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9.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AC766BFC7A6CBD31/Documents/"/>
    </mc:Choice>
  </mc:AlternateContent>
  <xr:revisionPtr revIDLastSave="5097" documentId="8_{5BECABE0-95F5-4F89-A26B-2AB65D1F0D4D}" xr6:coauthVersionLast="47" xr6:coauthVersionMax="47" xr10:uidLastSave="{34A1EA61-BF1C-43C5-9FE1-C46AC5E38521}"/>
  <bookViews>
    <workbookView xWindow="-120" yWindow="-120" windowWidth="20730" windowHeight="11400" xr2:uid="{DB6C6A70-948F-4191-A968-CA9BD5CFBD12}"/>
  </bookViews>
  <sheets>
    <sheet name="Clinical_analysis" sheetId="19" r:id="rId1"/>
    <sheet name="Executive_overview" sheetId="16" r:id="rId2"/>
    <sheet name="Detail1" sheetId="12" r:id="rId3"/>
    <sheet name="pivot_analysis" sheetId="6" r:id="rId4"/>
    <sheet name="Sheet14" sheetId="28" r:id="rId5"/>
    <sheet name="Sheet15" sheetId="29" r:id="rId6"/>
    <sheet name="Sheet16" sheetId="30" r:id="rId7"/>
    <sheet name="Sheet12" sheetId="26" r:id="rId8"/>
    <sheet name="Sheet11" sheetId="25" r:id="rId9"/>
    <sheet name="Sheet7" sheetId="21" r:id="rId10"/>
    <sheet name="Sheet8" sheetId="22" r:id="rId11"/>
    <sheet name="Sheet9" sheetId="23" r:id="rId12"/>
    <sheet name="Sheet10" sheetId="24" r:id="rId13"/>
    <sheet name="Sheet6" sheetId="9" r:id="rId14"/>
    <sheet name="Sheet17" sheetId="31" r:id="rId15"/>
    <sheet name="Sheet13" sheetId="27" r:id="rId16"/>
    <sheet name="Sheet3" sheetId="14" r:id="rId17"/>
    <sheet name="Sheet2" sheetId="17" r:id="rId18"/>
    <sheet name="Sheet5" sheetId="20" r:id="rId19"/>
    <sheet name="Sheet18" sheetId="32" r:id="rId20"/>
    <sheet name="DermAI_Data" sheetId="2" r:id="rId21"/>
    <sheet name="Sheet1" sheetId="1" r:id="rId22"/>
    <sheet name="Data_Validation" sheetId="3" r:id="rId23"/>
    <sheet name="Formula_Analysis" sheetId="4" r:id="rId24"/>
    <sheet name="Diagnosis_lookup" sheetId="5" r:id="rId25"/>
  </sheets>
  <definedNames>
    <definedName name="ExternalData_1" localSheetId="20" hidden="1">DermAI_Data!$A$1:$AE$1089</definedName>
    <definedName name="Slicer_age_group">#N/A</definedName>
    <definedName name="Slicer_gender1">#N/A</definedName>
  </definedNames>
  <calcPr calcId="191029"/>
  <pivotCaches>
    <pivotCache cacheId="13" r:id="rId26"/>
  </pivotCaches>
  <extLs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5" i="20" l="1"/>
  <c r="N4" i="20"/>
  <c r="F6" i="20"/>
  <c r="E6" i="20"/>
  <c r="F5" i="20"/>
  <c r="E5" i="20"/>
  <c r="F4" i="20"/>
  <c r="E4" i="20"/>
  <c r="G5" i="20"/>
  <c r="G6" i="20"/>
  <c r="G4" i="20"/>
  <c r="F6" i="19"/>
  <c r="F6" i="16"/>
  <c r="AK7" i="2"/>
  <c r="AK6" i="2"/>
  <c r="AK5" i="2"/>
  <c r="AK4" i="2"/>
  <c r="F6" i="14"/>
  <c r="I13" i="14"/>
  <c r="I10" i="14"/>
  <c r="I8" i="9"/>
  <c r="L9" i="9"/>
  <c r="K9" i="9"/>
  <c r="J9" i="9"/>
  <c r="I9" i="9"/>
  <c r="L8" i="9"/>
  <c r="K8" i="9"/>
  <c r="J8" i="9"/>
  <c r="H8" i="9"/>
  <c r="L6" i="9"/>
  <c r="K6" i="9"/>
  <c r="K7" i="9"/>
  <c r="J6" i="9"/>
  <c r="J7" i="9"/>
  <c r="I6" i="9"/>
  <c r="I7" i="9"/>
  <c r="H6" i="9"/>
  <c r="H7" i="9"/>
  <c r="L5" i="9"/>
  <c r="K5" i="9"/>
  <c r="J5" i="9"/>
  <c r="I5" i="9"/>
  <c r="H5" i="9"/>
  <c r="AF2" i="2"/>
  <c r="AF3" i="2"/>
  <c r="AF4" i="2"/>
  <c r="AF5" i="2"/>
  <c r="AF6" i="2"/>
  <c r="AF7" i="2"/>
  <c r="AF8" i="2"/>
  <c r="AF9" i="2"/>
  <c r="AF10" i="2"/>
  <c r="AF11" i="2"/>
  <c r="AF12" i="2"/>
  <c r="A14" i="3" s="1"/>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F722" i="2"/>
  <c r="AF723" i="2"/>
  <c r="AF724" i="2"/>
  <c r="AF725" i="2"/>
  <c r="AF726" i="2"/>
  <c r="AF727" i="2"/>
  <c r="AF728" i="2"/>
  <c r="AF729" i="2"/>
  <c r="AF730" i="2"/>
  <c r="AF731" i="2"/>
  <c r="AF732" i="2"/>
  <c r="AF733" i="2"/>
  <c r="AF734" i="2"/>
  <c r="AF735" i="2"/>
  <c r="AF736" i="2"/>
  <c r="AF737" i="2"/>
  <c r="AF738" i="2"/>
  <c r="AF739" i="2"/>
  <c r="AF740" i="2"/>
  <c r="AF741" i="2"/>
  <c r="AF742" i="2"/>
  <c r="AF743" i="2"/>
  <c r="AF744" i="2"/>
  <c r="AF745" i="2"/>
  <c r="AF746" i="2"/>
  <c r="AF747" i="2"/>
  <c r="AF748" i="2"/>
  <c r="AF749" i="2"/>
  <c r="AF750" i="2"/>
  <c r="AF751" i="2"/>
  <c r="AF752" i="2"/>
  <c r="AF753" i="2"/>
  <c r="AF754" i="2"/>
  <c r="AF755" i="2"/>
  <c r="AF756" i="2"/>
  <c r="AF757" i="2"/>
  <c r="AF758" i="2"/>
  <c r="AF759" i="2"/>
  <c r="AF760" i="2"/>
  <c r="AF761" i="2"/>
  <c r="AF762" i="2"/>
  <c r="AF763" i="2"/>
  <c r="AF764" i="2"/>
  <c r="AF765" i="2"/>
  <c r="AF766" i="2"/>
  <c r="AF767" i="2"/>
  <c r="AF768" i="2"/>
  <c r="AF769" i="2"/>
  <c r="AF770" i="2"/>
  <c r="AF771" i="2"/>
  <c r="AF772" i="2"/>
  <c r="AF773" i="2"/>
  <c r="AF774" i="2"/>
  <c r="AF775" i="2"/>
  <c r="AF776" i="2"/>
  <c r="AF777" i="2"/>
  <c r="AF778" i="2"/>
  <c r="AF779" i="2"/>
  <c r="AF780" i="2"/>
  <c r="AF781" i="2"/>
  <c r="AF782" i="2"/>
  <c r="AF783" i="2"/>
  <c r="AF784" i="2"/>
  <c r="AF785" i="2"/>
  <c r="AF786" i="2"/>
  <c r="AF787" i="2"/>
  <c r="AF788" i="2"/>
  <c r="AF789" i="2"/>
  <c r="AF790" i="2"/>
  <c r="AF791" i="2"/>
  <c r="AF792" i="2"/>
  <c r="AF793" i="2"/>
  <c r="AF794" i="2"/>
  <c r="AF795" i="2"/>
  <c r="AF796" i="2"/>
  <c r="AF797" i="2"/>
  <c r="AF798" i="2"/>
  <c r="AF799" i="2"/>
  <c r="AF800" i="2"/>
  <c r="AF801" i="2"/>
  <c r="AF802" i="2"/>
  <c r="AF803" i="2"/>
  <c r="AF804" i="2"/>
  <c r="AF805" i="2"/>
  <c r="AF806" i="2"/>
  <c r="AF807" i="2"/>
  <c r="AF808" i="2"/>
  <c r="AF809" i="2"/>
  <c r="AF810" i="2"/>
  <c r="AF811" i="2"/>
  <c r="AF812" i="2"/>
  <c r="AF813" i="2"/>
  <c r="AF814" i="2"/>
  <c r="AF815" i="2"/>
  <c r="AF816" i="2"/>
  <c r="AF817" i="2"/>
  <c r="AF818" i="2"/>
  <c r="AF819" i="2"/>
  <c r="AF820" i="2"/>
  <c r="AF821" i="2"/>
  <c r="AF822" i="2"/>
  <c r="AF823" i="2"/>
  <c r="AF824" i="2"/>
  <c r="AF825" i="2"/>
  <c r="AF826" i="2"/>
  <c r="AF827" i="2"/>
  <c r="AF828" i="2"/>
  <c r="AF829" i="2"/>
  <c r="AF830" i="2"/>
  <c r="AF831" i="2"/>
  <c r="AF832" i="2"/>
  <c r="AF833" i="2"/>
  <c r="AF834" i="2"/>
  <c r="AF835" i="2"/>
  <c r="AF836" i="2"/>
  <c r="AF837" i="2"/>
  <c r="AF838" i="2"/>
  <c r="AF839" i="2"/>
  <c r="AF840" i="2"/>
  <c r="AF841" i="2"/>
  <c r="AF842" i="2"/>
  <c r="AF843" i="2"/>
  <c r="AF844" i="2"/>
  <c r="AF845" i="2"/>
  <c r="AF846" i="2"/>
  <c r="AF847" i="2"/>
  <c r="AF848" i="2"/>
  <c r="AF849" i="2"/>
  <c r="AF850" i="2"/>
  <c r="AF851" i="2"/>
  <c r="AF852" i="2"/>
  <c r="AF853" i="2"/>
  <c r="AF854" i="2"/>
  <c r="AF855" i="2"/>
  <c r="AF856" i="2"/>
  <c r="AF857" i="2"/>
  <c r="AF858" i="2"/>
  <c r="AF859" i="2"/>
  <c r="AF860" i="2"/>
  <c r="AF861" i="2"/>
  <c r="AF862" i="2"/>
  <c r="AF863" i="2"/>
  <c r="AF864" i="2"/>
  <c r="AF865" i="2"/>
  <c r="AF866" i="2"/>
  <c r="AF867" i="2"/>
  <c r="AF868" i="2"/>
  <c r="AF869" i="2"/>
  <c r="AF870" i="2"/>
  <c r="AF871" i="2"/>
  <c r="AF872" i="2"/>
  <c r="AF873" i="2"/>
  <c r="AF874" i="2"/>
  <c r="AF875" i="2"/>
  <c r="AF876" i="2"/>
  <c r="AF877" i="2"/>
  <c r="AF878" i="2"/>
  <c r="AF879" i="2"/>
  <c r="AF880" i="2"/>
  <c r="AF881" i="2"/>
  <c r="AF882" i="2"/>
  <c r="AF883" i="2"/>
  <c r="AF884" i="2"/>
  <c r="AF885" i="2"/>
  <c r="AF886" i="2"/>
  <c r="AF887" i="2"/>
  <c r="AF888" i="2"/>
  <c r="AF889" i="2"/>
  <c r="AF890" i="2"/>
  <c r="AF891" i="2"/>
  <c r="AF892" i="2"/>
  <c r="AF893" i="2"/>
  <c r="AF894" i="2"/>
  <c r="AF895" i="2"/>
  <c r="AF896" i="2"/>
  <c r="AF897" i="2"/>
  <c r="AF898" i="2"/>
  <c r="AF899" i="2"/>
  <c r="AF900" i="2"/>
  <c r="AF901" i="2"/>
  <c r="AF902" i="2"/>
  <c r="AF903" i="2"/>
  <c r="AF904" i="2"/>
  <c r="AF905" i="2"/>
  <c r="AF906" i="2"/>
  <c r="AF907" i="2"/>
  <c r="AF908" i="2"/>
  <c r="AF909" i="2"/>
  <c r="AF910" i="2"/>
  <c r="AF911" i="2"/>
  <c r="AF912" i="2"/>
  <c r="AF913" i="2"/>
  <c r="AF914" i="2"/>
  <c r="AF915" i="2"/>
  <c r="AF916" i="2"/>
  <c r="AF917" i="2"/>
  <c r="AF918" i="2"/>
  <c r="AF919" i="2"/>
  <c r="AF920" i="2"/>
  <c r="AF921" i="2"/>
  <c r="AF922" i="2"/>
  <c r="AF923" i="2"/>
  <c r="AF924" i="2"/>
  <c r="AF925" i="2"/>
  <c r="AF926" i="2"/>
  <c r="AF927" i="2"/>
  <c r="AF928" i="2"/>
  <c r="AF929" i="2"/>
  <c r="AF930" i="2"/>
  <c r="AF931" i="2"/>
  <c r="AF932" i="2"/>
  <c r="AF933" i="2"/>
  <c r="AF934" i="2"/>
  <c r="AF935" i="2"/>
  <c r="AF936" i="2"/>
  <c r="AF937" i="2"/>
  <c r="AF938" i="2"/>
  <c r="AF939" i="2"/>
  <c r="AF940" i="2"/>
  <c r="AF941" i="2"/>
  <c r="AF942" i="2"/>
  <c r="AF943" i="2"/>
  <c r="AF944" i="2"/>
  <c r="AF945" i="2"/>
  <c r="AF946" i="2"/>
  <c r="AF947" i="2"/>
  <c r="AF948" i="2"/>
  <c r="AF949" i="2"/>
  <c r="AF950" i="2"/>
  <c r="AF951" i="2"/>
  <c r="AF952" i="2"/>
  <c r="AF953" i="2"/>
  <c r="AF954" i="2"/>
  <c r="AF955" i="2"/>
  <c r="AF956" i="2"/>
  <c r="AF957" i="2"/>
  <c r="AF958" i="2"/>
  <c r="AF959" i="2"/>
  <c r="AF960" i="2"/>
  <c r="AF961" i="2"/>
  <c r="AF962" i="2"/>
  <c r="AF963" i="2"/>
  <c r="AF964" i="2"/>
  <c r="AF965" i="2"/>
  <c r="AF966" i="2"/>
  <c r="AF967" i="2"/>
  <c r="AF968" i="2"/>
  <c r="AF969" i="2"/>
  <c r="AF970" i="2"/>
  <c r="AF971" i="2"/>
  <c r="AF972" i="2"/>
  <c r="AF973" i="2"/>
  <c r="AF974" i="2"/>
  <c r="AF975" i="2"/>
  <c r="AF976" i="2"/>
  <c r="AF977" i="2"/>
  <c r="AF978" i="2"/>
  <c r="AF979" i="2"/>
  <c r="AF980" i="2"/>
  <c r="AF981" i="2"/>
  <c r="AF982" i="2"/>
  <c r="AF983" i="2"/>
  <c r="AF984" i="2"/>
  <c r="AF985" i="2"/>
  <c r="AF986" i="2"/>
  <c r="AF987" i="2"/>
  <c r="AF988" i="2"/>
  <c r="AF989" i="2"/>
  <c r="AF990" i="2"/>
  <c r="AF991" i="2"/>
  <c r="AF992" i="2"/>
  <c r="AF993" i="2"/>
  <c r="AF994" i="2"/>
  <c r="AF995" i="2"/>
  <c r="AF996" i="2"/>
  <c r="AF997" i="2"/>
  <c r="AF998" i="2"/>
  <c r="AF999" i="2"/>
  <c r="AF1000" i="2"/>
  <c r="AF1001" i="2"/>
  <c r="AF1002" i="2"/>
  <c r="AF1003" i="2"/>
  <c r="AF1004" i="2"/>
  <c r="AF1005" i="2"/>
  <c r="AF1006" i="2"/>
  <c r="AF1007" i="2"/>
  <c r="AF1008" i="2"/>
  <c r="AF1009" i="2"/>
  <c r="AF1010" i="2"/>
  <c r="AF1011" i="2"/>
  <c r="AF1012" i="2"/>
  <c r="AF1013" i="2"/>
  <c r="AF1014" i="2"/>
  <c r="AF1015" i="2"/>
  <c r="AF1016" i="2"/>
  <c r="AF1017" i="2"/>
  <c r="AF1018" i="2"/>
  <c r="AF1019" i="2"/>
  <c r="AF1020" i="2"/>
  <c r="AF1021" i="2"/>
  <c r="AF1022" i="2"/>
  <c r="AF1023" i="2"/>
  <c r="AF1024" i="2"/>
  <c r="AF1025" i="2"/>
  <c r="AF1026" i="2"/>
  <c r="AF1027" i="2"/>
  <c r="AF1028" i="2"/>
  <c r="AF1029" i="2"/>
  <c r="AF1030" i="2"/>
  <c r="AF1031" i="2"/>
  <c r="AF1032" i="2"/>
  <c r="AF1033" i="2"/>
  <c r="AF1034" i="2"/>
  <c r="AF1035" i="2"/>
  <c r="AF1036" i="2"/>
  <c r="AF1037" i="2"/>
  <c r="AF1038" i="2"/>
  <c r="AF1039" i="2"/>
  <c r="AF1040" i="2"/>
  <c r="AF1041" i="2"/>
  <c r="AF1042" i="2"/>
  <c r="AF1043" i="2"/>
  <c r="AF1044" i="2"/>
  <c r="AF1045" i="2"/>
  <c r="AF1046" i="2"/>
  <c r="AF1047" i="2"/>
  <c r="AF1048" i="2"/>
  <c r="AF1049" i="2"/>
  <c r="AF1050" i="2"/>
  <c r="AF1051" i="2"/>
  <c r="AF1052" i="2"/>
  <c r="AF1053" i="2"/>
  <c r="AF1054" i="2"/>
  <c r="AF1055" i="2"/>
  <c r="AF1056" i="2"/>
  <c r="AF1057" i="2"/>
  <c r="AF1058" i="2"/>
  <c r="AF1059" i="2"/>
  <c r="AF1060" i="2"/>
  <c r="AF1061" i="2"/>
  <c r="AF1062" i="2"/>
  <c r="AF1063" i="2"/>
  <c r="AF1064" i="2"/>
  <c r="AF1065" i="2"/>
  <c r="AF1066" i="2"/>
  <c r="AF1067" i="2"/>
  <c r="AF1068" i="2"/>
  <c r="AF1069" i="2"/>
  <c r="AF1070" i="2"/>
  <c r="AF1071" i="2"/>
  <c r="AF1072" i="2"/>
  <c r="AF1073" i="2"/>
  <c r="AF1074" i="2"/>
  <c r="AF1075" i="2"/>
  <c r="AF1076" i="2"/>
  <c r="AF1077" i="2"/>
  <c r="AF1078" i="2"/>
  <c r="AF1079" i="2"/>
  <c r="AF1080" i="2"/>
  <c r="AF1081" i="2"/>
  <c r="AF1082" i="2"/>
  <c r="AF1083" i="2"/>
  <c r="AF1084" i="2"/>
  <c r="AF1085" i="2"/>
  <c r="AF1086" i="2"/>
  <c r="AF1087" i="2"/>
  <c r="AF1088" i="2"/>
  <c r="AF1089" i="2"/>
  <c r="F2" i="5"/>
  <c r="E2" i="5"/>
  <c r="C10" i="3"/>
  <c r="C9" i="3"/>
  <c r="C8" i="3"/>
  <c r="E3" i="4"/>
  <c r="E2" i="4"/>
  <c r="B2" i="4"/>
  <c r="B3" i="4"/>
  <c r="B4" i="4" s="1"/>
  <c r="C4" i="3"/>
  <c r="C3" i="3"/>
  <c r="C2" i="3"/>
  <c r="C11" i="3" s="1"/>
  <c r="L12" i="14" l="1"/>
  <c r="L11" i="14"/>
  <c r="C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73AB68-204F-4663-91B8-1274FBDB0A84}" keepAlive="1" name="Query - dermai_model_ready" description="Connection to the 'dermai_model_ready' query in the workbook." type="5" refreshedVersion="8" background="1" saveData="1">
    <dbPr connection="Provider=Microsoft.Mashup.OleDb.1;Data Source=$Workbook$;Location=dermai_model_ready;Extended Properties=&quot;&quot;" command="SELECT * FROM [dermai_model_ready]"/>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<sst xmlns="http://schemas.openxmlformats.org/spreadsheetml/2006/main" count="46026" uniqueCount="1232">
  <si>
    <t>patient_id</t>
  </si>
  <si>
    <t>age</t>
  </si>
  <si>
    <t>age_group</t>
  </si>
  <si>
    <t>gender</t>
  </si>
  <si>
    <t>smoke</t>
  </si>
  <si>
    <t>drink</t>
  </si>
  <si>
    <t>pesticide</t>
  </si>
  <si>
    <t>skin_cancer_history</t>
  </si>
  <si>
    <t>cancer_history</t>
  </si>
  <si>
    <t>has_piped_water</t>
  </si>
  <si>
    <t>has_sewage_system</t>
  </si>
  <si>
    <t>background_father</t>
  </si>
  <si>
    <t>background_mother</t>
  </si>
  <si>
    <t>lesion_id</t>
  </si>
  <si>
    <t>fitspatrick</t>
  </si>
  <si>
    <t>region</t>
  </si>
  <si>
    <t>diameter_1</t>
  </si>
  <si>
    <t>diameter_2</t>
  </si>
  <si>
    <t>avg_diameter</t>
  </si>
  <si>
    <t>lesion_size_category</t>
  </si>
  <si>
    <t>itch</t>
  </si>
  <si>
    <t>grew</t>
  </si>
  <si>
    <t>hurt</t>
  </si>
  <si>
    <t>changed</t>
  </si>
  <si>
    <t>bleed</t>
  </si>
  <si>
    <t>elevation</t>
  </si>
  <si>
    <t>biopsed</t>
  </si>
  <si>
    <t>diagnostic</t>
  </si>
  <si>
    <t>cancerous_flag</t>
  </si>
  <si>
    <t>mean_diameter</t>
  </si>
  <si>
    <t>PAT_100</t>
  </si>
  <si>
    <t>Young Adult</t>
  </si>
  <si>
    <t>MALE</t>
  </si>
  <si>
    <t>f</t>
  </si>
  <si>
    <t>t</t>
  </si>
  <si>
    <t>POMERANIA</t>
  </si>
  <si>
    <t>FACE</t>
  </si>
  <si>
    <t>Medium</t>
  </si>
  <si>
    <t>NEV</t>
  </si>
  <si>
    <t>Non-cancerous</t>
  </si>
  <si>
    <t>PAT_1000</t>
  </si>
  <si>
    <t>Elderly</t>
  </si>
  <si>
    <t>UNKNOWN</t>
  </si>
  <si>
    <t>EAR</t>
  </si>
  <si>
    <t>Small</t>
  </si>
  <si>
    <t>SEK</t>
  </si>
  <si>
    <t>PAT_1006</t>
  </si>
  <si>
    <t>FOREARM</t>
  </si>
  <si>
    <t>ACK</t>
  </si>
  <si>
    <t>PAT_1008</t>
  </si>
  <si>
    <t>PAT_101</t>
  </si>
  <si>
    <t>Older Adult</t>
  </si>
  <si>
    <t>GERMANY</t>
  </si>
  <si>
    <t>NECK</t>
  </si>
  <si>
    <t>Large</t>
  </si>
  <si>
    <t>BCC</t>
  </si>
  <si>
    <t>Cancerous</t>
  </si>
  <si>
    <t>PAT_1013</t>
  </si>
  <si>
    <t>Middle Age</t>
  </si>
  <si>
    <t>BACK</t>
  </si>
  <si>
    <t>PAT_1014</t>
  </si>
  <si>
    <t>PAT_1017</t>
  </si>
  <si>
    <t>PAT_1018</t>
  </si>
  <si>
    <t>ARM</t>
  </si>
  <si>
    <t>PAT_1019</t>
  </si>
  <si>
    <t>PAT_1020</t>
  </si>
  <si>
    <t>CHEST</t>
  </si>
  <si>
    <t>PAT_1021</t>
  </si>
  <si>
    <t>NOSE</t>
  </si>
  <si>
    <t>PAT_1022</t>
  </si>
  <si>
    <t>PAT_1026</t>
  </si>
  <si>
    <t>PAT_1027</t>
  </si>
  <si>
    <t>PAT_1029</t>
  </si>
  <si>
    <t>PAT_1031</t>
  </si>
  <si>
    <t>PAT_1033</t>
  </si>
  <si>
    <t>PAT_1034</t>
  </si>
  <si>
    <t>PAT_1035</t>
  </si>
  <si>
    <t>PAT_1036</t>
  </si>
  <si>
    <t>PAT_104</t>
  </si>
  <si>
    <t>FEMALE</t>
  </si>
  <si>
    <t>PAT_1042</t>
  </si>
  <si>
    <t>HAND</t>
  </si>
  <si>
    <t>PAT_1046</t>
  </si>
  <si>
    <t>PAT_1051</t>
  </si>
  <si>
    <t>PAT_1057</t>
  </si>
  <si>
    <t>PAT_1061</t>
  </si>
  <si>
    <t>PAT_1062</t>
  </si>
  <si>
    <t>PAT_1063</t>
  </si>
  <si>
    <t>PAT_1064</t>
  </si>
  <si>
    <t>PAT_1065</t>
  </si>
  <si>
    <t>PAT_1066</t>
  </si>
  <si>
    <t>PAT_1067</t>
  </si>
  <si>
    <t>PAT_1068</t>
  </si>
  <si>
    <t>ABDOMEN</t>
  </si>
  <si>
    <t>PAT_107</t>
  </si>
  <si>
    <t>PAT_1070</t>
  </si>
  <si>
    <t>PAT_1071</t>
  </si>
  <si>
    <t>PAT_1072</t>
  </si>
  <si>
    <t>PAT_1074</t>
  </si>
  <si>
    <t>PAT_1075</t>
  </si>
  <si>
    <t>PAT_108</t>
  </si>
  <si>
    <t>PAT_1082</t>
  </si>
  <si>
    <t>PAT_1088</t>
  </si>
  <si>
    <t>PAT_1089</t>
  </si>
  <si>
    <t>PAT_109</t>
  </si>
  <si>
    <t>ITALY</t>
  </si>
  <si>
    <t>MEL</t>
  </si>
  <si>
    <t>PAT_1090</t>
  </si>
  <si>
    <t>PAT_1092</t>
  </si>
  <si>
    <t>PAT_1093</t>
  </si>
  <si>
    <t>SCALP</t>
  </si>
  <si>
    <t>PAT_1094</t>
  </si>
  <si>
    <t>PAT_110</t>
  </si>
  <si>
    <t>PAT_1100</t>
  </si>
  <si>
    <t>PAT_1102</t>
  </si>
  <si>
    <t>PAT_1105</t>
  </si>
  <si>
    <t>PAT_1107</t>
  </si>
  <si>
    <t>PAT_1109</t>
  </si>
  <si>
    <t>PAT_1112</t>
  </si>
  <si>
    <t>PAT_1113</t>
  </si>
  <si>
    <t>PAT_1118</t>
  </si>
  <si>
    <t>PAT_1119</t>
  </si>
  <si>
    <t>PAT_1122</t>
  </si>
  <si>
    <t>PAT_1124</t>
  </si>
  <si>
    <t>PAT_1125</t>
  </si>
  <si>
    <t>PAT_1127</t>
  </si>
  <si>
    <t>PAT_1128</t>
  </si>
  <si>
    <t>PAT_1129</t>
  </si>
  <si>
    <t>PAT_1130</t>
  </si>
  <si>
    <t>PAT_1132</t>
  </si>
  <si>
    <t>PAT_1133</t>
  </si>
  <si>
    <t>PAT_1136</t>
  </si>
  <si>
    <t>PAT_1138</t>
  </si>
  <si>
    <t>PAT_1139</t>
  </si>
  <si>
    <t>PAT_1141</t>
  </si>
  <si>
    <t>PAT_1145</t>
  </si>
  <si>
    <t>PAT_1148</t>
  </si>
  <si>
    <t>PAT_115</t>
  </si>
  <si>
    <t>PAT_1151</t>
  </si>
  <si>
    <t>PAT_1153</t>
  </si>
  <si>
    <t>PAT_1158</t>
  </si>
  <si>
    <t>PAT_1161</t>
  </si>
  <si>
    <t>PAT_117</t>
  </si>
  <si>
    <t>PAT_1170</t>
  </si>
  <si>
    <t>PAT_1171</t>
  </si>
  <si>
    <t>THIGH</t>
  </si>
  <si>
    <t>PAT_1172</t>
  </si>
  <si>
    <t>PAT_1174</t>
  </si>
  <si>
    <t>PAT_1176</t>
  </si>
  <si>
    <t>PAT_1177</t>
  </si>
  <si>
    <t>PAT_1179</t>
  </si>
  <si>
    <t>PAT_118</t>
  </si>
  <si>
    <t>PAT_1180</t>
  </si>
  <si>
    <t>PAT_1181</t>
  </si>
  <si>
    <t>PAT_1184</t>
  </si>
  <si>
    <t>PAT_1185</t>
  </si>
  <si>
    <t>PAT_1186</t>
  </si>
  <si>
    <t>PAT_119</t>
  </si>
  <si>
    <t>PAT_1190</t>
  </si>
  <si>
    <t>PAT_1197</t>
  </si>
  <si>
    <t>PAT_1198</t>
  </si>
  <si>
    <t>PAT_120</t>
  </si>
  <si>
    <t>PAT_1202</t>
  </si>
  <si>
    <t>PAT_1203</t>
  </si>
  <si>
    <t>PAT_1208</t>
  </si>
  <si>
    <t>PAT_1209</t>
  </si>
  <si>
    <t>PAT_121</t>
  </si>
  <si>
    <t>PAT_1210</t>
  </si>
  <si>
    <t>PAT_1215</t>
  </si>
  <si>
    <t>PAT_1216</t>
  </si>
  <si>
    <t>PAT_1217</t>
  </si>
  <si>
    <t>PAT_1219</t>
  </si>
  <si>
    <t>PAT_1220</t>
  </si>
  <si>
    <t>PAT_1221</t>
  </si>
  <si>
    <t>PAT_1222</t>
  </si>
  <si>
    <t>PAT_1223</t>
  </si>
  <si>
    <t>PAT_1229</t>
  </si>
  <si>
    <t>PAT_1241</t>
  </si>
  <si>
    <t>PAT_1242</t>
  </si>
  <si>
    <t>PAT_1243</t>
  </si>
  <si>
    <t>PAT_1244</t>
  </si>
  <si>
    <t>PAT_1245</t>
  </si>
  <si>
    <t>PAT_1246</t>
  </si>
  <si>
    <t>PAT_1247</t>
  </si>
  <si>
    <t>PAT_1249</t>
  </si>
  <si>
    <t>PAT_1252</t>
  </si>
  <si>
    <t>PAT_1255</t>
  </si>
  <si>
    <t>PAT_1256</t>
  </si>
  <si>
    <t>PAT_1257</t>
  </si>
  <si>
    <t>PAT_1259</t>
  </si>
  <si>
    <t>PAT_126</t>
  </si>
  <si>
    <t>PAT_1260</t>
  </si>
  <si>
    <t>PAT_1261</t>
  </si>
  <si>
    <t>PAT_1264</t>
  </si>
  <si>
    <t>PAT_1265</t>
  </si>
  <si>
    <t>PAT_1267</t>
  </si>
  <si>
    <t>PAT_1269</t>
  </si>
  <si>
    <t>PAT_1273</t>
  </si>
  <si>
    <t>PAT_1274</t>
  </si>
  <si>
    <t>PAT_1275</t>
  </si>
  <si>
    <t>PAT_1276</t>
  </si>
  <si>
    <t>PAT_1277</t>
  </si>
  <si>
    <t>PAT_1278</t>
  </si>
  <si>
    <t>PAT_128</t>
  </si>
  <si>
    <t>PAT_1280</t>
  </si>
  <si>
    <t>PAT_1282</t>
  </si>
  <si>
    <t>PAT_1284</t>
  </si>
  <si>
    <t>PAT_1286</t>
  </si>
  <si>
    <t>PAT_1288</t>
  </si>
  <si>
    <t>PAT_1294</t>
  </si>
  <si>
    <t>PAT_1296</t>
  </si>
  <si>
    <t>PAT_1297</t>
  </si>
  <si>
    <t>PAT_1298</t>
  </si>
  <si>
    <t>PAT_1299</t>
  </si>
  <si>
    <t>PAT_1300</t>
  </si>
  <si>
    <t>PAT_1301</t>
  </si>
  <si>
    <t>PAT_1303</t>
  </si>
  <si>
    <t>PAT_1304</t>
  </si>
  <si>
    <t>PAT_1305</t>
  </si>
  <si>
    <t>PAT_1306</t>
  </si>
  <si>
    <t>PAT_1307</t>
  </si>
  <si>
    <t>PAT_1308</t>
  </si>
  <si>
    <t>PAT_1309</t>
  </si>
  <si>
    <t>PAT_131</t>
  </si>
  <si>
    <t>SCC</t>
  </si>
  <si>
    <t>PAT_1310</t>
  </si>
  <si>
    <t>PAT_1312</t>
  </si>
  <si>
    <t>PAT_1313</t>
  </si>
  <si>
    <t>PAT_1314</t>
  </si>
  <si>
    <t>PAT_1315</t>
  </si>
  <si>
    <t>PAT_1316</t>
  </si>
  <si>
    <t>PAT_1317</t>
  </si>
  <si>
    <t>PAT_132</t>
  </si>
  <si>
    <t>PAT_1320</t>
  </si>
  <si>
    <t>PAT_1322</t>
  </si>
  <si>
    <t>PAT_1324</t>
  </si>
  <si>
    <t>PAT_1326</t>
  </si>
  <si>
    <t>PAT_1329</t>
  </si>
  <si>
    <t>PAT_1330</t>
  </si>
  <si>
    <t>PAT_1331</t>
  </si>
  <si>
    <t>PAT_1332</t>
  </si>
  <si>
    <t>PAT_1333</t>
  </si>
  <si>
    <t>PAT_1334</t>
  </si>
  <si>
    <t>PAT_1335</t>
  </si>
  <si>
    <t>PAT_134</t>
  </si>
  <si>
    <t>PAT_1340</t>
  </si>
  <si>
    <t>PAT_1341</t>
  </si>
  <si>
    <t>PAT_1343</t>
  </si>
  <si>
    <t>PAT_1344</t>
  </si>
  <si>
    <t>PAT_1345</t>
  </si>
  <si>
    <t>PAT_1347</t>
  </si>
  <si>
    <t>PAT_1349</t>
  </si>
  <si>
    <t>FOOT</t>
  </si>
  <si>
    <t>PAT_135</t>
  </si>
  <si>
    <t>PAT_1350</t>
  </si>
  <si>
    <t>PAT_1351</t>
  </si>
  <si>
    <t>PAT_1364</t>
  </si>
  <si>
    <t>PAT_1365</t>
  </si>
  <si>
    <t>PAT_1367</t>
  </si>
  <si>
    <t>PAT_1369</t>
  </si>
  <si>
    <t>PAT_1370</t>
  </si>
  <si>
    <t>PAT_1371</t>
  </si>
  <si>
    <t>PAT_1373</t>
  </si>
  <si>
    <t>PAT_1374</t>
  </si>
  <si>
    <t>PAT_1376</t>
  </si>
  <si>
    <t>PAT_1377</t>
  </si>
  <si>
    <t>PAT_1379</t>
  </si>
  <si>
    <t>PAT_1381</t>
  </si>
  <si>
    <t>PAT_1385</t>
  </si>
  <si>
    <t>PAT_1388</t>
  </si>
  <si>
    <t>PAT_139</t>
  </si>
  <si>
    <t>PAT_1390</t>
  </si>
  <si>
    <t>PAT_1391</t>
  </si>
  <si>
    <t>PAT_1392</t>
  </si>
  <si>
    <t>PAT_1393</t>
  </si>
  <si>
    <t>PAT_1396</t>
  </si>
  <si>
    <t>PAT_1397</t>
  </si>
  <si>
    <t>PAT_1399</t>
  </si>
  <si>
    <t>PAT_1400</t>
  </si>
  <si>
    <t>PAT_1401</t>
  </si>
  <si>
    <t>PAT_1402</t>
  </si>
  <si>
    <t>PAT_1403</t>
  </si>
  <si>
    <t>PAT_1404</t>
  </si>
  <si>
    <t>PAT_1405</t>
  </si>
  <si>
    <t>PAT_1406</t>
  </si>
  <si>
    <t>PAT_1407</t>
  </si>
  <si>
    <t>PAT_1408</t>
  </si>
  <si>
    <t>PAT_141</t>
  </si>
  <si>
    <t>PAT_1410</t>
  </si>
  <si>
    <t>PAT_1411</t>
  </si>
  <si>
    <t>PAT_1412</t>
  </si>
  <si>
    <t>PAT_1414</t>
  </si>
  <si>
    <t>PAT_1415</t>
  </si>
  <si>
    <t>PAT_1418</t>
  </si>
  <si>
    <t>PAT_1420</t>
  </si>
  <si>
    <t>PAT_1421</t>
  </si>
  <si>
    <t>PAT_1423</t>
  </si>
  <si>
    <t>PAT_1427</t>
  </si>
  <si>
    <t>PAT_1428</t>
  </si>
  <si>
    <t>PAT_1429</t>
  </si>
  <si>
    <t>PAT_143</t>
  </si>
  <si>
    <t>PAT_1431</t>
  </si>
  <si>
    <t>PAT_1432</t>
  </si>
  <si>
    <t>PAT_1433</t>
  </si>
  <si>
    <t>PAT_1439</t>
  </si>
  <si>
    <t>PAT_1441</t>
  </si>
  <si>
    <t>PAT_1443</t>
  </si>
  <si>
    <t>PAT_1448</t>
  </si>
  <si>
    <t>PAT_1449</t>
  </si>
  <si>
    <t>PAT_145</t>
  </si>
  <si>
    <t>PAT_1450</t>
  </si>
  <si>
    <t>PAT_1451</t>
  </si>
  <si>
    <t>PAT_1452</t>
  </si>
  <si>
    <t>PAT_1453</t>
  </si>
  <si>
    <t>PAT_1455</t>
  </si>
  <si>
    <t>PAT_1460</t>
  </si>
  <si>
    <t>PAT_1461</t>
  </si>
  <si>
    <t>PAT_1464</t>
  </si>
  <si>
    <t>PAT_1466</t>
  </si>
  <si>
    <t>PAT_1468</t>
  </si>
  <si>
    <t>PAT_1469</t>
  </si>
  <si>
    <t>PAT_147</t>
  </si>
  <si>
    <t>PAT_1472</t>
  </si>
  <si>
    <t>PAT_1475</t>
  </si>
  <si>
    <t>PAT_1476</t>
  </si>
  <si>
    <t>PAT_1477</t>
  </si>
  <si>
    <t>PAT_1479</t>
  </si>
  <si>
    <t>PAT_148</t>
  </si>
  <si>
    <t>PAT_1480</t>
  </si>
  <si>
    <t>PAT_1481</t>
  </si>
  <si>
    <t>PAT_1482</t>
  </si>
  <si>
    <t>PAT_1483</t>
  </si>
  <si>
    <t>PAT_1484</t>
  </si>
  <si>
    <t>PAT_1486</t>
  </si>
  <si>
    <t>PAT_149</t>
  </si>
  <si>
    <t>PAT_1491</t>
  </si>
  <si>
    <t>PAT_1492</t>
  </si>
  <si>
    <t>PAT_1494</t>
  </si>
  <si>
    <t>PAT_1495</t>
  </si>
  <si>
    <t>PAT_1497</t>
  </si>
  <si>
    <t>PAT_1498</t>
  </si>
  <si>
    <t>PAT_1503</t>
  </si>
  <si>
    <t>PAT_1505</t>
  </si>
  <si>
    <t>PAT_1506</t>
  </si>
  <si>
    <t>PAT_1509</t>
  </si>
  <si>
    <t>PAT_151</t>
  </si>
  <si>
    <t>PAT_1513</t>
  </si>
  <si>
    <t>PAT_1514</t>
  </si>
  <si>
    <t>PAT_1516</t>
  </si>
  <si>
    <t>PAT_152</t>
  </si>
  <si>
    <t>PAT_1520</t>
  </si>
  <si>
    <t>PAT_1521</t>
  </si>
  <si>
    <t>PAT_1526</t>
  </si>
  <si>
    <t>PAT_1527</t>
  </si>
  <si>
    <t>PAT_1528</t>
  </si>
  <si>
    <t>PAT_1529</t>
  </si>
  <si>
    <t>PAT_153</t>
  </si>
  <si>
    <t>PAT_1531</t>
  </si>
  <si>
    <t>PAT_1534</t>
  </si>
  <si>
    <t>PAT_1535</t>
  </si>
  <si>
    <t>PAT_1536</t>
  </si>
  <si>
    <t>PAT_1538</t>
  </si>
  <si>
    <t>PAT_154</t>
  </si>
  <si>
    <t>PAT_1540</t>
  </si>
  <si>
    <t>PAT_1543</t>
  </si>
  <si>
    <t>PAT_1545</t>
  </si>
  <si>
    <t>PAT_1546</t>
  </si>
  <si>
    <t>PAT_1547</t>
  </si>
  <si>
    <t>PAT_1549</t>
  </si>
  <si>
    <t>PAT_1550</t>
  </si>
  <si>
    <t>PAT_1551</t>
  </si>
  <si>
    <t>PAT_1552</t>
  </si>
  <si>
    <t>PAT_1554</t>
  </si>
  <si>
    <t>PAT_1555</t>
  </si>
  <si>
    <t>PAT_1557</t>
  </si>
  <si>
    <t>PAT_156</t>
  </si>
  <si>
    <t>NETHERLANDS</t>
  </si>
  <si>
    <t>PAT_1563</t>
  </si>
  <si>
    <t>PAT_1565</t>
  </si>
  <si>
    <t>PAT_1566</t>
  </si>
  <si>
    <t>PAT_1568</t>
  </si>
  <si>
    <t>PAT_1569</t>
  </si>
  <si>
    <t>PAT_1570</t>
  </si>
  <si>
    <t>PAT_1571</t>
  </si>
  <si>
    <t>PAT_1572</t>
  </si>
  <si>
    <t>PAT_1573</t>
  </si>
  <si>
    <t>PAT_1575</t>
  </si>
  <si>
    <t>PAT_1577</t>
  </si>
  <si>
    <t>PAT_158</t>
  </si>
  <si>
    <t>PAT_1581</t>
  </si>
  <si>
    <t>PAT_1582</t>
  </si>
  <si>
    <t>PAT_1583</t>
  </si>
  <si>
    <t>PAT_1584</t>
  </si>
  <si>
    <t>PAT_1585</t>
  </si>
  <si>
    <t>PAT_1586</t>
  </si>
  <si>
    <t>PAT_1587</t>
  </si>
  <si>
    <t>PAT_1588</t>
  </si>
  <si>
    <t>PAT_1591</t>
  </si>
  <si>
    <t>PAT_1593</t>
  </si>
  <si>
    <t>PAT_1594</t>
  </si>
  <si>
    <t>PAT_1596</t>
  </si>
  <si>
    <t>PAT_1597</t>
  </si>
  <si>
    <t>PAT_160</t>
  </si>
  <si>
    <t>PAT_1600</t>
  </si>
  <si>
    <t>PAT_1603</t>
  </si>
  <si>
    <t>PAT_1605</t>
  </si>
  <si>
    <t>PAT_1608</t>
  </si>
  <si>
    <t>PAT_161</t>
  </si>
  <si>
    <t>PAT_1611</t>
  </si>
  <si>
    <t>PAT_1613</t>
  </si>
  <si>
    <t>PAT_1614</t>
  </si>
  <si>
    <t>PAT_1615</t>
  </si>
  <si>
    <t>PAT_1618</t>
  </si>
  <si>
    <t>PAT_1619</t>
  </si>
  <si>
    <t>PAT_1620</t>
  </si>
  <si>
    <t>PAT_1624</t>
  </si>
  <si>
    <t>PAT_1626</t>
  </si>
  <si>
    <t>PAT_163</t>
  </si>
  <si>
    <t>PAT_1631</t>
  </si>
  <si>
    <t>PAT_1633</t>
  </si>
  <si>
    <t>PAT_1636</t>
  </si>
  <si>
    <t>PAT_1638</t>
  </si>
  <si>
    <t>PAT_1639</t>
  </si>
  <si>
    <t>PAT_164</t>
  </si>
  <si>
    <t>PAT_1641</t>
  </si>
  <si>
    <t>PAT_1648</t>
  </si>
  <si>
    <t>PAT_1650</t>
  </si>
  <si>
    <t>PAT_1651</t>
  </si>
  <si>
    <t>PAT_1652</t>
  </si>
  <si>
    <t>PAT_1653</t>
  </si>
  <si>
    <t>PAT_1655</t>
  </si>
  <si>
    <t>PAT_1657</t>
  </si>
  <si>
    <t>PAT_1658</t>
  </si>
  <si>
    <t>PAT_166</t>
  </si>
  <si>
    <t>PAT_1661</t>
  </si>
  <si>
    <t>PAT_1665</t>
  </si>
  <si>
    <t>PAT_1666</t>
  </si>
  <si>
    <t>PAT_167</t>
  </si>
  <si>
    <t>PAT_1670</t>
  </si>
  <si>
    <t>PAT_1671</t>
  </si>
  <si>
    <t>PAT_1673</t>
  </si>
  <si>
    <t>PAT_168</t>
  </si>
  <si>
    <t>PAT_1680</t>
  </si>
  <si>
    <t>PAT_1682</t>
  </si>
  <si>
    <t>PAT_1688</t>
  </si>
  <si>
    <t>PAT_1689</t>
  </si>
  <si>
    <t>PAT_169</t>
  </si>
  <si>
    <t>PAT_1690</t>
  </si>
  <si>
    <t>PAT_1693</t>
  </si>
  <si>
    <t>PAT_1694</t>
  </si>
  <si>
    <t>PAT_1696</t>
  </si>
  <si>
    <t>PAT_1698</t>
  </si>
  <si>
    <t>PAT_1699</t>
  </si>
  <si>
    <t>PAT_170</t>
  </si>
  <si>
    <t>PAT_1701</t>
  </si>
  <si>
    <t>PAT_1702</t>
  </si>
  <si>
    <t>PAT_1704</t>
  </si>
  <si>
    <t>PAT_1705</t>
  </si>
  <si>
    <t>PAT_1706</t>
  </si>
  <si>
    <t>PAT_1707</t>
  </si>
  <si>
    <t>PAT_1708</t>
  </si>
  <si>
    <t>PAT_1709</t>
  </si>
  <si>
    <t>PAT_1710</t>
  </si>
  <si>
    <t>PAT_1712</t>
  </si>
  <si>
    <t>PAT_1713</t>
  </si>
  <si>
    <t>PAT_1714</t>
  </si>
  <si>
    <t>PAT_1715</t>
  </si>
  <si>
    <t>PAT_1718</t>
  </si>
  <si>
    <t>PAT_1719</t>
  </si>
  <si>
    <t>PAT_172</t>
  </si>
  <si>
    <t>PAT_1720</t>
  </si>
  <si>
    <t>PAT_1721</t>
  </si>
  <si>
    <t>PAT_1722</t>
  </si>
  <si>
    <t>PAT_1723</t>
  </si>
  <si>
    <t>PAT_1725</t>
  </si>
  <si>
    <t>PAT_1726</t>
  </si>
  <si>
    <t>PAT_1727</t>
  </si>
  <si>
    <t>PAT_1728</t>
  </si>
  <si>
    <t>PAT_1729</t>
  </si>
  <si>
    <t>PAT_1730</t>
  </si>
  <si>
    <t>PAT_1731</t>
  </si>
  <si>
    <t>PAT_1733</t>
  </si>
  <si>
    <t>PAT_1734</t>
  </si>
  <si>
    <t>PAT_1735</t>
  </si>
  <si>
    <t>PAT_1736</t>
  </si>
  <si>
    <t>PAT_1738</t>
  </si>
  <si>
    <t>PAT_1739</t>
  </si>
  <si>
    <t>PAT_1740</t>
  </si>
  <si>
    <t>PAT_1741</t>
  </si>
  <si>
    <t>PAT_1746</t>
  </si>
  <si>
    <t>PAT_1749</t>
  </si>
  <si>
    <t>PAT_1753</t>
  </si>
  <si>
    <t>PAT_1754</t>
  </si>
  <si>
    <t>PAT_1755</t>
  </si>
  <si>
    <t>PAT_1757</t>
  </si>
  <si>
    <t>PAT_176</t>
  </si>
  <si>
    <t>PAT_1760</t>
  </si>
  <si>
    <t>PAT_1761</t>
  </si>
  <si>
    <t>PAT_1762</t>
  </si>
  <si>
    <t>PAT_1764</t>
  </si>
  <si>
    <t>PAT_1765</t>
  </si>
  <si>
    <t>PAT_1767</t>
  </si>
  <si>
    <t>PAT_1769</t>
  </si>
  <si>
    <t>PAT_177</t>
  </si>
  <si>
    <t>PAT_1770</t>
  </si>
  <si>
    <t>PAT_1772</t>
  </si>
  <si>
    <t>PAT_1774</t>
  </si>
  <si>
    <t>PAT_1777</t>
  </si>
  <si>
    <t>PAT_1780</t>
  </si>
  <si>
    <t>PAT_1783</t>
  </si>
  <si>
    <t>PAT_1784</t>
  </si>
  <si>
    <t>PAT_1786</t>
  </si>
  <si>
    <t>PAT_1787</t>
  </si>
  <si>
    <t>PAT_179</t>
  </si>
  <si>
    <t>PAT_1790</t>
  </si>
  <si>
    <t>PAT_1794</t>
  </si>
  <si>
    <t>PAT_1798</t>
  </si>
  <si>
    <t>PAT_1799</t>
  </si>
  <si>
    <t>PAT_180</t>
  </si>
  <si>
    <t>PAT_1800</t>
  </si>
  <si>
    <t>PAT_1801</t>
  </si>
  <si>
    <t>PAT_1803</t>
  </si>
  <si>
    <t>PAT_1804</t>
  </si>
  <si>
    <t>PAT_1805</t>
  </si>
  <si>
    <t>PAT_1807</t>
  </si>
  <si>
    <t>PAT_181</t>
  </si>
  <si>
    <t>PAT_1810</t>
  </si>
  <si>
    <t>PAT_1811</t>
  </si>
  <si>
    <t>PAT_1812</t>
  </si>
  <si>
    <t>PAT_1813</t>
  </si>
  <si>
    <t>PAT_1814</t>
  </si>
  <si>
    <t>PAT_1818</t>
  </si>
  <si>
    <t>PAT_1819</t>
  </si>
  <si>
    <t>PAT_1821</t>
  </si>
  <si>
    <t>PAT_1822</t>
  </si>
  <si>
    <t>PAT_1826</t>
  </si>
  <si>
    <t>PAT_183</t>
  </si>
  <si>
    <t>UNK</t>
  </si>
  <si>
    <t>PAT_1832</t>
  </si>
  <si>
    <t>PAT_1833</t>
  </si>
  <si>
    <t>PAT_1837</t>
  </si>
  <si>
    <t>PAT_1838</t>
  </si>
  <si>
    <t>PAT_184</t>
  </si>
  <si>
    <t>PAT_1840</t>
  </si>
  <si>
    <t>PAT_1842</t>
  </si>
  <si>
    <t>PAT_1844</t>
  </si>
  <si>
    <t>PAT_1846</t>
  </si>
  <si>
    <t>PAT_1849</t>
  </si>
  <si>
    <t>PAT_185</t>
  </si>
  <si>
    <t>PAT_1850</t>
  </si>
  <si>
    <t>PAT_1854</t>
  </si>
  <si>
    <t>PAT_1855</t>
  </si>
  <si>
    <t>PAT_186</t>
  </si>
  <si>
    <t>PAT_1861</t>
  </si>
  <si>
    <t>PAT_1866</t>
  </si>
  <si>
    <t>PAT_1869</t>
  </si>
  <si>
    <t>PAT_1871</t>
  </si>
  <si>
    <t>PAT_1874</t>
  </si>
  <si>
    <t>PAT_1875</t>
  </si>
  <si>
    <t>PAT_188</t>
  </si>
  <si>
    <t>BRAZIL</t>
  </si>
  <si>
    <t>PAT_1881</t>
  </si>
  <si>
    <t>PAT_1882</t>
  </si>
  <si>
    <t>PAT_1884</t>
  </si>
  <si>
    <t>PAT_1892</t>
  </si>
  <si>
    <t>PAT_1893</t>
  </si>
  <si>
    <t>PAT_1899</t>
  </si>
  <si>
    <t>PAT_190</t>
  </si>
  <si>
    <t>PAT_1902</t>
  </si>
  <si>
    <t>PAT_1903</t>
  </si>
  <si>
    <t>PAT_1904</t>
  </si>
  <si>
    <t>PAT_1906</t>
  </si>
  <si>
    <t>PAT_1907</t>
  </si>
  <si>
    <t>PAT_191</t>
  </si>
  <si>
    <t>PAT_1913</t>
  </si>
  <si>
    <t>PAT_1914</t>
  </si>
  <si>
    <t>PAT_1918</t>
  </si>
  <si>
    <t>PAT_192</t>
  </si>
  <si>
    <t>PAT_1922</t>
  </si>
  <si>
    <t>PAT_1926</t>
  </si>
  <si>
    <t>PAT_1928</t>
  </si>
  <si>
    <t>PAT_1931</t>
  </si>
  <si>
    <t>PAT_1933</t>
  </si>
  <si>
    <t>PAT_1934</t>
  </si>
  <si>
    <t>PAT_1937</t>
  </si>
  <si>
    <t>PAT_194</t>
  </si>
  <si>
    <t>PAT_1940</t>
  </si>
  <si>
    <t>PAT_1942</t>
  </si>
  <si>
    <t>PAT_1944</t>
  </si>
  <si>
    <t>PAT_1945</t>
  </si>
  <si>
    <t>PAT_1946</t>
  </si>
  <si>
    <t>PAT_1947</t>
  </si>
  <si>
    <t>PAT_1950</t>
  </si>
  <si>
    <t>PAT_1951</t>
  </si>
  <si>
    <t>PAT_1955</t>
  </si>
  <si>
    <t>PAT_1956</t>
  </si>
  <si>
    <t>PAT_1960</t>
  </si>
  <si>
    <t>PAT_1967</t>
  </si>
  <si>
    <t>PAT_1969</t>
  </si>
  <si>
    <t>PAT_197</t>
  </si>
  <si>
    <t>PAT_1971</t>
  </si>
  <si>
    <t>PAT_1975</t>
  </si>
  <si>
    <t>PAT_1976</t>
  </si>
  <si>
    <t>PAT_1978</t>
  </si>
  <si>
    <t>PAT_198</t>
  </si>
  <si>
    <t>PAT_1980</t>
  </si>
  <si>
    <t>PAT_1981</t>
  </si>
  <si>
    <t>PAT_1983</t>
  </si>
  <si>
    <t>PAT_1984</t>
  </si>
  <si>
    <t>PAT_1988</t>
  </si>
  <si>
    <t>PAT_1989</t>
  </si>
  <si>
    <t>PAT_1993</t>
  </si>
  <si>
    <t>PAT_1995</t>
  </si>
  <si>
    <t>PAT_1998</t>
  </si>
  <si>
    <t>PAT_200</t>
  </si>
  <si>
    <t>PORTUGAL</t>
  </si>
  <si>
    <t>PAT_2003</t>
  </si>
  <si>
    <t>PAT_2006</t>
  </si>
  <si>
    <t>PAT_2008</t>
  </si>
  <si>
    <t>PAT_2009</t>
  </si>
  <si>
    <t>PAT_201</t>
  </si>
  <si>
    <t>PAT_2010</t>
  </si>
  <si>
    <t>PAT_2011</t>
  </si>
  <si>
    <t>PAT_2013</t>
  </si>
  <si>
    <t>PAT_2016</t>
  </si>
  <si>
    <t>PAT_2017</t>
  </si>
  <si>
    <t>PAT_2018</t>
  </si>
  <si>
    <t>PAT_202</t>
  </si>
  <si>
    <t>PAT_2020</t>
  </si>
  <si>
    <t>PAT_2021</t>
  </si>
  <si>
    <t>PAT_2022</t>
  </si>
  <si>
    <t>PAT_2024</t>
  </si>
  <si>
    <t>PAT_2025</t>
  </si>
  <si>
    <t>PAT_2026</t>
  </si>
  <si>
    <t>PAT_2030</t>
  </si>
  <si>
    <t>PAT_2034</t>
  </si>
  <si>
    <t>PAT_2036</t>
  </si>
  <si>
    <t>PAT_2039</t>
  </si>
  <si>
    <t>PAT_2041</t>
  </si>
  <si>
    <t>PAT_2042</t>
  </si>
  <si>
    <t>PAT_2043</t>
  </si>
  <si>
    <t>PAT_2046</t>
  </si>
  <si>
    <t>PAT_2048</t>
  </si>
  <si>
    <t>PAT_2049</t>
  </si>
  <si>
    <t>PAT_2050</t>
  </si>
  <si>
    <t>PAT_2051</t>
  </si>
  <si>
    <t>PAT_2053</t>
  </si>
  <si>
    <t>PAT_2056</t>
  </si>
  <si>
    <t>PAT_206</t>
  </si>
  <si>
    <t>PAT_2061</t>
  </si>
  <si>
    <t>PAT_2062</t>
  </si>
  <si>
    <t>PAT_2065</t>
  </si>
  <si>
    <t>PAT_2066</t>
  </si>
  <si>
    <t>PAT_2068</t>
  </si>
  <si>
    <t>PAT_207</t>
  </si>
  <si>
    <t>PAT_2070</t>
  </si>
  <si>
    <t>PAT_2071</t>
  </si>
  <si>
    <t>PAT_2076</t>
  </si>
  <si>
    <t>PAT_2077</t>
  </si>
  <si>
    <t>PAT_2079</t>
  </si>
  <si>
    <t>PAT_208</t>
  </si>
  <si>
    <t>PAT_2080</t>
  </si>
  <si>
    <t>PAT_2081</t>
  </si>
  <si>
    <t>PAT_2082</t>
  </si>
  <si>
    <t>PAT_2085</t>
  </si>
  <si>
    <t>PAT_2088</t>
  </si>
  <si>
    <t>PAT_2089</t>
  </si>
  <si>
    <t>PAT_2090</t>
  </si>
  <si>
    <t>LIP</t>
  </si>
  <si>
    <t>PAT_2092</t>
  </si>
  <si>
    <t>PAT_2093</t>
  </si>
  <si>
    <t>PAT_2097</t>
  </si>
  <si>
    <t>PAT_2098</t>
  </si>
  <si>
    <t>PAT_2099</t>
  </si>
  <si>
    <t>PAT_210</t>
  </si>
  <si>
    <t>PAT_2102</t>
  </si>
  <si>
    <t>PAT_2103</t>
  </si>
  <si>
    <t>PAT_2105</t>
  </si>
  <si>
    <t>PAT_2106</t>
  </si>
  <si>
    <t>PAT_2107</t>
  </si>
  <si>
    <t>PAT_2108</t>
  </si>
  <si>
    <t>PAT_2109</t>
  </si>
  <si>
    <t>PAT_211</t>
  </si>
  <si>
    <t>PAT_2113</t>
  </si>
  <si>
    <t>PAT_2114</t>
  </si>
  <si>
    <t>PAT_2115</t>
  </si>
  <si>
    <t>PAT_2116</t>
  </si>
  <si>
    <t>PAT_2119</t>
  </si>
  <si>
    <t>PAT_212</t>
  </si>
  <si>
    <t>PAT_2122</t>
  </si>
  <si>
    <t>PAT_2123</t>
  </si>
  <si>
    <t>PAT_2124</t>
  </si>
  <si>
    <t>PAT_2125</t>
  </si>
  <si>
    <t>PAT_2126</t>
  </si>
  <si>
    <t>PAT_2127</t>
  </si>
  <si>
    <t>PAT_2128</t>
  </si>
  <si>
    <t>PAT_2129</t>
  </si>
  <si>
    <t>PAT_213</t>
  </si>
  <si>
    <t>PAT_2131</t>
  </si>
  <si>
    <t>PAT_214</t>
  </si>
  <si>
    <t>PAT_2140</t>
  </si>
  <si>
    <t>PAT_2142</t>
  </si>
  <si>
    <t>PAT_2143</t>
  </si>
  <si>
    <t>PAT_2144</t>
  </si>
  <si>
    <t>PAT_215</t>
  </si>
  <si>
    <t>PAT_2150</t>
  </si>
  <si>
    <t>PAT_2151</t>
  </si>
  <si>
    <t>PAT_2152</t>
  </si>
  <si>
    <t>PAT_2153</t>
  </si>
  <si>
    <t>PAT_2154</t>
  </si>
  <si>
    <t>PAT_2155</t>
  </si>
  <si>
    <t>PAT_2157</t>
  </si>
  <si>
    <t>PAT_2159</t>
  </si>
  <si>
    <t>PAT_216</t>
  </si>
  <si>
    <t>PAT_2160</t>
  </si>
  <si>
    <t>PAT_2161</t>
  </si>
  <si>
    <t>PAT_2162</t>
  </si>
  <si>
    <t>PAT_221</t>
  </si>
  <si>
    <t>PAT_223</t>
  </si>
  <si>
    <t>PAT_224</t>
  </si>
  <si>
    <t>PAT_225</t>
  </si>
  <si>
    <t>SPAIN</t>
  </si>
  <si>
    <t>PAT_227</t>
  </si>
  <si>
    <t>PAT_228</t>
  </si>
  <si>
    <t>PAT_229</t>
  </si>
  <si>
    <t>PAT_230</t>
  </si>
  <si>
    <t>PAT_233</t>
  </si>
  <si>
    <t>PAT_236</t>
  </si>
  <si>
    <t>PAT_237</t>
  </si>
  <si>
    <t>PAT_238</t>
  </si>
  <si>
    <t>PAT_241</t>
  </si>
  <si>
    <t>PAT_243</t>
  </si>
  <si>
    <t>PAT_244</t>
  </si>
  <si>
    <t>PAT_245</t>
  </si>
  <si>
    <t>PAT_246</t>
  </si>
  <si>
    <t>PAT_248</t>
  </si>
  <si>
    <t>PAT_249</t>
  </si>
  <si>
    <t>PAT_251</t>
  </si>
  <si>
    <t>PAT_252</t>
  </si>
  <si>
    <t>PAT_253</t>
  </si>
  <si>
    <t>AUSTRIA</t>
  </si>
  <si>
    <t>PAT_255</t>
  </si>
  <si>
    <t>PAT_256</t>
  </si>
  <si>
    <t>PAT_258</t>
  </si>
  <si>
    <t>PAT_259</t>
  </si>
  <si>
    <t>PAT_260</t>
  </si>
  <si>
    <t>PAT_262</t>
  </si>
  <si>
    <t>PAT_263</t>
  </si>
  <si>
    <t>PAT_265</t>
  </si>
  <si>
    <t>PAT_267</t>
  </si>
  <si>
    <t>PAT_269</t>
  </si>
  <si>
    <t>PAT_270</t>
  </si>
  <si>
    <t>PAT_271</t>
  </si>
  <si>
    <t>PAT_272</t>
  </si>
  <si>
    <t>PAT_274</t>
  </si>
  <si>
    <t>PAT_275</t>
  </si>
  <si>
    <t>PAT_276</t>
  </si>
  <si>
    <t>PAT_277</t>
  </si>
  <si>
    <t>PAT_279</t>
  </si>
  <si>
    <t>PAT_280</t>
  </si>
  <si>
    <t>PAT_281</t>
  </si>
  <si>
    <t>PAT_282</t>
  </si>
  <si>
    <t>PAT_286</t>
  </si>
  <si>
    <t>PAT_287</t>
  </si>
  <si>
    <t>PAT_288</t>
  </si>
  <si>
    <t>PAT_289</t>
  </si>
  <si>
    <t>PAT_290</t>
  </si>
  <si>
    <t>PAT_291</t>
  </si>
  <si>
    <t>PAT_294</t>
  </si>
  <si>
    <t>PAT_295</t>
  </si>
  <si>
    <t>PAT_296</t>
  </si>
  <si>
    <t>PAT_297</t>
  </si>
  <si>
    <t>PAT_300</t>
  </si>
  <si>
    <t>PAT_302</t>
  </si>
  <si>
    <t>PAT_303</t>
  </si>
  <si>
    <t>PAT_304</t>
  </si>
  <si>
    <t>PAT_305</t>
  </si>
  <si>
    <t>PAT_306</t>
  </si>
  <si>
    <t>PAT_307</t>
  </si>
  <si>
    <t>PAT_309</t>
  </si>
  <si>
    <t>PAT_311</t>
  </si>
  <si>
    <t>PAT_313</t>
  </si>
  <si>
    <t>PAT_314</t>
  </si>
  <si>
    <t>PAT_315</t>
  </si>
  <si>
    <t>PAT_316</t>
  </si>
  <si>
    <t>PAT_317</t>
  </si>
  <si>
    <t>PAT_318</t>
  </si>
  <si>
    <t>PAT_319</t>
  </si>
  <si>
    <t>PAT_320</t>
  </si>
  <si>
    <t>PAT_321</t>
  </si>
  <si>
    <t>PAT_325</t>
  </si>
  <si>
    <t>PAT_326</t>
  </si>
  <si>
    <t>PAT_328</t>
  </si>
  <si>
    <t>PAT_330</t>
  </si>
  <si>
    <t>PAT_333</t>
  </si>
  <si>
    <t>PAT_334</t>
  </si>
  <si>
    <t>PAT_336</t>
  </si>
  <si>
    <t>PAT_337</t>
  </si>
  <si>
    <t>PAT_338</t>
  </si>
  <si>
    <t>PAT_340</t>
  </si>
  <si>
    <t>PAT_341</t>
  </si>
  <si>
    <t>PAT_346</t>
  </si>
  <si>
    <t>PAT_351</t>
  </si>
  <si>
    <t>PAT_352</t>
  </si>
  <si>
    <t>PAT_354</t>
  </si>
  <si>
    <t>PAT_355</t>
  </si>
  <si>
    <t>PAT_356</t>
  </si>
  <si>
    <t>PAT_357</t>
  </si>
  <si>
    <t>PAT_358</t>
  </si>
  <si>
    <t>PAT_359</t>
  </si>
  <si>
    <t>PAT_360</t>
  </si>
  <si>
    <t>PAT_361</t>
  </si>
  <si>
    <t>PAT_362</t>
  </si>
  <si>
    <t>PAT_364</t>
  </si>
  <si>
    <t>PAT_365</t>
  </si>
  <si>
    <t>PAT_366</t>
  </si>
  <si>
    <t>PAT_368</t>
  </si>
  <si>
    <t>PAT_369</t>
  </si>
  <si>
    <t>POLAND</t>
  </si>
  <si>
    <t>PAT_370</t>
  </si>
  <si>
    <t>PAT_372</t>
  </si>
  <si>
    <t>PAT_373</t>
  </si>
  <si>
    <t>PAT_374</t>
  </si>
  <si>
    <t>PAT_375</t>
  </si>
  <si>
    <t>PAT_378</t>
  </si>
  <si>
    <t>PAT_379</t>
  </si>
  <si>
    <t>PAT_38</t>
  </si>
  <si>
    <t>PAT_380</t>
  </si>
  <si>
    <t>PAT_381</t>
  </si>
  <si>
    <t>PAT_384</t>
  </si>
  <si>
    <t>PAT_385</t>
  </si>
  <si>
    <t>PAT_386</t>
  </si>
  <si>
    <t>PAT_387</t>
  </si>
  <si>
    <t>PAT_388</t>
  </si>
  <si>
    <t>PAT_389</t>
  </si>
  <si>
    <t>PAT_390</t>
  </si>
  <si>
    <t>PAT_392</t>
  </si>
  <si>
    <t>PAT_393</t>
  </si>
  <si>
    <t>PAT_394</t>
  </si>
  <si>
    <t>PAT_396</t>
  </si>
  <si>
    <t>PAT_397</t>
  </si>
  <si>
    <t>PAT_40</t>
  </si>
  <si>
    <t>PAT_401</t>
  </si>
  <si>
    <t>PAT_404</t>
  </si>
  <si>
    <t>PAT_406</t>
  </si>
  <si>
    <t>PAT_408</t>
  </si>
  <si>
    <t>PAT_409</t>
  </si>
  <si>
    <t>PAT_411</t>
  </si>
  <si>
    <t>PAT_412</t>
  </si>
  <si>
    <t>PAT_413</t>
  </si>
  <si>
    <t>PAT_414</t>
  </si>
  <si>
    <t>PAT_416</t>
  </si>
  <si>
    <t>PAT_417</t>
  </si>
  <si>
    <t>PAT_419</t>
  </si>
  <si>
    <t>PAT_420</t>
  </si>
  <si>
    <t>PAT_422</t>
  </si>
  <si>
    <t>PAT_423</t>
  </si>
  <si>
    <t>PAT_428</t>
  </si>
  <si>
    <t>PAT_430</t>
  </si>
  <si>
    <t>PAT_432</t>
  </si>
  <si>
    <t>PAT_437</t>
  </si>
  <si>
    <t>PAT_441</t>
  </si>
  <si>
    <t>PAT_442</t>
  </si>
  <si>
    <t>PAT_445</t>
  </si>
  <si>
    <t>PAT_447</t>
  </si>
  <si>
    <t>PAT_451</t>
  </si>
  <si>
    <t>PAT_452</t>
  </si>
  <si>
    <t>PAT_453</t>
  </si>
  <si>
    <t>PAT_454</t>
  </si>
  <si>
    <t>PAT_456</t>
  </si>
  <si>
    <t>PAT_457</t>
  </si>
  <si>
    <t>PAT_458</t>
  </si>
  <si>
    <t>PAT_459</t>
  </si>
  <si>
    <t>PAT_46</t>
  </si>
  <si>
    <t>PAT_460</t>
  </si>
  <si>
    <t>PAT_461</t>
  </si>
  <si>
    <t>PAT_463</t>
  </si>
  <si>
    <t>PAT_464</t>
  </si>
  <si>
    <t>PAT_465</t>
  </si>
  <si>
    <t>PAT_466</t>
  </si>
  <si>
    <t>PAT_467</t>
  </si>
  <si>
    <t>PAT_468</t>
  </si>
  <si>
    <t>PAT_473</t>
  </si>
  <si>
    <t>PAT_474</t>
  </si>
  <si>
    <t>PAT_475</t>
  </si>
  <si>
    <t>PAT_478</t>
  </si>
  <si>
    <t>PAT_479</t>
  </si>
  <si>
    <t>PAT_48</t>
  </si>
  <si>
    <t>PAT_480</t>
  </si>
  <si>
    <t>PAT_481</t>
  </si>
  <si>
    <t>PAT_483</t>
  </si>
  <si>
    <t>PAT_484</t>
  </si>
  <si>
    <t>PAT_486</t>
  </si>
  <si>
    <t>PAT_490</t>
  </si>
  <si>
    <t>PAT_492</t>
  </si>
  <si>
    <t>PAT_493</t>
  </si>
  <si>
    <t>PAT_498</t>
  </si>
  <si>
    <t>PAT_50</t>
  </si>
  <si>
    <t>PAT_500</t>
  </si>
  <si>
    <t>PAT_503</t>
  </si>
  <si>
    <t>PAT_505</t>
  </si>
  <si>
    <t>PAT_507</t>
  </si>
  <si>
    <t>PAT_51</t>
  </si>
  <si>
    <t>PAT_510</t>
  </si>
  <si>
    <t>PAT_513</t>
  </si>
  <si>
    <t>PAT_514</t>
  </si>
  <si>
    <t>PAT_516</t>
  </si>
  <si>
    <t>PAT_520</t>
  </si>
  <si>
    <t>PAT_521</t>
  </si>
  <si>
    <t>PAT_522</t>
  </si>
  <si>
    <t>PAT_523</t>
  </si>
  <si>
    <t>PAT_526</t>
  </si>
  <si>
    <t>PAT_528</t>
  </si>
  <si>
    <t>PAT_529</t>
  </si>
  <si>
    <t>PAT_53</t>
  </si>
  <si>
    <t>PAT_531</t>
  </si>
  <si>
    <t>PAT_532</t>
  </si>
  <si>
    <t>PAT_534</t>
  </si>
  <si>
    <t>PAT_536</t>
  </si>
  <si>
    <t>PAT_537</t>
  </si>
  <si>
    <t>PAT_539</t>
  </si>
  <si>
    <t>PAT_540</t>
  </si>
  <si>
    <t>PAT_541</t>
  </si>
  <si>
    <t>PAT_544</t>
  </si>
  <si>
    <t>PAT_547</t>
  </si>
  <si>
    <t>PAT_549</t>
  </si>
  <si>
    <t>PAT_55</t>
  </si>
  <si>
    <t>PAT_551</t>
  </si>
  <si>
    <t>PAT_554</t>
  </si>
  <si>
    <t>PAT_558</t>
  </si>
  <si>
    <t>PAT_559</t>
  </si>
  <si>
    <t>PAT_56</t>
  </si>
  <si>
    <t>PAT_561</t>
  </si>
  <si>
    <t>PAT_562</t>
  </si>
  <si>
    <t>PAT_563</t>
  </si>
  <si>
    <t>PAT_564</t>
  </si>
  <si>
    <t>PAT_565</t>
  </si>
  <si>
    <t>PAT_566</t>
  </si>
  <si>
    <t>PAT_57</t>
  </si>
  <si>
    <t>PAT_570</t>
  </si>
  <si>
    <t>PAT_571</t>
  </si>
  <si>
    <t>PAT_572</t>
  </si>
  <si>
    <t>PAT_573</t>
  </si>
  <si>
    <t>PAT_575</t>
  </si>
  <si>
    <t>PAT_579</t>
  </si>
  <si>
    <t>PAT_58</t>
  </si>
  <si>
    <t>PAT_580</t>
  </si>
  <si>
    <t>PAT_581</t>
  </si>
  <si>
    <t>PAT_583</t>
  </si>
  <si>
    <t>PAT_585</t>
  </si>
  <si>
    <t>PAT_587</t>
  </si>
  <si>
    <t>PAT_59</t>
  </si>
  <si>
    <t>PAT_590</t>
  </si>
  <si>
    <t>PAT_595</t>
  </si>
  <si>
    <t>PAT_596</t>
  </si>
  <si>
    <t>PAT_598</t>
  </si>
  <si>
    <t>PAT_599</t>
  </si>
  <si>
    <t>PAT_600</t>
  </si>
  <si>
    <t>PAT_601</t>
  </si>
  <si>
    <t>PAT_604</t>
  </si>
  <si>
    <t>PAT_609</t>
  </si>
  <si>
    <t>PAT_61</t>
  </si>
  <si>
    <t>PAT_613</t>
  </si>
  <si>
    <t>PAT_614</t>
  </si>
  <si>
    <t>PAT_618</t>
  </si>
  <si>
    <t>PAT_619</t>
  </si>
  <si>
    <t>PAT_62</t>
  </si>
  <si>
    <t>PAT_625</t>
  </si>
  <si>
    <t>PAT_627</t>
  </si>
  <si>
    <t>PAT_63</t>
  </si>
  <si>
    <t>NORWAY</t>
  </si>
  <si>
    <t>PAT_631</t>
  </si>
  <si>
    <t>PAT_632</t>
  </si>
  <si>
    <t>PAT_633</t>
  </si>
  <si>
    <t>PAT_636</t>
  </si>
  <si>
    <t>PAT_637</t>
  </si>
  <si>
    <t>PAT_638</t>
  </si>
  <si>
    <t>PAT_639</t>
  </si>
  <si>
    <t>PAT_641</t>
  </si>
  <si>
    <t>PAT_645</t>
  </si>
  <si>
    <t>PAT_649</t>
  </si>
  <si>
    <t>PAT_65</t>
  </si>
  <si>
    <t>BRASIL</t>
  </si>
  <si>
    <t>PAT_651</t>
  </si>
  <si>
    <t>PAT_655</t>
  </si>
  <si>
    <t>PAT_656</t>
  </si>
  <si>
    <t>PAT_660</t>
  </si>
  <si>
    <t>PAT_662</t>
  </si>
  <si>
    <t>PAT_663</t>
  </si>
  <si>
    <t>PAT_664</t>
  </si>
  <si>
    <t>PAT_67</t>
  </si>
  <si>
    <t>PAT_673</t>
  </si>
  <si>
    <t>FRANCE</t>
  </si>
  <si>
    <t>PAT_677</t>
  </si>
  <si>
    <t>PAT_679</t>
  </si>
  <si>
    <t>PAT_68</t>
  </si>
  <si>
    <t>PAT_680</t>
  </si>
  <si>
    <t>PAT_682</t>
  </si>
  <si>
    <t>PAT_684</t>
  </si>
  <si>
    <t>PAT_686</t>
  </si>
  <si>
    <t>PAT_687</t>
  </si>
  <si>
    <t>PAT_688</t>
  </si>
  <si>
    <t>PAT_689</t>
  </si>
  <si>
    <t>PAT_69</t>
  </si>
  <si>
    <t>PAT_690</t>
  </si>
  <si>
    <t>PAT_691</t>
  </si>
  <si>
    <t>PAT_692</t>
  </si>
  <si>
    <t>PAT_693</t>
  </si>
  <si>
    <t>ISRAEL</t>
  </si>
  <si>
    <t>PAT_698</t>
  </si>
  <si>
    <t>PAT_699</t>
  </si>
  <si>
    <t>PAT_70</t>
  </si>
  <si>
    <t>PAT_701</t>
  </si>
  <si>
    <t>PAT_703</t>
  </si>
  <si>
    <t>PAT_704</t>
  </si>
  <si>
    <t>PAT_705</t>
  </si>
  <si>
    <t>PAT_707</t>
  </si>
  <si>
    <t>PAT_71</t>
  </si>
  <si>
    <t>PAT_711</t>
  </si>
  <si>
    <t>PAT_714</t>
  </si>
  <si>
    <t>PAT_715</t>
  </si>
  <si>
    <t>PAT_716</t>
  </si>
  <si>
    <t>PAT_719</t>
  </si>
  <si>
    <t>PAT_72</t>
  </si>
  <si>
    <t>PAT_720</t>
  </si>
  <si>
    <t>PAT_721</t>
  </si>
  <si>
    <t>PAT_724</t>
  </si>
  <si>
    <t>PAT_726</t>
  </si>
  <si>
    <t>PAT_727</t>
  </si>
  <si>
    <t>PAT_728</t>
  </si>
  <si>
    <t>PAT_731</t>
  </si>
  <si>
    <t>PAT_734</t>
  </si>
  <si>
    <t>PAT_735</t>
  </si>
  <si>
    <t>PAT_737</t>
  </si>
  <si>
    <t>PAT_738</t>
  </si>
  <si>
    <t>PAT_739</t>
  </si>
  <si>
    <t>PAT_74</t>
  </si>
  <si>
    <t>PAT_742</t>
  </si>
  <si>
    <t>PAT_744</t>
  </si>
  <si>
    <t>PAT_746</t>
  </si>
  <si>
    <t>PAT_747</t>
  </si>
  <si>
    <t>PAT_749</t>
  </si>
  <si>
    <t>PAT_753</t>
  </si>
  <si>
    <t>PAT_754</t>
  </si>
  <si>
    <t>PAT_755</t>
  </si>
  <si>
    <t>PAT_756</t>
  </si>
  <si>
    <t>PAT_757</t>
  </si>
  <si>
    <t>PAT_759</t>
  </si>
  <si>
    <t>PAT_76</t>
  </si>
  <si>
    <t>PAT_763</t>
  </si>
  <si>
    <t>PAT_764</t>
  </si>
  <si>
    <t>PAT_766</t>
  </si>
  <si>
    <t>PAT_770</t>
  </si>
  <si>
    <t>PAT_771</t>
  </si>
  <si>
    <t>PAT_774</t>
  </si>
  <si>
    <t>PAT_778</t>
  </si>
  <si>
    <t>PAT_78</t>
  </si>
  <si>
    <t>PAT_781</t>
  </si>
  <si>
    <t>PAT_782</t>
  </si>
  <si>
    <t>PAT_785</t>
  </si>
  <si>
    <t>PAT_788</t>
  </si>
  <si>
    <t>PAT_789</t>
  </si>
  <si>
    <t>PAT_79</t>
  </si>
  <si>
    <t>PAT_792</t>
  </si>
  <si>
    <t>PAT_793</t>
  </si>
  <si>
    <t>PAT_795</t>
  </si>
  <si>
    <t>PAT_799</t>
  </si>
  <si>
    <t>PAT_801</t>
  </si>
  <si>
    <t>PAT_802</t>
  </si>
  <si>
    <t>PAT_805</t>
  </si>
  <si>
    <t>PAT_806</t>
  </si>
  <si>
    <t>PAT_809</t>
  </si>
  <si>
    <t>PAT_81</t>
  </si>
  <si>
    <t>PAT_810</t>
  </si>
  <si>
    <t>PAT_814</t>
  </si>
  <si>
    <t>PAT_817</t>
  </si>
  <si>
    <t>PAT_82</t>
  </si>
  <si>
    <t>PAT_822</t>
  </si>
  <si>
    <t>PAT_823</t>
  </si>
  <si>
    <t>PAT_824</t>
  </si>
  <si>
    <t>PAT_826</t>
  </si>
  <si>
    <t>PAT_83</t>
  </si>
  <si>
    <t>PAT_831</t>
  </si>
  <si>
    <t>PAT_833</t>
  </si>
  <si>
    <t>PAT_834</t>
  </si>
  <si>
    <t>PAT_838</t>
  </si>
  <si>
    <t>PAT_84</t>
  </si>
  <si>
    <t>PAT_842</t>
  </si>
  <si>
    <t>PAT_844</t>
  </si>
  <si>
    <t>PAT_846</t>
  </si>
  <si>
    <t>PAT_847</t>
  </si>
  <si>
    <t>PAT_849</t>
  </si>
  <si>
    <t>PAT_85</t>
  </si>
  <si>
    <t>PAT_851</t>
  </si>
  <si>
    <t>PAT_852</t>
  </si>
  <si>
    <t>PAT_853</t>
  </si>
  <si>
    <t>PAT_856</t>
  </si>
  <si>
    <t>PAT_86</t>
  </si>
  <si>
    <t>PAT_860</t>
  </si>
  <si>
    <t>PAT_861</t>
  </si>
  <si>
    <t>PAT_862</t>
  </si>
  <si>
    <t>PAT_864</t>
  </si>
  <si>
    <t>PAT_866</t>
  </si>
  <si>
    <t>PAT_867</t>
  </si>
  <si>
    <t>PAT_868</t>
  </si>
  <si>
    <t>PAT_87</t>
  </si>
  <si>
    <t>PAT_873</t>
  </si>
  <si>
    <t>PAT_874</t>
  </si>
  <si>
    <t>PAT_877</t>
  </si>
  <si>
    <t>PAT_878</t>
  </si>
  <si>
    <t>PAT_88</t>
  </si>
  <si>
    <t>PAT_880</t>
  </si>
  <si>
    <t>PAT_883</t>
  </si>
  <si>
    <t>PAT_885</t>
  </si>
  <si>
    <t>PAT_886</t>
  </si>
  <si>
    <t>PAT_889</t>
  </si>
  <si>
    <t>PAT_89</t>
  </si>
  <si>
    <t>PAT_891</t>
  </si>
  <si>
    <t>PAT_9</t>
  </si>
  <si>
    <t>PAT_90</t>
  </si>
  <si>
    <t>PAT_901</t>
  </si>
  <si>
    <t>PAT_905</t>
  </si>
  <si>
    <t>PAT_91</t>
  </si>
  <si>
    <t>PAT_914</t>
  </si>
  <si>
    <t>PAT_918</t>
  </si>
  <si>
    <t>PAT_919</t>
  </si>
  <si>
    <t>PAT_921</t>
  </si>
  <si>
    <t>PAT_923</t>
  </si>
  <si>
    <t>PAT_924</t>
  </si>
  <si>
    <t>PAT_927</t>
  </si>
  <si>
    <t>PAT_93</t>
  </si>
  <si>
    <t>PAT_931</t>
  </si>
  <si>
    <t>PAT_937</t>
  </si>
  <si>
    <t>PAT_942</t>
  </si>
  <si>
    <t>PAT_943</t>
  </si>
  <si>
    <t>PAT_944</t>
  </si>
  <si>
    <t>PAT_946</t>
  </si>
  <si>
    <t>PAT_948</t>
  </si>
  <si>
    <t>PAT_950</t>
  </si>
  <si>
    <t>PAT_951</t>
  </si>
  <si>
    <t>PAT_953</t>
  </si>
  <si>
    <t>PAT_960</t>
  </si>
  <si>
    <t>PAT_961</t>
  </si>
  <si>
    <t>PAT_962</t>
  </si>
  <si>
    <t>PAT_963</t>
  </si>
  <si>
    <t>PAT_966</t>
  </si>
  <si>
    <t>PAT_968</t>
  </si>
  <si>
    <t>PAT_97</t>
  </si>
  <si>
    <t>PAT_971</t>
  </si>
  <si>
    <t>PAT_972</t>
  </si>
  <si>
    <t>PAT_973</t>
  </si>
  <si>
    <t>PAT_975</t>
  </si>
  <si>
    <t>PAT_976</t>
  </si>
  <si>
    <t>PAT_982</t>
  </si>
  <si>
    <t>PAT_983</t>
  </si>
  <si>
    <t>PAT_985</t>
  </si>
  <si>
    <t>PAT_987</t>
  </si>
  <si>
    <t>PAT_988</t>
  </si>
  <si>
    <t>PAT_99</t>
  </si>
  <si>
    <t>PAT_992</t>
  </si>
  <si>
    <t>PAT_994</t>
  </si>
  <si>
    <t>PAT_995</t>
  </si>
  <si>
    <t>PAT_996</t>
  </si>
  <si>
    <t>PAT_997</t>
  </si>
  <si>
    <t>PAT_998</t>
  </si>
  <si>
    <t>PAT_999</t>
  </si>
  <si>
    <t>Total Records</t>
  </si>
  <si>
    <t>Cell</t>
  </si>
  <si>
    <t>Metric</t>
  </si>
  <si>
    <t>Formular</t>
  </si>
  <si>
    <t>A2/B2</t>
  </si>
  <si>
    <t>Cancerous Records</t>
  </si>
  <si>
    <t>A3/B3</t>
  </si>
  <si>
    <t>Non - Cancerous Records</t>
  </si>
  <si>
    <t>A4/B4</t>
  </si>
  <si>
    <t>A5/B5</t>
  </si>
  <si>
    <t>Cancerous Rate</t>
  </si>
  <si>
    <t>Gender</t>
  </si>
  <si>
    <t>Male</t>
  </si>
  <si>
    <t>Female</t>
  </si>
  <si>
    <t>Total</t>
  </si>
  <si>
    <t>Lesion Classiffcation</t>
  </si>
  <si>
    <t>Average Diameter(mm)</t>
  </si>
  <si>
    <t>Non-Cancerous</t>
  </si>
  <si>
    <t>Duplicate Patients IDs</t>
  </si>
  <si>
    <t>Missing Diagnosis</t>
  </si>
  <si>
    <t>Invalid Cancer Flags</t>
  </si>
  <si>
    <t>lassification difference</t>
  </si>
  <si>
    <t>Diagnosis Code</t>
  </si>
  <si>
    <t>Diagnosis Description</t>
  </si>
  <si>
    <t>Actinic keratosis</t>
  </si>
  <si>
    <t>Basal cell carcinoma</t>
  </si>
  <si>
    <t>Melanocytic nevus</t>
  </si>
  <si>
    <t>Seborreic keratosis</t>
  </si>
  <si>
    <t>Squamous cell carcinoma</t>
  </si>
  <si>
    <t>Melanoma</t>
  </si>
  <si>
    <t>Diagnosis_Description</t>
  </si>
  <si>
    <t xml:space="preserve">  lesion_classification</t>
  </si>
  <si>
    <t>Row Labels</t>
  </si>
  <si>
    <t>Grand Total</t>
  </si>
  <si>
    <t>Count of Diagnosis_Description</t>
  </si>
  <si>
    <t>Average of cancerous_flag</t>
  </si>
  <si>
    <t>Column Labels</t>
  </si>
  <si>
    <t>Total Average of cancerous_flag</t>
  </si>
  <si>
    <t>Total Count of cancerous_flag</t>
  </si>
  <si>
    <t>Count of cancerous_flag</t>
  </si>
  <si>
    <t xml:space="preserve"> /.</t>
  </si>
  <si>
    <t>Age Group</t>
  </si>
  <si>
    <t>Female Rate</t>
  </si>
  <si>
    <t>Male Rate</t>
  </si>
  <si>
    <t>Overall Rate</t>
  </si>
  <si>
    <t>Records</t>
  </si>
  <si>
    <t>Sum of cancerous_flag</t>
  </si>
  <si>
    <t>Details for Average of cancerous_flag - pesticide: f</t>
  </si>
  <si>
    <t>kpi</t>
  </si>
  <si>
    <t>value</t>
  </si>
  <si>
    <t>Total Lesion Records</t>
  </si>
  <si>
    <t>Non cancerous Records</t>
  </si>
  <si>
    <t>Cancrrous Rate</t>
  </si>
  <si>
    <t xml:space="preserve">     </t>
  </si>
  <si>
    <t>Diagnosis</t>
  </si>
  <si>
    <t>Cancerous Share</t>
  </si>
  <si>
    <t>Basal cell Carcinoma</t>
  </si>
  <si>
    <t>Average of mean_diameter</t>
  </si>
  <si>
    <t>risk factor</t>
  </si>
  <si>
    <t>no exposure</t>
  </si>
  <si>
    <t>yes exposure</t>
  </si>
  <si>
    <t>smoking</t>
  </si>
  <si>
    <t>Drinking</t>
  </si>
  <si>
    <t>no exposure(left)</t>
  </si>
  <si>
    <t>No History</t>
  </si>
  <si>
    <t>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</si>
</sst>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
    <numFmt numFmtId="165" formatCode="0;[Red]0"/>
    <numFmt numFmtId="167" formatCode="0.0;[Red]0.0"/>
    <numFmt numFmtId="168" formatCode="0.00;[Red]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Georgia"/>
      <family val="1"/>
    </font>
  </fonts>
  <fills count="4">
    <fill>
      <patternFill patternType="none"/>
    </fill>
    <fill>
      <patternFill patternType="gray125"/>
    </fill>
    <fill>
      <patternFill patternType="solid">
        <fgColor theme="3" tint="0.499984740745262"/>
        <bgColor indexed="64"/>
      </patternFill>
    </fill>
    <fill>
      <patternFill patternType="solid">
        <fgColor theme="1" tint="0.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164" fontId="0" fillId="0" borderId="0" xfId="2" applyNumberFormat="1" applyFont="1"/>
    <xf numFmtId="10" fontId="0" fillId="0" borderId="0" xfId="2" applyNumberFormat="1" applyFon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2" fillId="0" borderId="1" xfId="0" applyFont="1" applyBorder="1"/>
    <xf numFmtId="0" fontId="0" fillId="0" borderId="1" xfId="0" applyBorder="1"/>
    <xf numFmtId="0" fontId="2" fillId="2" borderId="1" xfId="0" applyFont="1" applyFill="1" applyBorder="1"/>
    <xf numFmtId="0" fontId="2" fillId="2" borderId="1" xfId="0" applyFont="1" applyFill="1" applyBorder="1" applyAlignment="1">
      <alignment horizontal="center"/>
    </xf>
    <xf numFmtId="0" fontId="0" fillId="2" borderId="0" xfId="0" applyFill="1" applyAlignment="1">
      <alignment horizontal="center"/>
    </xf>
    <xf numFmtId="0" fontId="0" fillId="0" borderId="0" xfId="0"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164" fontId="2" fillId="0" borderId="1" xfId="0" applyNumberFormat="1" applyFont="1" applyBorder="1" applyAlignment="1">
      <alignment horizontal="center"/>
    </xf>
    <xf numFmtId="165" fontId="2" fillId="0" borderId="1" xfId="0" applyNumberFormat="1" applyFont="1"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0" xfId="0" applyFont="1"/>
    <xf numFmtId="0" fontId="0" fillId="3" borderId="0" xfId="0" applyFill="1"/>
    <xf numFmtId="0" fontId="3" fillId="3" borderId="0" xfId="0" applyFont="1" applyFill="1"/>
    <xf numFmtId="43" fontId="0" fillId="3" borderId="0" xfId="1" applyFont="1" applyFill="1"/>
    <xf numFmtId="0" fontId="0" fillId="0" borderId="0" xfId="0" applyNumberFormat="1"/>
    <xf numFmtId="167" fontId="0" fillId="0" borderId="0" xfId="0" applyNumberFormat="1"/>
    <xf numFmtId="168" fontId="0" fillId="0" borderId="0" xfId="0" applyNumberFormat="1"/>
    <xf numFmtId="0" fontId="0" fillId="3" borderId="0" xfId="0" applyFont="1" applyFill="1"/>
  </cellXfs>
  <cellStyles count="3">
    <cellStyle name="Comma" xfId="1" builtinId="3"/>
    <cellStyle name="Normal" xfId="0" builtinId="0"/>
    <cellStyle name="Percent" xfId="2" builtinId="5"/>
  </cellStyles>
  <dxfs count="33">
    <dxf>
      <numFmt numFmtId="13" formatCode="0%"/>
    </dxf>
    <dxf>
      <numFmt numFmtId="13" formatCode="0%"/>
    </dxf>
    <dxf>
      <numFmt numFmtId="13" formatCode="0%"/>
    </dxf>
    <dxf>
      <numFmt numFmtId="13" formatCode="0%"/>
    </dxf>
    <dxf>
      <font>
        <color rgb="FF9C0006"/>
      </font>
      <fill>
        <patternFill>
          <bgColor rgb="FFFFC7CE"/>
        </patternFill>
      </fil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Red]0"/>
    </dxf>
    <dxf>
      <numFmt numFmtId="164" formatCode="0.0%"/>
    </dxf>
    <dxf>
      <numFmt numFmtId="164" formatCode="0.0%"/>
    </dxf>
  </dxfs>
  <tableStyles count="1" defaultTableStyle="TableStyleMedium2" defaultPivotStyle="PivotStyleLight16">
    <tableStyle name="DermAI Medical Blue" pivot="0" table="0" count="2" xr9:uid="{0B42C130-8E31-43CE-87EF-F8898B51CB17}"/>
  </tableStyles>
  <colors>
    <mruColors>
      <color rgb="FF1565A9"/>
      <color rgb="FFE8F3FA"/>
      <color rgb="FF0B3B75"/>
      <color rgb="FF368FDB"/>
      <color rgb="FF82A5F5"/>
      <color rgb="FF08B9A5"/>
    </mruColors>
  </colors>
  <extLst>
    <ext xmlns:x14="http://schemas.microsoft.com/office/spreadsheetml/2009/9/main" uri="{46F421CA-312F-682f-3DD2-61675219B42D}">
      <x14:dxfs count="2">
        <dxf>
          <font>
            <color rgb="FF1565A9"/>
          </font>
          <fill>
            <patternFill>
              <bgColor rgb="FFE8F3FA"/>
            </patternFill>
          </fill>
        </dxf>
        <dxf>
          <font>
            <b/>
            <i val="0"/>
            <color theme="0"/>
          </font>
          <fill>
            <patternFill>
              <bgColor rgb="FF1565A9"/>
            </patternFill>
          </fill>
        </dxf>
      </x14:dxfs>
    </ext>
    <ext xmlns:x14="http://schemas.microsoft.com/office/spreadsheetml/2009/9/main" uri="{EB79DEF2-80B8-43e5-95BD-54CBDDF9020C}">
      <x14:slicerStyles defaultSlicerStyle="SlicerStyleLight1">
        <x14:slicerStyle name="DermAI Medical Blue">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calcChain" Target="calcChain.xml"/><Relationship Id="rId21" Type="http://schemas.openxmlformats.org/officeDocument/2006/relationships/worksheet" Target="worksheets/sheet21.xml"/><Relationship Id="rId34"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microsoft.com/office/2017/06/relationships/rdRichValueTypes" Target="richData/rdRichValueTyp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openxmlformats.org/officeDocument/2006/relationships/connections" Target="connections.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solidFill>
                  <a:srgbClr val="0B3B75"/>
                </a:solidFill>
              </a:rPr>
              <a:t>Cancer</a:t>
            </a:r>
            <a:r>
              <a:rPr lang="en-GB" sz="1200" b="1" baseline="0">
                <a:solidFill>
                  <a:srgbClr val="0B3B75"/>
                </a:solidFill>
              </a:rPr>
              <a:t> Rate by Risk Factor Exposure</a:t>
            </a:r>
            <a:endParaRPr lang="en-GB" sz="1200" b="1">
              <a:solidFill>
                <a:srgbClr val="0B3B7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7652598134374478"/>
          <c:y val="0.31643835616438354"/>
          <c:w val="0.74494208999498335"/>
          <c:h val="0.39138460432172012"/>
        </c:manualLayout>
      </c:layout>
      <c:barChart>
        <c:barDir val="bar"/>
        <c:grouping val="stacked"/>
        <c:varyColors val="0"/>
        <c:ser>
          <c:idx val="0"/>
          <c:order val="0"/>
          <c:tx>
            <c:strRef>
              <c:f>Sheet5!$F$3</c:f>
              <c:strCache>
                <c:ptCount val="1"/>
                <c:pt idx="0">
                  <c:v>yes exposure</c:v>
                </c:pt>
              </c:strCache>
            </c:strRef>
          </c:tx>
          <c:spPr>
            <a:solidFill>
              <a:srgbClr val="1565A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(Sheet5!$D$4,Sheet5!$D$5,Sheet5!$D$6)</c:f>
              <c:strCache>
                <c:ptCount val="3"/>
                <c:pt idx="0">
                  <c:v>smoking</c:v>
                </c:pt>
                <c:pt idx="1">
                  <c:v>Drinking</c:v>
                </c:pt>
                <c:pt idx="2">
                  <c:v>pesticide</c:v>
                </c:pt>
              </c:strCache>
            </c:strRef>
          </c:cat>
          <c:val>
            <c:numRef>
              <c:f>(Sheet5!$F$4,Sheet5!$F$5,Sheet5!$F$6)</c:f>
              <c:numCache>
                <c:formatCode>0.0%</c:formatCode>
                <c:ptCount val="3"/>
                <c:pt idx="0">
                  <c:v>0.75806451612903225</c:v>
                </c:pt>
                <c:pt idx="1">
                  <c:v>0.71014492753623193</c:v>
                </c:pt>
                <c:pt idx="2">
                  <c:v>0.69955156950672648</c:v>
                </c:pt>
              </c:numCache>
            </c:numRef>
          </c:val>
          <c:extLst>
            <c:ext xmlns:c16="http://schemas.microsoft.com/office/drawing/2014/chart" uri="{C3380CC4-5D6E-409C-BE32-E72D297353CC}">
              <c16:uniqueId val="{00000000-F765-488E-A923-8DE931E44E51}"/>
            </c:ext>
          </c:extLst>
        </c:ser>
        <c:ser>
          <c:idx val="1"/>
          <c:order val="1"/>
          <c:tx>
            <c:v>No Exposure</c:v>
          </c:tx>
          <c:spPr>
            <a:solidFill>
              <a:schemeClr val="accent2"/>
            </a:solidFill>
            <a:ln>
              <a:noFill/>
            </a:ln>
            <a:effectLst/>
          </c:spPr>
          <c:invertIfNegative val="0"/>
          <c:dLbls>
            <c:numFmt formatCode="0.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B3B7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(Sheet5!$D$4,Sheet5!$D$5,Sheet5!$D$6)</c:f>
              <c:strCache>
                <c:ptCount val="3"/>
                <c:pt idx="0">
                  <c:v>smoking</c:v>
                </c:pt>
                <c:pt idx="1">
                  <c:v>Drinking</c:v>
                </c:pt>
                <c:pt idx="2">
                  <c:v>pesticide</c:v>
                </c:pt>
              </c:strCache>
            </c:strRef>
          </c:cat>
          <c:val>
            <c:numRef>
              <c:f>(Sheet5!$G$4,Sheet5!$G$5,Sheet5!$G$6)</c:f>
              <c:numCache>
                <c:formatCode>0.00%</c:formatCode>
                <c:ptCount val="3"/>
                <c:pt idx="0">
                  <c:v>-0.29142300194931775</c:v>
                </c:pt>
                <c:pt idx="1">
                  <c:v>-0.26105263157894737</c:v>
                </c:pt>
                <c:pt idx="2">
                  <c:v>-0.21965317919075145</c:v>
                </c:pt>
              </c:numCache>
            </c:numRef>
          </c:val>
          <c:extLst>
            <c:ext xmlns:c16="http://schemas.microsoft.com/office/drawing/2014/chart" uri="{C3380CC4-5D6E-409C-BE32-E72D297353CC}">
              <c16:uniqueId val="{00000001-F765-488E-A923-8DE931E44E51}"/>
            </c:ext>
          </c:extLst>
        </c:ser>
        <c:dLbls>
          <c:showLegendKey val="0"/>
          <c:showVal val="0"/>
          <c:showCatName val="0"/>
          <c:showSerName val="0"/>
          <c:showPercent val="0"/>
          <c:showBubbleSize val="0"/>
        </c:dLbls>
        <c:gapWidth val="16"/>
        <c:overlap val="100"/>
        <c:axId val="1313464399"/>
        <c:axId val="1102356831"/>
      </c:barChart>
      <c:catAx>
        <c:axId val="1313464399"/>
        <c:scaling>
          <c:orientation val="minMax"/>
        </c:scaling>
        <c:delete val="0"/>
        <c:axPos val="l"/>
        <c:numFmt formatCode="General" sourceLinked="1"/>
        <c:majorTickMark val="none"/>
        <c:minorTickMark val="none"/>
        <c:tickLblPos val="low"/>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B3B75"/>
                </a:solidFill>
                <a:latin typeface="+mn-lt"/>
                <a:ea typeface="+mn-ea"/>
                <a:cs typeface="+mn-cs"/>
              </a:defRPr>
            </a:pPr>
            <a:endParaRPr lang="en-US"/>
          </a:p>
        </c:txPr>
        <c:crossAx val="1102356831"/>
        <c:crosses val="autoZero"/>
        <c:auto val="1"/>
        <c:lblAlgn val="ctr"/>
        <c:lblOffset val="100"/>
        <c:noMultiLvlLbl val="0"/>
      </c:catAx>
      <c:valAx>
        <c:axId val="1102356831"/>
        <c:scaling>
          <c:orientation val="minMax"/>
        </c:scaling>
        <c:delete val="0"/>
        <c:axPos val="b"/>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464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bg1"/>
      </a:glow>
      <a:outerShdw dist="50800" dir="5400000" algn="ctr" rotWithShape="0">
        <a:srgbClr val="0B3B75"/>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[EXCEL-DERMAI.xlsx]Sheet5!PivotTable6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B3B75"/>
                </a:solidFill>
              </a:rPr>
              <a:t>Averag</a:t>
            </a:r>
            <a:r>
              <a:rPr lang="en-US" sz="1200" b="1" baseline="0">
                <a:solidFill>
                  <a:srgbClr val="0B3B75"/>
                </a:solidFill>
              </a:rPr>
              <a:t>e Lesion Diameter by Diagnosis</a:t>
            </a:r>
            <a:endParaRPr lang="en-US" sz="1200" b="1">
              <a:solidFill>
                <a:srgbClr val="0B3B75"/>
              </a:solidFill>
            </a:endParaRPr>
          </a:p>
        </c:rich>
      </c:tx>
      <c:layout>
        <c:manualLayout>
          <c:xMode val="edge"/>
          <c:yMode val="edge"/>
          <c:x val="0.13951432541520545"/>
          <c:y val="5.2287581699346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numFmt formatCode="0.0&quot; m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numFmt formatCode="0.0&quot; m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565A9"/>
          </a:solidFill>
          <a:ln>
            <a:noFill/>
          </a:ln>
          <a:effectLst/>
        </c:spPr>
        <c:marker>
          <c:symbol val="none"/>
        </c:marker>
        <c:dLbl>
          <c:idx val="0"/>
          <c:numFmt formatCode="0.0&quot; m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Sheet5!$N$9</c:f>
              <c:strCache>
                <c:ptCount val="1"/>
                <c:pt idx="0">
                  <c:v>Total</c:v>
                </c:pt>
              </c:strCache>
            </c:strRef>
          </c:tx>
          <c:spPr>
            <a:solidFill>
              <a:srgbClr val="1565A9"/>
            </a:solidFill>
            <a:ln>
              <a:noFill/>
            </a:ln>
            <a:effectLst/>
          </c:spPr>
          <c:invertIfNegative val="0"/>
          <c:dLbls>
            <c:numFmt formatCode="0.0&quot; m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Sheet5!$M$10:$M$16</c:f>
              <c:strCache>
                <c:ptCount val="6"/>
                <c:pt idx="0">
                  <c:v>Melanoma</c:v>
                </c:pt>
                <c:pt idx="1">
                  <c:v>Squamous cell carcinoma</c:v>
                </c:pt>
                <c:pt idx="2">
                  <c:v>Basal cell carcinoma</c:v>
                </c:pt>
                <c:pt idx="3">
                  <c:v>Actinic keratosis</c:v>
                </c:pt>
                <c:pt idx="4">
                  <c:v>Seborreic keratosis</c:v>
                </c:pt>
                <c:pt idx="5">
                  <c:v>Melanocytic nevus</c:v>
                </c:pt>
              </c:strCache>
            </c:strRef>
          </c:cat>
          <c:val>
            <c:numRef>
              <c:f>Sheet5!$N$10:$N$16</c:f>
              <c:numCache>
                <c:formatCode>0.0;[Red]0.0</c:formatCode>
                <c:ptCount val="6"/>
                <c:pt idx="0">
                  <c:v>14.088235294117647</c:v>
                </c:pt>
                <c:pt idx="1">
                  <c:v>10.464285714285714</c:v>
                </c:pt>
                <c:pt idx="2">
                  <c:v>9.968864468864469</c:v>
                </c:pt>
                <c:pt idx="3">
                  <c:v>2.6193058568329719</c:v>
                </c:pt>
                <c:pt idx="4">
                  <c:v>0.79562043795620441</c:v>
                </c:pt>
                <c:pt idx="5">
                  <c:v>0.67361111111111116</c:v>
                </c:pt>
              </c:numCache>
            </c:numRef>
          </c:val>
          <c:extLst>
            <c:ext xmlns:c16="http://schemas.microsoft.com/office/drawing/2014/chart" uri="{C3380CC4-5D6E-409C-BE32-E72D297353CC}">
              <c16:uniqueId val="{00000000-4AEA-40D0-9F50-6B7E1FBDF693}"/>
            </c:ext>
          </c:extLst>
        </c:ser>
        <c:dLbls>
          <c:showLegendKey val="0"/>
          <c:showVal val="0"/>
          <c:showCatName val="0"/>
          <c:showSerName val="0"/>
          <c:showPercent val="0"/>
          <c:showBubbleSize val="0"/>
        </c:dLbls>
        <c:gapWidth val="17"/>
        <c:axId val="1240751759"/>
        <c:axId val="1180972255"/>
      </c:barChart>
      <c:catAx>
        <c:axId val="1240751759"/>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972255"/>
        <c:crosses val="autoZero"/>
        <c:auto val="1"/>
        <c:lblAlgn val="ctr"/>
        <c:lblOffset val="100"/>
        <c:noMultiLvlLbl val="0"/>
      </c:catAx>
      <c:valAx>
        <c:axId val="1180972255"/>
        <c:scaling>
          <c:orientation val="minMax"/>
        </c:scaling>
        <c:delete val="1"/>
        <c:axPos val="t"/>
        <c:numFmt formatCode="0.0;[Red]0.0" sourceLinked="1"/>
        <c:majorTickMark val="none"/>
        <c:minorTickMark val="none"/>
        <c:tickLblPos val="low"/>
        <c:crossAx val="124075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bg1"/>
      </a:glow>
      <a:outerShdw dist="50800" dir="5400000" sx="98000" sy="98000" algn="ctr" rotWithShape="0">
        <a:srgbClr val="0B3B75"/>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[EXCEL-DERMAI.xlsx]Sheet5!PivotTable7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solidFill>
                  <a:srgbClr val="0B3B75"/>
                </a:solidFill>
              </a:rPr>
              <a:t>Top 10 Regions</a:t>
            </a:r>
            <a:r>
              <a:rPr lang="en-GB" sz="1200" b="1" baseline="0">
                <a:solidFill>
                  <a:srgbClr val="0B3B75"/>
                </a:solidFill>
              </a:rPr>
              <a:t> by </a:t>
            </a:r>
            <a:r>
              <a:rPr lang="en-GB" sz="1200" b="1">
                <a:solidFill>
                  <a:srgbClr val="0B3B75"/>
                </a:solidFill>
              </a:rPr>
              <a:t>Cancerous</a:t>
            </a:r>
            <a:r>
              <a:rPr lang="en-GB" sz="1200" b="1" baseline="0">
                <a:solidFill>
                  <a:srgbClr val="0B3B75"/>
                </a:solidFill>
              </a:rPr>
              <a:t> Rate </a:t>
            </a:r>
            <a:endParaRPr lang="en-GB" sz="1200" b="1">
              <a:solidFill>
                <a:srgbClr val="0B3B75"/>
              </a:solidFill>
            </a:endParaRPr>
          </a:p>
        </c:rich>
      </c:tx>
      <c:layout>
        <c:manualLayout>
          <c:xMode val="edge"/>
          <c:yMode val="edge"/>
          <c:x val="0.18392902408111536"/>
          <c:y val="4.41501103752759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565A9"/>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565A9"/>
          </a:solidFill>
          <a:ln>
            <a:noFill/>
          </a:ln>
          <a:effectLst/>
        </c:spPr>
      </c:pivotFmt>
    </c:pivotFmts>
    <c:plotArea>
      <c:layout>
        <c:manualLayout>
          <c:layoutTarget val="inner"/>
          <c:xMode val="edge"/>
          <c:yMode val="edge"/>
          <c:x val="0.22635801782773457"/>
          <c:y val="0.27321305035546051"/>
          <c:w val="0.76877288408220279"/>
          <c:h val="0.69628133906574563"/>
        </c:manualLayout>
      </c:layout>
      <c:barChart>
        <c:barDir val="bar"/>
        <c:grouping val="clustered"/>
        <c:varyColors val="0"/>
        <c:ser>
          <c:idx val="0"/>
          <c:order val="0"/>
          <c:tx>
            <c:strRef>
              <c:f>Sheet5!$T$5</c:f>
              <c:strCache>
                <c:ptCount val="1"/>
                <c:pt idx="0">
                  <c:v>Total</c:v>
                </c:pt>
              </c:strCache>
            </c:strRef>
          </c:tx>
          <c:spPr>
            <a:solidFill>
              <a:srgbClr val="1565A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Sheet5!$S$6:$S$16</c:f>
              <c:strCache>
                <c:ptCount val="10"/>
                <c:pt idx="0">
                  <c:v>NOSE</c:v>
                </c:pt>
                <c:pt idx="1">
                  <c:v>LIP</c:v>
                </c:pt>
                <c:pt idx="2">
                  <c:v>NECK</c:v>
                </c:pt>
                <c:pt idx="3">
                  <c:v>EAR</c:v>
                </c:pt>
                <c:pt idx="4">
                  <c:v>CHEST</c:v>
                </c:pt>
                <c:pt idx="5">
                  <c:v>FACE</c:v>
                </c:pt>
                <c:pt idx="6">
                  <c:v>BACK</c:v>
                </c:pt>
                <c:pt idx="7">
                  <c:v>THIGH</c:v>
                </c:pt>
                <c:pt idx="8">
                  <c:v>ARM</c:v>
                </c:pt>
                <c:pt idx="9">
                  <c:v>HAND</c:v>
                </c:pt>
              </c:strCache>
            </c:strRef>
          </c:cat>
          <c:val>
            <c:numRef>
              <c:f>Sheet5!$T$6:$T$16</c:f>
              <c:numCache>
                <c:formatCode>0.0%</c:formatCode>
                <c:ptCount val="10"/>
                <c:pt idx="0">
                  <c:v>0.69117647058823528</c:v>
                </c:pt>
                <c:pt idx="1">
                  <c:v>0.5714285714285714</c:v>
                </c:pt>
                <c:pt idx="2">
                  <c:v>0.54054054054054057</c:v>
                </c:pt>
                <c:pt idx="3">
                  <c:v>0.53125</c:v>
                </c:pt>
                <c:pt idx="4">
                  <c:v>0.41935483870967744</c:v>
                </c:pt>
                <c:pt idx="5">
                  <c:v>0.36690647482014388</c:v>
                </c:pt>
                <c:pt idx="6">
                  <c:v>0.3619047619047619</c:v>
                </c:pt>
                <c:pt idx="7">
                  <c:v>0.25714285714285712</c:v>
                </c:pt>
                <c:pt idx="8">
                  <c:v>0.25</c:v>
                </c:pt>
                <c:pt idx="9">
                  <c:v>0.12727272727272726</c:v>
                </c:pt>
              </c:numCache>
            </c:numRef>
          </c:val>
          <c:extLst>
            <c:ext xmlns:c16="http://schemas.microsoft.com/office/drawing/2014/chart" uri="{C3380CC4-5D6E-409C-BE32-E72D297353CC}">
              <c16:uniqueId val="{00000000-189F-471A-A3F6-B45D588AE429}"/>
            </c:ext>
          </c:extLst>
        </c:ser>
        <c:dLbls>
          <c:dLblPos val="outEnd"/>
          <c:showLegendKey val="0"/>
          <c:showVal val="1"/>
          <c:showCatName val="0"/>
          <c:showSerName val="0"/>
          <c:showPercent val="0"/>
          <c:showBubbleSize val="0"/>
        </c:dLbls>
        <c:gapWidth val="40"/>
        <c:axId val="1213236463"/>
        <c:axId val="1343014143"/>
      </c:barChart>
      <c:catAx>
        <c:axId val="12132364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014143"/>
        <c:crosses val="autoZero"/>
        <c:auto val="1"/>
        <c:lblAlgn val="ctr"/>
        <c:lblOffset val="100"/>
        <c:noMultiLvlLbl val="0"/>
      </c:catAx>
      <c:valAx>
        <c:axId val="1343014143"/>
        <c:scaling>
          <c:orientation val="minMax"/>
        </c:scaling>
        <c:delete val="1"/>
        <c:axPos val="t"/>
        <c:numFmt formatCode="0.0%" sourceLinked="1"/>
        <c:majorTickMark val="none"/>
        <c:minorTickMark val="none"/>
        <c:tickLblPos val="nextTo"/>
        <c:crossAx val="1213236463"/>
        <c:crosses val="autoZero"/>
        <c:crossBetween val="between"/>
      </c:valAx>
      <c:spPr>
        <a:noFill/>
        <a:ln w="22225">
          <a:noFill/>
        </a:ln>
        <a:effectLst>
          <a:softEdge rad="2794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bg1"/>
      </a:glow>
      <a:outerShdw blurRad="50800" dist="50800" dir="5400000" algn="ctr" rotWithShape="0">
        <a:srgbClr val="0B3B75"/>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100" b="1">
                <a:solidFill>
                  <a:srgbClr val="0B3B75"/>
                </a:solidFill>
              </a:rPr>
              <a:t>Cancer</a:t>
            </a:r>
            <a:r>
              <a:rPr lang="en-GB" sz="1100" b="1" baseline="0">
                <a:solidFill>
                  <a:srgbClr val="0B3B75"/>
                </a:solidFill>
              </a:rPr>
              <a:t> Rate by Skin Cancer History</a:t>
            </a:r>
            <a:endParaRPr lang="en-GB" sz="1100" b="1">
              <a:solidFill>
                <a:srgbClr val="0B3B75"/>
              </a:solidFill>
            </a:endParaRPr>
          </a:p>
        </c:rich>
      </c:tx>
      <c:layout>
        <c:manualLayout>
          <c:xMode val="edge"/>
          <c:yMode val="edge"/>
          <c:x val="0.13561247476838964"/>
          <c:y val="8.9801749932100911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2725007819618401"/>
          <c:y val="0.31887936230193448"/>
          <c:w val="0.66307970571036134"/>
          <c:h val="0.64769203849518819"/>
        </c:manualLayout>
      </c:layout>
      <c:barChart>
        <c:barDir val="bar"/>
        <c:grouping val="clustered"/>
        <c:varyColors val="0"/>
        <c:ser>
          <c:idx val="0"/>
          <c:order val="0"/>
          <c:spPr>
            <a:solidFill>
              <a:srgbClr val="1565A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Sheet5!$M$4:$M$5</c:f>
              <c:strCache>
                <c:ptCount val="2"/>
                <c:pt idx="0">
                  <c:v>No History</c:v>
                </c:pt>
                <c:pt idx="1">
                  <c:v>History</c:v>
                </c:pt>
              </c:strCache>
            </c:strRef>
          </c:cat>
          <c:val>
            <c:numRef>
              <c:f>Sheet5!$N$4:$N$5</c:f>
              <c:numCache>
                <c:formatCode>0.0%</c:formatCode>
                <c:ptCount val="2"/>
                <c:pt idx="0">
                  <c:v>0.21875</c:v>
                </c:pt>
                <c:pt idx="1">
                  <c:v>0.7008928571428571</c:v>
                </c:pt>
              </c:numCache>
            </c:numRef>
          </c:val>
          <c:extLst>
            <c:ext xmlns:c16="http://schemas.microsoft.com/office/drawing/2014/chart" uri="{C3380CC4-5D6E-409C-BE32-E72D297353CC}">
              <c16:uniqueId val="{00000000-27B5-4B6A-B962-F8274CD8899A}"/>
            </c:ext>
          </c:extLst>
        </c:ser>
        <c:dLbls>
          <c:dLblPos val="outEnd"/>
          <c:showLegendKey val="0"/>
          <c:showVal val="1"/>
          <c:showCatName val="0"/>
          <c:showSerName val="0"/>
          <c:showPercent val="0"/>
          <c:showBubbleSize val="0"/>
        </c:dLbls>
        <c:gapWidth val="182"/>
        <c:axId val="1213245743"/>
        <c:axId val="1180965055"/>
      </c:barChart>
      <c:catAx>
        <c:axId val="1213245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965055"/>
        <c:crosses val="autoZero"/>
        <c:auto val="1"/>
        <c:lblAlgn val="ctr"/>
        <c:lblOffset val="100"/>
        <c:noMultiLvlLbl val="0"/>
      </c:catAx>
      <c:valAx>
        <c:axId val="1180965055"/>
        <c:scaling>
          <c:orientation val="minMax"/>
        </c:scaling>
        <c:delete val="1"/>
        <c:axPos val="b"/>
        <c:numFmt formatCode="0.0%" sourceLinked="1"/>
        <c:majorTickMark val="none"/>
        <c:minorTickMark val="none"/>
        <c:tickLblPos val="nextTo"/>
        <c:crossAx val="121324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0B3B75"/>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[EXCEL-DERMAI.xlsx]pivot_analysis!PivotTable1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B3B75"/>
                </a:solidFill>
              </a:rPr>
              <a:t>Diagnosis</a:t>
            </a:r>
            <a:r>
              <a:rPr lang="en-US" sz="1200" b="1" baseline="0">
                <a:solidFill>
                  <a:srgbClr val="0B3B75"/>
                </a:solidFill>
              </a:rPr>
              <a:t> Distribution</a:t>
            </a:r>
            <a:endParaRPr lang="en-US" sz="1200" b="1">
              <a:solidFill>
                <a:srgbClr val="0B3B75"/>
              </a:solidFill>
            </a:endParaRPr>
          </a:p>
        </c:rich>
      </c:tx>
      <c:layout>
        <c:manualLayout>
          <c:xMode val="edge"/>
          <c:yMode val="edge"/>
          <c:x val="0.29356755427575448"/>
          <c:y val="2.5558874106254261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632078796546518"/>
          <c:y val="0.21232183908045976"/>
          <c:w val="0.53317772146818154"/>
          <c:h val="0.62221451998311583"/>
        </c:manualLayout>
      </c:layout>
      <c:barChart>
        <c:barDir val="bar"/>
        <c:grouping val="clustered"/>
        <c:varyColors val="0"/>
        <c:ser>
          <c:idx val="0"/>
          <c:order val="0"/>
          <c:tx>
            <c:strRef>
              <c:f>pivot_analysis!$B$3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pivot_analysis!$A$4:$A$10</c:f>
              <c:strCache>
                <c:ptCount val="6"/>
                <c:pt idx="0">
                  <c:v>Actinic keratosis</c:v>
                </c:pt>
                <c:pt idx="1">
                  <c:v>Basal cell carcinoma</c:v>
                </c:pt>
                <c:pt idx="2">
                  <c:v>Melanocytic nevus</c:v>
                </c:pt>
                <c:pt idx="3">
                  <c:v>Seborreic keratosis</c:v>
                </c:pt>
                <c:pt idx="4">
                  <c:v>Squamous cell carcinoma</c:v>
                </c:pt>
                <c:pt idx="5">
                  <c:v>Melanoma</c:v>
                </c:pt>
              </c:strCache>
            </c:strRef>
          </c:cat>
          <c:val>
            <c:numRef>
              <c:f>pivot_analysis!$B$4:$B$10</c:f>
              <c:numCache>
                <c:formatCode>General</c:formatCode>
                <c:ptCount val="6"/>
                <c:pt idx="0">
                  <c:v>461</c:v>
                </c:pt>
                <c:pt idx="1">
                  <c:v>273</c:v>
                </c:pt>
                <c:pt idx="2">
                  <c:v>144</c:v>
                </c:pt>
                <c:pt idx="3">
                  <c:v>137</c:v>
                </c:pt>
                <c:pt idx="4">
                  <c:v>56</c:v>
                </c:pt>
                <c:pt idx="5">
                  <c:v>17</c:v>
                </c:pt>
              </c:numCache>
            </c:numRef>
          </c:val>
          <c:extLst>
            <c:ext xmlns:c16="http://schemas.microsoft.com/office/drawing/2014/chart" uri="{C3380CC4-5D6E-409C-BE32-E72D297353CC}">
              <c16:uniqueId val="{00000000-A12B-4FCE-8080-83A6C6380E36}"/>
            </c:ext>
          </c:extLst>
        </c:ser>
        <c:dLbls>
          <c:dLblPos val="outEnd"/>
          <c:showLegendKey val="0"/>
          <c:showVal val="1"/>
          <c:showCatName val="0"/>
          <c:showSerName val="0"/>
          <c:showPercent val="0"/>
          <c:showBubbleSize val="0"/>
        </c:dLbls>
        <c:gapWidth val="17"/>
        <c:overlap val="-7"/>
        <c:axId val="540048351"/>
        <c:axId val="1482704575"/>
      </c:barChart>
      <c:catAx>
        <c:axId val="54004835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B3B75"/>
                </a:solidFill>
                <a:latin typeface="+mn-lt"/>
                <a:ea typeface="+mn-ea"/>
                <a:cs typeface="+mn-cs"/>
              </a:defRPr>
            </a:pPr>
            <a:endParaRPr lang="en-US"/>
          </a:p>
        </c:txPr>
        <c:crossAx val="1482704575"/>
        <c:crosses val="autoZero"/>
        <c:auto val="1"/>
        <c:lblAlgn val="ctr"/>
        <c:lblOffset val="100"/>
        <c:noMultiLvlLbl val="0"/>
      </c:catAx>
      <c:valAx>
        <c:axId val="14827045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04835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38100">
        <a:schemeClr val="bg1"/>
      </a:glow>
      <a:outerShdw blurRad="50800" dist="50800" dir="5400000" algn="ctr" rotWithShape="0">
        <a:srgbClr val="0B3B75"/>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[EXCEL-DERMAI.xlsx]pivot_analysis!PivotTable2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B3B75"/>
                </a:solidFill>
              </a:rPr>
              <a:t>Lesion</a:t>
            </a:r>
            <a:r>
              <a:rPr lang="en-US" sz="1200" b="1" baseline="0">
                <a:solidFill>
                  <a:srgbClr val="0B3B75"/>
                </a:solidFill>
              </a:rPr>
              <a:t> Distribution</a:t>
            </a:r>
            <a:endParaRPr lang="en-US" sz="1200" b="1">
              <a:solidFill>
                <a:srgbClr val="0B3B7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B3B75"/>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lumMod val="75000"/>
            </a:schemeClr>
          </a:solidFill>
          <a:ln w="0">
            <a:solidFill>
              <a:schemeClr val="lt1"/>
            </a:solidFill>
          </a:ln>
          <a:effectLst/>
        </c:spPr>
      </c:pivotFmt>
      <c:pivotFmt>
        <c:idx val="6"/>
        <c:spPr>
          <a:solidFill>
            <a:srgbClr val="0070C0"/>
          </a:solidFill>
          <a:ln w="1270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B3B75"/>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lumMod val="75000"/>
            </a:schemeClr>
          </a:solidFill>
          <a:ln w="0">
            <a:solidFill>
              <a:schemeClr val="lt1"/>
            </a:solidFill>
          </a:ln>
          <a:effectLst/>
        </c:spPr>
      </c:pivotFmt>
      <c:pivotFmt>
        <c:idx val="9"/>
        <c:spPr>
          <a:solidFill>
            <a:srgbClr val="0070C0"/>
          </a:solidFill>
          <a:ln w="1270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B3B75"/>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lumMod val="75000"/>
            </a:schemeClr>
          </a:solidFill>
          <a:ln w="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12"/>
        <c:spPr>
          <a:solidFill>
            <a:srgbClr val="0070C0"/>
          </a:solidFill>
          <a:ln w="1270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s>
    <c:plotArea>
      <c:layout>
        <c:manualLayout>
          <c:layoutTarget val="inner"/>
          <c:xMode val="edge"/>
          <c:yMode val="edge"/>
          <c:x val="0.11447820364701537"/>
          <c:y val="0.27833057052079019"/>
          <c:w val="0.46020644571826358"/>
          <c:h val="0.69030950534900659"/>
        </c:manualLayout>
      </c:layout>
      <c:doughnutChart>
        <c:varyColors val="1"/>
        <c:ser>
          <c:idx val="0"/>
          <c:order val="0"/>
          <c:tx>
            <c:strRef>
              <c:f>pivot_analysis!$B$15</c:f>
              <c:strCache>
                <c:ptCount val="1"/>
                <c:pt idx="0">
                  <c:v>Total</c:v>
                </c:pt>
              </c:strCache>
            </c:strRef>
          </c:tx>
          <c:dPt>
            <c:idx val="0"/>
            <c:bubble3D val="0"/>
            <c:spPr>
              <a:solidFill>
                <a:schemeClr val="accent5">
                  <a:lumMod val="75000"/>
                </a:schemeClr>
              </a:solidFill>
              <a:ln w="0">
                <a:solidFill>
                  <a:schemeClr val="lt1"/>
                </a:solidFill>
              </a:ln>
              <a:effectLst/>
            </c:spPr>
            <c:extLst>
              <c:ext xmlns:c16="http://schemas.microsoft.com/office/drawing/2014/chart" uri="{C3380CC4-5D6E-409C-BE32-E72D297353CC}">
                <c16:uniqueId val="{00000001-EE48-4D46-9FFA-2A942496FEBD}"/>
              </c:ext>
            </c:extLst>
          </c:dPt>
          <c:dPt>
            <c:idx val="1"/>
            <c:bubble3D val="0"/>
            <c:spPr>
              <a:solidFill>
                <a:srgbClr val="0070C0"/>
              </a:solidFill>
              <a:ln w="12700">
                <a:solidFill>
                  <a:schemeClr val="lt1"/>
                </a:solidFill>
              </a:ln>
              <a:effectLst/>
            </c:spPr>
            <c:extLst>
              <c:ext xmlns:c16="http://schemas.microsoft.com/office/drawing/2014/chart" uri="{C3380CC4-5D6E-409C-BE32-E72D297353CC}">
                <c16:uniqueId val="{00000003-EE48-4D46-9FFA-2A942496FEB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B3B75"/>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pivot_analysis!$A$16:$A$18</c:f>
              <c:strCache>
                <c:ptCount val="2"/>
                <c:pt idx="0">
                  <c:v>Cancerous</c:v>
                </c:pt>
                <c:pt idx="1">
                  <c:v>Non-cancerous</c:v>
                </c:pt>
              </c:strCache>
            </c:strRef>
          </c:cat>
          <c:val>
            <c:numRef>
              <c:f>pivot_analysis!$B$16:$B$18</c:f>
              <c:numCache>
                <c:formatCode>General</c:formatCode>
                <c:ptCount val="2"/>
                <c:pt idx="0">
                  <c:v>346</c:v>
                </c:pt>
                <c:pt idx="1">
                  <c:v>742</c:v>
                </c:pt>
              </c:numCache>
            </c:numRef>
          </c:val>
          <c:extLst>
            <c:ext xmlns:c16="http://schemas.microsoft.com/office/drawing/2014/chart" uri="{C3380CC4-5D6E-409C-BE32-E72D297353CC}">
              <c16:uniqueId val="{00000004-EE48-4D46-9FFA-2A942496FEBD}"/>
            </c:ext>
          </c:extLst>
        </c:ser>
        <c:dLbls>
          <c:showLegendKey val="0"/>
          <c:showVal val="0"/>
          <c:showCatName val="0"/>
          <c:showSerName val="0"/>
          <c:showPercent val="0"/>
          <c:showBubbleSize val="0"/>
          <c:showLeaderLines val="0"/>
        </c:dLbls>
        <c:firstSliceAng val="30"/>
        <c:holeSize val="4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glow rad="38100">
        <a:schemeClr val="bg1"/>
      </a:glow>
      <a:outerShdw blurRad="50800" dist="50800" dir="5400000" algn="ctr" rotWithShape="0">
        <a:srgbClr val="0B3B75"/>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[EXCEL-DERMAI.xlsx]Sheet6!PivotTable5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rgbClr val="0B3B75"/>
                </a:solidFill>
              </a:rPr>
              <a:t>Cancer</a:t>
            </a:r>
            <a:r>
              <a:rPr lang="en-US" sz="1100" b="1" baseline="0">
                <a:solidFill>
                  <a:srgbClr val="0B3B75"/>
                </a:solidFill>
              </a:rPr>
              <a:t> Rate by Gender</a:t>
            </a:r>
            <a:endParaRPr lang="en-US" sz="1100" b="1">
              <a:solidFill>
                <a:srgbClr val="0B3B75"/>
              </a:solidFill>
            </a:endParaRPr>
          </a:p>
        </c:rich>
      </c:tx>
      <c:layout>
        <c:manualLayout>
          <c:xMode val="edge"/>
          <c:yMode val="edge"/>
          <c:x val="0.1613360799490883"/>
          <c:y val="2.53968000031995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28725876154393"/>
          <c:y val="0.35111076004423436"/>
          <c:w val="0.71410190474780966"/>
          <c:h val="0.40611782915352668"/>
        </c:manualLayout>
      </c:layout>
      <c:barChart>
        <c:barDir val="col"/>
        <c:grouping val="clustered"/>
        <c:varyColors val="0"/>
        <c:ser>
          <c:idx val="0"/>
          <c:order val="0"/>
          <c:tx>
            <c:strRef>
              <c:f>Sheet6!$C$15</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Sheet6!$B$16:$B$18</c:f>
              <c:strCache>
                <c:ptCount val="2"/>
                <c:pt idx="0">
                  <c:v>FEMALE</c:v>
                </c:pt>
                <c:pt idx="1">
                  <c:v>MALE</c:v>
                </c:pt>
              </c:strCache>
            </c:strRef>
          </c:cat>
          <c:val>
            <c:numRef>
              <c:f>Sheet6!$C$16:$C$18</c:f>
              <c:numCache>
                <c:formatCode>0.0%</c:formatCode>
                <c:ptCount val="2"/>
                <c:pt idx="0">
                  <c:v>0.43370165745856354</c:v>
                </c:pt>
                <c:pt idx="1">
                  <c:v>0.26033057851239672</c:v>
                </c:pt>
              </c:numCache>
            </c:numRef>
          </c:val>
          <c:extLst>
            <c:ext xmlns:c16="http://schemas.microsoft.com/office/drawing/2014/chart" uri="{C3380CC4-5D6E-409C-BE32-E72D297353CC}">
              <c16:uniqueId val="{00000000-28A2-4A0F-9313-32D46D878027}"/>
            </c:ext>
          </c:extLst>
        </c:ser>
        <c:dLbls>
          <c:dLblPos val="outEnd"/>
          <c:showLegendKey val="0"/>
          <c:showVal val="1"/>
          <c:showCatName val="0"/>
          <c:showSerName val="0"/>
          <c:showPercent val="0"/>
          <c:showBubbleSize val="0"/>
        </c:dLbls>
        <c:gapWidth val="58"/>
        <c:overlap val="-27"/>
        <c:axId val="341328191"/>
        <c:axId val="1482707935"/>
      </c:barChart>
      <c:catAx>
        <c:axId val="341328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07935"/>
        <c:crosses val="autoZero"/>
        <c:auto val="1"/>
        <c:lblAlgn val="ctr"/>
        <c:lblOffset val="100"/>
        <c:noMultiLvlLbl val="0"/>
      </c:catAx>
      <c:valAx>
        <c:axId val="1482707935"/>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32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38100">
        <a:schemeClr val="bg1"/>
      </a:glow>
      <a:outerShdw blurRad="50800" dist="50800" dir="5400000" algn="ctr" rotWithShape="0">
        <a:srgbClr val="0B3B75"/>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[EXCEL-DERMAI.xlsx]Sheet6!PivotTable6</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100" b="1">
                <a:solidFill>
                  <a:srgbClr val="0B3B75"/>
                </a:solidFill>
              </a:rPr>
              <a:t>Cancer</a:t>
            </a:r>
            <a:r>
              <a:rPr lang="en-US" sz="1100" b="1" baseline="0">
                <a:solidFill>
                  <a:srgbClr val="0B3B75"/>
                </a:solidFill>
              </a:rPr>
              <a:t> Rate By Age Group </a:t>
            </a:r>
            <a:endParaRPr lang="en-US" sz="1100" b="1">
              <a:solidFill>
                <a:srgbClr val="0B3B75"/>
              </a:solidFill>
            </a:endParaRPr>
          </a:p>
        </c:rich>
      </c:tx>
      <c:layout>
        <c:manualLayout>
          <c:xMode val="edge"/>
          <c:yMode val="edge"/>
          <c:x val="0.45482633420822405"/>
          <c:y val="6.669985939130655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8469094871913"/>
          <c:y val="0.20700490699532126"/>
          <c:w val="0.87261530905128082"/>
          <c:h val="0.58292822092890562"/>
        </c:manualLayout>
      </c:layout>
      <c:barChart>
        <c:barDir val="col"/>
        <c:grouping val="clustered"/>
        <c:varyColors val="0"/>
        <c:ser>
          <c:idx val="0"/>
          <c:order val="0"/>
          <c:tx>
            <c:strRef>
              <c:f>Sheet6!$B$22</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B3B7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Sheet6!$A$23:$A$27</c:f>
              <c:strCache>
                <c:ptCount val="4"/>
                <c:pt idx="0">
                  <c:v>Elderly</c:v>
                </c:pt>
                <c:pt idx="1">
                  <c:v>Older Adult</c:v>
                </c:pt>
                <c:pt idx="2">
                  <c:v>Middle Age</c:v>
                </c:pt>
                <c:pt idx="3">
                  <c:v>Young Adult</c:v>
                </c:pt>
              </c:strCache>
            </c:strRef>
          </c:cat>
          <c:val>
            <c:numRef>
              <c:f>Sheet6!$B$23:$B$27</c:f>
              <c:numCache>
                <c:formatCode>0.0%</c:formatCode>
                <c:ptCount val="4"/>
                <c:pt idx="0">
                  <c:v>0.36642599277978338</c:v>
                </c:pt>
                <c:pt idx="1">
                  <c:v>0.33738601823708209</c:v>
                </c:pt>
                <c:pt idx="2">
                  <c:v>0.20270270270270271</c:v>
                </c:pt>
                <c:pt idx="3">
                  <c:v>3.5087719298245612E-2</c:v>
                </c:pt>
              </c:numCache>
            </c:numRef>
          </c:val>
          <c:extLst>
            <c:ext xmlns:c16="http://schemas.microsoft.com/office/drawing/2014/chart" uri="{C3380CC4-5D6E-409C-BE32-E72D297353CC}">
              <c16:uniqueId val="{00000000-2D67-4BA2-9C94-4C0831613815}"/>
            </c:ext>
          </c:extLst>
        </c:ser>
        <c:dLbls>
          <c:dLblPos val="outEnd"/>
          <c:showLegendKey val="0"/>
          <c:showVal val="1"/>
          <c:showCatName val="0"/>
          <c:showSerName val="0"/>
          <c:showPercent val="0"/>
          <c:showBubbleSize val="0"/>
        </c:dLbls>
        <c:gapWidth val="55"/>
        <c:overlap val="-27"/>
        <c:axId val="314349103"/>
        <c:axId val="1482698335"/>
      </c:barChart>
      <c:catAx>
        <c:axId val="31434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698335"/>
        <c:crosses val="autoZero"/>
        <c:auto val="1"/>
        <c:lblAlgn val="ctr"/>
        <c:lblOffset val="100"/>
        <c:noMultiLvlLbl val="0"/>
      </c:catAx>
      <c:valAx>
        <c:axId val="148269833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4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38100">
        <a:schemeClr val="bg1"/>
      </a:glow>
      <a:outerShdw blurRad="50800" dist="50800" dir="5400000" algn="ctr" rotWithShape="0">
        <a:srgbClr val="0B3B75"/>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[EXCEL-DERMAI.xlsx]Sheet5!PivotTable5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B3B75"/>
                </a:solidFill>
              </a:rPr>
              <a:t>Cancer</a:t>
            </a:r>
            <a:r>
              <a:rPr lang="en-US" sz="1200" b="1" baseline="0">
                <a:solidFill>
                  <a:srgbClr val="0B3B75"/>
                </a:solidFill>
              </a:rPr>
              <a:t> Rate by Skin Cancer History</a:t>
            </a:r>
            <a:endParaRPr lang="en-US" sz="1200" b="1">
              <a:solidFill>
                <a:srgbClr val="0B3B7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Sheet5!$K$3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Sheet5!$J$4:$J$6</c:f>
              <c:strCache>
                <c:ptCount val="2"/>
                <c:pt idx="0">
                  <c:v>f</c:v>
                </c:pt>
                <c:pt idx="1">
                  <c:v>t</c:v>
                </c:pt>
              </c:strCache>
            </c:strRef>
          </c:cat>
          <c:val>
            <c:numRef>
              <c:f>Sheet5!$K$4:$K$6</c:f>
              <c:numCache>
                <c:formatCode>0.0%</c:formatCode>
                <c:ptCount val="2"/>
                <c:pt idx="0">
                  <c:v>0.21875</c:v>
                </c:pt>
                <c:pt idx="1">
                  <c:v>0.7008928571428571</c:v>
                </c:pt>
              </c:numCache>
            </c:numRef>
          </c:val>
          <c:extLst>
            <c:ext xmlns:c16="http://schemas.microsoft.com/office/drawing/2014/chart" uri="{C3380CC4-5D6E-409C-BE32-E72D297353CC}">
              <c16:uniqueId val="{00000000-9477-47CF-85EE-3CC14D806AA4}"/>
            </c:ext>
          </c:extLst>
        </c:ser>
        <c:dLbls>
          <c:showLegendKey val="0"/>
          <c:showVal val="0"/>
          <c:showCatName val="0"/>
          <c:showSerName val="0"/>
          <c:showPercent val="0"/>
          <c:showBubbleSize val="0"/>
        </c:dLbls>
        <c:gapWidth val="182"/>
        <c:axId val="1045279695"/>
        <c:axId val="1117853887"/>
      </c:barChart>
      <c:catAx>
        <c:axId val="1045279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853887"/>
        <c:crosses val="autoZero"/>
        <c:auto val="1"/>
        <c:lblAlgn val="ctr"/>
        <c:lblOffset val="100"/>
        <c:noMultiLvlLbl val="0"/>
      </c:catAx>
      <c:valAx>
        <c:axId val="111785388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27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Executive_overview!A1"/><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Clinical_analysis!A1"/><Relationship Id="rId3" Type="http://schemas.openxmlformats.org/officeDocument/2006/relationships/chart" Target="../charts/chart7.xml"/><Relationship Id="rId7" Type="http://schemas.openxmlformats.org/officeDocument/2006/relationships/hyperlink" Target="#'02_Clinical _Analysis'!A1"/><Relationship Id="rId2" Type="http://schemas.openxmlformats.org/officeDocument/2006/relationships/chart" Target="../charts/chart6.xml"/><Relationship Id="rId1" Type="http://schemas.openxmlformats.org/officeDocument/2006/relationships/chart" Target="../charts/chart5.xml"/><Relationship Id="rId6" Type="http://schemas.microsoft.com/office/2007/relationships/hdphoto" Target="../media/hdphoto1.wdp"/><Relationship Id="rId5" Type="http://schemas.openxmlformats.org/officeDocument/2006/relationships/image" Target="../media/image2.png"/><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533401</xdr:colOff>
      <xdr:row>0</xdr:row>
      <xdr:rowOff>28575</xdr:rowOff>
    </xdr:from>
    <xdr:to>
      <xdr:col>14</xdr:col>
      <xdr:colOff>38101</xdr:colOff>
      <xdr:row>2</xdr:row>
      <xdr:rowOff>123825</xdr:rowOff>
    </xdr:to>
    <xdr:sp macro="" textlink="">
      <xdr:nvSpPr>
        <xdr:cNvPr id="2" name="Rectangle 1">
          <a:extLst>
            <a:ext uri="{FF2B5EF4-FFF2-40B4-BE49-F238E27FC236}">
              <a16:creationId xmlns:a16="http://schemas.microsoft.com/office/drawing/2014/main" id="{EC986884-ECC9-4986-BD56-2CD5256EBDBE}"/>
            </a:ext>
          </a:extLst>
        </xdr:cNvPr>
        <xdr:cNvSpPr/>
      </xdr:nvSpPr>
      <xdr:spPr>
        <a:xfrm>
          <a:off x="533401" y="28575"/>
          <a:ext cx="8039100" cy="476250"/>
        </a:xfrm>
        <a:prstGeom prst="rect">
          <a:avLst/>
        </a:prstGeom>
        <a:solidFill>
          <a:srgbClr val="0B3B7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533395</xdr:colOff>
      <xdr:row>0</xdr:row>
      <xdr:rowOff>38100</xdr:rowOff>
    </xdr:from>
    <xdr:to>
      <xdr:col>14</xdr:col>
      <xdr:colOff>38099</xdr:colOff>
      <xdr:row>2</xdr:row>
      <xdr:rowOff>142875</xdr:rowOff>
    </xdr:to>
    <xdr:sp macro="" textlink="">
      <xdr:nvSpPr>
        <xdr:cNvPr id="3" name="TextBox 2">
          <a:extLst>
            <a:ext uri="{FF2B5EF4-FFF2-40B4-BE49-F238E27FC236}">
              <a16:creationId xmlns:a16="http://schemas.microsoft.com/office/drawing/2014/main" id="{2603FB66-5A23-4BF2-A70E-5CE076239AE5}"/>
            </a:ext>
          </a:extLst>
        </xdr:cNvPr>
        <xdr:cNvSpPr txBox="1"/>
      </xdr:nvSpPr>
      <xdr:spPr>
        <a:xfrm rot="10800000" flipV="1">
          <a:off x="533395" y="38100"/>
          <a:ext cx="8039104" cy="485775"/>
        </a:xfrm>
        <a:prstGeom prst="rect">
          <a:avLst/>
        </a:prstGeom>
        <a:solidFill>
          <a:srgbClr val="0B3B7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     DERM</a:t>
          </a:r>
          <a:r>
            <a:rPr lang="en-GB" sz="1100" b="1">
              <a:solidFill>
                <a:srgbClr val="00B0F0"/>
              </a:solidFill>
            </a:rPr>
            <a:t>AI</a:t>
          </a:r>
          <a:r>
            <a:rPr lang="en-GB" sz="1100" b="1" baseline="0">
              <a:solidFill>
                <a:schemeClr val="bg1"/>
              </a:solidFill>
            </a:rPr>
            <a:t>  |  CLINICAL  &amp; RISK  FACTOR  ANALYSIS</a:t>
          </a:r>
        </a:p>
        <a:p>
          <a:r>
            <a:rPr lang="en-GB" sz="1100" b="1" baseline="0">
              <a:solidFill>
                <a:schemeClr val="bg1"/>
              </a:solidFill>
            </a:rPr>
            <a:t>                          Better insight. Earlier detection. healthier tomorrow</a:t>
          </a:r>
          <a:endParaRPr lang="en-GB" sz="1100" b="1">
            <a:solidFill>
              <a:schemeClr val="bg1"/>
            </a:solidFill>
          </a:endParaRPr>
        </a:p>
      </xdr:txBody>
    </xdr:sp>
    <xdr:clientData/>
  </xdr:twoCellAnchor>
  <xdr:twoCellAnchor>
    <xdr:from>
      <xdr:col>0</xdr:col>
      <xdr:colOff>523876</xdr:colOff>
      <xdr:row>2</xdr:row>
      <xdr:rowOff>142874</xdr:rowOff>
    </xdr:from>
    <xdr:to>
      <xdr:col>14</xdr:col>
      <xdr:colOff>57150</xdr:colOff>
      <xdr:row>22</xdr:row>
      <xdr:rowOff>85725</xdr:rowOff>
    </xdr:to>
    <xdr:sp macro="" textlink="">
      <xdr:nvSpPr>
        <xdr:cNvPr id="4" name="Rectangle 3">
          <a:extLst>
            <a:ext uri="{FF2B5EF4-FFF2-40B4-BE49-F238E27FC236}">
              <a16:creationId xmlns:a16="http://schemas.microsoft.com/office/drawing/2014/main" id="{3FFFE4AC-B100-487E-91EA-EEEA676FD78B}"/>
            </a:ext>
          </a:extLst>
        </xdr:cNvPr>
        <xdr:cNvSpPr/>
      </xdr:nvSpPr>
      <xdr:spPr>
        <a:xfrm>
          <a:off x="523876" y="523874"/>
          <a:ext cx="8067674" cy="3752851"/>
        </a:xfrm>
        <a:prstGeom prst="rect">
          <a:avLst/>
        </a:prstGeom>
        <a:solidFill>
          <a:schemeClr val="tx2">
            <a:lumMod val="10000"/>
            <a:lumOff val="90000"/>
          </a:schemeClr>
        </a:solidFill>
        <a:effectLst>
          <a:outerShdw blurRad="50800" dist="50800" dir="5400000" algn="ctr" rotWithShape="0">
            <a:srgbClr val="0B3B75"/>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Cjm</a:t>
          </a:r>
        </a:p>
      </xdr:txBody>
    </xdr:sp>
    <xdr:clientData/>
  </xdr:twoCellAnchor>
  <xdr:twoCellAnchor>
    <xdr:from>
      <xdr:col>1</xdr:col>
      <xdr:colOff>9524</xdr:colOff>
      <xdr:row>3</xdr:row>
      <xdr:rowOff>19050</xdr:rowOff>
    </xdr:from>
    <xdr:to>
      <xdr:col>4</xdr:col>
      <xdr:colOff>123825</xdr:colOff>
      <xdr:row>6</xdr:row>
      <xdr:rowOff>114300</xdr:rowOff>
    </xdr:to>
    <xdr:sp macro="" textlink="Sheet3!$F$6">
      <xdr:nvSpPr>
        <xdr:cNvPr id="5" name="Rectangle 4">
          <a:extLst>
            <a:ext uri="{FF2B5EF4-FFF2-40B4-BE49-F238E27FC236}">
              <a16:creationId xmlns:a16="http://schemas.microsoft.com/office/drawing/2014/main" id="{2066490C-289C-4705-AFDF-3918185CAB12}"/>
            </a:ext>
          </a:extLst>
        </xdr:cNvPr>
        <xdr:cNvSpPr/>
      </xdr:nvSpPr>
      <xdr:spPr>
        <a:xfrm>
          <a:off x="619124" y="590550"/>
          <a:ext cx="1943101" cy="666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952122D-96C4-4059-AEE9-B048970ADBAC}" type="TxLink">
            <a:rPr lang="en-US" sz="2400" b="1" i="0" u="none" strike="noStrike">
              <a:solidFill>
                <a:srgbClr val="0B3B75"/>
              </a:solidFill>
              <a:latin typeface="Aptos Narrow"/>
            </a:rPr>
            <a:pPr algn="ctr"/>
            <a:t>1,088</a:t>
          </a:fld>
          <a:endParaRPr lang="en-GB" sz="2400" b="1">
            <a:solidFill>
              <a:srgbClr val="0B3B75"/>
            </a:solidFill>
          </a:endParaRPr>
        </a:p>
      </xdr:txBody>
    </xdr:sp>
    <xdr:clientData/>
  </xdr:twoCellAnchor>
  <xdr:twoCellAnchor>
    <xdr:from>
      <xdr:col>4</xdr:col>
      <xdr:colOff>228599</xdr:colOff>
      <xdr:row>3</xdr:row>
      <xdr:rowOff>9525</xdr:rowOff>
    </xdr:from>
    <xdr:to>
      <xdr:col>7</xdr:col>
      <xdr:colOff>276225</xdr:colOff>
      <xdr:row>6</xdr:row>
      <xdr:rowOff>104775</xdr:rowOff>
    </xdr:to>
    <xdr:sp macro="" textlink="Sheet3!$A$8">
      <xdr:nvSpPr>
        <xdr:cNvPr id="6" name="Rectangle 5">
          <a:extLst>
            <a:ext uri="{FF2B5EF4-FFF2-40B4-BE49-F238E27FC236}">
              <a16:creationId xmlns:a16="http://schemas.microsoft.com/office/drawing/2014/main" id="{BD8C0137-B6FE-4A61-8EEA-898F0F42EF1A}"/>
            </a:ext>
          </a:extLst>
        </xdr:cNvPr>
        <xdr:cNvSpPr/>
      </xdr:nvSpPr>
      <xdr:spPr>
        <a:xfrm>
          <a:off x="2666999" y="581025"/>
          <a:ext cx="1876426" cy="666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4E078F2-BE31-4220-95B0-29B75CAEC80D}" type="TxLink">
            <a:rPr lang="en-US" sz="2400" b="1" i="0" u="none" strike="noStrike">
              <a:solidFill>
                <a:srgbClr val="0B3B75"/>
              </a:solidFill>
              <a:latin typeface="Aptos Narrow"/>
            </a:rPr>
            <a:pPr algn="ctr"/>
            <a:t>346</a:t>
          </a:fld>
          <a:endParaRPr lang="en-GB" sz="2400" b="1">
            <a:solidFill>
              <a:srgbClr val="0B3B75"/>
            </a:solidFill>
          </a:endParaRPr>
        </a:p>
      </xdr:txBody>
    </xdr:sp>
    <xdr:clientData/>
  </xdr:twoCellAnchor>
  <xdr:twoCellAnchor>
    <xdr:from>
      <xdr:col>7</xdr:col>
      <xdr:colOff>390524</xdr:colOff>
      <xdr:row>3</xdr:row>
      <xdr:rowOff>9525</xdr:rowOff>
    </xdr:from>
    <xdr:to>
      <xdr:col>10</xdr:col>
      <xdr:colOff>476250</xdr:colOff>
      <xdr:row>6</xdr:row>
      <xdr:rowOff>104775</xdr:rowOff>
    </xdr:to>
    <xdr:sp macro="" textlink="Sheet3!$I$10">
      <xdr:nvSpPr>
        <xdr:cNvPr id="7" name="Rectangle 6">
          <a:extLst>
            <a:ext uri="{FF2B5EF4-FFF2-40B4-BE49-F238E27FC236}">
              <a16:creationId xmlns:a16="http://schemas.microsoft.com/office/drawing/2014/main" id="{1F6EE3AA-DD31-47B8-8960-3C6A61C78D62}"/>
            </a:ext>
          </a:extLst>
        </xdr:cNvPr>
        <xdr:cNvSpPr/>
      </xdr:nvSpPr>
      <xdr:spPr>
        <a:xfrm>
          <a:off x="4657724" y="581025"/>
          <a:ext cx="1914526" cy="666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6938D16-A1DC-4052-A900-798DA0DBA00B}" type="TxLink">
            <a:rPr lang="en-US" sz="2400" b="1" i="0" u="none" strike="noStrike">
              <a:solidFill>
                <a:srgbClr val="0B3B75"/>
              </a:solidFill>
              <a:latin typeface="Aptos Narrow"/>
            </a:rPr>
            <a:pPr algn="ctr"/>
            <a:t>742</a:t>
          </a:fld>
          <a:endParaRPr lang="en-GB" sz="2400" b="1">
            <a:solidFill>
              <a:srgbClr val="0B3B75"/>
            </a:solidFill>
          </a:endParaRPr>
        </a:p>
      </xdr:txBody>
    </xdr:sp>
    <xdr:clientData/>
  </xdr:twoCellAnchor>
  <xdr:twoCellAnchor>
    <xdr:from>
      <xdr:col>10</xdr:col>
      <xdr:colOff>590551</xdr:colOff>
      <xdr:row>3</xdr:row>
      <xdr:rowOff>0</xdr:rowOff>
    </xdr:from>
    <xdr:to>
      <xdr:col>13</xdr:col>
      <xdr:colOff>571501</xdr:colOff>
      <xdr:row>6</xdr:row>
      <xdr:rowOff>95250</xdr:rowOff>
    </xdr:to>
    <xdr:sp macro="" textlink="Sheet3!$L$12">
      <xdr:nvSpPr>
        <xdr:cNvPr id="8" name="Rectangle 7">
          <a:extLst>
            <a:ext uri="{FF2B5EF4-FFF2-40B4-BE49-F238E27FC236}">
              <a16:creationId xmlns:a16="http://schemas.microsoft.com/office/drawing/2014/main" id="{4CDE2015-2B8C-440C-8B8F-B91A95010742}"/>
            </a:ext>
          </a:extLst>
        </xdr:cNvPr>
        <xdr:cNvSpPr/>
      </xdr:nvSpPr>
      <xdr:spPr>
        <a:xfrm>
          <a:off x="6686551" y="571500"/>
          <a:ext cx="1809750" cy="666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F9EB415-625C-4111-8A2A-54108D292D85}" type="TxLink">
            <a:rPr lang="en-US" sz="2400" b="1" i="0" u="none" strike="noStrike">
              <a:solidFill>
                <a:srgbClr val="0B3B75"/>
              </a:solidFill>
              <a:latin typeface="Aptos Narrow"/>
            </a:rPr>
            <a:pPr algn="ctr"/>
            <a:t>31.8%</a:t>
          </a:fld>
          <a:endParaRPr lang="en-GB" sz="2400" b="1">
            <a:solidFill>
              <a:srgbClr val="0B3B75"/>
            </a:solidFill>
          </a:endParaRPr>
        </a:p>
      </xdr:txBody>
    </xdr:sp>
    <xdr:clientData/>
  </xdr:twoCellAnchor>
  <xdr:oneCellAnchor>
    <xdr:from>
      <xdr:col>1</xdr:col>
      <xdr:colOff>38100</xdr:colOff>
      <xdr:row>4</xdr:row>
      <xdr:rowOff>180975</xdr:rowOff>
    </xdr:from>
    <xdr:ext cx="1895475" cy="295275"/>
    <xdr:sp macro="" textlink="">
      <xdr:nvSpPr>
        <xdr:cNvPr id="18" name="TextBox 17">
          <a:extLst>
            <a:ext uri="{FF2B5EF4-FFF2-40B4-BE49-F238E27FC236}">
              <a16:creationId xmlns:a16="http://schemas.microsoft.com/office/drawing/2014/main" id="{36A79885-9554-437A-8316-EA4A6AE9D34A}"/>
            </a:ext>
          </a:extLst>
        </xdr:cNvPr>
        <xdr:cNvSpPr txBox="1"/>
      </xdr:nvSpPr>
      <xdr:spPr>
        <a:xfrm>
          <a:off x="647700" y="942975"/>
          <a:ext cx="1895475" cy="295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200" b="1">
              <a:solidFill>
                <a:srgbClr val="0B3B75"/>
              </a:solidFill>
            </a:rPr>
            <a:t>Total Records</a:t>
          </a:r>
        </a:p>
      </xdr:txBody>
    </xdr:sp>
    <xdr:clientData/>
  </xdr:oneCellAnchor>
  <xdr:oneCellAnchor>
    <xdr:from>
      <xdr:col>4</xdr:col>
      <xdr:colOff>219075</xdr:colOff>
      <xdr:row>5</xdr:row>
      <xdr:rowOff>0</xdr:rowOff>
    </xdr:from>
    <xdr:ext cx="1866900" cy="266700"/>
    <xdr:sp macro="" textlink="">
      <xdr:nvSpPr>
        <xdr:cNvPr id="19" name="TextBox 18">
          <a:extLst>
            <a:ext uri="{FF2B5EF4-FFF2-40B4-BE49-F238E27FC236}">
              <a16:creationId xmlns:a16="http://schemas.microsoft.com/office/drawing/2014/main" id="{3281A97E-BB7F-46C9-8D88-B97C4D5056E5}"/>
            </a:ext>
          </a:extLst>
        </xdr:cNvPr>
        <xdr:cNvSpPr txBox="1"/>
      </xdr:nvSpPr>
      <xdr:spPr>
        <a:xfrm>
          <a:off x="2657475" y="952500"/>
          <a:ext cx="186690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200" b="1">
              <a:solidFill>
                <a:srgbClr val="0B3B75"/>
              </a:solidFill>
              <a:effectLst/>
              <a:latin typeface="+mn-lt"/>
              <a:ea typeface="+mn-ea"/>
              <a:cs typeface="+mn-cs"/>
            </a:rPr>
            <a:t>Cancerous Lesions</a:t>
          </a:r>
          <a:endParaRPr lang="en-GB" sz="1200">
            <a:solidFill>
              <a:srgbClr val="0B3B75"/>
            </a:solidFill>
            <a:effectLst/>
          </a:endParaRPr>
        </a:p>
      </xdr:txBody>
    </xdr:sp>
    <xdr:clientData/>
  </xdr:oneCellAnchor>
  <xdr:oneCellAnchor>
    <xdr:from>
      <xdr:col>7</xdr:col>
      <xdr:colOff>409575</xdr:colOff>
      <xdr:row>4</xdr:row>
      <xdr:rowOff>180975</xdr:rowOff>
    </xdr:from>
    <xdr:ext cx="1866899" cy="280205"/>
    <xdr:sp macro="" textlink="">
      <xdr:nvSpPr>
        <xdr:cNvPr id="20" name="TextBox 19">
          <a:extLst>
            <a:ext uri="{FF2B5EF4-FFF2-40B4-BE49-F238E27FC236}">
              <a16:creationId xmlns:a16="http://schemas.microsoft.com/office/drawing/2014/main" id="{E9A2FBAD-AAF2-4BE6-9CC2-25809506CB69}"/>
            </a:ext>
          </a:extLst>
        </xdr:cNvPr>
        <xdr:cNvSpPr txBox="1"/>
      </xdr:nvSpPr>
      <xdr:spPr>
        <a:xfrm>
          <a:off x="4676775" y="942975"/>
          <a:ext cx="186689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200" b="1">
              <a:solidFill>
                <a:srgbClr val="0B3B75"/>
              </a:solidFill>
            </a:rPr>
            <a:t>Non Cancerous Lesions</a:t>
          </a:r>
        </a:p>
      </xdr:txBody>
    </xdr:sp>
    <xdr:clientData/>
  </xdr:oneCellAnchor>
  <xdr:oneCellAnchor>
    <xdr:from>
      <xdr:col>10</xdr:col>
      <xdr:colOff>581025</xdr:colOff>
      <xdr:row>4</xdr:row>
      <xdr:rowOff>161925</xdr:rowOff>
    </xdr:from>
    <xdr:ext cx="1790700" cy="323850"/>
    <xdr:sp macro="" textlink="">
      <xdr:nvSpPr>
        <xdr:cNvPr id="21" name="TextBox 20">
          <a:extLst>
            <a:ext uri="{FF2B5EF4-FFF2-40B4-BE49-F238E27FC236}">
              <a16:creationId xmlns:a16="http://schemas.microsoft.com/office/drawing/2014/main" id="{0D214BBF-87CD-4E6E-8FD8-15D1FEE2C6CB}"/>
            </a:ext>
          </a:extLst>
        </xdr:cNvPr>
        <xdr:cNvSpPr txBox="1"/>
      </xdr:nvSpPr>
      <xdr:spPr>
        <a:xfrm>
          <a:off x="6677025" y="923925"/>
          <a:ext cx="1790700"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200" b="1">
              <a:solidFill>
                <a:srgbClr val="0B3B75"/>
              </a:solidFill>
            </a:rPr>
            <a:t>Cancerous</a:t>
          </a:r>
          <a:r>
            <a:rPr lang="en-GB" sz="1200" b="1" baseline="0">
              <a:solidFill>
                <a:srgbClr val="0B3B75"/>
              </a:solidFill>
            </a:rPr>
            <a:t> Rate</a:t>
          </a:r>
          <a:endParaRPr lang="en-GB" sz="1200" b="1">
            <a:solidFill>
              <a:srgbClr val="0B3B75"/>
            </a:solidFill>
          </a:endParaRPr>
        </a:p>
      </xdr:txBody>
    </xdr:sp>
    <xdr:clientData/>
  </xdr:oneCellAnchor>
  <xdr:twoCellAnchor>
    <xdr:from>
      <xdr:col>1</xdr:col>
      <xdr:colOff>9525</xdr:colOff>
      <xdr:row>6</xdr:row>
      <xdr:rowOff>161925</xdr:rowOff>
    </xdr:from>
    <xdr:to>
      <xdr:col>6</xdr:col>
      <xdr:colOff>400050</xdr:colOff>
      <xdr:row>14</xdr:row>
      <xdr:rowOff>28575</xdr:rowOff>
    </xdr:to>
    <xdr:graphicFrame macro="">
      <xdr:nvGraphicFramePr>
        <xdr:cNvPr id="23" name="Chart 22">
          <a:extLst>
            <a:ext uri="{FF2B5EF4-FFF2-40B4-BE49-F238E27FC236}">
              <a16:creationId xmlns:a16="http://schemas.microsoft.com/office/drawing/2014/main" id="{A249146C-9727-495C-B42A-FE968DB6B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571500</xdr:colOff>
      <xdr:row>14</xdr:row>
      <xdr:rowOff>85725</xdr:rowOff>
    </xdr:from>
    <xdr:to>
      <xdr:col>6</xdr:col>
      <xdr:colOff>381000</xdr:colOff>
      <xdr:row>22</xdr:row>
      <xdr:rowOff>19050</xdr:rowOff>
    </xdr:to>
    <xdr:graphicFrame macro="">
      <xdr:nvGraphicFramePr>
        <xdr:cNvPr id="25" name="Chart 24">
          <a:extLst>
            <a:ext uri="{FF2B5EF4-FFF2-40B4-BE49-F238E27FC236}">
              <a16:creationId xmlns:a16="http://schemas.microsoft.com/office/drawing/2014/main" id="{FF6FE752-ACBB-4B19-8949-4AD767809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485776</xdr:colOff>
      <xdr:row>6</xdr:row>
      <xdr:rowOff>161925</xdr:rowOff>
    </xdr:from>
    <xdr:to>
      <xdr:col>10</xdr:col>
      <xdr:colOff>142875</xdr:colOff>
      <xdr:row>21</xdr:row>
      <xdr:rowOff>180975</xdr:rowOff>
    </xdr:to>
    <xdr:graphicFrame macro="">
      <xdr:nvGraphicFramePr>
        <xdr:cNvPr id="26" name="Chart 25">
          <a:extLst>
            <a:ext uri="{FF2B5EF4-FFF2-40B4-BE49-F238E27FC236}">
              <a16:creationId xmlns:a16="http://schemas.microsoft.com/office/drawing/2014/main" id="{F1AF18AA-5C36-49E4-857C-9FF431EB9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209550</xdr:colOff>
      <xdr:row>15</xdr:row>
      <xdr:rowOff>66675</xdr:rowOff>
    </xdr:from>
    <xdr:to>
      <xdr:col>13</xdr:col>
      <xdr:colOff>590551</xdr:colOff>
      <xdr:row>22</xdr:row>
      <xdr:rowOff>19050</xdr:rowOff>
    </xdr:to>
    <xdr:graphicFrame macro="">
      <xdr:nvGraphicFramePr>
        <xdr:cNvPr id="27" name="Chart 26">
          <a:extLst>
            <a:ext uri="{FF2B5EF4-FFF2-40B4-BE49-F238E27FC236}">
              <a16:creationId xmlns:a16="http://schemas.microsoft.com/office/drawing/2014/main" id="{7DFEC916-DE30-4991-B5DE-25F143D1D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219074</xdr:colOff>
      <xdr:row>11</xdr:row>
      <xdr:rowOff>152399</xdr:rowOff>
    </xdr:from>
    <xdr:to>
      <xdr:col>13</xdr:col>
      <xdr:colOff>600075</xdr:colOff>
      <xdr:row>15</xdr:row>
      <xdr:rowOff>19050</xdr:rowOff>
    </xdr:to>
    <mc:AlternateContent xmlns:mc="http://schemas.openxmlformats.org/markup-compatibility/2006">
      <mc:Choice xmlns:a14="http://schemas.microsoft.com/office/drawing/2010/main" Requires="a14">
        <xdr:graphicFrame macro="">
          <xdr:nvGraphicFramePr>
            <xdr:cNvPr id="28" name="gender">
              <a:extLst>
                <a:ext uri="{FF2B5EF4-FFF2-40B4-BE49-F238E27FC236}">
                  <a16:creationId xmlns:a16="http://schemas.microsoft.com/office/drawing/2014/main" id="{FFC2A587-2F59-4C14-97BA-CEB9B046A9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315074" y="2247899"/>
              <a:ext cx="2209801" cy="6286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200025</xdr:colOff>
      <xdr:row>6</xdr:row>
      <xdr:rowOff>161925</xdr:rowOff>
    </xdr:from>
    <xdr:to>
      <xdr:col>14</xdr:col>
      <xdr:colOff>9525</xdr:colOff>
      <xdr:row>11</xdr:row>
      <xdr:rowOff>104775</xdr:rowOff>
    </xdr:to>
    <mc:AlternateContent xmlns:mc="http://schemas.openxmlformats.org/markup-compatibility/2006">
      <mc:Choice xmlns:a14="http://schemas.microsoft.com/office/drawing/2010/main" Requires="a14">
        <xdr:graphicFrame macro="">
          <xdr:nvGraphicFramePr>
            <xdr:cNvPr id="29" name="age_group">
              <a:extLst>
                <a:ext uri="{FF2B5EF4-FFF2-40B4-BE49-F238E27FC236}">
                  <a16:creationId xmlns:a16="http://schemas.microsoft.com/office/drawing/2014/main" id="{D5118FE9-5836-4AAF-BA94-9EF2EBAAF34D}"/>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6296025" y="1304925"/>
              <a:ext cx="2247900" cy="895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419100</xdr:colOff>
      <xdr:row>1</xdr:row>
      <xdr:rowOff>66675</xdr:rowOff>
    </xdr:from>
    <xdr:to>
      <xdr:col>13</xdr:col>
      <xdr:colOff>400050</xdr:colOff>
      <xdr:row>2</xdr:row>
      <xdr:rowOff>19050</xdr:rowOff>
    </xdr:to>
    <xdr:sp macro="" textlink="">
      <xdr:nvSpPr>
        <xdr:cNvPr id="30" name="Arrow: Left 29">
          <a:hlinkClick xmlns:r="http://schemas.openxmlformats.org/officeDocument/2006/relationships" r:id="rId5"/>
          <a:extLst>
            <a:ext uri="{FF2B5EF4-FFF2-40B4-BE49-F238E27FC236}">
              <a16:creationId xmlns:a16="http://schemas.microsoft.com/office/drawing/2014/main" id="{82400FBE-627B-FD0E-CABE-378EF776FF49}"/>
            </a:ext>
          </a:extLst>
        </xdr:cNvPr>
        <xdr:cNvSpPr/>
      </xdr:nvSpPr>
      <xdr:spPr>
        <a:xfrm>
          <a:off x="7734300" y="257175"/>
          <a:ext cx="590550" cy="142875"/>
        </a:xfrm>
        <a:prstGeom prst="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533401</xdr:colOff>
      <xdr:row>0</xdr:row>
      <xdr:rowOff>28575</xdr:rowOff>
    </xdr:from>
    <xdr:to>
      <xdr:col>14</xdr:col>
      <xdr:colOff>38101</xdr:colOff>
      <xdr:row>2</xdr:row>
      <xdr:rowOff>123825</xdr:rowOff>
    </xdr:to>
    <xdr:sp macro="" textlink="">
      <xdr:nvSpPr>
        <xdr:cNvPr id="2" name="Rectangle 1">
          <a:extLst>
            <a:ext uri="{FF2B5EF4-FFF2-40B4-BE49-F238E27FC236}">
              <a16:creationId xmlns:a16="http://schemas.microsoft.com/office/drawing/2014/main" id="{04500C1B-048F-4392-B676-E8AF8B04F4EE}"/>
            </a:ext>
          </a:extLst>
        </xdr:cNvPr>
        <xdr:cNvSpPr/>
      </xdr:nvSpPr>
      <xdr:spPr>
        <a:xfrm>
          <a:off x="533401" y="28575"/>
          <a:ext cx="8039100" cy="476250"/>
        </a:xfrm>
        <a:prstGeom prst="rect">
          <a:avLst/>
        </a:prstGeom>
        <a:solidFill>
          <a:srgbClr val="0B3B7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533397</xdr:colOff>
      <xdr:row>0</xdr:row>
      <xdr:rowOff>38100</xdr:rowOff>
    </xdr:from>
    <xdr:to>
      <xdr:col>14</xdr:col>
      <xdr:colOff>47624</xdr:colOff>
      <xdr:row>2</xdr:row>
      <xdr:rowOff>142875</xdr:rowOff>
    </xdr:to>
    <xdr:sp macro="" textlink="">
      <xdr:nvSpPr>
        <xdr:cNvPr id="3" name="TextBox 2">
          <a:extLst>
            <a:ext uri="{FF2B5EF4-FFF2-40B4-BE49-F238E27FC236}">
              <a16:creationId xmlns:a16="http://schemas.microsoft.com/office/drawing/2014/main" id="{66B78A5F-A500-4466-A615-605C6A64A77D}"/>
            </a:ext>
          </a:extLst>
        </xdr:cNvPr>
        <xdr:cNvSpPr txBox="1"/>
      </xdr:nvSpPr>
      <xdr:spPr>
        <a:xfrm rot="10800000" flipV="1">
          <a:off x="533397" y="38100"/>
          <a:ext cx="8048627" cy="485775"/>
        </a:xfrm>
        <a:prstGeom prst="rect">
          <a:avLst/>
        </a:prstGeom>
        <a:solidFill>
          <a:srgbClr val="0B3B7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     DERM</a:t>
          </a:r>
          <a:r>
            <a:rPr lang="en-GB" sz="1100" b="1">
              <a:solidFill>
                <a:srgbClr val="00B0F0"/>
              </a:solidFill>
            </a:rPr>
            <a:t>AI</a:t>
          </a:r>
          <a:r>
            <a:rPr lang="en-GB" sz="1100" b="1" baseline="0">
              <a:solidFill>
                <a:schemeClr val="bg1"/>
              </a:solidFill>
            </a:rPr>
            <a:t>  |  SKIN CANCER CLINICAL  ANALYTICS</a:t>
          </a:r>
        </a:p>
        <a:p>
          <a:r>
            <a:rPr lang="en-GB" sz="1100" b="1" baseline="0">
              <a:solidFill>
                <a:schemeClr val="bg1"/>
              </a:solidFill>
            </a:rPr>
            <a:t>                          Better insight. Earlier detection. healthier tomorrow</a:t>
          </a:r>
          <a:endParaRPr lang="en-GB" sz="1100" b="1">
            <a:solidFill>
              <a:schemeClr val="bg1"/>
            </a:solidFill>
          </a:endParaRPr>
        </a:p>
      </xdr:txBody>
    </xdr:sp>
    <xdr:clientData/>
  </xdr:twoCellAnchor>
  <xdr:twoCellAnchor>
    <xdr:from>
      <xdr:col>0</xdr:col>
      <xdr:colOff>533400</xdr:colOff>
      <xdr:row>2</xdr:row>
      <xdr:rowOff>142874</xdr:rowOff>
    </xdr:from>
    <xdr:to>
      <xdr:col>14</xdr:col>
      <xdr:colOff>47625</xdr:colOff>
      <xdr:row>21</xdr:row>
      <xdr:rowOff>142875</xdr:rowOff>
    </xdr:to>
    <xdr:sp macro="" textlink="">
      <xdr:nvSpPr>
        <xdr:cNvPr id="4" name="Rectangle 3">
          <a:extLst>
            <a:ext uri="{FF2B5EF4-FFF2-40B4-BE49-F238E27FC236}">
              <a16:creationId xmlns:a16="http://schemas.microsoft.com/office/drawing/2014/main" id="{C7DA3978-EA43-4740-B69D-B00923DBC179}"/>
            </a:ext>
          </a:extLst>
        </xdr:cNvPr>
        <xdr:cNvSpPr/>
      </xdr:nvSpPr>
      <xdr:spPr>
        <a:xfrm>
          <a:off x="533400" y="523874"/>
          <a:ext cx="8048625" cy="3619501"/>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9524</xdr:colOff>
      <xdr:row>3</xdr:row>
      <xdr:rowOff>19050</xdr:rowOff>
    </xdr:from>
    <xdr:to>
      <xdr:col>4</xdr:col>
      <xdr:colOff>123825</xdr:colOff>
      <xdr:row>6</xdr:row>
      <xdr:rowOff>114300</xdr:rowOff>
    </xdr:to>
    <xdr:sp macro="" textlink="Sheet3!$F$6">
      <xdr:nvSpPr>
        <xdr:cNvPr id="5" name="Rectangle 4">
          <a:extLst>
            <a:ext uri="{FF2B5EF4-FFF2-40B4-BE49-F238E27FC236}">
              <a16:creationId xmlns:a16="http://schemas.microsoft.com/office/drawing/2014/main" id="{3385D442-271E-444D-AEE6-638B689A0257}"/>
            </a:ext>
          </a:extLst>
        </xdr:cNvPr>
        <xdr:cNvSpPr/>
      </xdr:nvSpPr>
      <xdr:spPr>
        <a:xfrm>
          <a:off x="619124" y="590550"/>
          <a:ext cx="1943101" cy="666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952122D-96C4-4059-AEE9-B048970ADBAC}" type="TxLink">
            <a:rPr lang="en-US" sz="2400" b="1" i="0" u="none" strike="noStrike">
              <a:solidFill>
                <a:srgbClr val="0B3B75"/>
              </a:solidFill>
              <a:latin typeface="Aptos Narrow"/>
            </a:rPr>
            <a:pPr algn="ctr"/>
            <a:t>1,088</a:t>
          </a:fld>
          <a:endParaRPr lang="en-GB" sz="2400" b="1">
            <a:solidFill>
              <a:srgbClr val="0B3B75"/>
            </a:solidFill>
          </a:endParaRPr>
        </a:p>
      </xdr:txBody>
    </xdr:sp>
    <xdr:clientData/>
  </xdr:twoCellAnchor>
  <xdr:twoCellAnchor>
    <xdr:from>
      <xdr:col>4</xdr:col>
      <xdr:colOff>228599</xdr:colOff>
      <xdr:row>3</xdr:row>
      <xdr:rowOff>9525</xdr:rowOff>
    </xdr:from>
    <xdr:to>
      <xdr:col>7</xdr:col>
      <xdr:colOff>276225</xdr:colOff>
      <xdr:row>6</xdr:row>
      <xdr:rowOff>104775</xdr:rowOff>
    </xdr:to>
    <xdr:sp macro="" textlink="Sheet3!$A$8">
      <xdr:nvSpPr>
        <xdr:cNvPr id="6" name="Rectangle 5">
          <a:extLst>
            <a:ext uri="{FF2B5EF4-FFF2-40B4-BE49-F238E27FC236}">
              <a16:creationId xmlns:a16="http://schemas.microsoft.com/office/drawing/2014/main" id="{83CCD463-F28A-4F71-A763-583EAEE929AC}"/>
            </a:ext>
          </a:extLst>
        </xdr:cNvPr>
        <xdr:cNvSpPr/>
      </xdr:nvSpPr>
      <xdr:spPr>
        <a:xfrm>
          <a:off x="2666999" y="581025"/>
          <a:ext cx="1876426" cy="666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4E078F2-BE31-4220-95B0-29B75CAEC80D}" type="TxLink">
            <a:rPr lang="en-US" sz="2400" b="1" i="0" u="none" strike="noStrike">
              <a:solidFill>
                <a:srgbClr val="0B3B75"/>
              </a:solidFill>
              <a:latin typeface="Aptos Narrow"/>
            </a:rPr>
            <a:pPr algn="ctr"/>
            <a:t>346</a:t>
          </a:fld>
          <a:endParaRPr lang="en-GB" sz="2400" b="1">
            <a:solidFill>
              <a:srgbClr val="0B3B75"/>
            </a:solidFill>
          </a:endParaRPr>
        </a:p>
      </xdr:txBody>
    </xdr:sp>
    <xdr:clientData/>
  </xdr:twoCellAnchor>
  <xdr:twoCellAnchor>
    <xdr:from>
      <xdr:col>7</xdr:col>
      <xdr:colOff>390524</xdr:colOff>
      <xdr:row>3</xdr:row>
      <xdr:rowOff>9525</xdr:rowOff>
    </xdr:from>
    <xdr:to>
      <xdr:col>10</xdr:col>
      <xdr:colOff>476250</xdr:colOff>
      <xdr:row>6</xdr:row>
      <xdr:rowOff>104775</xdr:rowOff>
    </xdr:to>
    <xdr:sp macro="" textlink="Sheet3!$I$10">
      <xdr:nvSpPr>
        <xdr:cNvPr id="7" name="Rectangle 6">
          <a:extLst>
            <a:ext uri="{FF2B5EF4-FFF2-40B4-BE49-F238E27FC236}">
              <a16:creationId xmlns:a16="http://schemas.microsoft.com/office/drawing/2014/main" id="{68FAD557-31E9-4A53-B6C2-82CAAC4C31D4}"/>
            </a:ext>
          </a:extLst>
        </xdr:cNvPr>
        <xdr:cNvSpPr/>
      </xdr:nvSpPr>
      <xdr:spPr>
        <a:xfrm>
          <a:off x="4657724" y="581025"/>
          <a:ext cx="1914526" cy="666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6938D16-A1DC-4052-A900-798DA0DBA00B}" type="TxLink">
            <a:rPr lang="en-US" sz="2400" b="1" i="0" u="none" strike="noStrike">
              <a:solidFill>
                <a:srgbClr val="0B3B75"/>
              </a:solidFill>
              <a:latin typeface="Aptos Narrow"/>
            </a:rPr>
            <a:pPr algn="ctr"/>
            <a:t>742</a:t>
          </a:fld>
          <a:endParaRPr lang="en-GB" sz="2400" b="1">
            <a:solidFill>
              <a:srgbClr val="0B3B75"/>
            </a:solidFill>
          </a:endParaRPr>
        </a:p>
      </xdr:txBody>
    </xdr:sp>
    <xdr:clientData/>
  </xdr:twoCellAnchor>
  <xdr:twoCellAnchor>
    <xdr:from>
      <xdr:col>10</xdr:col>
      <xdr:colOff>590551</xdr:colOff>
      <xdr:row>3</xdr:row>
      <xdr:rowOff>0</xdr:rowOff>
    </xdr:from>
    <xdr:to>
      <xdr:col>13</xdr:col>
      <xdr:colOff>571501</xdr:colOff>
      <xdr:row>6</xdr:row>
      <xdr:rowOff>95250</xdr:rowOff>
    </xdr:to>
    <xdr:sp macro="" textlink="Sheet3!$L$12">
      <xdr:nvSpPr>
        <xdr:cNvPr id="8" name="Rectangle 7">
          <a:extLst>
            <a:ext uri="{FF2B5EF4-FFF2-40B4-BE49-F238E27FC236}">
              <a16:creationId xmlns:a16="http://schemas.microsoft.com/office/drawing/2014/main" id="{2FD20B35-2BC8-4D12-A7D3-DC8F09835807}"/>
            </a:ext>
          </a:extLst>
        </xdr:cNvPr>
        <xdr:cNvSpPr/>
      </xdr:nvSpPr>
      <xdr:spPr>
        <a:xfrm>
          <a:off x="6686551" y="571500"/>
          <a:ext cx="1809750" cy="666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F9EB415-625C-4111-8A2A-54108D292D85}" type="TxLink">
            <a:rPr lang="en-US" sz="2400" b="1" i="0" u="none" strike="noStrike">
              <a:solidFill>
                <a:srgbClr val="0B3B75"/>
              </a:solidFill>
              <a:latin typeface="Aptos Narrow"/>
            </a:rPr>
            <a:pPr algn="ctr"/>
            <a:t>31.8%</a:t>
          </a:fld>
          <a:endParaRPr lang="en-GB" sz="2400" b="1">
            <a:solidFill>
              <a:srgbClr val="0B3B75"/>
            </a:solidFill>
          </a:endParaRPr>
        </a:p>
      </xdr:txBody>
    </xdr:sp>
    <xdr:clientData/>
  </xdr:twoCellAnchor>
  <xdr:twoCellAnchor>
    <xdr:from>
      <xdr:col>0</xdr:col>
      <xdr:colOff>600076</xdr:colOff>
      <xdr:row>6</xdr:row>
      <xdr:rowOff>142875</xdr:rowOff>
    </xdr:from>
    <xdr:to>
      <xdr:col>6</xdr:col>
      <xdr:colOff>171450</xdr:colOff>
      <xdr:row>14</xdr:row>
      <xdr:rowOff>0</xdr:rowOff>
    </xdr:to>
    <xdr:graphicFrame macro="">
      <xdr:nvGraphicFramePr>
        <xdr:cNvPr id="9" name="Chart 8">
          <a:extLst>
            <a:ext uri="{FF2B5EF4-FFF2-40B4-BE49-F238E27FC236}">
              <a16:creationId xmlns:a16="http://schemas.microsoft.com/office/drawing/2014/main" id="{157F7A32-04B2-4777-9B02-62A318DE0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342900</xdr:colOff>
      <xdr:row>6</xdr:row>
      <xdr:rowOff>152399</xdr:rowOff>
    </xdr:from>
    <xdr:to>
      <xdr:col>13</xdr:col>
      <xdr:colOff>590550</xdr:colOff>
      <xdr:row>14</xdr:row>
      <xdr:rowOff>0</xdr:rowOff>
    </xdr:to>
    <xdr:graphicFrame macro="">
      <xdr:nvGraphicFramePr>
        <xdr:cNvPr id="10" name="Chart 9">
          <a:extLst>
            <a:ext uri="{FF2B5EF4-FFF2-40B4-BE49-F238E27FC236}">
              <a16:creationId xmlns:a16="http://schemas.microsoft.com/office/drawing/2014/main" id="{595D9E2B-CB28-4401-B3BE-2ACADC403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361950</xdr:colOff>
      <xdr:row>14</xdr:row>
      <xdr:rowOff>104775</xdr:rowOff>
    </xdr:from>
    <xdr:to>
      <xdr:col>13</xdr:col>
      <xdr:colOff>600075</xdr:colOff>
      <xdr:row>21</xdr:row>
      <xdr:rowOff>47624</xdr:rowOff>
    </xdr:to>
    <xdr:graphicFrame macro="">
      <xdr:nvGraphicFramePr>
        <xdr:cNvPr id="11" name="Chart 10">
          <a:extLst>
            <a:ext uri="{FF2B5EF4-FFF2-40B4-BE49-F238E27FC236}">
              <a16:creationId xmlns:a16="http://schemas.microsoft.com/office/drawing/2014/main" id="{89DE5961-DA7B-4CCF-9C35-48C5F10DA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581025</xdr:colOff>
      <xdr:row>14</xdr:row>
      <xdr:rowOff>104775</xdr:rowOff>
    </xdr:from>
    <xdr:to>
      <xdr:col>6</xdr:col>
      <xdr:colOff>180975</xdr:colOff>
      <xdr:row>21</xdr:row>
      <xdr:rowOff>66675</xdr:rowOff>
    </xdr:to>
    <xdr:graphicFrame macro="">
      <xdr:nvGraphicFramePr>
        <xdr:cNvPr id="12" name="Chart 11">
          <a:extLst>
            <a:ext uri="{FF2B5EF4-FFF2-40B4-BE49-F238E27FC236}">
              <a16:creationId xmlns:a16="http://schemas.microsoft.com/office/drawing/2014/main" id="{C77152FB-8654-42D0-AF9D-9EC6BE58E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xdr:col>
      <xdr:colOff>200025</xdr:colOff>
      <xdr:row>6</xdr:row>
      <xdr:rowOff>133350</xdr:rowOff>
    </xdr:from>
    <xdr:to>
      <xdr:col>10</xdr:col>
      <xdr:colOff>304800</xdr:colOff>
      <xdr:row>20</xdr:row>
      <xdr:rowOff>28575</xdr:rowOff>
    </xdr:to>
    <xdr:pic>
      <xdr:nvPicPr>
        <xdr:cNvPr id="13" name="Picture 12">
          <a:extLst>
            <a:ext uri="{FF2B5EF4-FFF2-40B4-BE49-F238E27FC236}">
              <a16:creationId xmlns:a16="http://schemas.microsoft.com/office/drawing/2014/main" id="{42305700-D7B1-4E32-861D-D510E9556F0E}"/>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ackgroundRemoval t="1572" b="99607" l="6599" r="98139">
                      <a14:foregroundMark x1="22843" y1="94499" x2="22843" y2="94499"/>
                      <a14:foregroundMark x1="8460" y1="54420" x2="8460" y2="54420"/>
                      <a14:foregroundMark x1="23689" y1="17878" x2="23689" y2="17878"/>
                      <a14:foregroundMark x1="21320" y1="22986" x2="21320" y2="22986"/>
                      <a14:foregroundMark x1="72420" y1="23379" x2="72420" y2="23379"/>
                      <a14:foregroundMark x1="26396" y1="17485" x2="26396" y2="17485"/>
                      <a14:foregroundMark x1="11168" y1="17878" x2="11168" y2="17878"/>
                      <a14:foregroundMark x1="27580" y1="18861" x2="27580" y2="18861"/>
                      <a14:foregroundMark x1="19459" y1="17092" x2="19459" y2="17092"/>
                      <a14:foregroundMark x1="33333" y1="20629" x2="33333" y2="20629"/>
                      <a14:foregroundMark x1="30964" y1="16110" x2="30964" y2="16110"/>
                      <a14:foregroundMark x1="22504" y1="18861" x2="22504" y2="18861"/>
                      <a14:foregroundMark x1="23689" y1="15324" x2="23689" y2="15324"/>
                      <a14:foregroundMark x1="12014" y1="17878" x2="12014" y2="17878"/>
                      <a14:foregroundMark x1="75973" y1="69745" x2="75973" y2="69745"/>
                      <a14:foregroundMark x1="80203" y1="68959" x2="80203" y2="68959"/>
                      <a14:foregroundMark x1="75127" y1="96857" x2="75127" y2="96857"/>
                      <a14:foregroundMark x1="26396" y1="98232" x2="26396" y2="98232"/>
                      <a14:foregroundMark x1="77157" y1="24361" x2="77157" y2="24361"/>
                      <a14:foregroundMark x1="65482" y1="26523" x2="65482" y2="26523"/>
                      <a14:foregroundMark x1="98139" y1="75246" x2="98139" y2="75246"/>
                      <a14:foregroundMark x1="96954" y1="73870" x2="96954" y2="73870"/>
                      <a14:foregroundMark x1="87986" y1="68959" x2="87986" y2="68959"/>
                      <a14:foregroundMark x1="8122" y1="56778" x2="8122" y2="56778"/>
                      <a14:foregroundMark x1="6599" y1="56189" x2="6599" y2="56189"/>
                      <a14:foregroundMark x1="38748" y1="63065" x2="38748" y2="63065"/>
                      <a14:foregroundMark x1="41455" y1="1768" x2="41455" y2="1768"/>
                      <a14:foregroundMark x1="49239" y1="98232" x2="49239" y2="98232"/>
                      <a14:foregroundMark x1="75127" y1="98625" x2="75127" y2="98625"/>
                      <a14:foregroundMark x1="74112" y1="99607" x2="74112" y2="99607"/>
                      <a14:foregroundMark x1="47716" y1="10806" x2="47716" y2="10806"/>
                      <a14:foregroundMark x1="69036" y1="22004" x2="69036" y2="22004"/>
                    </a14:backgroundRemoval>
                  </a14:imgEffect>
                </a14:imgLayer>
              </a14:imgProps>
            </a:ext>
            <a:ext uri="{28A0092B-C50C-407E-A947-70E740481C1C}">
              <a14:useLocalDpi xmlns:a14="http://schemas.microsoft.com/office/drawing/2010/main" val="0"/>
            </a:ext>
          </a:extLst>
        </a:blip>
        <a:srcRect l="387" t="2198" r="-776" b="901"/>
        <a:stretch>
          <a:fillRect/>
        </a:stretch>
      </xdr:blipFill>
      <xdr:spPr>
        <a:xfrm>
          <a:off x="3857625" y="1276350"/>
          <a:ext cx="2543175" cy="2562225"/>
        </a:xfrm>
        <a:prstGeom prst="rect">
          <a:avLst/>
        </a:prstGeom>
      </xdr:spPr>
    </xdr:pic>
    <xdr:clientData/>
  </xdr:twoCellAnchor>
  <xdr:twoCellAnchor>
    <xdr:from>
      <xdr:col>6</xdr:col>
      <xdr:colOff>257175</xdr:colOff>
      <xdr:row>8</xdr:row>
      <xdr:rowOff>19049</xdr:rowOff>
    </xdr:from>
    <xdr:to>
      <xdr:col>7</xdr:col>
      <xdr:colOff>466725</xdr:colOff>
      <xdr:row>9</xdr:row>
      <xdr:rowOff>161925</xdr:rowOff>
    </xdr:to>
    <xdr:sp macro="" textlink="">
      <xdr:nvSpPr>
        <xdr:cNvPr id="14" name="Rectangle: Rounded Corners 13">
          <a:hlinkClick xmlns:r="http://schemas.openxmlformats.org/officeDocument/2006/relationships" r:id="rId7"/>
          <a:extLst>
            <a:ext uri="{FF2B5EF4-FFF2-40B4-BE49-F238E27FC236}">
              <a16:creationId xmlns:a16="http://schemas.microsoft.com/office/drawing/2014/main" id="{30F5E45E-5016-45CA-99A7-24A9BC79EDCA}"/>
            </a:ext>
          </a:extLst>
        </xdr:cNvPr>
        <xdr:cNvSpPr/>
      </xdr:nvSpPr>
      <xdr:spPr>
        <a:xfrm>
          <a:off x="3914775" y="1543049"/>
          <a:ext cx="819150" cy="333376"/>
        </a:xfrm>
        <a:prstGeom prst="roundRect">
          <a:avLst/>
        </a:prstGeom>
        <a:solidFill>
          <a:srgbClr val="0B3B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800" baseline="0"/>
            <a:t>Demographics</a:t>
          </a:r>
          <a:endParaRPr lang="en-GB" sz="800"/>
        </a:p>
      </xdr:txBody>
    </xdr:sp>
    <xdr:clientData/>
  </xdr:twoCellAnchor>
  <xdr:twoCellAnchor>
    <xdr:from>
      <xdr:col>8</xdr:col>
      <xdr:colOff>428625</xdr:colOff>
      <xdr:row>8</xdr:row>
      <xdr:rowOff>171449</xdr:rowOff>
    </xdr:from>
    <xdr:to>
      <xdr:col>10</xdr:col>
      <xdr:colOff>95250</xdr:colOff>
      <xdr:row>10</xdr:row>
      <xdr:rowOff>123825</xdr:rowOff>
    </xdr:to>
    <xdr:sp macro="" textlink="">
      <xdr:nvSpPr>
        <xdr:cNvPr id="15" name="Rectangle: Rounded Corners 14">
          <a:extLst>
            <a:ext uri="{FF2B5EF4-FFF2-40B4-BE49-F238E27FC236}">
              <a16:creationId xmlns:a16="http://schemas.microsoft.com/office/drawing/2014/main" id="{0EE5F7D2-86FB-4498-AA6D-608B6B736363}"/>
            </a:ext>
          </a:extLst>
        </xdr:cNvPr>
        <xdr:cNvSpPr/>
      </xdr:nvSpPr>
      <xdr:spPr>
        <a:xfrm>
          <a:off x="5305425" y="1695449"/>
          <a:ext cx="885825" cy="333376"/>
        </a:xfrm>
        <a:prstGeom prst="roundRect">
          <a:avLst/>
        </a:prstGeom>
        <a:solidFill>
          <a:srgbClr val="0B3B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800" baseline="0"/>
            <a:t>Diagnosis</a:t>
          </a:r>
          <a:endParaRPr lang="en-GB" sz="800"/>
        </a:p>
      </xdr:txBody>
    </xdr:sp>
    <xdr:clientData/>
  </xdr:twoCellAnchor>
  <xdr:twoCellAnchor>
    <xdr:from>
      <xdr:col>9</xdr:col>
      <xdr:colOff>95250</xdr:colOff>
      <xdr:row>15</xdr:row>
      <xdr:rowOff>66675</xdr:rowOff>
    </xdr:from>
    <xdr:to>
      <xdr:col>10</xdr:col>
      <xdr:colOff>314325</xdr:colOff>
      <xdr:row>17</xdr:row>
      <xdr:rowOff>85724</xdr:rowOff>
    </xdr:to>
    <xdr:sp macro="" textlink="">
      <xdr:nvSpPr>
        <xdr:cNvPr id="16" name="Rectangle: Rounded Corners 15">
          <a:extLst>
            <a:ext uri="{FF2B5EF4-FFF2-40B4-BE49-F238E27FC236}">
              <a16:creationId xmlns:a16="http://schemas.microsoft.com/office/drawing/2014/main" id="{C597ECAE-D416-4450-A32C-101C814FC238}"/>
            </a:ext>
          </a:extLst>
        </xdr:cNvPr>
        <xdr:cNvSpPr/>
      </xdr:nvSpPr>
      <xdr:spPr>
        <a:xfrm>
          <a:off x="5581650" y="2924175"/>
          <a:ext cx="828675" cy="400049"/>
        </a:xfrm>
        <a:prstGeom prst="roundRect">
          <a:avLst/>
        </a:prstGeom>
        <a:solidFill>
          <a:srgbClr val="0B3B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800" baseline="0"/>
            <a:t>Lesion Characteristics</a:t>
          </a:r>
          <a:endParaRPr lang="en-GB" sz="800"/>
        </a:p>
      </xdr:txBody>
    </xdr:sp>
    <xdr:clientData/>
  </xdr:twoCellAnchor>
  <xdr:twoCellAnchor>
    <xdr:from>
      <xdr:col>6</xdr:col>
      <xdr:colOff>238125</xdr:colOff>
      <xdr:row>13</xdr:row>
      <xdr:rowOff>38099</xdr:rowOff>
    </xdr:from>
    <xdr:to>
      <xdr:col>7</xdr:col>
      <xdr:colOff>390525</xdr:colOff>
      <xdr:row>14</xdr:row>
      <xdr:rowOff>180975</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302AE615-79CB-4E0C-B906-DE9E947CE21B}"/>
            </a:ext>
          </a:extLst>
        </xdr:cNvPr>
        <xdr:cNvSpPr/>
      </xdr:nvSpPr>
      <xdr:spPr>
        <a:xfrm>
          <a:off x="3895725" y="2514599"/>
          <a:ext cx="762000" cy="333376"/>
        </a:xfrm>
        <a:prstGeom prst="roundRect">
          <a:avLst/>
        </a:prstGeom>
        <a:solidFill>
          <a:srgbClr val="0B3B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800" baseline="0"/>
            <a:t>Risk Factors</a:t>
          </a:r>
          <a:endParaRPr lang="en-GB" sz="800"/>
        </a:p>
      </xdr:txBody>
    </xdr:sp>
    <xdr:clientData/>
  </xdr:twoCellAnchor>
  <xdr:oneCellAnchor>
    <xdr:from>
      <xdr:col>1</xdr:col>
      <xdr:colOff>38100</xdr:colOff>
      <xdr:row>4</xdr:row>
      <xdr:rowOff>180975</xdr:rowOff>
    </xdr:from>
    <xdr:ext cx="1895475" cy="295275"/>
    <xdr:sp macro="" textlink="">
      <xdr:nvSpPr>
        <xdr:cNvPr id="18" name="TextBox 17">
          <a:extLst>
            <a:ext uri="{FF2B5EF4-FFF2-40B4-BE49-F238E27FC236}">
              <a16:creationId xmlns:a16="http://schemas.microsoft.com/office/drawing/2014/main" id="{B797E8B0-6041-445C-B341-CAB258D5C0C1}"/>
            </a:ext>
          </a:extLst>
        </xdr:cNvPr>
        <xdr:cNvSpPr txBox="1"/>
      </xdr:nvSpPr>
      <xdr:spPr>
        <a:xfrm>
          <a:off x="647700" y="942975"/>
          <a:ext cx="1895475" cy="295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200" b="1">
              <a:solidFill>
                <a:srgbClr val="0B3B75"/>
              </a:solidFill>
            </a:rPr>
            <a:t>Total Records</a:t>
          </a:r>
        </a:p>
      </xdr:txBody>
    </xdr:sp>
    <xdr:clientData/>
  </xdr:oneCellAnchor>
  <xdr:oneCellAnchor>
    <xdr:from>
      <xdr:col>4</xdr:col>
      <xdr:colOff>219075</xdr:colOff>
      <xdr:row>5</xdr:row>
      <xdr:rowOff>0</xdr:rowOff>
    </xdr:from>
    <xdr:ext cx="1866900" cy="266700"/>
    <xdr:sp macro="" textlink="">
      <xdr:nvSpPr>
        <xdr:cNvPr id="19" name="TextBox 18">
          <a:extLst>
            <a:ext uri="{FF2B5EF4-FFF2-40B4-BE49-F238E27FC236}">
              <a16:creationId xmlns:a16="http://schemas.microsoft.com/office/drawing/2014/main" id="{C0BFA664-1996-11DD-1958-91A48E453656}"/>
            </a:ext>
          </a:extLst>
        </xdr:cNvPr>
        <xdr:cNvSpPr txBox="1"/>
      </xdr:nvSpPr>
      <xdr:spPr>
        <a:xfrm>
          <a:off x="2657475" y="952500"/>
          <a:ext cx="186690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200" b="1">
              <a:solidFill>
                <a:srgbClr val="0B3B75"/>
              </a:solidFill>
              <a:effectLst/>
              <a:latin typeface="+mn-lt"/>
              <a:ea typeface="+mn-ea"/>
              <a:cs typeface="+mn-cs"/>
            </a:rPr>
            <a:t>Cancerous Lesions</a:t>
          </a:r>
          <a:endParaRPr lang="en-GB" sz="1200">
            <a:solidFill>
              <a:srgbClr val="0B3B75"/>
            </a:solidFill>
            <a:effectLst/>
          </a:endParaRPr>
        </a:p>
      </xdr:txBody>
    </xdr:sp>
    <xdr:clientData/>
  </xdr:oneCellAnchor>
  <xdr:oneCellAnchor>
    <xdr:from>
      <xdr:col>7</xdr:col>
      <xdr:colOff>409575</xdr:colOff>
      <xdr:row>4</xdr:row>
      <xdr:rowOff>180975</xdr:rowOff>
    </xdr:from>
    <xdr:ext cx="1866899" cy="280205"/>
    <xdr:sp macro="" textlink="">
      <xdr:nvSpPr>
        <xdr:cNvPr id="20" name="TextBox 19">
          <a:extLst>
            <a:ext uri="{FF2B5EF4-FFF2-40B4-BE49-F238E27FC236}">
              <a16:creationId xmlns:a16="http://schemas.microsoft.com/office/drawing/2014/main" id="{95E3BD9F-DA24-8E1D-AC55-94F897CEA1B0}"/>
            </a:ext>
          </a:extLst>
        </xdr:cNvPr>
        <xdr:cNvSpPr txBox="1"/>
      </xdr:nvSpPr>
      <xdr:spPr>
        <a:xfrm>
          <a:off x="4676775" y="942975"/>
          <a:ext cx="186689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200" b="1">
              <a:solidFill>
                <a:srgbClr val="0B3B75"/>
              </a:solidFill>
            </a:rPr>
            <a:t>Non Cancerous Lesions</a:t>
          </a:r>
        </a:p>
      </xdr:txBody>
    </xdr:sp>
    <xdr:clientData/>
  </xdr:oneCellAnchor>
  <xdr:oneCellAnchor>
    <xdr:from>
      <xdr:col>10</xdr:col>
      <xdr:colOff>581025</xdr:colOff>
      <xdr:row>4</xdr:row>
      <xdr:rowOff>161925</xdr:rowOff>
    </xdr:from>
    <xdr:ext cx="1790700" cy="323850"/>
    <xdr:sp macro="" textlink="">
      <xdr:nvSpPr>
        <xdr:cNvPr id="21" name="TextBox 20">
          <a:extLst>
            <a:ext uri="{FF2B5EF4-FFF2-40B4-BE49-F238E27FC236}">
              <a16:creationId xmlns:a16="http://schemas.microsoft.com/office/drawing/2014/main" id="{D012EC65-F370-CBF4-1FBB-356D77570EC0}"/>
            </a:ext>
          </a:extLst>
        </xdr:cNvPr>
        <xdr:cNvSpPr txBox="1"/>
      </xdr:nvSpPr>
      <xdr:spPr>
        <a:xfrm>
          <a:off x="6677025" y="923925"/>
          <a:ext cx="1790700"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200" b="1">
              <a:solidFill>
                <a:srgbClr val="0B3B75"/>
              </a:solidFill>
            </a:rPr>
            <a:t>Cancerous</a:t>
          </a:r>
          <a:r>
            <a:rPr lang="en-GB" sz="1200" b="1" baseline="0">
              <a:solidFill>
                <a:srgbClr val="0B3B75"/>
              </a:solidFill>
            </a:rPr>
            <a:t> Rate</a:t>
          </a:r>
          <a:endParaRPr lang="en-GB" sz="1200" b="1">
            <a:solidFill>
              <a:srgbClr val="0B3B75"/>
            </a:solidFill>
          </a:endParaRPr>
        </a:p>
      </xdr:txBody>
    </xdr:sp>
    <xdr:clientData/>
  </xdr:oneCellAnchor>
  <xdr:oneCellAnchor>
    <xdr:from>
      <xdr:col>6</xdr:col>
      <xdr:colOff>219075</xdr:colOff>
      <xdr:row>6</xdr:row>
      <xdr:rowOff>133351</xdr:rowOff>
    </xdr:from>
    <xdr:ext cx="2552700" cy="190500"/>
    <xdr:sp macro="" textlink="">
      <xdr:nvSpPr>
        <xdr:cNvPr id="22" name="TextBox 21">
          <a:extLst>
            <a:ext uri="{FF2B5EF4-FFF2-40B4-BE49-F238E27FC236}">
              <a16:creationId xmlns:a16="http://schemas.microsoft.com/office/drawing/2014/main" id="{54925A7D-76AC-6D27-E81A-D800FE6CFC62}"/>
            </a:ext>
          </a:extLst>
        </xdr:cNvPr>
        <xdr:cNvSpPr txBox="1"/>
      </xdr:nvSpPr>
      <xdr:spPr>
        <a:xfrm>
          <a:off x="3876675" y="1276351"/>
          <a:ext cx="2552700" cy="1905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900" b="1">
              <a:solidFill>
                <a:srgbClr val="0B3B75"/>
              </a:solidFill>
            </a:rPr>
            <a:t>Click Risk</a:t>
          </a:r>
          <a:r>
            <a:rPr lang="en-GB" sz="900" b="1" baseline="0">
              <a:solidFill>
                <a:srgbClr val="0B3B75"/>
              </a:solidFill>
            </a:rPr>
            <a:t> Factor </a:t>
          </a:r>
          <a:r>
            <a:rPr lang="en-GB" sz="900" b="1">
              <a:solidFill>
                <a:srgbClr val="0B3B75"/>
              </a:solidFill>
            </a:rPr>
            <a:t> to explore clinical</a:t>
          </a:r>
          <a:r>
            <a:rPr lang="en-GB" sz="900" b="1" baseline="0">
              <a:solidFill>
                <a:srgbClr val="0B3B75"/>
              </a:solidFill>
            </a:rPr>
            <a:t> analysis</a:t>
          </a:r>
          <a:r>
            <a:rPr lang="en-GB" sz="900" b="1">
              <a:solidFill>
                <a:srgbClr val="0B3B75"/>
              </a:solidFill>
            </a:rPr>
            <a:t> factors.</a:t>
          </a:r>
        </a:p>
        <a:p>
          <a:pPr algn="l"/>
          <a:endParaRPr lang="en-GB" sz="800" b="1">
            <a:solidFill>
              <a:srgbClr val="0B3B75"/>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5</xdr:col>
      <xdr:colOff>104775</xdr:colOff>
      <xdr:row>13</xdr:row>
      <xdr:rowOff>76199</xdr:rowOff>
    </xdr:from>
    <xdr:to>
      <xdr:col>5</xdr:col>
      <xdr:colOff>1704975</xdr:colOff>
      <xdr:row>18</xdr:row>
      <xdr:rowOff>123825</xdr:rowOff>
    </xdr:to>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64B8FA82-F428-47B7-B4C8-DCB66F8AB7A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210300" y="2552699"/>
              <a:ext cx="1600200" cy="10001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438150</xdr:colOff>
      <xdr:row>8</xdr:row>
      <xdr:rowOff>66675</xdr:rowOff>
    </xdr:from>
    <xdr:to>
      <xdr:col>10</xdr:col>
      <xdr:colOff>1476375</xdr:colOff>
      <xdr:row>22</xdr:row>
      <xdr:rowOff>142875</xdr:rowOff>
    </xdr:to>
    <xdr:graphicFrame macro="">
      <xdr:nvGraphicFramePr>
        <xdr:cNvPr id="4" name="Chart 3">
          <a:extLst>
            <a:ext uri="{FF2B5EF4-FFF2-40B4-BE49-F238E27FC236}">
              <a16:creationId xmlns:a16="http://schemas.microsoft.com/office/drawing/2014/main" id="{B018202B-0D68-4BFE-A9B2-A5CF08D4A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som chukwu" refreshedDate="46310.988904745369" createdVersion="8" refreshedVersion="8" minRefreshableVersion="3" recordCount="1088" xr:uid="{1F1D407B-305B-479E-8855-EDFCCE5B2E1B}">
  <cacheSource type="worksheet">
    <worksheetSource name="DermAI_Data"/>
  </cacheSource>
  <cacheFields count="32">
    <cacheField name="patient_id" numFmtId="0">
      <sharedItems/>
    </cacheField>
    <cacheField name="age" numFmtId="0">
      <sharedItems containsSemiMixedTypes="0" containsString="0" containsNumber="1" containsInteger="1" minValue="6" maxValue="94"/>
    </cacheField>
    <cacheField name="age_group" numFmtId="0">
      <sharedItems count="4">
        <s v="Young Adult"/>
        <s v="Elderly"/>
        <s v="Older Adult"/>
        <s v="Middle Age"/>
      </sharedItems>
    </cacheField>
    <cacheField name="gender" numFmtId="0">
      <sharedItems count="2">
        <s v="MALE"/>
        <s v="FEMALE"/>
      </sharedItems>
    </cacheField>
    <cacheField name="smoke" numFmtId="0">
      <sharedItems count="2">
        <s v="f"/>
        <s v="t"/>
      </sharedItems>
    </cacheField>
    <cacheField name="drink" numFmtId="0">
      <sharedItems count="2">
        <s v="f"/>
        <s v="t"/>
      </sharedItems>
    </cacheField>
    <cacheField name="pesticide" numFmtId="0">
      <sharedItems count="2">
        <s v="f"/>
        <s v="t"/>
      </sharedItems>
    </cacheField>
    <cacheField name="skin_cancer_history" numFmtId="0">
      <sharedItems count="2">
        <s v="f"/>
        <s v="t"/>
      </sharedItems>
    </cacheField>
    <cacheField name="cancer_history" numFmtId="0">
      <sharedItems/>
    </cacheField>
    <cacheField name="has_piped_water" numFmtId="0">
      <sharedItems/>
    </cacheField>
    <cacheField name="has_sewage_system" numFmtId="0">
      <sharedItems/>
    </cacheField>
    <cacheField name="background_father" numFmtId="0">
      <sharedItems/>
    </cacheField>
    <cacheField name="background_mother" numFmtId="0">
      <sharedItems/>
    </cacheField>
    <cacheField name="lesion_id" numFmtId="0">
      <sharedItems containsSemiMixedTypes="0" containsString="0" containsNumber="1" containsInteger="1" minValue="6" maxValue="4820"/>
    </cacheField>
    <cacheField name="fitspatrick" numFmtId="0">
      <sharedItems containsSemiMixedTypes="0" containsString="0" containsNumber="1" containsInteger="1" minValue="0" maxValue="6" count="7">
        <n v="1"/>
        <n v="0"/>
        <n v="2"/>
        <n v="3"/>
        <n v="4"/>
        <n v="5"/>
        <n v="6"/>
      </sharedItems>
    </cacheField>
    <cacheField name="region" numFmtId="0">
      <sharedItems count="14">
        <s v="FACE"/>
        <s v="EAR"/>
        <s v="FOREARM"/>
        <s v="NECK"/>
        <s v="BACK"/>
        <s v="ARM"/>
        <s v="CHEST"/>
        <s v="NOSE"/>
        <s v="HAND"/>
        <s v="ABDOMEN"/>
        <s v="SCALP"/>
        <s v="THIGH"/>
        <s v="FOOT"/>
        <s v="LIP"/>
      </sharedItems>
    </cacheField>
    <cacheField name="diameter_1" numFmtId="0">
      <sharedItems containsSemiMixedTypes="0" containsString="0" containsNumber="1" containsInteger="1" minValue="0" maxValue="70"/>
    </cacheField>
    <cacheField name="diameter_2" numFmtId="0">
      <sharedItems containsSemiMixedTypes="0" containsString="0" containsNumber="1" containsInteger="1" minValue="0" maxValue="60"/>
    </cacheField>
    <cacheField name="avg_diameter" numFmtId="0">
      <sharedItems containsSemiMixedTypes="0" containsString="0" containsNumber="1" minValue="0" maxValue="65"/>
    </cacheField>
    <cacheField name="lesion_size_category" numFmtId="0">
      <sharedItems/>
    </cacheField>
    <cacheField name="itch" numFmtId="0">
      <sharedItems/>
    </cacheField>
    <cacheField name="grew" numFmtId="0">
      <sharedItems/>
    </cacheField>
    <cacheField name="hurt" numFmtId="0">
      <sharedItems/>
    </cacheField>
    <cacheField name="changed" numFmtId="0">
      <sharedItems/>
    </cacheField>
    <cacheField name="bleed" numFmtId="0">
      <sharedItems/>
    </cacheField>
    <cacheField name="elevation" numFmtId="0">
      <sharedItems/>
    </cacheField>
    <cacheField name="biopsed" numFmtId="0">
      <sharedItems/>
    </cacheField>
    <cacheField name="diagnostic" numFmtId="0">
      <sharedItems count="6">
        <s v="NEV"/>
        <s v="SEK"/>
        <s v="ACK"/>
        <s v="BCC"/>
        <s v="MEL"/>
        <s v="SCC"/>
      </sharedItems>
    </cacheField>
    <cacheField name="cancerous_flag" numFmtId="0">
      <sharedItems containsSemiMixedTypes="0" containsString="0" containsNumber="1" containsInteger="1" minValue="0" maxValue="1" count="2">
        <n v="0"/>
        <n v="1"/>
      </sharedItems>
    </cacheField>
    <cacheField name="mean_diameter" numFmtId="0">
      <sharedItems containsSemiMixedTypes="0" containsString="0" containsNumber="1" minValue="0" maxValue="65"/>
    </cacheField>
    <cacheField name="  lesion_classification" numFmtId="0">
      <sharedItems count="2">
        <s v="Non-cancerous"/>
        <s v="Cancerous"/>
      </sharedItems>
    </cacheField>
    <cacheField name="Diagnosis_Description" numFmtId="0">
      <sharedItems count="6">
        <s v="Melanocytic nevus"/>
        <s v="Seborreic keratosis"/>
        <s v="Actinic keratosis"/>
        <s v="Basal cell carcinoma"/>
        <s v="Melanoma"/>
        <s v="Squamous cell carcinoma"/>
      </sharedItems>
    </cacheField>
  </cacheFields>
  <extLst>
    <ext xmlns:x14="http://schemas.microsoft.com/office/spreadsheetml/2009/9/main" uri="{725AE2AE-9491-48be-B2B4-4EB974FC3084}">
      <x14:pivotCacheDefinition pivotCacheId="1635632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8">
  <r>
    <s v="PAT_100"/>
    <n v="14"/>
    <x v="0"/>
    <x v="0"/>
    <x v="0"/>
    <x v="0"/>
    <x v="0"/>
    <x v="0"/>
    <s v="t"/>
    <s v="f"/>
    <s v="f"/>
    <s v="POMERANIA"/>
    <s v="POMERANIA"/>
    <n v="393"/>
    <x v="0"/>
    <x v="0"/>
    <n v="7"/>
    <n v="3"/>
    <n v="5"/>
    <s v="Medium"/>
    <s v="f"/>
    <s v="f"/>
    <s v="f"/>
    <s v="f"/>
    <s v="f"/>
    <s v="f"/>
    <s v="t"/>
    <x v="0"/>
    <x v="0"/>
    <n v="5"/>
    <x v="0"/>
    <x v="0"/>
  </r>
  <r>
    <s v="PAT_1000"/>
    <n v="65"/>
    <x v="1"/>
    <x v="0"/>
    <x v="0"/>
    <x v="0"/>
    <x v="0"/>
    <x v="0"/>
    <s v="f"/>
    <s v="f"/>
    <s v="f"/>
    <s v="UNKNOWN"/>
    <s v="UNKNOWN"/>
    <n v="31"/>
    <x v="1"/>
    <x v="1"/>
    <n v="0"/>
    <n v="0"/>
    <n v="0"/>
    <s v="Small"/>
    <s v="f"/>
    <s v="f"/>
    <s v="f"/>
    <s v="f"/>
    <s v="f"/>
    <s v="f"/>
    <s v="f"/>
    <x v="1"/>
    <x v="0"/>
    <n v="0"/>
    <x v="0"/>
    <x v="1"/>
  </r>
  <r>
    <s v="PAT_1006"/>
    <n v="63"/>
    <x v="1"/>
    <x v="0"/>
    <x v="0"/>
    <x v="0"/>
    <x v="0"/>
    <x v="0"/>
    <s v="f"/>
    <s v="f"/>
    <s v="f"/>
    <s v="UNKNOWN"/>
    <s v="UNKNOWN"/>
    <n v="53"/>
    <x v="1"/>
    <x v="2"/>
    <n v="0"/>
    <n v="0"/>
    <n v="0"/>
    <s v="Small"/>
    <s v="f"/>
    <s v="f"/>
    <s v="f"/>
    <s v="f"/>
    <s v="f"/>
    <s v="f"/>
    <s v="f"/>
    <x v="2"/>
    <x v="0"/>
    <n v="0"/>
    <x v="0"/>
    <x v="2"/>
  </r>
  <r>
    <s v="PAT_1008"/>
    <n v="64"/>
    <x v="1"/>
    <x v="0"/>
    <x v="0"/>
    <x v="0"/>
    <x v="0"/>
    <x v="0"/>
    <s v="f"/>
    <s v="f"/>
    <s v="f"/>
    <s v="UNKNOWN"/>
    <s v="UNKNOWN"/>
    <n v="59"/>
    <x v="1"/>
    <x v="0"/>
    <n v="0"/>
    <n v="0"/>
    <n v="0"/>
    <s v="Small"/>
    <s v="f"/>
    <s v="t"/>
    <s v="f"/>
    <s v="f"/>
    <s v="f"/>
    <s v="t"/>
    <s v="f"/>
    <x v="1"/>
    <x v="0"/>
    <n v="0"/>
    <x v="0"/>
    <x v="1"/>
  </r>
  <r>
    <s v="PAT_101"/>
    <n v="59"/>
    <x v="2"/>
    <x v="0"/>
    <x v="1"/>
    <x v="1"/>
    <x v="0"/>
    <x v="0"/>
    <s v="f"/>
    <s v="t"/>
    <s v="t"/>
    <s v="GERMANY"/>
    <s v="GERMANY"/>
    <n v="1041"/>
    <x v="2"/>
    <x v="3"/>
    <n v="20"/>
    <n v="15"/>
    <n v="17.5"/>
    <s v="Large"/>
    <s v="t"/>
    <s v="t"/>
    <s v="t"/>
    <s v="f"/>
    <s v="t"/>
    <s v="t"/>
    <s v="t"/>
    <x v="3"/>
    <x v="1"/>
    <n v="17.5"/>
    <x v="1"/>
    <x v="3"/>
  </r>
  <r>
    <s v="PAT_1013"/>
    <n v="43"/>
    <x v="3"/>
    <x v="0"/>
    <x v="0"/>
    <x v="0"/>
    <x v="0"/>
    <x v="0"/>
    <s v="f"/>
    <s v="f"/>
    <s v="f"/>
    <s v="UNKNOWN"/>
    <s v="UNKNOWN"/>
    <n v="82"/>
    <x v="1"/>
    <x v="4"/>
    <n v="0"/>
    <n v="0"/>
    <n v="0"/>
    <s v="Small"/>
    <s v="t"/>
    <s v="f"/>
    <s v="f"/>
    <s v="f"/>
    <s v="f"/>
    <s v="f"/>
    <s v="f"/>
    <x v="2"/>
    <x v="0"/>
    <n v="0"/>
    <x v="0"/>
    <x v="2"/>
  </r>
  <r>
    <s v="PAT_1014"/>
    <n v="41"/>
    <x v="3"/>
    <x v="0"/>
    <x v="0"/>
    <x v="0"/>
    <x v="0"/>
    <x v="0"/>
    <s v="f"/>
    <s v="f"/>
    <s v="f"/>
    <s v="UNKNOWN"/>
    <s v="UNKNOWN"/>
    <n v="86"/>
    <x v="1"/>
    <x v="2"/>
    <n v="0"/>
    <n v="0"/>
    <n v="0"/>
    <s v="Small"/>
    <s v="t"/>
    <s v="f"/>
    <s v="f"/>
    <s v="f"/>
    <s v="f"/>
    <s v="f"/>
    <s v="f"/>
    <x v="2"/>
    <x v="0"/>
    <n v="0"/>
    <x v="0"/>
    <x v="2"/>
  </r>
  <r>
    <s v="PAT_1017"/>
    <n v="67"/>
    <x v="1"/>
    <x v="0"/>
    <x v="0"/>
    <x v="0"/>
    <x v="0"/>
    <x v="0"/>
    <s v="f"/>
    <s v="f"/>
    <s v="f"/>
    <s v="UNKNOWN"/>
    <s v="UNKNOWN"/>
    <n v="97"/>
    <x v="1"/>
    <x v="0"/>
    <n v="0"/>
    <n v="0"/>
    <n v="0"/>
    <s v="Small"/>
    <s v="t"/>
    <s v="f"/>
    <s v="f"/>
    <s v="f"/>
    <s v="f"/>
    <s v="f"/>
    <s v="f"/>
    <x v="2"/>
    <x v="0"/>
    <n v="0"/>
    <x v="0"/>
    <x v="2"/>
  </r>
  <r>
    <s v="PAT_1018"/>
    <n v="37"/>
    <x v="3"/>
    <x v="0"/>
    <x v="0"/>
    <x v="0"/>
    <x v="0"/>
    <x v="0"/>
    <s v="f"/>
    <s v="f"/>
    <s v="f"/>
    <s v="UNKNOWN"/>
    <s v="UNKNOWN"/>
    <n v="107"/>
    <x v="1"/>
    <x v="5"/>
    <n v="0"/>
    <n v="0"/>
    <n v="0"/>
    <s v="Small"/>
    <s v="f"/>
    <s v="f"/>
    <s v="f"/>
    <s v="f"/>
    <s v="f"/>
    <s v="f"/>
    <s v="f"/>
    <x v="2"/>
    <x v="0"/>
    <n v="0"/>
    <x v="0"/>
    <x v="2"/>
  </r>
  <r>
    <s v="PAT_1019"/>
    <n v="48"/>
    <x v="2"/>
    <x v="0"/>
    <x v="0"/>
    <x v="0"/>
    <x v="0"/>
    <x v="0"/>
    <s v="f"/>
    <s v="f"/>
    <s v="f"/>
    <s v="UNKNOWN"/>
    <s v="UNKNOWN"/>
    <n v="110"/>
    <x v="1"/>
    <x v="5"/>
    <n v="0"/>
    <n v="0"/>
    <n v="0"/>
    <s v="Small"/>
    <s v="t"/>
    <s v="f"/>
    <s v="f"/>
    <s v="f"/>
    <s v="f"/>
    <s v="f"/>
    <s v="f"/>
    <x v="2"/>
    <x v="0"/>
    <n v="0"/>
    <x v="0"/>
    <x v="2"/>
  </r>
  <r>
    <s v="PAT_1020"/>
    <n v="41"/>
    <x v="3"/>
    <x v="0"/>
    <x v="0"/>
    <x v="0"/>
    <x v="0"/>
    <x v="0"/>
    <s v="f"/>
    <s v="f"/>
    <s v="f"/>
    <s v="UNKNOWN"/>
    <s v="UNKNOWN"/>
    <n v="111"/>
    <x v="1"/>
    <x v="6"/>
    <n v="0"/>
    <n v="0"/>
    <n v="0"/>
    <s v="Small"/>
    <s v="f"/>
    <s v="f"/>
    <s v="f"/>
    <s v="f"/>
    <s v="f"/>
    <s v="f"/>
    <s v="f"/>
    <x v="2"/>
    <x v="0"/>
    <n v="0"/>
    <x v="0"/>
    <x v="2"/>
  </r>
  <r>
    <s v="PAT_1021"/>
    <n v="37"/>
    <x v="3"/>
    <x v="0"/>
    <x v="0"/>
    <x v="0"/>
    <x v="0"/>
    <x v="0"/>
    <s v="f"/>
    <s v="f"/>
    <s v="f"/>
    <s v="UNKNOWN"/>
    <s v="UNKNOWN"/>
    <n v="112"/>
    <x v="1"/>
    <x v="7"/>
    <n v="0"/>
    <n v="0"/>
    <n v="0"/>
    <s v="Small"/>
    <s v="t"/>
    <s v="f"/>
    <s v="f"/>
    <s v="f"/>
    <s v="f"/>
    <s v="f"/>
    <s v="f"/>
    <x v="2"/>
    <x v="0"/>
    <n v="0"/>
    <x v="0"/>
    <x v="2"/>
  </r>
  <r>
    <s v="PAT_1022"/>
    <n v="39"/>
    <x v="3"/>
    <x v="0"/>
    <x v="0"/>
    <x v="0"/>
    <x v="0"/>
    <x v="0"/>
    <s v="f"/>
    <s v="f"/>
    <s v="f"/>
    <s v="UNKNOWN"/>
    <s v="UNKNOWN"/>
    <n v="115"/>
    <x v="1"/>
    <x v="0"/>
    <n v="0"/>
    <n v="0"/>
    <n v="0"/>
    <s v="Small"/>
    <s v="t"/>
    <s v="f"/>
    <s v="f"/>
    <s v="f"/>
    <s v="f"/>
    <s v="f"/>
    <s v="f"/>
    <x v="2"/>
    <x v="0"/>
    <n v="0"/>
    <x v="0"/>
    <x v="2"/>
  </r>
  <r>
    <s v="PAT_1026"/>
    <n v="52"/>
    <x v="2"/>
    <x v="0"/>
    <x v="0"/>
    <x v="0"/>
    <x v="0"/>
    <x v="0"/>
    <s v="f"/>
    <s v="f"/>
    <s v="f"/>
    <s v="UNKNOWN"/>
    <s v="UNKNOWN"/>
    <n v="124"/>
    <x v="1"/>
    <x v="0"/>
    <n v="0"/>
    <n v="0"/>
    <n v="0"/>
    <s v="Small"/>
    <s v="t"/>
    <s v="f"/>
    <s v="f"/>
    <s v="f"/>
    <s v="f"/>
    <s v="f"/>
    <s v="f"/>
    <x v="2"/>
    <x v="0"/>
    <n v="0"/>
    <x v="0"/>
    <x v="2"/>
  </r>
  <r>
    <s v="PAT_1027"/>
    <n v="38"/>
    <x v="3"/>
    <x v="0"/>
    <x v="0"/>
    <x v="0"/>
    <x v="0"/>
    <x v="0"/>
    <s v="f"/>
    <s v="f"/>
    <s v="f"/>
    <s v="UNKNOWN"/>
    <s v="UNKNOWN"/>
    <n v="128"/>
    <x v="1"/>
    <x v="0"/>
    <n v="0"/>
    <n v="0"/>
    <n v="0"/>
    <s v="Small"/>
    <s v="f"/>
    <s v="f"/>
    <s v="f"/>
    <s v="f"/>
    <s v="f"/>
    <s v="f"/>
    <s v="f"/>
    <x v="2"/>
    <x v="0"/>
    <n v="0"/>
    <x v="0"/>
    <x v="2"/>
  </r>
  <r>
    <s v="PAT_1029"/>
    <n v="47"/>
    <x v="2"/>
    <x v="0"/>
    <x v="0"/>
    <x v="0"/>
    <x v="0"/>
    <x v="0"/>
    <s v="f"/>
    <s v="f"/>
    <s v="f"/>
    <s v="UNKNOWN"/>
    <s v="UNKNOWN"/>
    <n v="135"/>
    <x v="1"/>
    <x v="7"/>
    <n v="0"/>
    <n v="0"/>
    <n v="0"/>
    <s v="Small"/>
    <s v="t"/>
    <s v="f"/>
    <s v="f"/>
    <s v="f"/>
    <s v="f"/>
    <s v="f"/>
    <s v="f"/>
    <x v="2"/>
    <x v="0"/>
    <n v="0"/>
    <x v="0"/>
    <x v="2"/>
  </r>
  <r>
    <s v="PAT_1031"/>
    <n v="35"/>
    <x v="3"/>
    <x v="0"/>
    <x v="0"/>
    <x v="0"/>
    <x v="0"/>
    <x v="0"/>
    <s v="f"/>
    <s v="f"/>
    <s v="f"/>
    <s v="UNKNOWN"/>
    <s v="UNKNOWN"/>
    <n v="148"/>
    <x v="1"/>
    <x v="2"/>
    <n v="0"/>
    <n v="0"/>
    <n v="0"/>
    <s v="Small"/>
    <s v="t"/>
    <s v="f"/>
    <s v="f"/>
    <s v="f"/>
    <s v="f"/>
    <s v="f"/>
    <s v="f"/>
    <x v="2"/>
    <x v="0"/>
    <n v="0"/>
    <x v="0"/>
    <x v="2"/>
  </r>
  <r>
    <s v="PAT_1033"/>
    <n v="41"/>
    <x v="3"/>
    <x v="0"/>
    <x v="0"/>
    <x v="0"/>
    <x v="0"/>
    <x v="0"/>
    <s v="f"/>
    <s v="f"/>
    <s v="f"/>
    <s v="UNKNOWN"/>
    <s v="UNKNOWN"/>
    <n v="153"/>
    <x v="1"/>
    <x v="0"/>
    <n v="0"/>
    <n v="0"/>
    <n v="0"/>
    <s v="Small"/>
    <s v="t"/>
    <s v="f"/>
    <s v="f"/>
    <s v="f"/>
    <s v="f"/>
    <s v="f"/>
    <s v="f"/>
    <x v="2"/>
    <x v="0"/>
    <n v="0"/>
    <x v="0"/>
    <x v="2"/>
  </r>
  <r>
    <s v="PAT_1034"/>
    <n v="55"/>
    <x v="2"/>
    <x v="0"/>
    <x v="0"/>
    <x v="0"/>
    <x v="0"/>
    <x v="0"/>
    <s v="f"/>
    <s v="f"/>
    <s v="f"/>
    <s v="UNKNOWN"/>
    <s v="UNKNOWN"/>
    <n v="161"/>
    <x v="1"/>
    <x v="5"/>
    <n v="0"/>
    <n v="0"/>
    <n v="0"/>
    <s v="Small"/>
    <s v="t"/>
    <s v="f"/>
    <s v="f"/>
    <s v="f"/>
    <s v="f"/>
    <s v="f"/>
    <s v="f"/>
    <x v="2"/>
    <x v="0"/>
    <n v="0"/>
    <x v="0"/>
    <x v="2"/>
  </r>
  <r>
    <s v="PAT_1035"/>
    <n v="47"/>
    <x v="2"/>
    <x v="0"/>
    <x v="0"/>
    <x v="0"/>
    <x v="0"/>
    <x v="0"/>
    <s v="f"/>
    <s v="f"/>
    <s v="f"/>
    <s v="UNKNOWN"/>
    <s v="UNKNOWN"/>
    <n v="165"/>
    <x v="1"/>
    <x v="0"/>
    <n v="0"/>
    <n v="0"/>
    <n v="0"/>
    <s v="Small"/>
    <s v="f"/>
    <s v="f"/>
    <s v="f"/>
    <s v="f"/>
    <s v="f"/>
    <s v="f"/>
    <s v="f"/>
    <x v="2"/>
    <x v="0"/>
    <n v="0"/>
    <x v="0"/>
    <x v="2"/>
  </r>
  <r>
    <s v="PAT_1036"/>
    <n v="45"/>
    <x v="2"/>
    <x v="0"/>
    <x v="0"/>
    <x v="0"/>
    <x v="0"/>
    <x v="0"/>
    <s v="f"/>
    <s v="f"/>
    <s v="f"/>
    <s v="UNKNOWN"/>
    <s v="UNKNOWN"/>
    <n v="169"/>
    <x v="1"/>
    <x v="2"/>
    <n v="0"/>
    <n v="0"/>
    <n v="0"/>
    <s v="Small"/>
    <s v="f"/>
    <s v="f"/>
    <s v="f"/>
    <s v="f"/>
    <s v="f"/>
    <s v="f"/>
    <s v="f"/>
    <x v="2"/>
    <x v="0"/>
    <n v="0"/>
    <x v="0"/>
    <x v="2"/>
  </r>
  <r>
    <s v="PAT_104"/>
    <n v="79"/>
    <x v="1"/>
    <x v="1"/>
    <x v="0"/>
    <x v="0"/>
    <x v="1"/>
    <x v="1"/>
    <s v="t"/>
    <s v="f"/>
    <s v="f"/>
    <s v="POMERANIA"/>
    <s v="POMERANIA"/>
    <n v="1754"/>
    <x v="2"/>
    <x v="5"/>
    <n v="11"/>
    <n v="10"/>
    <n v="10.5"/>
    <s v="Large"/>
    <s v="t"/>
    <s v="f"/>
    <s v="f"/>
    <s v="f"/>
    <s v="f"/>
    <s v="t"/>
    <s v="t"/>
    <x v="2"/>
    <x v="0"/>
    <n v="10.5"/>
    <x v="0"/>
    <x v="2"/>
  </r>
  <r>
    <s v="PAT_1042"/>
    <n v="40"/>
    <x v="3"/>
    <x v="1"/>
    <x v="0"/>
    <x v="0"/>
    <x v="0"/>
    <x v="0"/>
    <s v="f"/>
    <s v="f"/>
    <s v="f"/>
    <s v="UNKNOWN"/>
    <s v="UNKNOWN"/>
    <n v="187"/>
    <x v="1"/>
    <x v="8"/>
    <n v="0"/>
    <n v="0"/>
    <n v="0"/>
    <s v="Small"/>
    <s v="f"/>
    <s v="f"/>
    <s v="f"/>
    <s v="f"/>
    <s v="f"/>
    <s v="f"/>
    <s v="f"/>
    <x v="2"/>
    <x v="0"/>
    <n v="0"/>
    <x v="0"/>
    <x v="2"/>
  </r>
  <r>
    <s v="PAT_1046"/>
    <n v="36"/>
    <x v="3"/>
    <x v="1"/>
    <x v="0"/>
    <x v="0"/>
    <x v="0"/>
    <x v="0"/>
    <s v="f"/>
    <s v="f"/>
    <s v="f"/>
    <s v="UNKNOWN"/>
    <s v="UNKNOWN"/>
    <n v="203"/>
    <x v="1"/>
    <x v="2"/>
    <n v="0"/>
    <n v="0"/>
    <n v="0"/>
    <s v="Small"/>
    <s v="f"/>
    <s v="f"/>
    <s v="f"/>
    <s v="f"/>
    <s v="f"/>
    <s v="t"/>
    <s v="f"/>
    <x v="1"/>
    <x v="0"/>
    <n v="0"/>
    <x v="0"/>
    <x v="1"/>
  </r>
  <r>
    <s v="PAT_1051"/>
    <n v="47"/>
    <x v="2"/>
    <x v="1"/>
    <x v="0"/>
    <x v="0"/>
    <x v="0"/>
    <x v="0"/>
    <s v="f"/>
    <s v="f"/>
    <s v="f"/>
    <s v="UNKNOWN"/>
    <s v="UNKNOWN"/>
    <n v="220"/>
    <x v="1"/>
    <x v="7"/>
    <n v="0"/>
    <n v="0"/>
    <n v="0"/>
    <s v="Small"/>
    <s v="f"/>
    <s v="f"/>
    <s v="f"/>
    <s v="f"/>
    <s v="f"/>
    <s v="f"/>
    <s v="f"/>
    <x v="2"/>
    <x v="0"/>
    <n v="0"/>
    <x v="0"/>
    <x v="2"/>
  </r>
  <r>
    <s v="PAT_1057"/>
    <n v="47"/>
    <x v="2"/>
    <x v="1"/>
    <x v="0"/>
    <x v="0"/>
    <x v="0"/>
    <x v="0"/>
    <s v="f"/>
    <s v="f"/>
    <s v="f"/>
    <s v="UNKNOWN"/>
    <s v="UNKNOWN"/>
    <n v="242"/>
    <x v="1"/>
    <x v="0"/>
    <n v="0"/>
    <n v="0"/>
    <n v="0"/>
    <s v="Small"/>
    <s v="t"/>
    <s v="f"/>
    <s v="f"/>
    <s v="f"/>
    <s v="f"/>
    <s v="f"/>
    <s v="f"/>
    <x v="2"/>
    <x v="0"/>
    <n v="0"/>
    <x v="0"/>
    <x v="2"/>
  </r>
  <r>
    <s v="PAT_1061"/>
    <n v="42"/>
    <x v="3"/>
    <x v="1"/>
    <x v="0"/>
    <x v="0"/>
    <x v="0"/>
    <x v="0"/>
    <s v="f"/>
    <s v="f"/>
    <s v="f"/>
    <s v="UNKNOWN"/>
    <s v="UNKNOWN"/>
    <n v="254"/>
    <x v="1"/>
    <x v="6"/>
    <n v="0"/>
    <n v="0"/>
    <n v="0"/>
    <s v="Small"/>
    <s v="t"/>
    <s v="f"/>
    <s v="f"/>
    <s v="f"/>
    <s v="f"/>
    <s v="f"/>
    <s v="f"/>
    <x v="2"/>
    <x v="0"/>
    <n v="0"/>
    <x v="0"/>
    <x v="2"/>
  </r>
  <r>
    <s v="PAT_1062"/>
    <n v="54"/>
    <x v="2"/>
    <x v="1"/>
    <x v="0"/>
    <x v="0"/>
    <x v="0"/>
    <x v="0"/>
    <s v="f"/>
    <s v="f"/>
    <s v="f"/>
    <s v="UNKNOWN"/>
    <s v="UNKNOWN"/>
    <n v="264"/>
    <x v="1"/>
    <x v="6"/>
    <n v="0"/>
    <n v="0"/>
    <n v="0"/>
    <s v="Small"/>
    <s v="t"/>
    <s v="f"/>
    <s v="f"/>
    <s v="f"/>
    <s v="t"/>
    <s v="f"/>
    <s v="f"/>
    <x v="2"/>
    <x v="0"/>
    <n v="0"/>
    <x v="0"/>
    <x v="2"/>
  </r>
  <r>
    <s v="PAT_1063"/>
    <n v="65"/>
    <x v="1"/>
    <x v="1"/>
    <x v="0"/>
    <x v="0"/>
    <x v="0"/>
    <x v="0"/>
    <s v="f"/>
    <s v="f"/>
    <s v="f"/>
    <s v="UNKNOWN"/>
    <s v="UNKNOWN"/>
    <n v="269"/>
    <x v="1"/>
    <x v="2"/>
    <n v="0"/>
    <n v="0"/>
    <n v="0"/>
    <s v="Small"/>
    <s v="t"/>
    <s v="f"/>
    <s v="f"/>
    <s v="f"/>
    <s v="f"/>
    <s v="f"/>
    <s v="f"/>
    <x v="2"/>
    <x v="0"/>
    <n v="0"/>
    <x v="0"/>
    <x v="2"/>
  </r>
  <r>
    <s v="PAT_1064"/>
    <n v="44"/>
    <x v="3"/>
    <x v="1"/>
    <x v="0"/>
    <x v="0"/>
    <x v="0"/>
    <x v="0"/>
    <s v="f"/>
    <s v="f"/>
    <s v="f"/>
    <s v="UNKNOWN"/>
    <s v="UNKNOWN"/>
    <n v="273"/>
    <x v="1"/>
    <x v="2"/>
    <n v="0"/>
    <n v="0"/>
    <n v="0"/>
    <s v="Small"/>
    <s v="t"/>
    <s v="f"/>
    <s v="f"/>
    <s v="f"/>
    <s v="f"/>
    <s v="f"/>
    <s v="f"/>
    <x v="2"/>
    <x v="0"/>
    <n v="0"/>
    <x v="0"/>
    <x v="2"/>
  </r>
  <r>
    <s v="PAT_1065"/>
    <n v="52"/>
    <x v="2"/>
    <x v="1"/>
    <x v="0"/>
    <x v="0"/>
    <x v="0"/>
    <x v="0"/>
    <s v="f"/>
    <s v="f"/>
    <s v="f"/>
    <s v="UNKNOWN"/>
    <s v="UNKNOWN"/>
    <n v="277"/>
    <x v="1"/>
    <x v="6"/>
    <n v="0"/>
    <n v="0"/>
    <n v="0"/>
    <s v="Small"/>
    <s v="t"/>
    <s v="f"/>
    <s v="f"/>
    <s v="f"/>
    <s v="f"/>
    <s v="f"/>
    <s v="f"/>
    <x v="2"/>
    <x v="0"/>
    <n v="0"/>
    <x v="0"/>
    <x v="2"/>
  </r>
  <r>
    <s v="PAT_1066"/>
    <n v="47"/>
    <x v="2"/>
    <x v="1"/>
    <x v="0"/>
    <x v="0"/>
    <x v="0"/>
    <x v="0"/>
    <s v="f"/>
    <s v="f"/>
    <s v="f"/>
    <s v="UNKNOWN"/>
    <s v="UNKNOWN"/>
    <n v="281"/>
    <x v="1"/>
    <x v="2"/>
    <n v="0"/>
    <n v="0"/>
    <n v="0"/>
    <s v="Small"/>
    <s v="t"/>
    <s v="f"/>
    <s v="f"/>
    <s v="f"/>
    <s v="f"/>
    <s v="f"/>
    <s v="f"/>
    <x v="2"/>
    <x v="0"/>
    <n v="0"/>
    <x v="0"/>
    <x v="2"/>
  </r>
  <r>
    <s v="PAT_1067"/>
    <n v="55"/>
    <x v="2"/>
    <x v="1"/>
    <x v="0"/>
    <x v="0"/>
    <x v="0"/>
    <x v="0"/>
    <s v="f"/>
    <s v="f"/>
    <s v="f"/>
    <s v="UNKNOWN"/>
    <s v="UNKNOWN"/>
    <n v="284"/>
    <x v="1"/>
    <x v="0"/>
    <n v="0"/>
    <n v="0"/>
    <n v="0"/>
    <s v="Small"/>
    <s v="t"/>
    <s v="f"/>
    <s v="f"/>
    <s v="f"/>
    <s v="f"/>
    <s v="f"/>
    <s v="f"/>
    <x v="2"/>
    <x v="0"/>
    <n v="0"/>
    <x v="0"/>
    <x v="2"/>
  </r>
  <r>
    <s v="PAT_1068"/>
    <n v="62"/>
    <x v="1"/>
    <x v="1"/>
    <x v="0"/>
    <x v="0"/>
    <x v="0"/>
    <x v="0"/>
    <s v="f"/>
    <s v="f"/>
    <s v="f"/>
    <s v="UNKNOWN"/>
    <s v="UNKNOWN"/>
    <n v="285"/>
    <x v="1"/>
    <x v="9"/>
    <n v="0"/>
    <n v="0"/>
    <n v="0"/>
    <s v="Small"/>
    <s v="f"/>
    <s v="t"/>
    <s v="f"/>
    <s v="f"/>
    <s v="f"/>
    <s v="t"/>
    <s v="f"/>
    <x v="1"/>
    <x v="0"/>
    <n v="0"/>
    <x v="0"/>
    <x v="1"/>
  </r>
  <r>
    <s v="PAT_107"/>
    <n v="82"/>
    <x v="1"/>
    <x v="1"/>
    <x v="0"/>
    <x v="0"/>
    <x v="0"/>
    <x v="0"/>
    <s v="f"/>
    <s v="f"/>
    <s v="f"/>
    <s v="POMERANIA"/>
    <s v="POMERANIA"/>
    <n v="160"/>
    <x v="0"/>
    <x v="6"/>
    <n v="9"/>
    <n v="8"/>
    <n v="8.5"/>
    <s v="Medium"/>
    <s v="f"/>
    <s v="t"/>
    <s v="f"/>
    <s v="f"/>
    <s v="f"/>
    <s v="t"/>
    <s v="t"/>
    <x v="1"/>
    <x v="0"/>
    <n v="8.5"/>
    <x v="0"/>
    <x v="1"/>
  </r>
  <r>
    <s v="PAT_1070"/>
    <n v="63"/>
    <x v="1"/>
    <x v="1"/>
    <x v="0"/>
    <x v="0"/>
    <x v="0"/>
    <x v="0"/>
    <s v="f"/>
    <s v="f"/>
    <s v="f"/>
    <s v="UNKNOWN"/>
    <s v="UNKNOWN"/>
    <n v="305"/>
    <x v="1"/>
    <x v="2"/>
    <n v="0"/>
    <n v="0"/>
    <n v="0"/>
    <s v="Small"/>
    <s v="t"/>
    <s v="f"/>
    <s v="f"/>
    <s v="f"/>
    <s v="f"/>
    <s v="f"/>
    <s v="f"/>
    <x v="2"/>
    <x v="0"/>
    <n v="0"/>
    <x v="0"/>
    <x v="2"/>
  </r>
  <r>
    <s v="PAT_1071"/>
    <n v="55"/>
    <x v="2"/>
    <x v="1"/>
    <x v="0"/>
    <x v="0"/>
    <x v="0"/>
    <x v="0"/>
    <s v="f"/>
    <s v="f"/>
    <s v="f"/>
    <s v="UNKNOWN"/>
    <s v="UNKNOWN"/>
    <n v="313"/>
    <x v="1"/>
    <x v="0"/>
    <n v="0"/>
    <n v="0"/>
    <n v="0"/>
    <s v="Small"/>
    <s v="f"/>
    <s v="f"/>
    <s v="f"/>
    <s v="f"/>
    <s v="f"/>
    <s v="f"/>
    <s v="f"/>
    <x v="2"/>
    <x v="0"/>
    <n v="0"/>
    <x v="0"/>
    <x v="2"/>
  </r>
  <r>
    <s v="PAT_1072"/>
    <n v="57"/>
    <x v="2"/>
    <x v="1"/>
    <x v="0"/>
    <x v="0"/>
    <x v="0"/>
    <x v="0"/>
    <s v="f"/>
    <s v="f"/>
    <s v="f"/>
    <s v="UNKNOWN"/>
    <s v="UNKNOWN"/>
    <n v="318"/>
    <x v="1"/>
    <x v="0"/>
    <n v="0"/>
    <n v="0"/>
    <n v="0"/>
    <s v="Small"/>
    <s v="f"/>
    <s v="t"/>
    <s v="f"/>
    <s v="f"/>
    <s v="f"/>
    <s v="f"/>
    <s v="f"/>
    <x v="1"/>
    <x v="0"/>
    <n v="0"/>
    <x v="0"/>
    <x v="1"/>
  </r>
  <r>
    <s v="PAT_1074"/>
    <n v="45"/>
    <x v="2"/>
    <x v="1"/>
    <x v="0"/>
    <x v="0"/>
    <x v="0"/>
    <x v="0"/>
    <s v="f"/>
    <s v="f"/>
    <s v="f"/>
    <s v="UNKNOWN"/>
    <s v="UNKNOWN"/>
    <n v="322"/>
    <x v="1"/>
    <x v="5"/>
    <n v="0"/>
    <n v="0"/>
    <n v="0"/>
    <s v="Small"/>
    <s v="t"/>
    <s v="f"/>
    <s v="f"/>
    <s v="f"/>
    <s v="f"/>
    <s v="f"/>
    <s v="f"/>
    <x v="2"/>
    <x v="0"/>
    <n v="0"/>
    <x v="0"/>
    <x v="2"/>
  </r>
  <r>
    <s v="PAT_1075"/>
    <n v="70"/>
    <x v="1"/>
    <x v="1"/>
    <x v="0"/>
    <x v="0"/>
    <x v="0"/>
    <x v="0"/>
    <s v="f"/>
    <s v="f"/>
    <s v="f"/>
    <s v="UNKNOWN"/>
    <s v="UNKNOWN"/>
    <n v="324"/>
    <x v="1"/>
    <x v="0"/>
    <n v="0"/>
    <n v="0"/>
    <n v="0"/>
    <s v="Small"/>
    <s v="f"/>
    <s v="f"/>
    <s v="f"/>
    <s v="f"/>
    <s v="f"/>
    <s v="t"/>
    <s v="f"/>
    <x v="1"/>
    <x v="0"/>
    <n v="0"/>
    <x v="0"/>
    <x v="1"/>
  </r>
  <r>
    <s v="PAT_108"/>
    <n v="68"/>
    <x v="1"/>
    <x v="0"/>
    <x v="0"/>
    <x v="0"/>
    <x v="1"/>
    <x v="1"/>
    <s v="t"/>
    <s v="t"/>
    <s v="t"/>
    <s v="POMERANIA"/>
    <s v="POMERANIA"/>
    <n v="162"/>
    <x v="2"/>
    <x v="0"/>
    <n v="5"/>
    <n v="3"/>
    <n v="4"/>
    <s v="Small"/>
    <s v="t"/>
    <s v="t"/>
    <s v="f"/>
    <s v="f"/>
    <s v="f"/>
    <s v="t"/>
    <s v="t"/>
    <x v="2"/>
    <x v="0"/>
    <n v="4"/>
    <x v="0"/>
    <x v="2"/>
  </r>
  <r>
    <s v="PAT_1082"/>
    <n v="47"/>
    <x v="2"/>
    <x v="0"/>
    <x v="0"/>
    <x v="0"/>
    <x v="0"/>
    <x v="0"/>
    <s v="f"/>
    <s v="f"/>
    <s v="f"/>
    <s v="UNKNOWN"/>
    <s v="UNKNOWN"/>
    <n v="342"/>
    <x v="1"/>
    <x v="2"/>
    <n v="0"/>
    <n v="0"/>
    <n v="0"/>
    <s v="Small"/>
    <s v="t"/>
    <s v="f"/>
    <s v="f"/>
    <s v="f"/>
    <s v="f"/>
    <s v="f"/>
    <s v="f"/>
    <x v="2"/>
    <x v="0"/>
    <n v="0"/>
    <x v="0"/>
    <x v="2"/>
  </r>
  <r>
    <s v="PAT_1088"/>
    <n v="44"/>
    <x v="3"/>
    <x v="0"/>
    <x v="0"/>
    <x v="0"/>
    <x v="0"/>
    <x v="0"/>
    <s v="f"/>
    <s v="f"/>
    <s v="f"/>
    <s v="UNKNOWN"/>
    <s v="UNKNOWN"/>
    <n v="373"/>
    <x v="1"/>
    <x v="2"/>
    <n v="0"/>
    <n v="0"/>
    <n v="0"/>
    <s v="Small"/>
    <s v="t"/>
    <s v="f"/>
    <s v="f"/>
    <s v="f"/>
    <s v="f"/>
    <s v="f"/>
    <s v="f"/>
    <x v="2"/>
    <x v="0"/>
    <n v="0"/>
    <x v="0"/>
    <x v="2"/>
  </r>
  <r>
    <s v="PAT_1089"/>
    <n v="39"/>
    <x v="3"/>
    <x v="0"/>
    <x v="0"/>
    <x v="0"/>
    <x v="0"/>
    <x v="0"/>
    <s v="f"/>
    <s v="f"/>
    <s v="f"/>
    <s v="UNKNOWN"/>
    <s v="UNKNOWN"/>
    <n v="375"/>
    <x v="1"/>
    <x v="6"/>
    <n v="0"/>
    <n v="0"/>
    <n v="0"/>
    <s v="Small"/>
    <s v="f"/>
    <s v="t"/>
    <s v="f"/>
    <s v="f"/>
    <s v="f"/>
    <s v="t"/>
    <s v="f"/>
    <x v="0"/>
    <x v="0"/>
    <n v="0"/>
    <x v="0"/>
    <x v="0"/>
  </r>
  <r>
    <s v="PAT_109"/>
    <n v="82"/>
    <x v="1"/>
    <x v="0"/>
    <x v="1"/>
    <x v="1"/>
    <x v="1"/>
    <x v="0"/>
    <s v="t"/>
    <s v="f"/>
    <s v="f"/>
    <s v="ITALY"/>
    <s v="ITALY"/>
    <n v="868"/>
    <x v="2"/>
    <x v="1"/>
    <n v="6"/>
    <n v="6"/>
    <n v="6"/>
    <s v="Medium"/>
    <s v="f"/>
    <s v="t"/>
    <s v="f"/>
    <s v="t"/>
    <s v="f"/>
    <s v="f"/>
    <s v="t"/>
    <x v="4"/>
    <x v="1"/>
    <n v="6"/>
    <x v="1"/>
    <x v="4"/>
  </r>
  <r>
    <s v="PAT_1090"/>
    <n v="45"/>
    <x v="2"/>
    <x v="0"/>
    <x v="0"/>
    <x v="0"/>
    <x v="0"/>
    <x v="0"/>
    <s v="f"/>
    <s v="f"/>
    <s v="f"/>
    <s v="UNKNOWN"/>
    <s v="UNKNOWN"/>
    <n v="376"/>
    <x v="1"/>
    <x v="0"/>
    <n v="0"/>
    <n v="0"/>
    <n v="0"/>
    <s v="Small"/>
    <s v="t"/>
    <s v="f"/>
    <s v="f"/>
    <s v="f"/>
    <s v="f"/>
    <s v="f"/>
    <s v="f"/>
    <x v="2"/>
    <x v="0"/>
    <n v="0"/>
    <x v="0"/>
    <x v="2"/>
  </r>
  <r>
    <s v="PAT_1092"/>
    <n v="41"/>
    <x v="3"/>
    <x v="0"/>
    <x v="0"/>
    <x v="0"/>
    <x v="0"/>
    <x v="0"/>
    <s v="f"/>
    <s v="f"/>
    <s v="f"/>
    <s v="UNKNOWN"/>
    <s v="UNKNOWN"/>
    <n v="378"/>
    <x v="1"/>
    <x v="2"/>
    <n v="0"/>
    <n v="0"/>
    <n v="0"/>
    <s v="Small"/>
    <s v="t"/>
    <s v="f"/>
    <s v="f"/>
    <s v="f"/>
    <s v="f"/>
    <s v="f"/>
    <s v="f"/>
    <x v="2"/>
    <x v="0"/>
    <n v="0"/>
    <x v="0"/>
    <x v="2"/>
  </r>
  <r>
    <s v="PAT_1093"/>
    <n v="53"/>
    <x v="2"/>
    <x v="0"/>
    <x v="0"/>
    <x v="0"/>
    <x v="0"/>
    <x v="0"/>
    <s v="f"/>
    <s v="f"/>
    <s v="f"/>
    <s v="UNKNOWN"/>
    <s v="UNKNOWN"/>
    <n v="379"/>
    <x v="1"/>
    <x v="10"/>
    <n v="0"/>
    <n v="0"/>
    <n v="0"/>
    <s v="Small"/>
    <s v="t"/>
    <s v="f"/>
    <s v="f"/>
    <s v="f"/>
    <s v="f"/>
    <s v="f"/>
    <s v="f"/>
    <x v="2"/>
    <x v="0"/>
    <n v="0"/>
    <x v="0"/>
    <x v="2"/>
  </r>
  <r>
    <s v="PAT_1094"/>
    <n v="41"/>
    <x v="3"/>
    <x v="0"/>
    <x v="0"/>
    <x v="0"/>
    <x v="0"/>
    <x v="0"/>
    <s v="f"/>
    <s v="f"/>
    <s v="f"/>
    <s v="UNKNOWN"/>
    <s v="UNKNOWN"/>
    <n v="381"/>
    <x v="1"/>
    <x v="2"/>
    <n v="0"/>
    <n v="0"/>
    <n v="0"/>
    <s v="Small"/>
    <s v="f"/>
    <s v="f"/>
    <s v="f"/>
    <s v="f"/>
    <s v="f"/>
    <s v="f"/>
    <s v="f"/>
    <x v="2"/>
    <x v="0"/>
    <n v="0"/>
    <x v="0"/>
    <x v="2"/>
  </r>
  <r>
    <s v="PAT_110"/>
    <n v="62"/>
    <x v="1"/>
    <x v="1"/>
    <x v="0"/>
    <x v="0"/>
    <x v="0"/>
    <x v="0"/>
    <s v="t"/>
    <s v="f"/>
    <s v="t"/>
    <s v="ITALY"/>
    <s v="ITALY"/>
    <n v="165"/>
    <x v="3"/>
    <x v="7"/>
    <n v="6"/>
    <n v="4"/>
    <n v="5"/>
    <s v="Medium"/>
    <s v="f"/>
    <s v="t"/>
    <s v="f"/>
    <s v="f"/>
    <s v="f"/>
    <s v="t"/>
    <s v="t"/>
    <x v="3"/>
    <x v="1"/>
    <n v="5"/>
    <x v="1"/>
    <x v="3"/>
  </r>
  <r>
    <s v="PAT_1100"/>
    <n v="57"/>
    <x v="2"/>
    <x v="1"/>
    <x v="0"/>
    <x v="0"/>
    <x v="0"/>
    <x v="0"/>
    <s v="f"/>
    <s v="f"/>
    <s v="f"/>
    <s v="UNKNOWN"/>
    <s v="UNKNOWN"/>
    <n v="402"/>
    <x v="1"/>
    <x v="6"/>
    <n v="0"/>
    <n v="0"/>
    <n v="0"/>
    <s v="Small"/>
    <s v="f"/>
    <s v="t"/>
    <s v="f"/>
    <s v="f"/>
    <s v="f"/>
    <s v="t"/>
    <s v="f"/>
    <x v="1"/>
    <x v="0"/>
    <n v="0"/>
    <x v="0"/>
    <x v="1"/>
  </r>
  <r>
    <s v="PAT_1102"/>
    <n v="57"/>
    <x v="2"/>
    <x v="1"/>
    <x v="0"/>
    <x v="0"/>
    <x v="0"/>
    <x v="0"/>
    <s v="f"/>
    <s v="f"/>
    <s v="f"/>
    <s v="UNKNOWN"/>
    <s v="UNKNOWN"/>
    <n v="408"/>
    <x v="1"/>
    <x v="0"/>
    <n v="0"/>
    <n v="0"/>
    <n v="0"/>
    <s v="Small"/>
    <s v="t"/>
    <s v="f"/>
    <s v="f"/>
    <s v="f"/>
    <s v="f"/>
    <s v="f"/>
    <s v="f"/>
    <x v="2"/>
    <x v="0"/>
    <n v="0"/>
    <x v="0"/>
    <x v="2"/>
  </r>
  <r>
    <s v="PAT_1105"/>
    <n v="75"/>
    <x v="1"/>
    <x v="1"/>
    <x v="0"/>
    <x v="0"/>
    <x v="0"/>
    <x v="0"/>
    <s v="f"/>
    <s v="f"/>
    <s v="f"/>
    <s v="UNKNOWN"/>
    <s v="UNKNOWN"/>
    <n v="420"/>
    <x v="1"/>
    <x v="7"/>
    <n v="0"/>
    <n v="0"/>
    <n v="0"/>
    <s v="Small"/>
    <s v="f"/>
    <s v="t"/>
    <s v="f"/>
    <s v="f"/>
    <s v="f"/>
    <s v="f"/>
    <s v="f"/>
    <x v="1"/>
    <x v="0"/>
    <n v="0"/>
    <x v="0"/>
    <x v="1"/>
  </r>
  <r>
    <s v="PAT_1107"/>
    <n v="38"/>
    <x v="3"/>
    <x v="1"/>
    <x v="0"/>
    <x v="0"/>
    <x v="0"/>
    <x v="0"/>
    <s v="f"/>
    <s v="f"/>
    <s v="f"/>
    <s v="UNKNOWN"/>
    <s v="UNKNOWN"/>
    <n v="427"/>
    <x v="1"/>
    <x v="4"/>
    <n v="0"/>
    <n v="0"/>
    <n v="0"/>
    <s v="Small"/>
    <s v="f"/>
    <s v="t"/>
    <s v="f"/>
    <s v="f"/>
    <s v="f"/>
    <s v="t"/>
    <s v="f"/>
    <x v="0"/>
    <x v="0"/>
    <n v="0"/>
    <x v="0"/>
    <x v="0"/>
  </r>
  <r>
    <s v="PAT_1109"/>
    <n v="36"/>
    <x v="3"/>
    <x v="1"/>
    <x v="0"/>
    <x v="0"/>
    <x v="0"/>
    <x v="0"/>
    <s v="f"/>
    <s v="f"/>
    <s v="f"/>
    <s v="UNKNOWN"/>
    <s v="UNKNOWN"/>
    <n v="437"/>
    <x v="1"/>
    <x v="6"/>
    <n v="0"/>
    <n v="0"/>
    <n v="0"/>
    <s v="Small"/>
    <s v="f"/>
    <s v="t"/>
    <s v="f"/>
    <s v="f"/>
    <s v="f"/>
    <s v="t"/>
    <s v="f"/>
    <x v="0"/>
    <x v="0"/>
    <n v="0"/>
    <x v="0"/>
    <x v="0"/>
  </r>
  <r>
    <s v="PAT_1112"/>
    <n v="52"/>
    <x v="2"/>
    <x v="1"/>
    <x v="0"/>
    <x v="0"/>
    <x v="0"/>
    <x v="0"/>
    <s v="f"/>
    <s v="f"/>
    <s v="f"/>
    <s v="UNKNOWN"/>
    <s v="UNKNOWN"/>
    <n v="455"/>
    <x v="1"/>
    <x v="0"/>
    <n v="0"/>
    <n v="0"/>
    <n v="0"/>
    <s v="Small"/>
    <s v="t"/>
    <s v="f"/>
    <s v="f"/>
    <s v="f"/>
    <s v="f"/>
    <s v="f"/>
    <s v="f"/>
    <x v="2"/>
    <x v="0"/>
    <n v="0"/>
    <x v="0"/>
    <x v="2"/>
  </r>
  <r>
    <s v="PAT_1113"/>
    <n v="47"/>
    <x v="2"/>
    <x v="1"/>
    <x v="0"/>
    <x v="0"/>
    <x v="0"/>
    <x v="0"/>
    <s v="f"/>
    <s v="f"/>
    <s v="f"/>
    <s v="UNKNOWN"/>
    <s v="UNKNOWN"/>
    <n v="458"/>
    <x v="1"/>
    <x v="0"/>
    <n v="0"/>
    <n v="0"/>
    <n v="0"/>
    <s v="Small"/>
    <s v="f"/>
    <s v="t"/>
    <s v="f"/>
    <s v="f"/>
    <s v="f"/>
    <s v="t"/>
    <s v="f"/>
    <x v="0"/>
    <x v="0"/>
    <n v="0"/>
    <x v="0"/>
    <x v="0"/>
  </r>
  <r>
    <s v="PAT_1118"/>
    <n v="55"/>
    <x v="2"/>
    <x v="1"/>
    <x v="0"/>
    <x v="0"/>
    <x v="0"/>
    <x v="0"/>
    <s v="f"/>
    <s v="f"/>
    <s v="f"/>
    <s v="UNKNOWN"/>
    <s v="UNKNOWN"/>
    <n v="470"/>
    <x v="1"/>
    <x v="0"/>
    <n v="0"/>
    <n v="0"/>
    <n v="0"/>
    <s v="Small"/>
    <s v="t"/>
    <s v="t"/>
    <s v="f"/>
    <s v="f"/>
    <s v="f"/>
    <s v="f"/>
    <s v="f"/>
    <x v="2"/>
    <x v="0"/>
    <n v="0"/>
    <x v="0"/>
    <x v="2"/>
  </r>
  <r>
    <s v="PAT_1119"/>
    <n v="60"/>
    <x v="1"/>
    <x v="1"/>
    <x v="0"/>
    <x v="0"/>
    <x v="0"/>
    <x v="0"/>
    <s v="f"/>
    <s v="f"/>
    <s v="f"/>
    <s v="UNKNOWN"/>
    <s v="UNKNOWN"/>
    <n v="472"/>
    <x v="1"/>
    <x v="8"/>
    <n v="0"/>
    <n v="0"/>
    <n v="0"/>
    <s v="Small"/>
    <s v="t"/>
    <s v="t"/>
    <s v="f"/>
    <s v="f"/>
    <s v="f"/>
    <s v="f"/>
    <s v="f"/>
    <x v="2"/>
    <x v="0"/>
    <n v="0"/>
    <x v="0"/>
    <x v="2"/>
  </r>
  <r>
    <s v="PAT_1122"/>
    <n v="72"/>
    <x v="1"/>
    <x v="1"/>
    <x v="0"/>
    <x v="0"/>
    <x v="0"/>
    <x v="0"/>
    <s v="f"/>
    <s v="f"/>
    <s v="f"/>
    <s v="UNKNOWN"/>
    <s v="UNKNOWN"/>
    <n v="479"/>
    <x v="1"/>
    <x v="5"/>
    <n v="0"/>
    <n v="0"/>
    <n v="0"/>
    <s v="Small"/>
    <s v="t"/>
    <s v="t"/>
    <s v="f"/>
    <s v="f"/>
    <s v="f"/>
    <s v="t"/>
    <s v="f"/>
    <x v="1"/>
    <x v="0"/>
    <n v="0"/>
    <x v="0"/>
    <x v="1"/>
  </r>
  <r>
    <s v="PAT_1124"/>
    <n v="55"/>
    <x v="2"/>
    <x v="1"/>
    <x v="0"/>
    <x v="0"/>
    <x v="0"/>
    <x v="0"/>
    <s v="f"/>
    <s v="f"/>
    <s v="f"/>
    <s v="UNKNOWN"/>
    <s v="UNKNOWN"/>
    <n v="489"/>
    <x v="1"/>
    <x v="4"/>
    <n v="0"/>
    <n v="0"/>
    <n v="0"/>
    <s v="Small"/>
    <s v="t"/>
    <s v="f"/>
    <s v="f"/>
    <s v="f"/>
    <s v="f"/>
    <s v="f"/>
    <s v="f"/>
    <x v="2"/>
    <x v="0"/>
    <n v="0"/>
    <x v="0"/>
    <x v="2"/>
  </r>
  <r>
    <s v="PAT_1125"/>
    <n v="55"/>
    <x v="2"/>
    <x v="1"/>
    <x v="0"/>
    <x v="0"/>
    <x v="0"/>
    <x v="0"/>
    <s v="f"/>
    <s v="f"/>
    <s v="f"/>
    <s v="UNKNOWN"/>
    <s v="UNKNOWN"/>
    <n v="492"/>
    <x v="1"/>
    <x v="5"/>
    <n v="0"/>
    <n v="0"/>
    <n v="0"/>
    <s v="Small"/>
    <s v="t"/>
    <s v="f"/>
    <s v="f"/>
    <s v="f"/>
    <s v="f"/>
    <s v="t"/>
    <s v="f"/>
    <x v="2"/>
    <x v="0"/>
    <n v="0"/>
    <x v="0"/>
    <x v="2"/>
  </r>
  <r>
    <s v="PAT_1127"/>
    <n v="40"/>
    <x v="3"/>
    <x v="1"/>
    <x v="0"/>
    <x v="0"/>
    <x v="0"/>
    <x v="0"/>
    <s v="f"/>
    <s v="f"/>
    <s v="f"/>
    <s v="UNKNOWN"/>
    <s v="UNKNOWN"/>
    <n v="496"/>
    <x v="1"/>
    <x v="8"/>
    <n v="0"/>
    <n v="0"/>
    <n v="0"/>
    <s v="Small"/>
    <s v="f"/>
    <s v="f"/>
    <s v="f"/>
    <s v="f"/>
    <s v="f"/>
    <s v="f"/>
    <s v="f"/>
    <x v="2"/>
    <x v="0"/>
    <n v="0"/>
    <x v="0"/>
    <x v="2"/>
  </r>
  <r>
    <s v="PAT_1128"/>
    <n v="40"/>
    <x v="3"/>
    <x v="1"/>
    <x v="0"/>
    <x v="0"/>
    <x v="0"/>
    <x v="0"/>
    <s v="f"/>
    <s v="f"/>
    <s v="f"/>
    <s v="UNKNOWN"/>
    <s v="UNKNOWN"/>
    <n v="497"/>
    <x v="1"/>
    <x v="0"/>
    <n v="0"/>
    <n v="0"/>
    <n v="0"/>
    <s v="Small"/>
    <s v="t"/>
    <s v="t"/>
    <s v="f"/>
    <s v="t"/>
    <s v="f"/>
    <s v="f"/>
    <s v="f"/>
    <x v="2"/>
    <x v="0"/>
    <n v="0"/>
    <x v="0"/>
    <x v="2"/>
  </r>
  <r>
    <s v="PAT_1129"/>
    <n v="51"/>
    <x v="2"/>
    <x v="1"/>
    <x v="0"/>
    <x v="0"/>
    <x v="0"/>
    <x v="0"/>
    <s v="f"/>
    <s v="f"/>
    <s v="f"/>
    <s v="UNKNOWN"/>
    <s v="UNKNOWN"/>
    <n v="498"/>
    <x v="1"/>
    <x v="10"/>
    <n v="0"/>
    <n v="0"/>
    <n v="0"/>
    <s v="Small"/>
    <s v="f"/>
    <s v="t"/>
    <s v="t"/>
    <s v="f"/>
    <s v="f"/>
    <s v="t"/>
    <s v="f"/>
    <x v="0"/>
    <x v="0"/>
    <n v="0"/>
    <x v="0"/>
    <x v="0"/>
  </r>
  <r>
    <s v="PAT_1130"/>
    <n v="42"/>
    <x v="3"/>
    <x v="1"/>
    <x v="0"/>
    <x v="0"/>
    <x v="0"/>
    <x v="0"/>
    <s v="f"/>
    <s v="f"/>
    <s v="f"/>
    <s v="UNKNOWN"/>
    <s v="UNKNOWN"/>
    <n v="501"/>
    <x v="1"/>
    <x v="2"/>
    <n v="0"/>
    <n v="0"/>
    <n v="0"/>
    <s v="Small"/>
    <s v="t"/>
    <s v="f"/>
    <s v="f"/>
    <s v="f"/>
    <s v="f"/>
    <s v="f"/>
    <s v="f"/>
    <x v="2"/>
    <x v="0"/>
    <n v="0"/>
    <x v="0"/>
    <x v="2"/>
  </r>
  <r>
    <s v="PAT_1132"/>
    <n v="60"/>
    <x v="1"/>
    <x v="1"/>
    <x v="0"/>
    <x v="0"/>
    <x v="0"/>
    <x v="0"/>
    <s v="f"/>
    <s v="f"/>
    <s v="f"/>
    <s v="UNKNOWN"/>
    <s v="UNKNOWN"/>
    <n v="508"/>
    <x v="1"/>
    <x v="2"/>
    <n v="0"/>
    <n v="0"/>
    <n v="0"/>
    <s v="Small"/>
    <s v="t"/>
    <s v="f"/>
    <s v="f"/>
    <s v="f"/>
    <s v="f"/>
    <s v="f"/>
    <s v="f"/>
    <x v="2"/>
    <x v="0"/>
    <n v="0"/>
    <x v="0"/>
    <x v="2"/>
  </r>
  <r>
    <s v="PAT_1133"/>
    <n v="52"/>
    <x v="2"/>
    <x v="1"/>
    <x v="0"/>
    <x v="0"/>
    <x v="0"/>
    <x v="0"/>
    <s v="f"/>
    <s v="f"/>
    <s v="f"/>
    <s v="UNKNOWN"/>
    <s v="UNKNOWN"/>
    <n v="510"/>
    <x v="1"/>
    <x v="8"/>
    <n v="0"/>
    <n v="0"/>
    <n v="0"/>
    <s v="Small"/>
    <s v="t"/>
    <s v="f"/>
    <s v="f"/>
    <s v="f"/>
    <s v="f"/>
    <s v="f"/>
    <s v="f"/>
    <x v="2"/>
    <x v="0"/>
    <n v="0"/>
    <x v="0"/>
    <x v="2"/>
  </r>
  <r>
    <s v="PAT_1136"/>
    <n v="40"/>
    <x v="3"/>
    <x v="1"/>
    <x v="0"/>
    <x v="0"/>
    <x v="0"/>
    <x v="0"/>
    <s v="f"/>
    <s v="f"/>
    <s v="f"/>
    <s v="UNKNOWN"/>
    <s v="UNKNOWN"/>
    <n v="517"/>
    <x v="1"/>
    <x v="6"/>
    <n v="0"/>
    <n v="0"/>
    <n v="0"/>
    <s v="Small"/>
    <s v="f"/>
    <s v="t"/>
    <s v="f"/>
    <s v="f"/>
    <s v="f"/>
    <s v="t"/>
    <s v="f"/>
    <x v="0"/>
    <x v="0"/>
    <n v="0"/>
    <x v="0"/>
    <x v="0"/>
  </r>
  <r>
    <s v="PAT_1138"/>
    <n v="35"/>
    <x v="3"/>
    <x v="1"/>
    <x v="0"/>
    <x v="0"/>
    <x v="0"/>
    <x v="0"/>
    <s v="f"/>
    <s v="f"/>
    <s v="f"/>
    <s v="UNKNOWN"/>
    <s v="UNKNOWN"/>
    <n v="520"/>
    <x v="1"/>
    <x v="1"/>
    <n v="0"/>
    <n v="0"/>
    <n v="0"/>
    <s v="Small"/>
    <s v="f"/>
    <s v="f"/>
    <s v="f"/>
    <s v="f"/>
    <s v="f"/>
    <s v="f"/>
    <s v="f"/>
    <x v="0"/>
    <x v="0"/>
    <n v="0"/>
    <x v="0"/>
    <x v="0"/>
  </r>
  <r>
    <s v="PAT_1139"/>
    <n v="45"/>
    <x v="2"/>
    <x v="1"/>
    <x v="0"/>
    <x v="0"/>
    <x v="0"/>
    <x v="0"/>
    <s v="f"/>
    <s v="f"/>
    <s v="f"/>
    <s v="UNKNOWN"/>
    <s v="UNKNOWN"/>
    <n v="523"/>
    <x v="1"/>
    <x v="8"/>
    <n v="0"/>
    <n v="0"/>
    <n v="0"/>
    <s v="Small"/>
    <s v="t"/>
    <s v="f"/>
    <s v="f"/>
    <s v="f"/>
    <s v="f"/>
    <s v="f"/>
    <s v="f"/>
    <x v="2"/>
    <x v="0"/>
    <n v="0"/>
    <x v="0"/>
    <x v="2"/>
  </r>
  <r>
    <s v="PAT_1141"/>
    <n v="55"/>
    <x v="2"/>
    <x v="1"/>
    <x v="0"/>
    <x v="0"/>
    <x v="0"/>
    <x v="0"/>
    <s v="f"/>
    <s v="f"/>
    <s v="f"/>
    <s v="UNKNOWN"/>
    <s v="UNKNOWN"/>
    <n v="526"/>
    <x v="1"/>
    <x v="0"/>
    <n v="0"/>
    <n v="0"/>
    <n v="0"/>
    <s v="Small"/>
    <s v="t"/>
    <s v="f"/>
    <s v="f"/>
    <s v="f"/>
    <s v="f"/>
    <s v="f"/>
    <s v="f"/>
    <x v="2"/>
    <x v="0"/>
    <n v="0"/>
    <x v="0"/>
    <x v="2"/>
  </r>
  <r>
    <s v="PAT_1145"/>
    <n v="55"/>
    <x v="2"/>
    <x v="1"/>
    <x v="0"/>
    <x v="0"/>
    <x v="0"/>
    <x v="0"/>
    <s v="f"/>
    <s v="f"/>
    <s v="f"/>
    <s v="UNKNOWN"/>
    <s v="UNKNOWN"/>
    <n v="534"/>
    <x v="1"/>
    <x v="8"/>
    <n v="0"/>
    <n v="0"/>
    <n v="0"/>
    <s v="Small"/>
    <s v="t"/>
    <s v="f"/>
    <s v="f"/>
    <s v="f"/>
    <s v="f"/>
    <s v="f"/>
    <s v="f"/>
    <x v="2"/>
    <x v="0"/>
    <n v="0"/>
    <x v="0"/>
    <x v="2"/>
  </r>
  <r>
    <s v="PAT_1148"/>
    <n v="32"/>
    <x v="3"/>
    <x v="1"/>
    <x v="0"/>
    <x v="0"/>
    <x v="0"/>
    <x v="0"/>
    <s v="f"/>
    <s v="f"/>
    <s v="f"/>
    <s v="UNKNOWN"/>
    <s v="UNKNOWN"/>
    <n v="542"/>
    <x v="1"/>
    <x v="4"/>
    <n v="0"/>
    <n v="0"/>
    <n v="0"/>
    <s v="Small"/>
    <s v="f"/>
    <s v="t"/>
    <s v="f"/>
    <s v="f"/>
    <s v="f"/>
    <s v="t"/>
    <s v="f"/>
    <x v="0"/>
    <x v="0"/>
    <n v="0"/>
    <x v="0"/>
    <x v="0"/>
  </r>
  <r>
    <s v="PAT_115"/>
    <n v="69"/>
    <x v="1"/>
    <x v="1"/>
    <x v="0"/>
    <x v="0"/>
    <x v="0"/>
    <x v="0"/>
    <s v="t"/>
    <s v="f"/>
    <s v="f"/>
    <s v="POMERANIA"/>
    <s v="POMERANIA"/>
    <n v="175"/>
    <x v="2"/>
    <x v="0"/>
    <n v="10"/>
    <n v="4"/>
    <n v="7"/>
    <s v="Medium"/>
    <s v="t"/>
    <s v="t"/>
    <s v="t"/>
    <s v="f"/>
    <s v="t"/>
    <s v="t"/>
    <s v="t"/>
    <x v="3"/>
    <x v="1"/>
    <n v="7"/>
    <x v="1"/>
    <x v="3"/>
  </r>
  <r>
    <s v="PAT_1151"/>
    <n v="60"/>
    <x v="1"/>
    <x v="1"/>
    <x v="0"/>
    <x v="0"/>
    <x v="0"/>
    <x v="0"/>
    <s v="f"/>
    <s v="f"/>
    <s v="f"/>
    <s v="UNKNOWN"/>
    <s v="UNKNOWN"/>
    <n v="551"/>
    <x v="1"/>
    <x v="2"/>
    <n v="0"/>
    <n v="0"/>
    <n v="0"/>
    <s v="Small"/>
    <s v="t"/>
    <s v="f"/>
    <s v="f"/>
    <s v="f"/>
    <s v="f"/>
    <s v="f"/>
    <s v="f"/>
    <x v="2"/>
    <x v="0"/>
    <n v="0"/>
    <x v="0"/>
    <x v="2"/>
  </r>
  <r>
    <s v="PAT_1153"/>
    <n v="32"/>
    <x v="3"/>
    <x v="1"/>
    <x v="0"/>
    <x v="0"/>
    <x v="0"/>
    <x v="0"/>
    <s v="f"/>
    <s v="f"/>
    <s v="f"/>
    <s v="UNKNOWN"/>
    <s v="UNKNOWN"/>
    <n v="555"/>
    <x v="1"/>
    <x v="4"/>
    <n v="0"/>
    <n v="0"/>
    <n v="0"/>
    <s v="Small"/>
    <s v="t"/>
    <s v="t"/>
    <s v="f"/>
    <s v="f"/>
    <s v="t"/>
    <s v="t"/>
    <s v="f"/>
    <x v="0"/>
    <x v="0"/>
    <n v="0"/>
    <x v="0"/>
    <x v="0"/>
  </r>
  <r>
    <s v="PAT_1158"/>
    <n v="44"/>
    <x v="3"/>
    <x v="1"/>
    <x v="0"/>
    <x v="0"/>
    <x v="0"/>
    <x v="0"/>
    <s v="f"/>
    <s v="f"/>
    <s v="f"/>
    <s v="UNKNOWN"/>
    <s v="UNKNOWN"/>
    <n v="570"/>
    <x v="1"/>
    <x v="6"/>
    <n v="0"/>
    <n v="0"/>
    <n v="0"/>
    <s v="Small"/>
    <s v="t"/>
    <s v="t"/>
    <s v="f"/>
    <s v="f"/>
    <s v="f"/>
    <s v="f"/>
    <s v="f"/>
    <x v="2"/>
    <x v="0"/>
    <n v="0"/>
    <x v="0"/>
    <x v="2"/>
  </r>
  <r>
    <s v="PAT_1161"/>
    <n v="38"/>
    <x v="3"/>
    <x v="1"/>
    <x v="0"/>
    <x v="0"/>
    <x v="0"/>
    <x v="0"/>
    <s v="f"/>
    <s v="f"/>
    <s v="f"/>
    <s v="UNKNOWN"/>
    <s v="UNKNOWN"/>
    <n v="578"/>
    <x v="1"/>
    <x v="6"/>
    <n v="0"/>
    <n v="0"/>
    <n v="0"/>
    <s v="Small"/>
    <s v="f"/>
    <s v="t"/>
    <s v="f"/>
    <s v="f"/>
    <s v="f"/>
    <s v="f"/>
    <s v="f"/>
    <x v="0"/>
    <x v="0"/>
    <n v="0"/>
    <x v="0"/>
    <x v="0"/>
  </r>
  <r>
    <s v="PAT_117"/>
    <n v="74"/>
    <x v="1"/>
    <x v="1"/>
    <x v="0"/>
    <x v="0"/>
    <x v="1"/>
    <x v="0"/>
    <s v="f"/>
    <s v="f"/>
    <s v="f"/>
    <s v="POMERANIA"/>
    <s v="POMERANIA"/>
    <n v="179"/>
    <x v="0"/>
    <x v="0"/>
    <n v="15"/>
    <n v="10"/>
    <n v="12.5"/>
    <s v="Large"/>
    <s v="t"/>
    <s v="t"/>
    <s v="t"/>
    <s v="f"/>
    <s v="t"/>
    <s v="t"/>
    <s v="t"/>
    <x v="3"/>
    <x v="1"/>
    <n v="12.5"/>
    <x v="1"/>
    <x v="3"/>
  </r>
  <r>
    <s v="PAT_1170"/>
    <n v="41"/>
    <x v="3"/>
    <x v="1"/>
    <x v="0"/>
    <x v="0"/>
    <x v="0"/>
    <x v="0"/>
    <s v="f"/>
    <s v="f"/>
    <s v="f"/>
    <s v="UNKNOWN"/>
    <s v="UNKNOWN"/>
    <n v="608"/>
    <x v="1"/>
    <x v="2"/>
    <n v="0"/>
    <n v="0"/>
    <n v="0"/>
    <s v="Small"/>
    <s v="t"/>
    <s v="f"/>
    <s v="f"/>
    <s v="f"/>
    <s v="f"/>
    <s v="f"/>
    <s v="f"/>
    <x v="2"/>
    <x v="0"/>
    <n v="0"/>
    <x v="0"/>
    <x v="2"/>
  </r>
  <r>
    <s v="PAT_1171"/>
    <n v="47"/>
    <x v="2"/>
    <x v="1"/>
    <x v="0"/>
    <x v="0"/>
    <x v="0"/>
    <x v="0"/>
    <s v="f"/>
    <s v="f"/>
    <s v="f"/>
    <s v="UNKNOWN"/>
    <s v="UNKNOWN"/>
    <n v="615"/>
    <x v="1"/>
    <x v="11"/>
    <n v="0"/>
    <n v="0"/>
    <n v="0"/>
    <s v="Small"/>
    <s v="t"/>
    <s v="f"/>
    <s v="t"/>
    <s v="f"/>
    <s v="f"/>
    <s v="f"/>
    <s v="f"/>
    <x v="2"/>
    <x v="0"/>
    <n v="0"/>
    <x v="0"/>
    <x v="2"/>
  </r>
  <r>
    <s v="PAT_1172"/>
    <n v="35"/>
    <x v="3"/>
    <x v="1"/>
    <x v="0"/>
    <x v="0"/>
    <x v="0"/>
    <x v="0"/>
    <s v="f"/>
    <s v="f"/>
    <s v="f"/>
    <s v="UNKNOWN"/>
    <s v="UNKNOWN"/>
    <n v="622"/>
    <x v="1"/>
    <x v="0"/>
    <n v="0"/>
    <n v="0"/>
    <n v="0"/>
    <s v="Small"/>
    <s v="t"/>
    <s v="t"/>
    <s v="f"/>
    <s v="f"/>
    <s v="f"/>
    <s v="f"/>
    <s v="f"/>
    <x v="2"/>
    <x v="0"/>
    <n v="0"/>
    <x v="0"/>
    <x v="2"/>
  </r>
  <r>
    <s v="PAT_1174"/>
    <n v="57"/>
    <x v="2"/>
    <x v="1"/>
    <x v="0"/>
    <x v="0"/>
    <x v="0"/>
    <x v="0"/>
    <s v="f"/>
    <s v="f"/>
    <s v="f"/>
    <s v="UNKNOWN"/>
    <s v="UNKNOWN"/>
    <n v="628"/>
    <x v="1"/>
    <x v="2"/>
    <n v="0"/>
    <n v="0"/>
    <n v="0"/>
    <s v="Small"/>
    <s v="f"/>
    <s v="f"/>
    <s v="f"/>
    <s v="f"/>
    <s v="f"/>
    <s v="f"/>
    <s v="f"/>
    <x v="2"/>
    <x v="0"/>
    <n v="0"/>
    <x v="0"/>
    <x v="2"/>
  </r>
  <r>
    <s v="PAT_1176"/>
    <n v="69"/>
    <x v="1"/>
    <x v="1"/>
    <x v="0"/>
    <x v="0"/>
    <x v="0"/>
    <x v="0"/>
    <s v="f"/>
    <s v="f"/>
    <s v="f"/>
    <s v="UNKNOWN"/>
    <s v="UNKNOWN"/>
    <n v="631"/>
    <x v="1"/>
    <x v="2"/>
    <n v="0"/>
    <n v="0"/>
    <n v="0"/>
    <s v="Small"/>
    <s v="t"/>
    <s v="t"/>
    <s v="f"/>
    <s v="f"/>
    <s v="f"/>
    <s v="f"/>
    <s v="f"/>
    <x v="2"/>
    <x v="0"/>
    <n v="0"/>
    <x v="0"/>
    <x v="2"/>
  </r>
  <r>
    <s v="PAT_1177"/>
    <n v="62"/>
    <x v="1"/>
    <x v="1"/>
    <x v="0"/>
    <x v="0"/>
    <x v="0"/>
    <x v="0"/>
    <s v="f"/>
    <s v="f"/>
    <s v="f"/>
    <s v="UNKNOWN"/>
    <s v="UNKNOWN"/>
    <n v="633"/>
    <x v="1"/>
    <x v="2"/>
    <n v="0"/>
    <n v="0"/>
    <n v="0"/>
    <s v="Small"/>
    <s v="f"/>
    <s v="f"/>
    <s v="f"/>
    <s v="f"/>
    <s v="f"/>
    <s v="f"/>
    <s v="f"/>
    <x v="2"/>
    <x v="0"/>
    <n v="0"/>
    <x v="0"/>
    <x v="2"/>
  </r>
  <r>
    <s v="PAT_1179"/>
    <n v="43"/>
    <x v="3"/>
    <x v="1"/>
    <x v="0"/>
    <x v="0"/>
    <x v="0"/>
    <x v="0"/>
    <s v="f"/>
    <s v="f"/>
    <s v="f"/>
    <s v="UNKNOWN"/>
    <s v="UNKNOWN"/>
    <n v="641"/>
    <x v="1"/>
    <x v="6"/>
    <n v="0"/>
    <n v="0"/>
    <n v="0"/>
    <s v="Small"/>
    <s v="f"/>
    <s v="t"/>
    <s v="f"/>
    <s v="f"/>
    <s v="f"/>
    <s v="t"/>
    <s v="f"/>
    <x v="0"/>
    <x v="0"/>
    <n v="0"/>
    <x v="0"/>
    <x v="0"/>
  </r>
  <r>
    <s v="PAT_118"/>
    <n v="62"/>
    <x v="1"/>
    <x v="1"/>
    <x v="0"/>
    <x v="0"/>
    <x v="1"/>
    <x v="0"/>
    <s v="f"/>
    <s v="f"/>
    <s v="f"/>
    <s v="POMERANIA"/>
    <s v="POMERANIA"/>
    <n v="180"/>
    <x v="2"/>
    <x v="7"/>
    <n v="5"/>
    <n v="3"/>
    <n v="4"/>
    <s v="Small"/>
    <s v="t"/>
    <s v="t"/>
    <s v="f"/>
    <s v="t"/>
    <s v="t"/>
    <s v="t"/>
    <s v="t"/>
    <x v="3"/>
    <x v="1"/>
    <n v="4"/>
    <x v="1"/>
    <x v="3"/>
  </r>
  <r>
    <s v="PAT_1180"/>
    <n v="56"/>
    <x v="2"/>
    <x v="1"/>
    <x v="0"/>
    <x v="0"/>
    <x v="0"/>
    <x v="0"/>
    <s v="f"/>
    <s v="f"/>
    <s v="f"/>
    <s v="UNKNOWN"/>
    <s v="UNKNOWN"/>
    <n v="651"/>
    <x v="1"/>
    <x v="4"/>
    <n v="0"/>
    <n v="0"/>
    <n v="0"/>
    <s v="Small"/>
    <s v="f"/>
    <s v="f"/>
    <s v="f"/>
    <s v="f"/>
    <s v="f"/>
    <s v="t"/>
    <s v="f"/>
    <x v="0"/>
    <x v="0"/>
    <n v="0"/>
    <x v="0"/>
    <x v="0"/>
  </r>
  <r>
    <s v="PAT_1181"/>
    <n v="55"/>
    <x v="2"/>
    <x v="1"/>
    <x v="0"/>
    <x v="0"/>
    <x v="0"/>
    <x v="0"/>
    <s v="f"/>
    <s v="f"/>
    <s v="f"/>
    <s v="UNKNOWN"/>
    <s v="UNKNOWN"/>
    <n v="659"/>
    <x v="1"/>
    <x v="2"/>
    <n v="0"/>
    <n v="0"/>
    <n v="0"/>
    <s v="Small"/>
    <s v="t"/>
    <s v="t"/>
    <s v="f"/>
    <s v="f"/>
    <s v="f"/>
    <s v="f"/>
    <s v="f"/>
    <x v="2"/>
    <x v="0"/>
    <n v="0"/>
    <x v="0"/>
    <x v="2"/>
  </r>
  <r>
    <s v="PAT_1184"/>
    <n v="49"/>
    <x v="2"/>
    <x v="1"/>
    <x v="0"/>
    <x v="0"/>
    <x v="0"/>
    <x v="0"/>
    <s v="f"/>
    <s v="f"/>
    <s v="f"/>
    <s v="UNKNOWN"/>
    <s v="UNKNOWN"/>
    <n v="676"/>
    <x v="1"/>
    <x v="2"/>
    <n v="0"/>
    <n v="0"/>
    <n v="0"/>
    <s v="Small"/>
    <s v="t"/>
    <s v="t"/>
    <s v="f"/>
    <s v="f"/>
    <s v="f"/>
    <s v="f"/>
    <s v="f"/>
    <x v="2"/>
    <x v="0"/>
    <n v="0"/>
    <x v="0"/>
    <x v="2"/>
  </r>
  <r>
    <s v="PAT_1185"/>
    <n v="60"/>
    <x v="1"/>
    <x v="1"/>
    <x v="0"/>
    <x v="0"/>
    <x v="0"/>
    <x v="0"/>
    <s v="f"/>
    <s v="f"/>
    <s v="f"/>
    <s v="UNKNOWN"/>
    <s v="UNKNOWN"/>
    <n v="679"/>
    <x v="1"/>
    <x v="0"/>
    <n v="0"/>
    <n v="0"/>
    <n v="0"/>
    <s v="Small"/>
    <s v="t"/>
    <s v="f"/>
    <s v="t"/>
    <s v="f"/>
    <s v="f"/>
    <s v="f"/>
    <s v="f"/>
    <x v="1"/>
    <x v="0"/>
    <n v="0"/>
    <x v="0"/>
    <x v="1"/>
  </r>
  <r>
    <s v="PAT_1186"/>
    <n v="39"/>
    <x v="3"/>
    <x v="1"/>
    <x v="0"/>
    <x v="0"/>
    <x v="0"/>
    <x v="0"/>
    <s v="f"/>
    <s v="f"/>
    <s v="f"/>
    <s v="UNKNOWN"/>
    <s v="UNKNOWN"/>
    <n v="680"/>
    <x v="1"/>
    <x v="11"/>
    <n v="0"/>
    <n v="0"/>
    <n v="0"/>
    <s v="Small"/>
    <s v="f"/>
    <s v="f"/>
    <s v="f"/>
    <s v="f"/>
    <s v="f"/>
    <s v="t"/>
    <s v="f"/>
    <x v="0"/>
    <x v="0"/>
    <n v="0"/>
    <x v="0"/>
    <x v="0"/>
  </r>
  <r>
    <s v="PAT_119"/>
    <n v="77"/>
    <x v="1"/>
    <x v="1"/>
    <x v="0"/>
    <x v="0"/>
    <x v="0"/>
    <x v="0"/>
    <s v="f"/>
    <s v="f"/>
    <s v="f"/>
    <s v="POMERANIA"/>
    <s v="POMERANIA"/>
    <n v="181"/>
    <x v="2"/>
    <x v="0"/>
    <n v="5"/>
    <n v="5"/>
    <n v="5"/>
    <s v="Medium"/>
    <s v="t"/>
    <s v="t"/>
    <s v="t"/>
    <s v="f"/>
    <s v="t"/>
    <s v="t"/>
    <s v="t"/>
    <x v="3"/>
    <x v="1"/>
    <n v="5"/>
    <x v="1"/>
    <x v="3"/>
  </r>
  <r>
    <s v="PAT_1190"/>
    <n v="56"/>
    <x v="2"/>
    <x v="1"/>
    <x v="0"/>
    <x v="0"/>
    <x v="0"/>
    <x v="0"/>
    <s v="f"/>
    <s v="f"/>
    <s v="f"/>
    <s v="UNKNOWN"/>
    <s v="UNKNOWN"/>
    <n v="700"/>
    <x v="1"/>
    <x v="0"/>
    <n v="0"/>
    <n v="0"/>
    <n v="0"/>
    <s v="Small"/>
    <s v="f"/>
    <s v="t"/>
    <s v="f"/>
    <s v="f"/>
    <s v="f"/>
    <s v="f"/>
    <s v="f"/>
    <x v="1"/>
    <x v="0"/>
    <n v="0"/>
    <x v="0"/>
    <x v="1"/>
  </r>
  <r>
    <s v="PAT_1197"/>
    <n v="54"/>
    <x v="2"/>
    <x v="1"/>
    <x v="0"/>
    <x v="0"/>
    <x v="0"/>
    <x v="0"/>
    <s v="f"/>
    <s v="f"/>
    <s v="f"/>
    <s v="UNKNOWN"/>
    <s v="UNKNOWN"/>
    <n v="713"/>
    <x v="1"/>
    <x v="0"/>
    <n v="0"/>
    <n v="0"/>
    <n v="0"/>
    <s v="Small"/>
    <s v="f"/>
    <s v="t"/>
    <s v="f"/>
    <s v="f"/>
    <s v="f"/>
    <s v="f"/>
    <s v="f"/>
    <x v="0"/>
    <x v="0"/>
    <n v="0"/>
    <x v="0"/>
    <x v="0"/>
  </r>
  <r>
    <s v="PAT_1198"/>
    <n v="45"/>
    <x v="2"/>
    <x v="1"/>
    <x v="0"/>
    <x v="0"/>
    <x v="0"/>
    <x v="0"/>
    <s v="f"/>
    <s v="f"/>
    <s v="f"/>
    <s v="UNKNOWN"/>
    <s v="UNKNOWN"/>
    <n v="715"/>
    <x v="1"/>
    <x v="9"/>
    <n v="0"/>
    <n v="0"/>
    <n v="0"/>
    <s v="Small"/>
    <s v="f"/>
    <s v="t"/>
    <s v="f"/>
    <s v="f"/>
    <s v="f"/>
    <s v="t"/>
    <s v="f"/>
    <x v="1"/>
    <x v="0"/>
    <n v="0"/>
    <x v="0"/>
    <x v="1"/>
  </r>
  <r>
    <s v="PAT_120"/>
    <n v="53"/>
    <x v="2"/>
    <x v="1"/>
    <x v="0"/>
    <x v="0"/>
    <x v="0"/>
    <x v="1"/>
    <s v="f"/>
    <s v="f"/>
    <s v="f"/>
    <s v="POMERANIA"/>
    <s v="POMERANIA"/>
    <n v="183"/>
    <x v="2"/>
    <x v="3"/>
    <n v="10"/>
    <n v="8"/>
    <n v="9"/>
    <s v="Medium"/>
    <s v="t"/>
    <s v="t"/>
    <s v="t"/>
    <s v="f"/>
    <s v="t"/>
    <s v="t"/>
    <s v="t"/>
    <x v="3"/>
    <x v="1"/>
    <n v="9"/>
    <x v="1"/>
    <x v="3"/>
  </r>
  <r>
    <s v="PAT_1202"/>
    <n v="52"/>
    <x v="2"/>
    <x v="1"/>
    <x v="0"/>
    <x v="0"/>
    <x v="0"/>
    <x v="0"/>
    <s v="f"/>
    <s v="f"/>
    <s v="f"/>
    <s v="UNKNOWN"/>
    <s v="UNKNOWN"/>
    <n v="722"/>
    <x v="1"/>
    <x v="5"/>
    <n v="0"/>
    <n v="0"/>
    <n v="0"/>
    <s v="Small"/>
    <s v="f"/>
    <s v="t"/>
    <s v="f"/>
    <s v="f"/>
    <s v="f"/>
    <s v="f"/>
    <s v="f"/>
    <x v="1"/>
    <x v="0"/>
    <n v="0"/>
    <x v="0"/>
    <x v="1"/>
  </r>
  <r>
    <s v="PAT_1203"/>
    <n v="49"/>
    <x v="2"/>
    <x v="1"/>
    <x v="0"/>
    <x v="0"/>
    <x v="0"/>
    <x v="0"/>
    <s v="f"/>
    <s v="f"/>
    <s v="f"/>
    <s v="UNKNOWN"/>
    <s v="UNKNOWN"/>
    <n v="724"/>
    <x v="1"/>
    <x v="2"/>
    <n v="0"/>
    <n v="0"/>
    <n v="0"/>
    <s v="Small"/>
    <s v="f"/>
    <s v="f"/>
    <s v="f"/>
    <s v="f"/>
    <s v="f"/>
    <s v="t"/>
    <s v="f"/>
    <x v="1"/>
    <x v="0"/>
    <n v="0"/>
    <x v="0"/>
    <x v="1"/>
  </r>
  <r>
    <s v="PAT_1208"/>
    <n v="37"/>
    <x v="3"/>
    <x v="1"/>
    <x v="0"/>
    <x v="0"/>
    <x v="0"/>
    <x v="0"/>
    <s v="f"/>
    <s v="f"/>
    <s v="f"/>
    <s v="UNKNOWN"/>
    <s v="UNKNOWN"/>
    <n v="736"/>
    <x v="1"/>
    <x v="0"/>
    <n v="0"/>
    <n v="0"/>
    <n v="0"/>
    <s v="Small"/>
    <s v="f"/>
    <s v="t"/>
    <s v="f"/>
    <s v="f"/>
    <s v="f"/>
    <s v="f"/>
    <s v="f"/>
    <x v="0"/>
    <x v="0"/>
    <n v="0"/>
    <x v="0"/>
    <x v="0"/>
  </r>
  <r>
    <s v="PAT_1209"/>
    <n v="36"/>
    <x v="3"/>
    <x v="1"/>
    <x v="0"/>
    <x v="0"/>
    <x v="0"/>
    <x v="0"/>
    <s v="f"/>
    <s v="f"/>
    <s v="f"/>
    <s v="UNKNOWN"/>
    <s v="UNKNOWN"/>
    <n v="737"/>
    <x v="1"/>
    <x v="2"/>
    <n v="0"/>
    <n v="0"/>
    <n v="0"/>
    <s v="Small"/>
    <s v="t"/>
    <s v="t"/>
    <s v="f"/>
    <s v="f"/>
    <s v="t"/>
    <s v="f"/>
    <s v="f"/>
    <x v="2"/>
    <x v="0"/>
    <n v="0"/>
    <x v="0"/>
    <x v="2"/>
  </r>
  <r>
    <s v="PAT_121"/>
    <n v="68"/>
    <x v="1"/>
    <x v="1"/>
    <x v="0"/>
    <x v="0"/>
    <x v="0"/>
    <x v="0"/>
    <s v="t"/>
    <s v="t"/>
    <s v="f"/>
    <s v="POMERANIA"/>
    <s v="POMERANIA"/>
    <n v="184"/>
    <x v="2"/>
    <x v="6"/>
    <n v="8"/>
    <n v="6"/>
    <n v="7"/>
    <s v="Medium"/>
    <s v="f"/>
    <s v="t"/>
    <s v="t"/>
    <s v="f"/>
    <s v="t"/>
    <s v="t"/>
    <s v="t"/>
    <x v="3"/>
    <x v="1"/>
    <n v="7"/>
    <x v="1"/>
    <x v="3"/>
  </r>
  <r>
    <s v="PAT_1210"/>
    <n v="50"/>
    <x v="2"/>
    <x v="1"/>
    <x v="0"/>
    <x v="0"/>
    <x v="0"/>
    <x v="0"/>
    <s v="f"/>
    <s v="f"/>
    <s v="f"/>
    <s v="UNKNOWN"/>
    <s v="UNKNOWN"/>
    <n v="738"/>
    <x v="1"/>
    <x v="7"/>
    <n v="0"/>
    <n v="0"/>
    <n v="0"/>
    <s v="Small"/>
    <s v="t"/>
    <s v="f"/>
    <s v="f"/>
    <s v="f"/>
    <s v="f"/>
    <s v="f"/>
    <s v="f"/>
    <x v="2"/>
    <x v="0"/>
    <n v="0"/>
    <x v="0"/>
    <x v="2"/>
  </r>
  <r>
    <s v="PAT_1215"/>
    <n v="32"/>
    <x v="3"/>
    <x v="1"/>
    <x v="0"/>
    <x v="0"/>
    <x v="0"/>
    <x v="0"/>
    <s v="f"/>
    <s v="f"/>
    <s v="f"/>
    <s v="UNKNOWN"/>
    <s v="UNKNOWN"/>
    <n v="752"/>
    <x v="1"/>
    <x v="2"/>
    <n v="0"/>
    <n v="0"/>
    <n v="0"/>
    <s v="Small"/>
    <s v="t"/>
    <s v="t"/>
    <s v="f"/>
    <s v="f"/>
    <s v="f"/>
    <s v="f"/>
    <s v="f"/>
    <x v="0"/>
    <x v="0"/>
    <n v="0"/>
    <x v="0"/>
    <x v="0"/>
  </r>
  <r>
    <s v="PAT_1216"/>
    <n v="41"/>
    <x v="3"/>
    <x v="1"/>
    <x v="0"/>
    <x v="0"/>
    <x v="0"/>
    <x v="0"/>
    <s v="f"/>
    <s v="f"/>
    <s v="f"/>
    <s v="UNKNOWN"/>
    <s v="UNKNOWN"/>
    <n v="759"/>
    <x v="1"/>
    <x v="0"/>
    <n v="0"/>
    <n v="0"/>
    <n v="0"/>
    <s v="Small"/>
    <s v="f"/>
    <s v="t"/>
    <s v="f"/>
    <s v="f"/>
    <s v="f"/>
    <s v="t"/>
    <s v="f"/>
    <x v="0"/>
    <x v="0"/>
    <n v="0"/>
    <x v="0"/>
    <x v="0"/>
  </r>
  <r>
    <s v="PAT_1217"/>
    <n v="35"/>
    <x v="3"/>
    <x v="1"/>
    <x v="0"/>
    <x v="0"/>
    <x v="0"/>
    <x v="0"/>
    <s v="f"/>
    <s v="f"/>
    <s v="f"/>
    <s v="UNKNOWN"/>
    <s v="UNKNOWN"/>
    <n v="762"/>
    <x v="1"/>
    <x v="0"/>
    <n v="0"/>
    <n v="0"/>
    <n v="0"/>
    <s v="Small"/>
    <s v="f"/>
    <s v="t"/>
    <s v="f"/>
    <s v="f"/>
    <s v="f"/>
    <s v="t"/>
    <s v="f"/>
    <x v="0"/>
    <x v="0"/>
    <n v="0"/>
    <x v="0"/>
    <x v="0"/>
  </r>
  <r>
    <s v="PAT_1219"/>
    <n v="35"/>
    <x v="3"/>
    <x v="1"/>
    <x v="0"/>
    <x v="0"/>
    <x v="0"/>
    <x v="0"/>
    <s v="f"/>
    <s v="f"/>
    <s v="f"/>
    <s v="UNKNOWN"/>
    <s v="UNKNOWN"/>
    <n v="764"/>
    <x v="1"/>
    <x v="0"/>
    <n v="0"/>
    <n v="0"/>
    <n v="0"/>
    <s v="Small"/>
    <s v="t"/>
    <s v="t"/>
    <s v="f"/>
    <s v="f"/>
    <s v="f"/>
    <s v="t"/>
    <s v="f"/>
    <x v="0"/>
    <x v="0"/>
    <n v="0"/>
    <x v="0"/>
    <x v="0"/>
  </r>
  <r>
    <s v="PAT_1220"/>
    <n v="67"/>
    <x v="1"/>
    <x v="1"/>
    <x v="0"/>
    <x v="0"/>
    <x v="0"/>
    <x v="0"/>
    <s v="f"/>
    <s v="f"/>
    <s v="f"/>
    <s v="UNKNOWN"/>
    <s v="UNKNOWN"/>
    <n v="765"/>
    <x v="1"/>
    <x v="4"/>
    <n v="0"/>
    <n v="0"/>
    <n v="0"/>
    <s v="Small"/>
    <s v="t"/>
    <s v="t"/>
    <s v="f"/>
    <s v="f"/>
    <s v="f"/>
    <s v="t"/>
    <s v="f"/>
    <x v="1"/>
    <x v="0"/>
    <n v="0"/>
    <x v="0"/>
    <x v="1"/>
  </r>
  <r>
    <s v="PAT_1221"/>
    <n v="54"/>
    <x v="2"/>
    <x v="1"/>
    <x v="0"/>
    <x v="0"/>
    <x v="0"/>
    <x v="0"/>
    <s v="f"/>
    <s v="f"/>
    <s v="f"/>
    <s v="UNKNOWN"/>
    <s v="UNKNOWN"/>
    <n v="766"/>
    <x v="1"/>
    <x v="5"/>
    <n v="0"/>
    <n v="0"/>
    <n v="0"/>
    <s v="Small"/>
    <s v="t"/>
    <s v="t"/>
    <s v="f"/>
    <s v="f"/>
    <s v="f"/>
    <s v="t"/>
    <s v="f"/>
    <x v="1"/>
    <x v="0"/>
    <n v="0"/>
    <x v="0"/>
    <x v="1"/>
  </r>
  <r>
    <s v="PAT_1222"/>
    <n v="40"/>
    <x v="3"/>
    <x v="1"/>
    <x v="0"/>
    <x v="0"/>
    <x v="0"/>
    <x v="0"/>
    <s v="f"/>
    <s v="f"/>
    <s v="f"/>
    <s v="UNKNOWN"/>
    <s v="UNKNOWN"/>
    <n v="767"/>
    <x v="1"/>
    <x v="2"/>
    <n v="0"/>
    <n v="0"/>
    <n v="0"/>
    <s v="Small"/>
    <s v="t"/>
    <s v="f"/>
    <s v="f"/>
    <s v="f"/>
    <s v="f"/>
    <s v="f"/>
    <s v="f"/>
    <x v="2"/>
    <x v="0"/>
    <n v="0"/>
    <x v="0"/>
    <x v="2"/>
  </r>
  <r>
    <s v="PAT_1223"/>
    <n v="35"/>
    <x v="3"/>
    <x v="1"/>
    <x v="0"/>
    <x v="0"/>
    <x v="0"/>
    <x v="0"/>
    <s v="f"/>
    <s v="f"/>
    <s v="f"/>
    <s v="UNKNOWN"/>
    <s v="UNKNOWN"/>
    <n v="770"/>
    <x v="1"/>
    <x v="0"/>
    <n v="0"/>
    <n v="0"/>
    <n v="0"/>
    <s v="Small"/>
    <s v="t"/>
    <s v="t"/>
    <s v="f"/>
    <s v="f"/>
    <s v="f"/>
    <s v="t"/>
    <s v="f"/>
    <x v="0"/>
    <x v="0"/>
    <n v="0"/>
    <x v="0"/>
    <x v="0"/>
  </r>
  <r>
    <s v="PAT_1229"/>
    <n v="25"/>
    <x v="0"/>
    <x v="1"/>
    <x v="0"/>
    <x v="0"/>
    <x v="0"/>
    <x v="0"/>
    <s v="f"/>
    <s v="f"/>
    <s v="f"/>
    <s v="UNKNOWN"/>
    <s v="UNKNOWN"/>
    <n v="794"/>
    <x v="1"/>
    <x v="5"/>
    <n v="0"/>
    <n v="0"/>
    <n v="0"/>
    <s v="Small"/>
    <s v="f"/>
    <s v="t"/>
    <s v="f"/>
    <s v="f"/>
    <s v="f"/>
    <s v="f"/>
    <s v="f"/>
    <x v="0"/>
    <x v="0"/>
    <n v="0"/>
    <x v="0"/>
    <x v="0"/>
  </r>
  <r>
    <s v="PAT_1241"/>
    <n v="49"/>
    <x v="2"/>
    <x v="1"/>
    <x v="0"/>
    <x v="0"/>
    <x v="0"/>
    <x v="0"/>
    <s v="f"/>
    <s v="f"/>
    <s v="f"/>
    <s v="UNKNOWN"/>
    <s v="UNKNOWN"/>
    <n v="824"/>
    <x v="1"/>
    <x v="6"/>
    <n v="0"/>
    <n v="0"/>
    <n v="0"/>
    <s v="Small"/>
    <s v="t"/>
    <s v="t"/>
    <s v="f"/>
    <s v="f"/>
    <s v="f"/>
    <s v="t"/>
    <s v="f"/>
    <x v="1"/>
    <x v="0"/>
    <n v="0"/>
    <x v="0"/>
    <x v="1"/>
  </r>
  <r>
    <s v="PAT_1242"/>
    <n v="17"/>
    <x v="0"/>
    <x v="1"/>
    <x v="0"/>
    <x v="0"/>
    <x v="0"/>
    <x v="0"/>
    <s v="f"/>
    <s v="f"/>
    <s v="f"/>
    <s v="UNKNOWN"/>
    <s v="UNKNOWN"/>
    <n v="826"/>
    <x v="1"/>
    <x v="11"/>
    <n v="0"/>
    <n v="0"/>
    <n v="0"/>
    <s v="Small"/>
    <s v="f"/>
    <s v="f"/>
    <s v="f"/>
    <s v="f"/>
    <s v="f"/>
    <s v="f"/>
    <s v="f"/>
    <x v="0"/>
    <x v="0"/>
    <n v="0"/>
    <x v="0"/>
    <x v="0"/>
  </r>
  <r>
    <s v="PAT_1243"/>
    <n v="57"/>
    <x v="2"/>
    <x v="1"/>
    <x v="0"/>
    <x v="0"/>
    <x v="0"/>
    <x v="0"/>
    <s v="f"/>
    <s v="f"/>
    <s v="f"/>
    <s v="UNKNOWN"/>
    <s v="UNKNOWN"/>
    <n v="836"/>
    <x v="1"/>
    <x v="2"/>
    <n v="0"/>
    <n v="0"/>
    <n v="0"/>
    <s v="Small"/>
    <s v="t"/>
    <s v="t"/>
    <s v="f"/>
    <s v="f"/>
    <s v="f"/>
    <s v="f"/>
    <s v="f"/>
    <x v="2"/>
    <x v="0"/>
    <n v="0"/>
    <x v="0"/>
    <x v="2"/>
  </r>
  <r>
    <s v="PAT_1244"/>
    <n v="69"/>
    <x v="1"/>
    <x v="1"/>
    <x v="0"/>
    <x v="0"/>
    <x v="0"/>
    <x v="0"/>
    <s v="f"/>
    <s v="f"/>
    <s v="f"/>
    <s v="UNKNOWN"/>
    <s v="UNKNOWN"/>
    <n v="840"/>
    <x v="1"/>
    <x v="2"/>
    <n v="0"/>
    <n v="0"/>
    <n v="0"/>
    <s v="Small"/>
    <s v="t"/>
    <s v="f"/>
    <s v="f"/>
    <s v="f"/>
    <s v="f"/>
    <s v="f"/>
    <s v="f"/>
    <x v="2"/>
    <x v="0"/>
    <n v="0"/>
    <x v="0"/>
    <x v="2"/>
  </r>
  <r>
    <s v="PAT_1245"/>
    <n v="22"/>
    <x v="0"/>
    <x v="1"/>
    <x v="0"/>
    <x v="0"/>
    <x v="0"/>
    <x v="0"/>
    <s v="f"/>
    <s v="f"/>
    <s v="f"/>
    <s v="UNKNOWN"/>
    <s v="UNKNOWN"/>
    <n v="844"/>
    <x v="1"/>
    <x v="6"/>
    <n v="0"/>
    <n v="0"/>
    <n v="0"/>
    <s v="Small"/>
    <s v="f"/>
    <s v="f"/>
    <s v="f"/>
    <s v="f"/>
    <s v="f"/>
    <s v="f"/>
    <s v="f"/>
    <x v="0"/>
    <x v="0"/>
    <n v="0"/>
    <x v="0"/>
    <x v="0"/>
  </r>
  <r>
    <s v="PAT_1246"/>
    <n v="51"/>
    <x v="2"/>
    <x v="1"/>
    <x v="0"/>
    <x v="0"/>
    <x v="0"/>
    <x v="0"/>
    <s v="f"/>
    <s v="f"/>
    <s v="f"/>
    <s v="UNKNOWN"/>
    <s v="UNKNOWN"/>
    <n v="846"/>
    <x v="1"/>
    <x v="5"/>
    <n v="0"/>
    <n v="0"/>
    <n v="0"/>
    <s v="Small"/>
    <s v="t"/>
    <s v="f"/>
    <s v="f"/>
    <s v="f"/>
    <s v="f"/>
    <s v="f"/>
    <s v="f"/>
    <x v="2"/>
    <x v="0"/>
    <n v="0"/>
    <x v="0"/>
    <x v="2"/>
  </r>
  <r>
    <s v="PAT_1247"/>
    <n v="52"/>
    <x v="2"/>
    <x v="1"/>
    <x v="0"/>
    <x v="0"/>
    <x v="0"/>
    <x v="0"/>
    <s v="f"/>
    <s v="f"/>
    <s v="f"/>
    <s v="UNKNOWN"/>
    <s v="UNKNOWN"/>
    <n v="852"/>
    <x v="1"/>
    <x v="2"/>
    <n v="0"/>
    <n v="0"/>
    <n v="0"/>
    <s v="Small"/>
    <s v="t"/>
    <s v="f"/>
    <s v="f"/>
    <s v="f"/>
    <s v="f"/>
    <s v="f"/>
    <s v="f"/>
    <x v="2"/>
    <x v="0"/>
    <n v="0"/>
    <x v="0"/>
    <x v="2"/>
  </r>
  <r>
    <s v="PAT_1249"/>
    <n v="52"/>
    <x v="2"/>
    <x v="1"/>
    <x v="0"/>
    <x v="0"/>
    <x v="0"/>
    <x v="0"/>
    <s v="f"/>
    <s v="f"/>
    <s v="f"/>
    <s v="UNKNOWN"/>
    <s v="UNKNOWN"/>
    <n v="862"/>
    <x v="1"/>
    <x v="4"/>
    <n v="0"/>
    <n v="0"/>
    <n v="0"/>
    <s v="Small"/>
    <s v="f"/>
    <s v="t"/>
    <s v="f"/>
    <s v="f"/>
    <s v="f"/>
    <s v="t"/>
    <s v="f"/>
    <x v="0"/>
    <x v="0"/>
    <n v="0"/>
    <x v="0"/>
    <x v="0"/>
  </r>
  <r>
    <s v="PAT_1252"/>
    <n v="65"/>
    <x v="1"/>
    <x v="1"/>
    <x v="0"/>
    <x v="0"/>
    <x v="0"/>
    <x v="0"/>
    <s v="f"/>
    <s v="f"/>
    <s v="f"/>
    <s v="UNKNOWN"/>
    <s v="UNKNOWN"/>
    <n v="866"/>
    <x v="1"/>
    <x v="4"/>
    <n v="0"/>
    <n v="0"/>
    <n v="0"/>
    <s v="Small"/>
    <s v="t"/>
    <s v="t"/>
    <s v="f"/>
    <s v="f"/>
    <s v="f"/>
    <s v="t"/>
    <s v="f"/>
    <x v="1"/>
    <x v="0"/>
    <n v="0"/>
    <x v="0"/>
    <x v="1"/>
  </r>
  <r>
    <s v="PAT_1255"/>
    <n v="60"/>
    <x v="1"/>
    <x v="1"/>
    <x v="0"/>
    <x v="0"/>
    <x v="0"/>
    <x v="0"/>
    <s v="f"/>
    <s v="f"/>
    <s v="f"/>
    <s v="UNKNOWN"/>
    <s v="UNKNOWN"/>
    <n v="876"/>
    <x v="1"/>
    <x v="5"/>
    <n v="0"/>
    <n v="0"/>
    <n v="0"/>
    <s v="Small"/>
    <s v="f"/>
    <s v="t"/>
    <s v="f"/>
    <s v="f"/>
    <s v="f"/>
    <s v="f"/>
    <s v="f"/>
    <x v="2"/>
    <x v="0"/>
    <n v="0"/>
    <x v="0"/>
    <x v="2"/>
  </r>
  <r>
    <s v="PAT_1256"/>
    <n v="44"/>
    <x v="3"/>
    <x v="1"/>
    <x v="0"/>
    <x v="0"/>
    <x v="0"/>
    <x v="0"/>
    <s v="f"/>
    <s v="f"/>
    <s v="f"/>
    <s v="UNKNOWN"/>
    <s v="UNKNOWN"/>
    <n v="879"/>
    <x v="1"/>
    <x v="4"/>
    <n v="0"/>
    <n v="0"/>
    <n v="0"/>
    <s v="Small"/>
    <s v="f"/>
    <s v="f"/>
    <s v="f"/>
    <s v="t"/>
    <s v="f"/>
    <s v="f"/>
    <s v="f"/>
    <x v="0"/>
    <x v="0"/>
    <n v="0"/>
    <x v="0"/>
    <x v="0"/>
  </r>
  <r>
    <s v="PAT_1257"/>
    <n v="21"/>
    <x v="0"/>
    <x v="1"/>
    <x v="0"/>
    <x v="0"/>
    <x v="0"/>
    <x v="0"/>
    <s v="f"/>
    <s v="f"/>
    <s v="f"/>
    <s v="UNKNOWN"/>
    <s v="UNKNOWN"/>
    <n v="887"/>
    <x v="1"/>
    <x v="4"/>
    <n v="0"/>
    <n v="0"/>
    <n v="0"/>
    <s v="Small"/>
    <s v="f"/>
    <s v="f"/>
    <s v="f"/>
    <s v="f"/>
    <s v="f"/>
    <s v="f"/>
    <s v="f"/>
    <x v="0"/>
    <x v="0"/>
    <n v="0"/>
    <x v="0"/>
    <x v="0"/>
  </r>
  <r>
    <s v="PAT_1259"/>
    <n v="72"/>
    <x v="1"/>
    <x v="1"/>
    <x v="0"/>
    <x v="0"/>
    <x v="0"/>
    <x v="0"/>
    <s v="f"/>
    <s v="f"/>
    <s v="f"/>
    <s v="UNKNOWN"/>
    <s v="UNKNOWN"/>
    <n v="892"/>
    <x v="1"/>
    <x v="7"/>
    <n v="0"/>
    <n v="0"/>
    <n v="0"/>
    <s v="Small"/>
    <s v="t"/>
    <s v="f"/>
    <s v="f"/>
    <s v="f"/>
    <s v="f"/>
    <s v="f"/>
    <s v="f"/>
    <x v="2"/>
    <x v="0"/>
    <n v="0"/>
    <x v="0"/>
    <x v="2"/>
  </r>
  <r>
    <s v="PAT_126"/>
    <n v="48"/>
    <x v="2"/>
    <x v="0"/>
    <x v="1"/>
    <x v="0"/>
    <x v="1"/>
    <x v="0"/>
    <s v="f"/>
    <s v="f"/>
    <s v="f"/>
    <s v="ITALY"/>
    <s v="GERMANY"/>
    <n v="191"/>
    <x v="0"/>
    <x v="0"/>
    <n v="10"/>
    <n v="5"/>
    <n v="7.5"/>
    <s v="Medium"/>
    <s v="t"/>
    <s v="t"/>
    <s v="f"/>
    <s v="f"/>
    <s v="t"/>
    <s v="f"/>
    <s v="t"/>
    <x v="3"/>
    <x v="1"/>
    <n v="7.5"/>
    <x v="1"/>
    <x v="3"/>
  </r>
  <r>
    <s v="PAT_1260"/>
    <n v="41"/>
    <x v="3"/>
    <x v="0"/>
    <x v="0"/>
    <x v="0"/>
    <x v="0"/>
    <x v="0"/>
    <s v="f"/>
    <s v="f"/>
    <s v="f"/>
    <s v="UNKNOWN"/>
    <s v="UNKNOWN"/>
    <n v="894"/>
    <x v="1"/>
    <x v="2"/>
    <n v="0"/>
    <n v="0"/>
    <n v="0"/>
    <s v="Small"/>
    <s v="t"/>
    <s v="f"/>
    <s v="f"/>
    <s v="f"/>
    <s v="f"/>
    <s v="f"/>
    <s v="f"/>
    <x v="2"/>
    <x v="0"/>
    <n v="0"/>
    <x v="0"/>
    <x v="2"/>
  </r>
  <r>
    <s v="PAT_1261"/>
    <n v="68"/>
    <x v="1"/>
    <x v="0"/>
    <x v="0"/>
    <x v="0"/>
    <x v="0"/>
    <x v="0"/>
    <s v="f"/>
    <s v="f"/>
    <s v="f"/>
    <s v="UNKNOWN"/>
    <s v="UNKNOWN"/>
    <n v="896"/>
    <x v="1"/>
    <x v="0"/>
    <n v="0"/>
    <n v="0"/>
    <n v="0"/>
    <s v="Small"/>
    <s v="f"/>
    <s v="f"/>
    <s v="f"/>
    <s v="f"/>
    <s v="f"/>
    <s v="t"/>
    <s v="f"/>
    <x v="1"/>
    <x v="0"/>
    <n v="0"/>
    <x v="0"/>
    <x v="1"/>
  </r>
  <r>
    <s v="PAT_1264"/>
    <n v="31"/>
    <x v="3"/>
    <x v="0"/>
    <x v="0"/>
    <x v="0"/>
    <x v="0"/>
    <x v="0"/>
    <s v="f"/>
    <s v="f"/>
    <s v="f"/>
    <s v="UNKNOWN"/>
    <s v="UNKNOWN"/>
    <n v="907"/>
    <x v="1"/>
    <x v="4"/>
    <n v="0"/>
    <n v="0"/>
    <n v="0"/>
    <s v="Small"/>
    <s v="f"/>
    <s v="t"/>
    <s v="f"/>
    <s v="f"/>
    <s v="f"/>
    <s v="t"/>
    <s v="f"/>
    <x v="0"/>
    <x v="0"/>
    <n v="0"/>
    <x v="0"/>
    <x v="0"/>
  </r>
  <r>
    <s v="PAT_1265"/>
    <n v="55"/>
    <x v="2"/>
    <x v="0"/>
    <x v="0"/>
    <x v="0"/>
    <x v="0"/>
    <x v="0"/>
    <s v="f"/>
    <s v="f"/>
    <s v="f"/>
    <s v="UNKNOWN"/>
    <s v="UNKNOWN"/>
    <n v="908"/>
    <x v="1"/>
    <x v="0"/>
    <n v="0"/>
    <n v="0"/>
    <n v="0"/>
    <s v="Small"/>
    <s v="t"/>
    <s v="f"/>
    <s v="f"/>
    <s v="f"/>
    <s v="f"/>
    <s v="f"/>
    <s v="f"/>
    <x v="2"/>
    <x v="0"/>
    <n v="0"/>
    <x v="0"/>
    <x v="2"/>
  </r>
  <r>
    <s v="PAT_1267"/>
    <n v="54"/>
    <x v="2"/>
    <x v="0"/>
    <x v="0"/>
    <x v="0"/>
    <x v="0"/>
    <x v="0"/>
    <s v="f"/>
    <s v="f"/>
    <s v="f"/>
    <s v="UNKNOWN"/>
    <s v="UNKNOWN"/>
    <n v="912"/>
    <x v="1"/>
    <x v="2"/>
    <n v="0"/>
    <n v="0"/>
    <n v="0"/>
    <s v="Small"/>
    <s v="t"/>
    <s v="f"/>
    <s v="f"/>
    <s v="f"/>
    <s v="f"/>
    <s v="f"/>
    <s v="f"/>
    <x v="2"/>
    <x v="0"/>
    <n v="0"/>
    <x v="0"/>
    <x v="2"/>
  </r>
  <r>
    <s v="PAT_1269"/>
    <n v="72"/>
    <x v="1"/>
    <x v="0"/>
    <x v="0"/>
    <x v="0"/>
    <x v="0"/>
    <x v="0"/>
    <s v="f"/>
    <s v="f"/>
    <s v="f"/>
    <s v="UNKNOWN"/>
    <s v="UNKNOWN"/>
    <n v="936"/>
    <x v="1"/>
    <x v="6"/>
    <n v="0"/>
    <n v="0"/>
    <n v="0"/>
    <s v="Small"/>
    <s v="f"/>
    <s v="f"/>
    <s v="f"/>
    <s v="f"/>
    <s v="f"/>
    <s v="t"/>
    <s v="f"/>
    <x v="1"/>
    <x v="0"/>
    <n v="0"/>
    <x v="0"/>
    <x v="1"/>
  </r>
  <r>
    <s v="PAT_1273"/>
    <n v="32"/>
    <x v="3"/>
    <x v="0"/>
    <x v="0"/>
    <x v="0"/>
    <x v="0"/>
    <x v="0"/>
    <s v="f"/>
    <s v="f"/>
    <s v="f"/>
    <s v="UNKNOWN"/>
    <s v="UNKNOWN"/>
    <n v="953"/>
    <x v="1"/>
    <x v="4"/>
    <n v="0"/>
    <n v="0"/>
    <n v="0"/>
    <s v="Small"/>
    <s v="f"/>
    <s v="t"/>
    <s v="f"/>
    <s v="f"/>
    <s v="f"/>
    <s v="t"/>
    <s v="f"/>
    <x v="0"/>
    <x v="0"/>
    <n v="0"/>
    <x v="0"/>
    <x v="0"/>
  </r>
  <r>
    <s v="PAT_1274"/>
    <n v="52"/>
    <x v="2"/>
    <x v="0"/>
    <x v="0"/>
    <x v="0"/>
    <x v="0"/>
    <x v="0"/>
    <s v="f"/>
    <s v="f"/>
    <s v="f"/>
    <s v="UNKNOWN"/>
    <s v="UNKNOWN"/>
    <n v="954"/>
    <x v="1"/>
    <x v="0"/>
    <n v="0"/>
    <n v="0"/>
    <n v="0"/>
    <s v="Small"/>
    <s v="t"/>
    <s v="f"/>
    <s v="f"/>
    <s v="f"/>
    <s v="f"/>
    <s v="f"/>
    <s v="f"/>
    <x v="2"/>
    <x v="0"/>
    <n v="0"/>
    <x v="0"/>
    <x v="2"/>
  </r>
  <r>
    <s v="PAT_1275"/>
    <n v="37"/>
    <x v="3"/>
    <x v="0"/>
    <x v="0"/>
    <x v="0"/>
    <x v="0"/>
    <x v="0"/>
    <s v="f"/>
    <s v="f"/>
    <s v="f"/>
    <s v="UNKNOWN"/>
    <s v="UNKNOWN"/>
    <n v="955"/>
    <x v="1"/>
    <x v="2"/>
    <n v="0"/>
    <n v="0"/>
    <n v="0"/>
    <s v="Small"/>
    <s v="t"/>
    <s v="t"/>
    <s v="f"/>
    <s v="f"/>
    <s v="f"/>
    <s v="f"/>
    <s v="f"/>
    <x v="2"/>
    <x v="0"/>
    <n v="0"/>
    <x v="0"/>
    <x v="2"/>
  </r>
  <r>
    <s v="PAT_1276"/>
    <n v="33"/>
    <x v="3"/>
    <x v="0"/>
    <x v="0"/>
    <x v="0"/>
    <x v="0"/>
    <x v="0"/>
    <s v="f"/>
    <s v="f"/>
    <s v="f"/>
    <s v="UNKNOWN"/>
    <s v="UNKNOWN"/>
    <n v="957"/>
    <x v="1"/>
    <x v="0"/>
    <n v="0"/>
    <n v="0"/>
    <n v="0"/>
    <s v="Small"/>
    <s v="f"/>
    <s v="t"/>
    <s v="f"/>
    <s v="f"/>
    <s v="f"/>
    <s v="t"/>
    <s v="f"/>
    <x v="0"/>
    <x v="0"/>
    <n v="0"/>
    <x v="0"/>
    <x v="0"/>
  </r>
  <r>
    <s v="PAT_1277"/>
    <n v="61"/>
    <x v="1"/>
    <x v="0"/>
    <x v="0"/>
    <x v="0"/>
    <x v="0"/>
    <x v="0"/>
    <s v="f"/>
    <s v="f"/>
    <s v="f"/>
    <s v="UNKNOWN"/>
    <s v="UNKNOWN"/>
    <n v="964"/>
    <x v="1"/>
    <x v="6"/>
    <n v="0"/>
    <n v="0"/>
    <n v="0"/>
    <s v="Small"/>
    <s v="t"/>
    <s v="f"/>
    <s v="f"/>
    <s v="f"/>
    <s v="f"/>
    <s v="f"/>
    <s v="f"/>
    <x v="2"/>
    <x v="0"/>
    <n v="0"/>
    <x v="0"/>
    <x v="2"/>
  </r>
  <r>
    <s v="PAT_1278"/>
    <n v="65"/>
    <x v="1"/>
    <x v="0"/>
    <x v="0"/>
    <x v="0"/>
    <x v="0"/>
    <x v="0"/>
    <s v="f"/>
    <s v="f"/>
    <s v="f"/>
    <s v="UNKNOWN"/>
    <s v="UNKNOWN"/>
    <n v="965"/>
    <x v="1"/>
    <x v="2"/>
    <n v="0"/>
    <n v="0"/>
    <n v="0"/>
    <s v="Small"/>
    <s v="t"/>
    <s v="f"/>
    <s v="f"/>
    <s v="f"/>
    <s v="t"/>
    <s v="f"/>
    <s v="f"/>
    <x v="2"/>
    <x v="0"/>
    <n v="0"/>
    <x v="0"/>
    <x v="2"/>
  </r>
  <r>
    <s v="PAT_128"/>
    <n v="56"/>
    <x v="2"/>
    <x v="1"/>
    <x v="0"/>
    <x v="0"/>
    <x v="1"/>
    <x v="0"/>
    <s v="f"/>
    <s v="f"/>
    <s v="f"/>
    <s v="POMERANIA"/>
    <s v="POMERANIA"/>
    <n v="194"/>
    <x v="2"/>
    <x v="6"/>
    <n v="9"/>
    <n v="6"/>
    <n v="7.5"/>
    <s v="Medium"/>
    <s v="t"/>
    <s v="t"/>
    <s v="f"/>
    <s v="f"/>
    <s v="f"/>
    <s v="t"/>
    <s v="t"/>
    <x v="3"/>
    <x v="1"/>
    <n v="7.5"/>
    <x v="1"/>
    <x v="3"/>
  </r>
  <r>
    <s v="PAT_1280"/>
    <n v="60"/>
    <x v="1"/>
    <x v="1"/>
    <x v="0"/>
    <x v="0"/>
    <x v="0"/>
    <x v="0"/>
    <s v="f"/>
    <s v="f"/>
    <s v="f"/>
    <s v="UNKNOWN"/>
    <s v="UNKNOWN"/>
    <n v="972"/>
    <x v="1"/>
    <x v="2"/>
    <n v="0"/>
    <n v="0"/>
    <n v="0"/>
    <s v="Small"/>
    <s v="t"/>
    <s v="f"/>
    <s v="f"/>
    <s v="f"/>
    <s v="f"/>
    <s v="f"/>
    <s v="f"/>
    <x v="2"/>
    <x v="0"/>
    <n v="0"/>
    <x v="0"/>
    <x v="2"/>
  </r>
  <r>
    <s v="PAT_1282"/>
    <n v="51"/>
    <x v="2"/>
    <x v="1"/>
    <x v="0"/>
    <x v="0"/>
    <x v="0"/>
    <x v="0"/>
    <s v="f"/>
    <s v="f"/>
    <s v="f"/>
    <s v="UNKNOWN"/>
    <s v="UNKNOWN"/>
    <n v="978"/>
    <x v="1"/>
    <x v="3"/>
    <n v="0"/>
    <n v="0"/>
    <n v="0"/>
    <s v="Small"/>
    <s v="t"/>
    <s v="f"/>
    <s v="f"/>
    <s v="f"/>
    <s v="f"/>
    <s v="t"/>
    <s v="f"/>
    <x v="2"/>
    <x v="0"/>
    <n v="0"/>
    <x v="0"/>
    <x v="2"/>
  </r>
  <r>
    <s v="PAT_1284"/>
    <n v="75"/>
    <x v="1"/>
    <x v="1"/>
    <x v="0"/>
    <x v="0"/>
    <x v="0"/>
    <x v="0"/>
    <s v="f"/>
    <s v="f"/>
    <s v="f"/>
    <s v="UNKNOWN"/>
    <s v="UNKNOWN"/>
    <n v="995"/>
    <x v="1"/>
    <x v="2"/>
    <n v="0"/>
    <n v="0"/>
    <n v="0"/>
    <s v="Small"/>
    <s v="t"/>
    <s v="f"/>
    <s v="f"/>
    <s v="f"/>
    <s v="f"/>
    <s v="f"/>
    <s v="f"/>
    <x v="2"/>
    <x v="0"/>
    <n v="0"/>
    <x v="0"/>
    <x v="2"/>
  </r>
  <r>
    <s v="PAT_1286"/>
    <n v="73"/>
    <x v="1"/>
    <x v="1"/>
    <x v="0"/>
    <x v="0"/>
    <x v="0"/>
    <x v="0"/>
    <s v="f"/>
    <s v="f"/>
    <s v="f"/>
    <s v="UNKNOWN"/>
    <s v="UNKNOWN"/>
    <n v="1000"/>
    <x v="1"/>
    <x v="0"/>
    <n v="0"/>
    <n v="0"/>
    <n v="0"/>
    <s v="Small"/>
    <s v="f"/>
    <s v="f"/>
    <s v="f"/>
    <s v="f"/>
    <s v="f"/>
    <s v="t"/>
    <s v="f"/>
    <x v="1"/>
    <x v="0"/>
    <n v="0"/>
    <x v="0"/>
    <x v="1"/>
  </r>
  <r>
    <s v="PAT_1288"/>
    <n v="39"/>
    <x v="3"/>
    <x v="1"/>
    <x v="0"/>
    <x v="0"/>
    <x v="0"/>
    <x v="0"/>
    <s v="f"/>
    <s v="f"/>
    <s v="f"/>
    <s v="UNKNOWN"/>
    <s v="UNKNOWN"/>
    <n v="1003"/>
    <x v="1"/>
    <x v="3"/>
    <n v="0"/>
    <n v="0"/>
    <n v="0"/>
    <s v="Small"/>
    <s v="f"/>
    <s v="t"/>
    <s v="f"/>
    <s v="f"/>
    <s v="f"/>
    <s v="t"/>
    <s v="f"/>
    <x v="0"/>
    <x v="0"/>
    <n v="0"/>
    <x v="0"/>
    <x v="0"/>
  </r>
  <r>
    <s v="PAT_1294"/>
    <n v="35"/>
    <x v="3"/>
    <x v="1"/>
    <x v="0"/>
    <x v="0"/>
    <x v="0"/>
    <x v="0"/>
    <s v="f"/>
    <s v="f"/>
    <s v="f"/>
    <s v="UNKNOWN"/>
    <s v="UNKNOWN"/>
    <n v="1031"/>
    <x v="1"/>
    <x v="0"/>
    <n v="0"/>
    <n v="0"/>
    <n v="0"/>
    <s v="Small"/>
    <s v="t"/>
    <s v="f"/>
    <s v="t"/>
    <s v="f"/>
    <s v="f"/>
    <s v="f"/>
    <s v="f"/>
    <x v="2"/>
    <x v="0"/>
    <n v="0"/>
    <x v="0"/>
    <x v="2"/>
  </r>
  <r>
    <s v="PAT_1296"/>
    <n v="56"/>
    <x v="2"/>
    <x v="1"/>
    <x v="0"/>
    <x v="0"/>
    <x v="0"/>
    <x v="0"/>
    <s v="f"/>
    <s v="f"/>
    <s v="f"/>
    <s v="UNKNOWN"/>
    <s v="UNKNOWN"/>
    <n v="1038"/>
    <x v="1"/>
    <x v="2"/>
    <n v="0"/>
    <n v="0"/>
    <n v="0"/>
    <s v="Small"/>
    <s v="t"/>
    <s v="f"/>
    <s v="f"/>
    <s v="f"/>
    <s v="f"/>
    <s v="f"/>
    <s v="f"/>
    <x v="2"/>
    <x v="0"/>
    <n v="0"/>
    <x v="0"/>
    <x v="2"/>
  </r>
  <r>
    <s v="PAT_1297"/>
    <n v="66"/>
    <x v="1"/>
    <x v="1"/>
    <x v="0"/>
    <x v="0"/>
    <x v="0"/>
    <x v="0"/>
    <s v="f"/>
    <s v="f"/>
    <s v="f"/>
    <s v="UNKNOWN"/>
    <s v="UNKNOWN"/>
    <n v="1048"/>
    <x v="1"/>
    <x v="2"/>
    <n v="0"/>
    <n v="0"/>
    <n v="0"/>
    <s v="Small"/>
    <s v="f"/>
    <s v="t"/>
    <s v="f"/>
    <s v="f"/>
    <s v="f"/>
    <s v="f"/>
    <s v="f"/>
    <x v="0"/>
    <x v="0"/>
    <n v="0"/>
    <x v="0"/>
    <x v="0"/>
  </r>
  <r>
    <s v="PAT_1298"/>
    <n v="43"/>
    <x v="3"/>
    <x v="1"/>
    <x v="0"/>
    <x v="0"/>
    <x v="0"/>
    <x v="0"/>
    <s v="f"/>
    <s v="f"/>
    <s v="f"/>
    <s v="UNKNOWN"/>
    <s v="UNKNOWN"/>
    <n v="1051"/>
    <x v="1"/>
    <x v="0"/>
    <n v="0"/>
    <n v="0"/>
    <n v="0"/>
    <s v="Small"/>
    <s v="f"/>
    <s v="t"/>
    <s v="f"/>
    <s v="f"/>
    <s v="f"/>
    <s v="t"/>
    <s v="f"/>
    <x v="0"/>
    <x v="0"/>
    <n v="0"/>
    <x v="0"/>
    <x v="0"/>
  </r>
  <r>
    <s v="PAT_1299"/>
    <n v="57"/>
    <x v="2"/>
    <x v="1"/>
    <x v="0"/>
    <x v="0"/>
    <x v="0"/>
    <x v="0"/>
    <s v="f"/>
    <s v="f"/>
    <s v="f"/>
    <s v="UNKNOWN"/>
    <s v="UNKNOWN"/>
    <n v="1055"/>
    <x v="1"/>
    <x v="5"/>
    <n v="0"/>
    <n v="0"/>
    <n v="0"/>
    <s v="Small"/>
    <s v="t"/>
    <s v="f"/>
    <s v="f"/>
    <s v="f"/>
    <s v="f"/>
    <s v="f"/>
    <s v="f"/>
    <x v="2"/>
    <x v="0"/>
    <n v="0"/>
    <x v="0"/>
    <x v="2"/>
  </r>
  <r>
    <s v="PAT_1300"/>
    <n v="75"/>
    <x v="1"/>
    <x v="1"/>
    <x v="0"/>
    <x v="0"/>
    <x v="0"/>
    <x v="0"/>
    <s v="f"/>
    <s v="f"/>
    <s v="f"/>
    <s v="UNKNOWN"/>
    <s v="UNKNOWN"/>
    <n v="1056"/>
    <x v="1"/>
    <x v="7"/>
    <n v="0"/>
    <n v="0"/>
    <n v="0"/>
    <s v="Small"/>
    <s v="t"/>
    <s v="t"/>
    <s v="f"/>
    <s v="f"/>
    <s v="f"/>
    <s v="f"/>
    <s v="f"/>
    <x v="2"/>
    <x v="0"/>
    <n v="0"/>
    <x v="0"/>
    <x v="2"/>
  </r>
  <r>
    <s v="PAT_1301"/>
    <n v="79"/>
    <x v="1"/>
    <x v="1"/>
    <x v="0"/>
    <x v="0"/>
    <x v="0"/>
    <x v="0"/>
    <s v="f"/>
    <s v="f"/>
    <s v="f"/>
    <s v="UNKNOWN"/>
    <s v="UNKNOWN"/>
    <n v="1063"/>
    <x v="1"/>
    <x v="5"/>
    <n v="0"/>
    <n v="0"/>
    <n v="0"/>
    <s v="Small"/>
    <s v="t"/>
    <s v="t"/>
    <s v="f"/>
    <s v="f"/>
    <s v="f"/>
    <s v="f"/>
    <s v="f"/>
    <x v="2"/>
    <x v="0"/>
    <n v="0"/>
    <x v="0"/>
    <x v="2"/>
  </r>
  <r>
    <s v="PAT_1303"/>
    <n v="79"/>
    <x v="1"/>
    <x v="1"/>
    <x v="0"/>
    <x v="0"/>
    <x v="0"/>
    <x v="0"/>
    <s v="f"/>
    <s v="f"/>
    <s v="f"/>
    <s v="UNKNOWN"/>
    <s v="UNKNOWN"/>
    <n v="1077"/>
    <x v="1"/>
    <x v="2"/>
    <n v="0"/>
    <n v="0"/>
    <n v="0"/>
    <s v="Small"/>
    <s v="t"/>
    <s v="f"/>
    <s v="f"/>
    <s v="f"/>
    <s v="f"/>
    <s v="f"/>
    <s v="f"/>
    <x v="2"/>
    <x v="0"/>
    <n v="0"/>
    <x v="0"/>
    <x v="2"/>
  </r>
  <r>
    <s v="PAT_1304"/>
    <n v="55"/>
    <x v="2"/>
    <x v="1"/>
    <x v="0"/>
    <x v="0"/>
    <x v="0"/>
    <x v="0"/>
    <s v="f"/>
    <s v="f"/>
    <s v="f"/>
    <s v="UNKNOWN"/>
    <s v="UNKNOWN"/>
    <n v="3507"/>
    <x v="1"/>
    <x v="4"/>
    <n v="0"/>
    <n v="0"/>
    <n v="0"/>
    <s v="Small"/>
    <s v="f"/>
    <s v="t"/>
    <s v="f"/>
    <s v="f"/>
    <s v="f"/>
    <s v="t"/>
    <s v="f"/>
    <x v="0"/>
    <x v="0"/>
    <n v="0"/>
    <x v="0"/>
    <x v="0"/>
  </r>
  <r>
    <s v="PAT_1305"/>
    <n v="54"/>
    <x v="2"/>
    <x v="1"/>
    <x v="0"/>
    <x v="0"/>
    <x v="0"/>
    <x v="0"/>
    <s v="f"/>
    <s v="f"/>
    <s v="f"/>
    <s v="UNKNOWN"/>
    <s v="UNKNOWN"/>
    <n v="4097"/>
    <x v="1"/>
    <x v="0"/>
    <n v="0"/>
    <n v="0"/>
    <n v="0"/>
    <s v="Small"/>
    <s v="f"/>
    <s v="f"/>
    <s v="f"/>
    <s v="f"/>
    <s v="f"/>
    <s v="t"/>
    <s v="f"/>
    <x v="1"/>
    <x v="0"/>
    <n v="0"/>
    <x v="0"/>
    <x v="1"/>
  </r>
  <r>
    <s v="PAT_1306"/>
    <n v="52"/>
    <x v="2"/>
    <x v="1"/>
    <x v="0"/>
    <x v="0"/>
    <x v="0"/>
    <x v="0"/>
    <s v="f"/>
    <s v="f"/>
    <s v="f"/>
    <s v="UNKNOWN"/>
    <s v="UNKNOWN"/>
    <n v="1086"/>
    <x v="1"/>
    <x v="4"/>
    <n v="0"/>
    <n v="0"/>
    <n v="0"/>
    <s v="Small"/>
    <s v="f"/>
    <s v="f"/>
    <s v="f"/>
    <s v="f"/>
    <s v="f"/>
    <s v="t"/>
    <s v="f"/>
    <x v="1"/>
    <x v="0"/>
    <n v="0"/>
    <x v="0"/>
    <x v="1"/>
  </r>
  <r>
    <s v="PAT_1307"/>
    <n v="58"/>
    <x v="2"/>
    <x v="1"/>
    <x v="0"/>
    <x v="0"/>
    <x v="0"/>
    <x v="0"/>
    <s v="f"/>
    <s v="f"/>
    <s v="f"/>
    <s v="UNKNOWN"/>
    <s v="UNKNOWN"/>
    <n v="1092"/>
    <x v="1"/>
    <x v="2"/>
    <n v="0"/>
    <n v="0"/>
    <n v="0"/>
    <s v="Small"/>
    <s v="t"/>
    <s v="f"/>
    <s v="f"/>
    <s v="f"/>
    <s v="f"/>
    <s v="t"/>
    <s v="f"/>
    <x v="2"/>
    <x v="0"/>
    <n v="0"/>
    <x v="0"/>
    <x v="2"/>
  </r>
  <r>
    <s v="PAT_1308"/>
    <n v="46"/>
    <x v="2"/>
    <x v="1"/>
    <x v="0"/>
    <x v="0"/>
    <x v="0"/>
    <x v="0"/>
    <s v="f"/>
    <s v="f"/>
    <s v="f"/>
    <s v="UNKNOWN"/>
    <s v="UNKNOWN"/>
    <n v="1095"/>
    <x v="1"/>
    <x v="9"/>
    <n v="0"/>
    <n v="0"/>
    <n v="0"/>
    <s v="Small"/>
    <s v="f"/>
    <s v="t"/>
    <s v="f"/>
    <s v="f"/>
    <s v="f"/>
    <s v="t"/>
    <s v="f"/>
    <x v="0"/>
    <x v="0"/>
    <n v="0"/>
    <x v="0"/>
    <x v="0"/>
  </r>
  <r>
    <s v="PAT_1309"/>
    <n v="67"/>
    <x v="1"/>
    <x v="1"/>
    <x v="0"/>
    <x v="0"/>
    <x v="0"/>
    <x v="0"/>
    <s v="f"/>
    <s v="f"/>
    <s v="f"/>
    <s v="UNKNOWN"/>
    <s v="UNKNOWN"/>
    <n v="1096"/>
    <x v="1"/>
    <x v="5"/>
    <n v="0"/>
    <n v="0"/>
    <n v="0"/>
    <s v="Small"/>
    <s v="t"/>
    <s v="t"/>
    <s v="f"/>
    <s v="f"/>
    <s v="t"/>
    <s v="f"/>
    <s v="f"/>
    <x v="2"/>
    <x v="0"/>
    <n v="0"/>
    <x v="0"/>
    <x v="2"/>
  </r>
  <r>
    <s v="PAT_131"/>
    <n v="90"/>
    <x v="1"/>
    <x v="0"/>
    <x v="0"/>
    <x v="0"/>
    <x v="0"/>
    <x v="1"/>
    <s v="t"/>
    <s v="t"/>
    <s v="t"/>
    <s v="GERMANY"/>
    <s v="GERMANY"/>
    <n v="197"/>
    <x v="2"/>
    <x v="2"/>
    <n v="17"/>
    <n v="15"/>
    <n v="16"/>
    <s v="Large"/>
    <s v="t"/>
    <s v="t"/>
    <s v="t"/>
    <s v="f"/>
    <s v="t"/>
    <s v="t"/>
    <s v="t"/>
    <x v="5"/>
    <x v="1"/>
    <n v="16"/>
    <x v="1"/>
    <x v="5"/>
  </r>
  <r>
    <s v="PAT_1310"/>
    <n v="69"/>
    <x v="1"/>
    <x v="0"/>
    <x v="0"/>
    <x v="0"/>
    <x v="0"/>
    <x v="0"/>
    <s v="f"/>
    <s v="f"/>
    <s v="f"/>
    <s v="UNKNOWN"/>
    <s v="UNKNOWN"/>
    <n v="1097"/>
    <x v="1"/>
    <x v="6"/>
    <n v="0"/>
    <n v="0"/>
    <n v="0"/>
    <s v="Small"/>
    <s v="f"/>
    <s v="t"/>
    <s v="f"/>
    <s v="f"/>
    <s v="f"/>
    <s v="t"/>
    <s v="f"/>
    <x v="1"/>
    <x v="0"/>
    <n v="0"/>
    <x v="0"/>
    <x v="1"/>
  </r>
  <r>
    <s v="PAT_1312"/>
    <n v="58"/>
    <x v="2"/>
    <x v="0"/>
    <x v="0"/>
    <x v="0"/>
    <x v="0"/>
    <x v="0"/>
    <s v="f"/>
    <s v="f"/>
    <s v="f"/>
    <s v="UNKNOWN"/>
    <s v="UNKNOWN"/>
    <n v="1102"/>
    <x v="1"/>
    <x v="0"/>
    <n v="0"/>
    <n v="0"/>
    <n v="0"/>
    <s v="Small"/>
    <s v="t"/>
    <s v="t"/>
    <s v="f"/>
    <s v="f"/>
    <s v="f"/>
    <s v="t"/>
    <s v="f"/>
    <x v="1"/>
    <x v="0"/>
    <n v="0"/>
    <x v="0"/>
    <x v="1"/>
  </r>
  <r>
    <s v="PAT_1313"/>
    <n v="33"/>
    <x v="3"/>
    <x v="0"/>
    <x v="0"/>
    <x v="0"/>
    <x v="0"/>
    <x v="0"/>
    <s v="f"/>
    <s v="f"/>
    <s v="f"/>
    <s v="UNKNOWN"/>
    <s v="UNKNOWN"/>
    <n v="1105"/>
    <x v="1"/>
    <x v="8"/>
    <n v="0"/>
    <n v="0"/>
    <n v="0"/>
    <s v="Small"/>
    <s v="t"/>
    <s v="t"/>
    <s v="f"/>
    <s v="f"/>
    <s v="f"/>
    <s v="t"/>
    <s v="f"/>
    <x v="2"/>
    <x v="0"/>
    <n v="0"/>
    <x v="0"/>
    <x v="2"/>
  </r>
  <r>
    <s v="PAT_1314"/>
    <n v="61"/>
    <x v="1"/>
    <x v="0"/>
    <x v="0"/>
    <x v="0"/>
    <x v="0"/>
    <x v="0"/>
    <s v="f"/>
    <s v="f"/>
    <s v="f"/>
    <s v="UNKNOWN"/>
    <s v="UNKNOWN"/>
    <n v="1108"/>
    <x v="1"/>
    <x v="0"/>
    <n v="0"/>
    <n v="0"/>
    <n v="0"/>
    <s v="Small"/>
    <s v="t"/>
    <s v="t"/>
    <s v="f"/>
    <s v="f"/>
    <s v="f"/>
    <s v="t"/>
    <s v="f"/>
    <x v="1"/>
    <x v="0"/>
    <n v="0"/>
    <x v="0"/>
    <x v="1"/>
  </r>
  <r>
    <s v="PAT_1315"/>
    <n v="80"/>
    <x v="1"/>
    <x v="0"/>
    <x v="0"/>
    <x v="0"/>
    <x v="0"/>
    <x v="0"/>
    <s v="f"/>
    <s v="f"/>
    <s v="f"/>
    <s v="UNKNOWN"/>
    <s v="UNKNOWN"/>
    <n v="1110"/>
    <x v="1"/>
    <x v="5"/>
    <n v="0"/>
    <n v="0"/>
    <n v="0"/>
    <s v="Small"/>
    <s v="t"/>
    <s v="f"/>
    <s v="f"/>
    <s v="f"/>
    <s v="f"/>
    <s v="f"/>
    <s v="f"/>
    <x v="2"/>
    <x v="0"/>
    <n v="0"/>
    <x v="0"/>
    <x v="2"/>
  </r>
  <r>
    <s v="PAT_1316"/>
    <n v="69"/>
    <x v="1"/>
    <x v="0"/>
    <x v="0"/>
    <x v="0"/>
    <x v="0"/>
    <x v="0"/>
    <s v="f"/>
    <s v="f"/>
    <s v="f"/>
    <s v="UNKNOWN"/>
    <s v="UNKNOWN"/>
    <n v="1114"/>
    <x v="1"/>
    <x v="5"/>
    <n v="0"/>
    <n v="0"/>
    <n v="0"/>
    <s v="Small"/>
    <s v="t"/>
    <s v="f"/>
    <s v="f"/>
    <s v="f"/>
    <s v="f"/>
    <s v="f"/>
    <s v="f"/>
    <x v="2"/>
    <x v="0"/>
    <n v="0"/>
    <x v="0"/>
    <x v="2"/>
  </r>
  <r>
    <s v="PAT_1317"/>
    <n v="72"/>
    <x v="1"/>
    <x v="0"/>
    <x v="0"/>
    <x v="0"/>
    <x v="0"/>
    <x v="0"/>
    <s v="f"/>
    <s v="f"/>
    <s v="f"/>
    <s v="UNKNOWN"/>
    <s v="UNKNOWN"/>
    <n v="1130"/>
    <x v="1"/>
    <x v="2"/>
    <n v="0"/>
    <n v="0"/>
    <n v="0"/>
    <s v="Small"/>
    <s v="t"/>
    <s v="f"/>
    <s v="f"/>
    <s v="f"/>
    <s v="f"/>
    <s v="f"/>
    <s v="f"/>
    <x v="2"/>
    <x v="0"/>
    <n v="0"/>
    <x v="0"/>
    <x v="2"/>
  </r>
  <r>
    <s v="PAT_132"/>
    <n v="58"/>
    <x v="2"/>
    <x v="0"/>
    <x v="0"/>
    <x v="0"/>
    <x v="1"/>
    <x v="0"/>
    <s v="t"/>
    <s v="f"/>
    <s v="f"/>
    <s v="POMERANIA"/>
    <s v="POMERANIA"/>
    <n v="198"/>
    <x v="2"/>
    <x v="7"/>
    <n v="11"/>
    <n v="7"/>
    <n v="9"/>
    <s v="Medium"/>
    <s v="t"/>
    <s v="t"/>
    <s v="t"/>
    <s v="f"/>
    <s v="t"/>
    <s v="t"/>
    <s v="t"/>
    <x v="3"/>
    <x v="1"/>
    <n v="9"/>
    <x v="1"/>
    <x v="3"/>
  </r>
  <r>
    <s v="PAT_1320"/>
    <n v="34"/>
    <x v="3"/>
    <x v="0"/>
    <x v="0"/>
    <x v="0"/>
    <x v="0"/>
    <x v="0"/>
    <s v="f"/>
    <s v="f"/>
    <s v="f"/>
    <s v="UNKNOWN"/>
    <s v="UNKNOWN"/>
    <n v="1135"/>
    <x v="1"/>
    <x v="2"/>
    <n v="0"/>
    <n v="0"/>
    <n v="0"/>
    <s v="Small"/>
    <s v="t"/>
    <s v="f"/>
    <s v="f"/>
    <s v="f"/>
    <s v="f"/>
    <s v="f"/>
    <s v="f"/>
    <x v="2"/>
    <x v="0"/>
    <n v="0"/>
    <x v="0"/>
    <x v="2"/>
  </r>
  <r>
    <s v="PAT_1322"/>
    <n v="70"/>
    <x v="1"/>
    <x v="0"/>
    <x v="0"/>
    <x v="0"/>
    <x v="0"/>
    <x v="0"/>
    <s v="f"/>
    <s v="f"/>
    <s v="f"/>
    <s v="UNKNOWN"/>
    <s v="UNKNOWN"/>
    <n v="1137"/>
    <x v="1"/>
    <x v="6"/>
    <n v="0"/>
    <n v="0"/>
    <n v="0"/>
    <s v="Small"/>
    <s v="t"/>
    <s v="f"/>
    <s v="f"/>
    <s v="f"/>
    <s v="f"/>
    <s v="f"/>
    <s v="f"/>
    <x v="2"/>
    <x v="0"/>
    <n v="0"/>
    <x v="0"/>
    <x v="2"/>
  </r>
  <r>
    <s v="PAT_1324"/>
    <n v="67"/>
    <x v="1"/>
    <x v="0"/>
    <x v="0"/>
    <x v="0"/>
    <x v="0"/>
    <x v="0"/>
    <s v="f"/>
    <s v="f"/>
    <s v="f"/>
    <s v="UNKNOWN"/>
    <s v="UNKNOWN"/>
    <n v="1145"/>
    <x v="1"/>
    <x v="2"/>
    <n v="0"/>
    <n v="0"/>
    <n v="0"/>
    <s v="Small"/>
    <s v="t"/>
    <s v="f"/>
    <s v="f"/>
    <s v="f"/>
    <s v="f"/>
    <s v="f"/>
    <s v="f"/>
    <x v="2"/>
    <x v="0"/>
    <n v="0"/>
    <x v="0"/>
    <x v="2"/>
  </r>
  <r>
    <s v="PAT_1326"/>
    <n v="59"/>
    <x v="2"/>
    <x v="0"/>
    <x v="0"/>
    <x v="0"/>
    <x v="0"/>
    <x v="0"/>
    <s v="f"/>
    <s v="f"/>
    <s v="f"/>
    <s v="UNKNOWN"/>
    <s v="UNKNOWN"/>
    <n v="1156"/>
    <x v="1"/>
    <x v="9"/>
    <n v="0"/>
    <n v="0"/>
    <n v="0"/>
    <s v="Small"/>
    <s v="f"/>
    <s v="t"/>
    <s v="f"/>
    <s v="f"/>
    <s v="f"/>
    <s v="t"/>
    <s v="f"/>
    <x v="0"/>
    <x v="0"/>
    <n v="0"/>
    <x v="0"/>
    <x v="0"/>
  </r>
  <r>
    <s v="PAT_1329"/>
    <n v="57"/>
    <x v="2"/>
    <x v="0"/>
    <x v="0"/>
    <x v="0"/>
    <x v="0"/>
    <x v="0"/>
    <s v="f"/>
    <s v="f"/>
    <s v="f"/>
    <s v="UNKNOWN"/>
    <s v="UNKNOWN"/>
    <n v="1168"/>
    <x v="1"/>
    <x v="11"/>
    <n v="0"/>
    <n v="0"/>
    <n v="0"/>
    <s v="Small"/>
    <s v="f"/>
    <s v="t"/>
    <s v="f"/>
    <s v="f"/>
    <s v="f"/>
    <s v="f"/>
    <s v="f"/>
    <x v="1"/>
    <x v="0"/>
    <n v="0"/>
    <x v="0"/>
    <x v="1"/>
  </r>
  <r>
    <s v="PAT_1330"/>
    <n v="24"/>
    <x v="0"/>
    <x v="0"/>
    <x v="0"/>
    <x v="0"/>
    <x v="0"/>
    <x v="0"/>
    <s v="f"/>
    <s v="f"/>
    <s v="f"/>
    <s v="UNKNOWN"/>
    <s v="UNKNOWN"/>
    <n v="1172"/>
    <x v="1"/>
    <x v="6"/>
    <n v="0"/>
    <n v="0"/>
    <n v="0"/>
    <s v="Small"/>
    <s v="f"/>
    <s v="f"/>
    <s v="f"/>
    <s v="f"/>
    <s v="f"/>
    <s v="t"/>
    <s v="f"/>
    <x v="0"/>
    <x v="0"/>
    <n v="0"/>
    <x v="0"/>
    <x v="0"/>
  </r>
  <r>
    <s v="PAT_1331"/>
    <n v="31"/>
    <x v="3"/>
    <x v="0"/>
    <x v="0"/>
    <x v="0"/>
    <x v="0"/>
    <x v="0"/>
    <s v="f"/>
    <s v="f"/>
    <s v="f"/>
    <s v="UNKNOWN"/>
    <s v="UNKNOWN"/>
    <n v="1173"/>
    <x v="1"/>
    <x v="4"/>
    <n v="0"/>
    <n v="0"/>
    <n v="0"/>
    <s v="Small"/>
    <s v="f"/>
    <s v="t"/>
    <s v="f"/>
    <s v="f"/>
    <s v="f"/>
    <s v="t"/>
    <s v="f"/>
    <x v="0"/>
    <x v="0"/>
    <n v="0"/>
    <x v="0"/>
    <x v="0"/>
  </r>
  <r>
    <s v="PAT_1332"/>
    <n v="76"/>
    <x v="1"/>
    <x v="0"/>
    <x v="0"/>
    <x v="0"/>
    <x v="0"/>
    <x v="0"/>
    <s v="f"/>
    <s v="f"/>
    <s v="f"/>
    <s v="UNKNOWN"/>
    <s v="UNKNOWN"/>
    <n v="1174"/>
    <x v="1"/>
    <x v="0"/>
    <n v="0"/>
    <n v="0"/>
    <n v="0"/>
    <s v="Small"/>
    <s v="f"/>
    <s v="t"/>
    <s v="f"/>
    <s v="f"/>
    <s v="f"/>
    <s v="f"/>
    <s v="f"/>
    <x v="1"/>
    <x v="0"/>
    <n v="0"/>
    <x v="0"/>
    <x v="1"/>
  </r>
  <r>
    <s v="PAT_1333"/>
    <n v="38"/>
    <x v="3"/>
    <x v="0"/>
    <x v="0"/>
    <x v="0"/>
    <x v="0"/>
    <x v="0"/>
    <s v="f"/>
    <s v="f"/>
    <s v="f"/>
    <s v="UNKNOWN"/>
    <s v="UNKNOWN"/>
    <n v="1177"/>
    <x v="1"/>
    <x v="4"/>
    <n v="0"/>
    <n v="0"/>
    <n v="0"/>
    <s v="Small"/>
    <s v="f"/>
    <s v="t"/>
    <s v="f"/>
    <s v="f"/>
    <s v="f"/>
    <s v="t"/>
    <s v="f"/>
    <x v="0"/>
    <x v="0"/>
    <n v="0"/>
    <x v="0"/>
    <x v="0"/>
  </r>
  <r>
    <s v="PAT_1334"/>
    <n v="16"/>
    <x v="0"/>
    <x v="0"/>
    <x v="0"/>
    <x v="0"/>
    <x v="0"/>
    <x v="0"/>
    <s v="f"/>
    <s v="f"/>
    <s v="f"/>
    <s v="UNKNOWN"/>
    <s v="UNKNOWN"/>
    <n v="1178"/>
    <x v="1"/>
    <x v="4"/>
    <n v="0"/>
    <n v="0"/>
    <n v="0"/>
    <s v="Small"/>
    <s v="t"/>
    <s v="t"/>
    <s v="f"/>
    <s v="f"/>
    <s v="f"/>
    <s v="t"/>
    <s v="f"/>
    <x v="0"/>
    <x v="0"/>
    <n v="0"/>
    <x v="0"/>
    <x v="0"/>
  </r>
  <r>
    <s v="PAT_1335"/>
    <n v="12"/>
    <x v="0"/>
    <x v="0"/>
    <x v="0"/>
    <x v="0"/>
    <x v="0"/>
    <x v="0"/>
    <s v="f"/>
    <s v="f"/>
    <s v="f"/>
    <s v="UNKNOWN"/>
    <s v="UNKNOWN"/>
    <n v="1181"/>
    <x v="1"/>
    <x v="4"/>
    <n v="0"/>
    <n v="0"/>
    <n v="0"/>
    <s v="Small"/>
    <s v="f"/>
    <s v="t"/>
    <s v="f"/>
    <s v="f"/>
    <s v="f"/>
    <s v="t"/>
    <s v="f"/>
    <x v="0"/>
    <x v="0"/>
    <n v="0"/>
    <x v="0"/>
    <x v="0"/>
  </r>
  <r>
    <s v="PAT_134"/>
    <n v="62"/>
    <x v="1"/>
    <x v="0"/>
    <x v="0"/>
    <x v="0"/>
    <x v="0"/>
    <x v="1"/>
    <s v="f"/>
    <s v="f"/>
    <s v="f"/>
    <s v="POMERANIA"/>
    <s v="POMERANIA"/>
    <n v="201"/>
    <x v="0"/>
    <x v="7"/>
    <n v="10"/>
    <n v="6"/>
    <n v="8"/>
    <s v="Medium"/>
    <s v="f"/>
    <s v="t"/>
    <s v="f"/>
    <s v="f"/>
    <s v="f"/>
    <s v="f"/>
    <s v="t"/>
    <x v="3"/>
    <x v="1"/>
    <n v="8"/>
    <x v="1"/>
    <x v="3"/>
  </r>
  <r>
    <s v="PAT_1340"/>
    <n v="62"/>
    <x v="1"/>
    <x v="0"/>
    <x v="0"/>
    <x v="0"/>
    <x v="0"/>
    <x v="0"/>
    <s v="f"/>
    <s v="f"/>
    <s v="f"/>
    <s v="UNKNOWN"/>
    <s v="UNKNOWN"/>
    <n v="1208"/>
    <x v="1"/>
    <x v="2"/>
    <n v="0"/>
    <n v="0"/>
    <n v="0"/>
    <s v="Small"/>
    <s v="f"/>
    <s v="t"/>
    <s v="f"/>
    <s v="f"/>
    <s v="f"/>
    <s v="t"/>
    <s v="f"/>
    <x v="1"/>
    <x v="0"/>
    <n v="0"/>
    <x v="0"/>
    <x v="1"/>
  </r>
  <r>
    <s v="PAT_1341"/>
    <n v="66"/>
    <x v="1"/>
    <x v="0"/>
    <x v="0"/>
    <x v="0"/>
    <x v="0"/>
    <x v="0"/>
    <s v="f"/>
    <s v="f"/>
    <s v="f"/>
    <s v="UNKNOWN"/>
    <s v="UNKNOWN"/>
    <n v="1212"/>
    <x v="1"/>
    <x v="2"/>
    <n v="0"/>
    <n v="0"/>
    <n v="0"/>
    <s v="Small"/>
    <s v="f"/>
    <s v="f"/>
    <s v="f"/>
    <s v="f"/>
    <s v="f"/>
    <s v="f"/>
    <s v="f"/>
    <x v="1"/>
    <x v="0"/>
    <n v="0"/>
    <x v="0"/>
    <x v="1"/>
  </r>
  <r>
    <s v="PAT_1343"/>
    <n v="74"/>
    <x v="1"/>
    <x v="0"/>
    <x v="0"/>
    <x v="0"/>
    <x v="0"/>
    <x v="0"/>
    <s v="f"/>
    <s v="f"/>
    <s v="f"/>
    <s v="UNKNOWN"/>
    <s v="UNKNOWN"/>
    <n v="1217"/>
    <x v="1"/>
    <x v="2"/>
    <n v="0"/>
    <n v="0"/>
    <n v="0"/>
    <s v="Small"/>
    <s v="f"/>
    <s v="f"/>
    <s v="f"/>
    <s v="f"/>
    <s v="f"/>
    <s v="f"/>
    <s v="f"/>
    <x v="1"/>
    <x v="0"/>
    <n v="0"/>
    <x v="0"/>
    <x v="1"/>
  </r>
  <r>
    <s v="PAT_1344"/>
    <n v="41"/>
    <x v="3"/>
    <x v="0"/>
    <x v="0"/>
    <x v="0"/>
    <x v="0"/>
    <x v="0"/>
    <s v="f"/>
    <s v="f"/>
    <s v="f"/>
    <s v="UNKNOWN"/>
    <s v="UNKNOWN"/>
    <n v="1222"/>
    <x v="1"/>
    <x v="0"/>
    <n v="0"/>
    <n v="0"/>
    <n v="0"/>
    <s v="Small"/>
    <s v="f"/>
    <s v="f"/>
    <s v="f"/>
    <s v="f"/>
    <s v="f"/>
    <s v="t"/>
    <s v="f"/>
    <x v="0"/>
    <x v="0"/>
    <n v="0"/>
    <x v="0"/>
    <x v="0"/>
  </r>
  <r>
    <s v="PAT_1345"/>
    <n v="56"/>
    <x v="2"/>
    <x v="0"/>
    <x v="0"/>
    <x v="0"/>
    <x v="0"/>
    <x v="0"/>
    <s v="f"/>
    <s v="f"/>
    <s v="f"/>
    <s v="UNKNOWN"/>
    <s v="UNKNOWN"/>
    <n v="1223"/>
    <x v="1"/>
    <x v="4"/>
    <n v="0"/>
    <n v="0"/>
    <n v="0"/>
    <s v="Small"/>
    <s v="f"/>
    <s v="t"/>
    <s v="f"/>
    <s v="f"/>
    <s v="f"/>
    <s v="t"/>
    <s v="f"/>
    <x v="0"/>
    <x v="0"/>
    <n v="0"/>
    <x v="0"/>
    <x v="0"/>
  </r>
  <r>
    <s v="PAT_1347"/>
    <n v="64"/>
    <x v="1"/>
    <x v="0"/>
    <x v="0"/>
    <x v="0"/>
    <x v="0"/>
    <x v="0"/>
    <s v="f"/>
    <s v="f"/>
    <s v="f"/>
    <s v="UNKNOWN"/>
    <s v="UNKNOWN"/>
    <n v="1226"/>
    <x v="1"/>
    <x v="3"/>
    <n v="0"/>
    <n v="0"/>
    <n v="0"/>
    <s v="Small"/>
    <s v="t"/>
    <s v="f"/>
    <s v="f"/>
    <s v="f"/>
    <s v="f"/>
    <s v="f"/>
    <s v="f"/>
    <x v="2"/>
    <x v="0"/>
    <n v="0"/>
    <x v="0"/>
    <x v="2"/>
  </r>
  <r>
    <s v="PAT_1349"/>
    <n v="58"/>
    <x v="2"/>
    <x v="0"/>
    <x v="0"/>
    <x v="0"/>
    <x v="0"/>
    <x v="0"/>
    <s v="f"/>
    <s v="f"/>
    <s v="f"/>
    <s v="UNKNOWN"/>
    <s v="UNKNOWN"/>
    <n v="1229"/>
    <x v="1"/>
    <x v="12"/>
    <n v="0"/>
    <n v="0"/>
    <n v="0"/>
    <s v="Small"/>
    <s v="f"/>
    <s v="f"/>
    <s v="f"/>
    <s v="f"/>
    <s v="f"/>
    <s v="t"/>
    <s v="f"/>
    <x v="0"/>
    <x v="0"/>
    <n v="0"/>
    <x v="0"/>
    <x v="0"/>
  </r>
  <r>
    <s v="PAT_135"/>
    <n v="53"/>
    <x v="2"/>
    <x v="0"/>
    <x v="0"/>
    <x v="0"/>
    <x v="1"/>
    <x v="0"/>
    <s v="t"/>
    <s v="f"/>
    <s v="f"/>
    <s v="POMERANIA"/>
    <s v="POMERANIA"/>
    <n v="202"/>
    <x v="2"/>
    <x v="4"/>
    <n v="10"/>
    <n v="9"/>
    <n v="9.5"/>
    <s v="Medium"/>
    <s v="t"/>
    <s v="t"/>
    <s v="t"/>
    <s v="f"/>
    <s v="t"/>
    <s v="t"/>
    <s v="t"/>
    <x v="3"/>
    <x v="1"/>
    <n v="9.5"/>
    <x v="1"/>
    <x v="3"/>
  </r>
  <r>
    <s v="PAT_1350"/>
    <n v="20"/>
    <x v="0"/>
    <x v="0"/>
    <x v="0"/>
    <x v="0"/>
    <x v="0"/>
    <x v="0"/>
    <s v="f"/>
    <s v="f"/>
    <s v="f"/>
    <s v="UNKNOWN"/>
    <s v="UNKNOWN"/>
    <n v="1230"/>
    <x v="1"/>
    <x v="4"/>
    <n v="0"/>
    <n v="0"/>
    <n v="0"/>
    <s v="Small"/>
    <s v="f"/>
    <s v="f"/>
    <s v="f"/>
    <s v="f"/>
    <s v="f"/>
    <s v="t"/>
    <s v="f"/>
    <x v="0"/>
    <x v="0"/>
    <n v="0"/>
    <x v="0"/>
    <x v="0"/>
  </r>
  <r>
    <s v="PAT_1351"/>
    <n v="25"/>
    <x v="0"/>
    <x v="0"/>
    <x v="0"/>
    <x v="0"/>
    <x v="0"/>
    <x v="0"/>
    <s v="f"/>
    <s v="f"/>
    <s v="f"/>
    <s v="UNKNOWN"/>
    <s v="UNKNOWN"/>
    <n v="1231"/>
    <x v="1"/>
    <x v="9"/>
    <n v="0"/>
    <n v="0"/>
    <n v="0"/>
    <s v="Small"/>
    <s v="f"/>
    <s v="t"/>
    <s v="f"/>
    <s v="t"/>
    <s v="f"/>
    <s v="t"/>
    <s v="f"/>
    <x v="0"/>
    <x v="0"/>
    <n v="0"/>
    <x v="0"/>
    <x v="0"/>
  </r>
  <r>
    <s v="PAT_1364"/>
    <n v="17"/>
    <x v="0"/>
    <x v="0"/>
    <x v="0"/>
    <x v="0"/>
    <x v="0"/>
    <x v="0"/>
    <s v="f"/>
    <s v="f"/>
    <s v="f"/>
    <s v="UNKNOWN"/>
    <s v="UNKNOWN"/>
    <n v="1246"/>
    <x v="1"/>
    <x v="4"/>
    <n v="0"/>
    <n v="0"/>
    <n v="0"/>
    <s v="Small"/>
    <s v="f"/>
    <s v="t"/>
    <s v="f"/>
    <s v="f"/>
    <s v="f"/>
    <s v="t"/>
    <s v="f"/>
    <x v="0"/>
    <x v="0"/>
    <n v="0"/>
    <x v="0"/>
    <x v="0"/>
  </r>
  <r>
    <s v="PAT_1365"/>
    <n v="48"/>
    <x v="2"/>
    <x v="0"/>
    <x v="0"/>
    <x v="0"/>
    <x v="0"/>
    <x v="0"/>
    <s v="f"/>
    <s v="f"/>
    <s v="f"/>
    <s v="UNKNOWN"/>
    <s v="UNKNOWN"/>
    <n v="1253"/>
    <x v="1"/>
    <x v="5"/>
    <n v="0"/>
    <n v="0"/>
    <n v="0"/>
    <s v="Small"/>
    <s v="t"/>
    <s v="f"/>
    <s v="f"/>
    <s v="f"/>
    <s v="f"/>
    <s v="f"/>
    <s v="f"/>
    <x v="2"/>
    <x v="0"/>
    <n v="0"/>
    <x v="0"/>
    <x v="2"/>
  </r>
  <r>
    <s v="PAT_1367"/>
    <n v="77"/>
    <x v="1"/>
    <x v="0"/>
    <x v="0"/>
    <x v="0"/>
    <x v="0"/>
    <x v="0"/>
    <s v="f"/>
    <s v="f"/>
    <s v="f"/>
    <s v="UNKNOWN"/>
    <s v="UNKNOWN"/>
    <n v="1264"/>
    <x v="1"/>
    <x v="2"/>
    <n v="0"/>
    <n v="0"/>
    <n v="0"/>
    <s v="Small"/>
    <s v="f"/>
    <s v="f"/>
    <s v="f"/>
    <s v="f"/>
    <s v="f"/>
    <s v="f"/>
    <s v="f"/>
    <x v="2"/>
    <x v="0"/>
    <n v="0"/>
    <x v="0"/>
    <x v="2"/>
  </r>
  <r>
    <s v="PAT_1369"/>
    <n v="62"/>
    <x v="1"/>
    <x v="0"/>
    <x v="0"/>
    <x v="0"/>
    <x v="0"/>
    <x v="0"/>
    <s v="f"/>
    <s v="f"/>
    <s v="f"/>
    <s v="UNKNOWN"/>
    <s v="UNKNOWN"/>
    <n v="1269"/>
    <x v="1"/>
    <x v="2"/>
    <n v="0"/>
    <n v="0"/>
    <n v="0"/>
    <s v="Small"/>
    <s v="t"/>
    <s v="f"/>
    <s v="f"/>
    <s v="f"/>
    <s v="f"/>
    <s v="t"/>
    <s v="f"/>
    <x v="2"/>
    <x v="0"/>
    <n v="0"/>
    <x v="0"/>
    <x v="2"/>
  </r>
  <r>
    <s v="PAT_1370"/>
    <n v="57"/>
    <x v="2"/>
    <x v="0"/>
    <x v="0"/>
    <x v="0"/>
    <x v="0"/>
    <x v="0"/>
    <s v="f"/>
    <s v="f"/>
    <s v="f"/>
    <s v="UNKNOWN"/>
    <s v="UNKNOWN"/>
    <n v="1274"/>
    <x v="1"/>
    <x v="6"/>
    <n v="0"/>
    <n v="0"/>
    <n v="0"/>
    <s v="Small"/>
    <s v="t"/>
    <s v="f"/>
    <s v="f"/>
    <s v="f"/>
    <s v="f"/>
    <s v="f"/>
    <s v="f"/>
    <x v="2"/>
    <x v="0"/>
    <n v="0"/>
    <x v="0"/>
    <x v="2"/>
  </r>
  <r>
    <s v="PAT_1371"/>
    <n v="53"/>
    <x v="2"/>
    <x v="0"/>
    <x v="0"/>
    <x v="0"/>
    <x v="0"/>
    <x v="0"/>
    <s v="f"/>
    <s v="f"/>
    <s v="f"/>
    <s v="UNKNOWN"/>
    <s v="UNKNOWN"/>
    <n v="1276"/>
    <x v="1"/>
    <x v="6"/>
    <n v="0"/>
    <n v="0"/>
    <n v="0"/>
    <s v="Small"/>
    <s v="t"/>
    <s v="f"/>
    <s v="f"/>
    <s v="f"/>
    <s v="f"/>
    <s v="f"/>
    <s v="f"/>
    <x v="2"/>
    <x v="0"/>
    <n v="0"/>
    <x v="0"/>
    <x v="2"/>
  </r>
  <r>
    <s v="PAT_1373"/>
    <n v="39"/>
    <x v="3"/>
    <x v="0"/>
    <x v="0"/>
    <x v="0"/>
    <x v="0"/>
    <x v="0"/>
    <s v="f"/>
    <s v="f"/>
    <s v="f"/>
    <s v="UNKNOWN"/>
    <s v="UNKNOWN"/>
    <n v="1283"/>
    <x v="1"/>
    <x v="2"/>
    <n v="0"/>
    <n v="0"/>
    <n v="0"/>
    <s v="Small"/>
    <s v="t"/>
    <s v="t"/>
    <s v="f"/>
    <s v="f"/>
    <s v="t"/>
    <s v="f"/>
    <s v="f"/>
    <x v="2"/>
    <x v="0"/>
    <n v="0"/>
    <x v="0"/>
    <x v="2"/>
  </r>
  <r>
    <s v="PAT_1374"/>
    <n v="54"/>
    <x v="2"/>
    <x v="0"/>
    <x v="0"/>
    <x v="0"/>
    <x v="0"/>
    <x v="0"/>
    <s v="f"/>
    <s v="f"/>
    <s v="f"/>
    <s v="UNKNOWN"/>
    <s v="UNKNOWN"/>
    <n v="1286"/>
    <x v="1"/>
    <x v="6"/>
    <n v="0"/>
    <n v="0"/>
    <n v="0"/>
    <s v="Small"/>
    <s v="t"/>
    <s v="f"/>
    <s v="f"/>
    <s v="f"/>
    <s v="t"/>
    <s v="t"/>
    <s v="f"/>
    <x v="2"/>
    <x v="0"/>
    <n v="0"/>
    <x v="0"/>
    <x v="2"/>
  </r>
  <r>
    <s v="PAT_1376"/>
    <n v="75"/>
    <x v="1"/>
    <x v="0"/>
    <x v="0"/>
    <x v="0"/>
    <x v="0"/>
    <x v="0"/>
    <s v="f"/>
    <s v="f"/>
    <s v="f"/>
    <s v="UNKNOWN"/>
    <s v="UNKNOWN"/>
    <n v="1297"/>
    <x v="1"/>
    <x v="2"/>
    <n v="0"/>
    <n v="0"/>
    <n v="0"/>
    <s v="Small"/>
    <s v="t"/>
    <s v="t"/>
    <s v="f"/>
    <s v="f"/>
    <s v="f"/>
    <s v="t"/>
    <s v="f"/>
    <x v="2"/>
    <x v="0"/>
    <n v="0"/>
    <x v="0"/>
    <x v="2"/>
  </r>
  <r>
    <s v="PAT_1377"/>
    <n v="71"/>
    <x v="1"/>
    <x v="0"/>
    <x v="0"/>
    <x v="0"/>
    <x v="0"/>
    <x v="0"/>
    <s v="f"/>
    <s v="f"/>
    <s v="f"/>
    <s v="UNKNOWN"/>
    <s v="UNKNOWN"/>
    <n v="3512"/>
    <x v="1"/>
    <x v="0"/>
    <n v="0"/>
    <n v="0"/>
    <n v="0"/>
    <s v="Small"/>
    <s v="f"/>
    <s v="f"/>
    <s v="f"/>
    <s v="f"/>
    <s v="f"/>
    <s v="t"/>
    <s v="f"/>
    <x v="1"/>
    <x v="0"/>
    <n v="0"/>
    <x v="0"/>
    <x v="1"/>
  </r>
  <r>
    <s v="PAT_1379"/>
    <n v="31"/>
    <x v="3"/>
    <x v="0"/>
    <x v="0"/>
    <x v="0"/>
    <x v="0"/>
    <x v="0"/>
    <s v="f"/>
    <s v="f"/>
    <s v="f"/>
    <s v="UNKNOWN"/>
    <s v="UNKNOWN"/>
    <n v="4145"/>
    <x v="1"/>
    <x v="11"/>
    <n v="0"/>
    <n v="0"/>
    <n v="0"/>
    <s v="Small"/>
    <s v="f"/>
    <s v="t"/>
    <s v="f"/>
    <s v="f"/>
    <s v="f"/>
    <s v="f"/>
    <s v="f"/>
    <x v="0"/>
    <x v="0"/>
    <n v="0"/>
    <x v="0"/>
    <x v="0"/>
  </r>
  <r>
    <s v="PAT_1381"/>
    <n v="68"/>
    <x v="1"/>
    <x v="0"/>
    <x v="0"/>
    <x v="0"/>
    <x v="0"/>
    <x v="0"/>
    <s v="f"/>
    <s v="f"/>
    <s v="f"/>
    <s v="UNKNOWN"/>
    <s v="UNKNOWN"/>
    <n v="1314"/>
    <x v="1"/>
    <x v="5"/>
    <n v="0"/>
    <n v="0"/>
    <n v="0"/>
    <s v="Small"/>
    <s v="t"/>
    <s v="f"/>
    <s v="f"/>
    <s v="f"/>
    <s v="f"/>
    <s v="f"/>
    <s v="f"/>
    <x v="2"/>
    <x v="0"/>
    <n v="0"/>
    <x v="0"/>
    <x v="2"/>
  </r>
  <r>
    <s v="PAT_1385"/>
    <n v="69"/>
    <x v="1"/>
    <x v="0"/>
    <x v="0"/>
    <x v="0"/>
    <x v="0"/>
    <x v="0"/>
    <s v="f"/>
    <s v="f"/>
    <s v="f"/>
    <s v="UNKNOWN"/>
    <s v="UNKNOWN"/>
    <n v="1323"/>
    <x v="1"/>
    <x v="0"/>
    <n v="0"/>
    <n v="0"/>
    <n v="0"/>
    <s v="Small"/>
    <s v="t"/>
    <s v="f"/>
    <s v="f"/>
    <s v="f"/>
    <s v="f"/>
    <s v="t"/>
    <s v="f"/>
    <x v="2"/>
    <x v="0"/>
    <n v="0"/>
    <x v="0"/>
    <x v="2"/>
  </r>
  <r>
    <s v="PAT_1388"/>
    <n v="29"/>
    <x v="0"/>
    <x v="0"/>
    <x v="0"/>
    <x v="0"/>
    <x v="0"/>
    <x v="0"/>
    <s v="f"/>
    <s v="f"/>
    <s v="f"/>
    <s v="UNKNOWN"/>
    <s v="UNKNOWN"/>
    <n v="3513"/>
    <x v="1"/>
    <x v="5"/>
    <n v="0"/>
    <n v="0"/>
    <n v="0"/>
    <s v="Small"/>
    <s v="f"/>
    <s v="f"/>
    <s v="f"/>
    <s v="f"/>
    <s v="f"/>
    <s v="t"/>
    <s v="f"/>
    <x v="0"/>
    <x v="0"/>
    <n v="0"/>
    <x v="0"/>
    <x v="0"/>
  </r>
  <r>
    <s v="PAT_139"/>
    <n v="83"/>
    <x v="1"/>
    <x v="0"/>
    <x v="0"/>
    <x v="1"/>
    <x v="0"/>
    <x v="1"/>
    <s v="f"/>
    <s v="t"/>
    <s v="t"/>
    <s v="GERMANY"/>
    <s v="GERMANY"/>
    <n v="207"/>
    <x v="2"/>
    <x v="0"/>
    <n v="11"/>
    <n v="9"/>
    <n v="10"/>
    <s v="Medium"/>
    <s v="t"/>
    <s v="t"/>
    <s v="t"/>
    <s v="f"/>
    <s v="t"/>
    <s v="f"/>
    <s v="t"/>
    <x v="3"/>
    <x v="1"/>
    <n v="10"/>
    <x v="1"/>
    <x v="3"/>
  </r>
  <r>
    <s v="PAT_1390"/>
    <n v="55"/>
    <x v="2"/>
    <x v="0"/>
    <x v="0"/>
    <x v="0"/>
    <x v="0"/>
    <x v="0"/>
    <s v="f"/>
    <s v="f"/>
    <s v="f"/>
    <s v="UNKNOWN"/>
    <s v="UNKNOWN"/>
    <n v="1346"/>
    <x v="1"/>
    <x v="0"/>
    <n v="0"/>
    <n v="0"/>
    <n v="0"/>
    <s v="Small"/>
    <s v="t"/>
    <s v="f"/>
    <s v="f"/>
    <s v="f"/>
    <s v="f"/>
    <s v="t"/>
    <s v="f"/>
    <x v="2"/>
    <x v="0"/>
    <n v="0"/>
    <x v="0"/>
    <x v="2"/>
  </r>
  <r>
    <s v="PAT_1391"/>
    <n v="53"/>
    <x v="2"/>
    <x v="0"/>
    <x v="0"/>
    <x v="0"/>
    <x v="0"/>
    <x v="0"/>
    <s v="f"/>
    <s v="f"/>
    <s v="f"/>
    <s v="UNKNOWN"/>
    <s v="UNKNOWN"/>
    <n v="1351"/>
    <x v="1"/>
    <x v="11"/>
    <n v="0"/>
    <n v="0"/>
    <n v="0"/>
    <s v="Small"/>
    <s v="f"/>
    <s v="f"/>
    <s v="f"/>
    <s v="f"/>
    <s v="f"/>
    <s v="t"/>
    <s v="f"/>
    <x v="0"/>
    <x v="0"/>
    <n v="0"/>
    <x v="0"/>
    <x v="0"/>
  </r>
  <r>
    <s v="PAT_1392"/>
    <n v="68"/>
    <x v="1"/>
    <x v="0"/>
    <x v="0"/>
    <x v="0"/>
    <x v="0"/>
    <x v="0"/>
    <s v="f"/>
    <s v="f"/>
    <s v="f"/>
    <s v="UNKNOWN"/>
    <s v="UNKNOWN"/>
    <n v="1353"/>
    <x v="1"/>
    <x v="3"/>
    <n v="0"/>
    <n v="0"/>
    <n v="0"/>
    <s v="Small"/>
    <s v="t"/>
    <s v="f"/>
    <s v="f"/>
    <s v="f"/>
    <s v="f"/>
    <s v="f"/>
    <s v="f"/>
    <x v="2"/>
    <x v="0"/>
    <n v="0"/>
    <x v="0"/>
    <x v="2"/>
  </r>
  <r>
    <s v="PAT_1393"/>
    <n v="65"/>
    <x v="1"/>
    <x v="0"/>
    <x v="0"/>
    <x v="0"/>
    <x v="0"/>
    <x v="0"/>
    <s v="f"/>
    <s v="f"/>
    <s v="f"/>
    <s v="UNKNOWN"/>
    <s v="UNKNOWN"/>
    <n v="1355"/>
    <x v="1"/>
    <x v="2"/>
    <n v="0"/>
    <n v="0"/>
    <n v="0"/>
    <s v="Small"/>
    <s v="t"/>
    <s v="f"/>
    <s v="f"/>
    <s v="f"/>
    <s v="f"/>
    <s v="f"/>
    <s v="f"/>
    <x v="2"/>
    <x v="0"/>
    <n v="0"/>
    <x v="0"/>
    <x v="2"/>
  </r>
  <r>
    <s v="PAT_1396"/>
    <n v="52"/>
    <x v="2"/>
    <x v="0"/>
    <x v="0"/>
    <x v="0"/>
    <x v="0"/>
    <x v="0"/>
    <s v="f"/>
    <s v="f"/>
    <s v="f"/>
    <s v="UNKNOWN"/>
    <s v="UNKNOWN"/>
    <n v="1360"/>
    <x v="1"/>
    <x v="2"/>
    <n v="0"/>
    <n v="0"/>
    <n v="0"/>
    <s v="Small"/>
    <s v="t"/>
    <s v="f"/>
    <s v="f"/>
    <s v="f"/>
    <s v="f"/>
    <s v="t"/>
    <s v="f"/>
    <x v="1"/>
    <x v="0"/>
    <n v="0"/>
    <x v="0"/>
    <x v="1"/>
  </r>
  <r>
    <s v="PAT_1397"/>
    <n v="61"/>
    <x v="1"/>
    <x v="0"/>
    <x v="0"/>
    <x v="0"/>
    <x v="0"/>
    <x v="0"/>
    <s v="f"/>
    <s v="f"/>
    <s v="f"/>
    <s v="UNKNOWN"/>
    <s v="UNKNOWN"/>
    <n v="1361"/>
    <x v="1"/>
    <x v="0"/>
    <n v="0"/>
    <n v="0"/>
    <n v="0"/>
    <s v="Small"/>
    <s v="f"/>
    <s v="t"/>
    <s v="f"/>
    <s v="f"/>
    <s v="f"/>
    <s v="f"/>
    <s v="f"/>
    <x v="1"/>
    <x v="0"/>
    <n v="0"/>
    <x v="0"/>
    <x v="1"/>
  </r>
  <r>
    <s v="PAT_1399"/>
    <n v="65"/>
    <x v="1"/>
    <x v="0"/>
    <x v="0"/>
    <x v="0"/>
    <x v="0"/>
    <x v="0"/>
    <s v="f"/>
    <s v="f"/>
    <s v="f"/>
    <s v="UNKNOWN"/>
    <s v="UNKNOWN"/>
    <n v="1367"/>
    <x v="1"/>
    <x v="0"/>
    <n v="0"/>
    <n v="0"/>
    <n v="0"/>
    <s v="Small"/>
    <s v="t"/>
    <s v="f"/>
    <s v="f"/>
    <s v="f"/>
    <s v="f"/>
    <s v="f"/>
    <s v="f"/>
    <x v="2"/>
    <x v="0"/>
    <n v="0"/>
    <x v="0"/>
    <x v="2"/>
  </r>
  <r>
    <s v="PAT_1400"/>
    <n v="78"/>
    <x v="1"/>
    <x v="0"/>
    <x v="0"/>
    <x v="0"/>
    <x v="0"/>
    <x v="0"/>
    <s v="f"/>
    <s v="f"/>
    <s v="f"/>
    <s v="UNKNOWN"/>
    <s v="UNKNOWN"/>
    <n v="1372"/>
    <x v="1"/>
    <x v="0"/>
    <n v="0"/>
    <n v="0"/>
    <n v="0"/>
    <s v="Small"/>
    <s v="f"/>
    <s v="t"/>
    <s v="f"/>
    <s v="f"/>
    <s v="f"/>
    <s v="t"/>
    <s v="f"/>
    <x v="1"/>
    <x v="0"/>
    <n v="0"/>
    <x v="0"/>
    <x v="1"/>
  </r>
  <r>
    <s v="PAT_1401"/>
    <n v="51"/>
    <x v="2"/>
    <x v="0"/>
    <x v="0"/>
    <x v="0"/>
    <x v="0"/>
    <x v="0"/>
    <s v="f"/>
    <s v="f"/>
    <s v="f"/>
    <s v="UNKNOWN"/>
    <s v="UNKNOWN"/>
    <n v="1374"/>
    <x v="1"/>
    <x v="6"/>
    <n v="0"/>
    <n v="0"/>
    <n v="0"/>
    <s v="Small"/>
    <s v="f"/>
    <s v="t"/>
    <s v="f"/>
    <s v="f"/>
    <s v="f"/>
    <s v="t"/>
    <s v="f"/>
    <x v="0"/>
    <x v="0"/>
    <n v="0"/>
    <x v="0"/>
    <x v="0"/>
  </r>
  <r>
    <s v="PAT_1402"/>
    <n v="66"/>
    <x v="1"/>
    <x v="0"/>
    <x v="0"/>
    <x v="0"/>
    <x v="0"/>
    <x v="0"/>
    <s v="f"/>
    <s v="f"/>
    <s v="f"/>
    <s v="UNKNOWN"/>
    <s v="UNKNOWN"/>
    <n v="1377"/>
    <x v="1"/>
    <x v="5"/>
    <n v="0"/>
    <n v="0"/>
    <n v="0"/>
    <s v="Small"/>
    <s v="t"/>
    <s v="t"/>
    <s v="f"/>
    <s v="f"/>
    <s v="f"/>
    <s v="f"/>
    <s v="f"/>
    <x v="2"/>
    <x v="0"/>
    <n v="0"/>
    <x v="0"/>
    <x v="2"/>
  </r>
  <r>
    <s v="PAT_1403"/>
    <n v="50"/>
    <x v="2"/>
    <x v="0"/>
    <x v="0"/>
    <x v="0"/>
    <x v="0"/>
    <x v="0"/>
    <s v="f"/>
    <s v="f"/>
    <s v="f"/>
    <s v="UNKNOWN"/>
    <s v="UNKNOWN"/>
    <n v="1392"/>
    <x v="1"/>
    <x v="7"/>
    <n v="0"/>
    <n v="0"/>
    <n v="0"/>
    <s v="Small"/>
    <s v="f"/>
    <s v="f"/>
    <s v="f"/>
    <s v="f"/>
    <s v="f"/>
    <s v="f"/>
    <s v="f"/>
    <x v="2"/>
    <x v="0"/>
    <n v="0"/>
    <x v="0"/>
    <x v="2"/>
  </r>
  <r>
    <s v="PAT_1404"/>
    <n v="52"/>
    <x v="2"/>
    <x v="0"/>
    <x v="0"/>
    <x v="0"/>
    <x v="0"/>
    <x v="0"/>
    <s v="f"/>
    <s v="f"/>
    <s v="f"/>
    <s v="UNKNOWN"/>
    <s v="UNKNOWN"/>
    <n v="1393"/>
    <x v="1"/>
    <x v="0"/>
    <n v="0"/>
    <n v="0"/>
    <n v="0"/>
    <s v="Small"/>
    <s v="f"/>
    <s v="t"/>
    <s v="f"/>
    <s v="f"/>
    <s v="f"/>
    <s v="t"/>
    <s v="f"/>
    <x v="1"/>
    <x v="0"/>
    <n v="0"/>
    <x v="0"/>
    <x v="1"/>
  </r>
  <r>
    <s v="PAT_1405"/>
    <n v="51"/>
    <x v="2"/>
    <x v="0"/>
    <x v="0"/>
    <x v="0"/>
    <x v="0"/>
    <x v="0"/>
    <s v="f"/>
    <s v="f"/>
    <s v="f"/>
    <s v="UNKNOWN"/>
    <s v="UNKNOWN"/>
    <n v="1395"/>
    <x v="1"/>
    <x v="0"/>
    <n v="0"/>
    <n v="0"/>
    <n v="0"/>
    <s v="Small"/>
    <s v="f"/>
    <s v="f"/>
    <s v="f"/>
    <s v="f"/>
    <s v="f"/>
    <s v="f"/>
    <s v="f"/>
    <x v="2"/>
    <x v="0"/>
    <n v="0"/>
    <x v="0"/>
    <x v="2"/>
  </r>
  <r>
    <s v="PAT_1406"/>
    <n v="62"/>
    <x v="1"/>
    <x v="0"/>
    <x v="0"/>
    <x v="0"/>
    <x v="0"/>
    <x v="0"/>
    <s v="f"/>
    <s v="f"/>
    <s v="f"/>
    <s v="UNKNOWN"/>
    <s v="UNKNOWN"/>
    <n v="1397"/>
    <x v="1"/>
    <x v="2"/>
    <n v="0"/>
    <n v="0"/>
    <n v="0"/>
    <s v="Small"/>
    <s v="t"/>
    <s v="f"/>
    <s v="f"/>
    <s v="f"/>
    <s v="f"/>
    <s v="f"/>
    <s v="f"/>
    <x v="2"/>
    <x v="0"/>
    <n v="0"/>
    <x v="0"/>
    <x v="2"/>
  </r>
  <r>
    <s v="PAT_1407"/>
    <n v="81"/>
    <x v="1"/>
    <x v="0"/>
    <x v="0"/>
    <x v="0"/>
    <x v="0"/>
    <x v="0"/>
    <s v="f"/>
    <s v="f"/>
    <s v="f"/>
    <s v="UNKNOWN"/>
    <s v="UNKNOWN"/>
    <n v="1402"/>
    <x v="1"/>
    <x v="2"/>
    <n v="0"/>
    <n v="0"/>
    <n v="0"/>
    <s v="Small"/>
    <s v="t"/>
    <s v="f"/>
    <s v="f"/>
    <s v="f"/>
    <s v="f"/>
    <s v="f"/>
    <s v="f"/>
    <x v="2"/>
    <x v="0"/>
    <n v="0"/>
    <x v="0"/>
    <x v="2"/>
  </r>
  <r>
    <s v="PAT_1408"/>
    <n v="68"/>
    <x v="1"/>
    <x v="0"/>
    <x v="0"/>
    <x v="0"/>
    <x v="0"/>
    <x v="0"/>
    <s v="f"/>
    <s v="f"/>
    <s v="f"/>
    <s v="UNKNOWN"/>
    <s v="UNKNOWN"/>
    <n v="1404"/>
    <x v="1"/>
    <x v="1"/>
    <n v="0"/>
    <n v="0"/>
    <n v="0"/>
    <s v="Small"/>
    <s v="f"/>
    <s v="f"/>
    <s v="f"/>
    <s v="f"/>
    <s v="f"/>
    <s v="t"/>
    <s v="f"/>
    <x v="1"/>
    <x v="0"/>
    <n v="0"/>
    <x v="0"/>
    <x v="1"/>
  </r>
  <r>
    <s v="PAT_141"/>
    <n v="71"/>
    <x v="1"/>
    <x v="0"/>
    <x v="0"/>
    <x v="1"/>
    <x v="0"/>
    <x v="0"/>
    <s v="f"/>
    <s v="t"/>
    <s v="t"/>
    <s v="GERMANY"/>
    <s v="GERMANY"/>
    <n v="209"/>
    <x v="2"/>
    <x v="0"/>
    <n v="7"/>
    <n v="5"/>
    <n v="6"/>
    <s v="Medium"/>
    <s v="t"/>
    <s v="t"/>
    <s v="f"/>
    <s v="f"/>
    <s v="f"/>
    <s v="t"/>
    <s v="t"/>
    <x v="3"/>
    <x v="1"/>
    <n v="6"/>
    <x v="1"/>
    <x v="3"/>
  </r>
  <r>
    <s v="PAT_1410"/>
    <n v="86"/>
    <x v="1"/>
    <x v="0"/>
    <x v="0"/>
    <x v="0"/>
    <x v="0"/>
    <x v="0"/>
    <s v="f"/>
    <s v="f"/>
    <s v="f"/>
    <s v="UNKNOWN"/>
    <s v="UNKNOWN"/>
    <n v="1410"/>
    <x v="1"/>
    <x v="7"/>
    <n v="0"/>
    <n v="0"/>
    <n v="0"/>
    <s v="Small"/>
    <s v="t"/>
    <s v="t"/>
    <s v="f"/>
    <s v="f"/>
    <s v="f"/>
    <s v="t"/>
    <s v="f"/>
    <x v="2"/>
    <x v="0"/>
    <n v="0"/>
    <x v="0"/>
    <x v="2"/>
  </r>
  <r>
    <s v="PAT_1411"/>
    <n v="63"/>
    <x v="1"/>
    <x v="0"/>
    <x v="0"/>
    <x v="0"/>
    <x v="0"/>
    <x v="0"/>
    <s v="f"/>
    <s v="f"/>
    <s v="f"/>
    <s v="UNKNOWN"/>
    <s v="UNKNOWN"/>
    <n v="1414"/>
    <x v="1"/>
    <x v="8"/>
    <n v="0"/>
    <n v="0"/>
    <n v="0"/>
    <s v="Small"/>
    <s v="t"/>
    <s v="f"/>
    <s v="f"/>
    <s v="f"/>
    <s v="f"/>
    <s v="t"/>
    <s v="f"/>
    <x v="2"/>
    <x v="0"/>
    <n v="0"/>
    <x v="0"/>
    <x v="2"/>
  </r>
  <r>
    <s v="PAT_1412"/>
    <n v="75"/>
    <x v="1"/>
    <x v="0"/>
    <x v="0"/>
    <x v="0"/>
    <x v="0"/>
    <x v="0"/>
    <s v="f"/>
    <s v="f"/>
    <s v="f"/>
    <s v="UNKNOWN"/>
    <s v="UNKNOWN"/>
    <n v="1421"/>
    <x v="1"/>
    <x v="8"/>
    <n v="0"/>
    <n v="0"/>
    <n v="0"/>
    <s v="Small"/>
    <s v="t"/>
    <s v="f"/>
    <s v="f"/>
    <s v="f"/>
    <s v="f"/>
    <s v="f"/>
    <s v="f"/>
    <x v="2"/>
    <x v="0"/>
    <n v="0"/>
    <x v="0"/>
    <x v="2"/>
  </r>
  <r>
    <s v="PAT_1414"/>
    <n v="75"/>
    <x v="1"/>
    <x v="0"/>
    <x v="0"/>
    <x v="0"/>
    <x v="0"/>
    <x v="0"/>
    <s v="f"/>
    <s v="f"/>
    <s v="f"/>
    <s v="UNKNOWN"/>
    <s v="UNKNOWN"/>
    <n v="1429"/>
    <x v="1"/>
    <x v="5"/>
    <n v="0"/>
    <n v="0"/>
    <n v="0"/>
    <s v="Small"/>
    <s v="t"/>
    <s v="f"/>
    <s v="f"/>
    <s v="f"/>
    <s v="t"/>
    <s v="f"/>
    <s v="f"/>
    <x v="2"/>
    <x v="0"/>
    <n v="0"/>
    <x v="0"/>
    <x v="2"/>
  </r>
  <r>
    <s v="PAT_1415"/>
    <n v="77"/>
    <x v="1"/>
    <x v="0"/>
    <x v="0"/>
    <x v="0"/>
    <x v="0"/>
    <x v="0"/>
    <s v="f"/>
    <s v="f"/>
    <s v="f"/>
    <s v="UNKNOWN"/>
    <s v="UNKNOWN"/>
    <n v="1439"/>
    <x v="1"/>
    <x v="2"/>
    <n v="0"/>
    <n v="0"/>
    <n v="0"/>
    <s v="Small"/>
    <s v="f"/>
    <s v="f"/>
    <s v="f"/>
    <s v="f"/>
    <s v="f"/>
    <s v="f"/>
    <s v="f"/>
    <x v="2"/>
    <x v="0"/>
    <n v="0"/>
    <x v="0"/>
    <x v="2"/>
  </r>
  <r>
    <s v="PAT_1418"/>
    <n v="86"/>
    <x v="1"/>
    <x v="0"/>
    <x v="0"/>
    <x v="0"/>
    <x v="0"/>
    <x v="0"/>
    <s v="f"/>
    <s v="f"/>
    <s v="f"/>
    <s v="UNKNOWN"/>
    <s v="UNKNOWN"/>
    <n v="1447"/>
    <x v="1"/>
    <x v="4"/>
    <n v="0"/>
    <n v="0"/>
    <n v="0"/>
    <s v="Small"/>
    <s v="f"/>
    <s v="t"/>
    <s v="f"/>
    <s v="f"/>
    <s v="f"/>
    <s v="t"/>
    <s v="f"/>
    <x v="1"/>
    <x v="0"/>
    <n v="0"/>
    <x v="0"/>
    <x v="1"/>
  </r>
  <r>
    <s v="PAT_1420"/>
    <n v="84"/>
    <x v="1"/>
    <x v="0"/>
    <x v="0"/>
    <x v="0"/>
    <x v="0"/>
    <x v="0"/>
    <s v="f"/>
    <s v="f"/>
    <s v="f"/>
    <s v="UNKNOWN"/>
    <s v="UNKNOWN"/>
    <n v="1460"/>
    <x v="1"/>
    <x v="5"/>
    <n v="0"/>
    <n v="0"/>
    <n v="0"/>
    <s v="Small"/>
    <s v="t"/>
    <s v="f"/>
    <s v="f"/>
    <s v="f"/>
    <s v="f"/>
    <s v="t"/>
    <s v="f"/>
    <x v="1"/>
    <x v="0"/>
    <n v="0"/>
    <x v="0"/>
    <x v="1"/>
  </r>
  <r>
    <s v="PAT_1421"/>
    <n v="62"/>
    <x v="1"/>
    <x v="0"/>
    <x v="0"/>
    <x v="0"/>
    <x v="0"/>
    <x v="0"/>
    <s v="f"/>
    <s v="f"/>
    <s v="f"/>
    <s v="UNKNOWN"/>
    <s v="UNKNOWN"/>
    <n v="1464"/>
    <x v="1"/>
    <x v="5"/>
    <n v="0"/>
    <n v="0"/>
    <n v="0"/>
    <s v="Small"/>
    <s v="t"/>
    <s v="f"/>
    <s v="f"/>
    <s v="f"/>
    <s v="f"/>
    <s v="f"/>
    <s v="f"/>
    <x v="2"/>
    <x v="0"/>
    <n v="0"/>
    <x v="0"/>
    <x v="2"/>
  </r>
  <r>
    <s v="PAT_1423"/>
    <n v="56"/>
    <x v="2"/>
    <x v="0"/>
    <x v="0"/>
    <x v="0"/>
    <x v="0"/>
    <x v="0"/>
    <s v="f"/>
    <s v="f"/>
    <s v="f"/>
    <s v="UNKNOWN"/>
    <s v="UNKNOWN"/>
    <n v="1472"/>
    <x v="1"/>
    <x v="0"/>
    <n v="0"/>
    <n v="0"/>
    <n v="0"/>
    <s v="Small"/>
    <s v="t"/>
    <s v="f"/>
    <s v="f"/>
    <s v="f"/>
    <s v="f"/>
    <s v="f"/>
    <s v="f"/>
    <x v="2"/>
    <x v="0"/>
    <n v="0"/>
    <x v="0"/>
    <x v="2"/>
  </r>
  <r>
    <s v="PAT_1427"/>
    <n v="47"/>
    <x v="2"/>
    <x v="0"/>
    <x v="0"/>
    <x v="0"/>
    <x v="0"/>
    <x v="0"/>
    <s v="f"/>
    <s v="f"/>
    <s v="f"/>
    <s v="UNKNOWN"/>
    <s v="UNKNOWN"/>
    <n v="1485"/>
    <x v="1"/>
    <x v="2"/>
    <n v="0"/>
    <n v="0"/>
    <n v="0"/>
    <s v="Small"/>
    <s v="t"/>
    <s v="f"/>
    <s v="f"/>
    <s v="f"/>
    <s v="f"/>
    <s v="f"/>
    <s v="f"/>
    <x v="2"/>
    <x v="0"/>
    <n v="0"/>
    <x v="0"/>
    <x v="2"/>
  </r>
  <r>
    <s v="PAT_1428"/>
    <n v="68"/>
    <x v="1"/>
    <x v="0"/>
    <x v="0"/>
    <x v="0"/>
    <x v="0"/>
    <x v="0"/>
    <s v="f"/>
    <s v="f"/>
    <s v="f"/>
    <s v="UNKNOWN"/>
    <s v="UNKNOWN"/>
    <n v="1489"/>
    <x v="1"/>
    <x v="2"/>
    <n v="0"/>
    <n v="0"/>
    <n v="0"/>
    <s v="Small"/>
    <s v="t"/>
    <s v="f"/>
    <s v="f"/>
    <s v="f"/>
    <s v="f"/>
    <s v="f"/>
    <s v="f"/>
    <x v="2"/>
    <x v="0"/>
    <n v="0"/>
    <x v="0"/>
    <x v="2"/>
  </r>
  <r>
    <s v="PAT_1429"/>
    <n v="58"/>
    <x v="2"/>
    <x v="0"/>
    <x v="0"/>
    <x v="0"/>
    <x v="0"/>
    <x v="0"/>
    <s v="f"/>
    <s v="f"/>
    <s v="f"/>
    <s v="UNKNOWN"/>
    <s v="UNKNOWN"/>
    <n v="1491"/>
    <x v="1"/>
    <x v="2"/>
    <n v="0"/>
    <n v="0"/>
    <n v="0"/>
    <s v="Small"/>
    <s v="t"/>
    <s v="f"/>
    <s v="f"/>
    <s v="f"/>
    <s v="f"/>
    <s v="f"/>
    <s v="f"/>
    <x v="2"/>
    <x v="0"/>
    <n v="0"/>
    <x v="0"/>
    <x v="2"/>
  </r>
  <r>
    <s v="PAT_143"/>
    <n v="71"/>
    <x v="1"/>
    <x v="0"/>
    <x v="1"/>
    <x v="1"/>
    <x v="1"/>
    <x v="1"/>
    <s v="t"/>
    <s v="f"/>
    <s v="f"/>
    <s v="POMERANIA"/>
    <s v="POMERANIA"/>
    <n v="213"/>
    <x v="2"/>
    <x v="6"/>
    <n v="8"/>
    <n v="7"/>
    <n v="7.5"/>
    <s v="Medium"/>
    <s v="t"/>
    <s v="t"/>
    <s v="f"/>
    <s v="f"/>
    <s v="f"/>
    <s v="t"/>
    <s v="t"/>
    <x v="3"/>
    <x v="1"/>
    <n v="7.5"/>
    <x v="1"/>
    <x v="3"/>
  </r>
  <r>
    <s v="PAT_1431"/>
    <n v="58"/>
    <x v="2"/>
    <x v="0"/>
    <x v="0"/>
    <x v="0"/>
    <x v="0"/>
    <x v="0"/>
    <s v="f"/>
    <s v="f"/>
    <s v="f"/>
    <s v="UNKNOWN"/>
    <s v="UNKNOWN"/>
    <n v="1495"/>
    <x v="1"/>
    <x v="2"/>
    <n v="0"/>
    <n v="0"/>
    <n v="0"/>
    <s v="Small"/>
    <s v="t"/>
    <s v="f"/>
    <s v="f"/>
    <s v="f"/>
    <s v="f"/>
    <s v="f"/>
    <s v="f"/>
    <x v="2"/>
    <x v="0"/>
    <n v="0"/>
    <x v="0"/>
    <x v="2"/>
  </r>
  <r>
    <s v="PAT_1432"/>
    <n v="52"/>
    <x v="2"/>
    <x v="0"/>
    <x v="0"/>
    <x v="0"/>
    <x v="0"/>
    <x v="0"/>
    <s v="f"/>
    <s v="f"/>
    <s v="f"/>
    <s v="UNKNOWN"/>
    <s v="UNKNOWN"/>
    <n v="1497"/>
    <x v="1"/>
    <x v="2"/>
    <n v="0"/>
    <n v="0"/>
    <n v="0"/>
    <s v="Small"/>
    <s v="t"/>
    <s v="f"/>
    <s v="f"/>
    <s v="f"/>
    <s v="f"/>
    <s v="f"/>
    <s v="f"/>
    <x v="2"/>
    <x v="0"/>
    <n v="0"/>
    <x v="0"/>
    <x v="2"/>
  </r>
  <r>
    <s v="PAT_1433"/>
    <n v="51"/>
    <x v="2"/>
    <x v="0"/>
    <x v="0"/>
    <x v="0"/>
    <x v="0"/>
    <x v="0"/>
    <s v="f"/>
    <s v="f"/>
    <s v="f"/>
    <s v="UNKNOWN"/>
    <s v="UNKNOWN"/>
    <n v="1499"/>
    <x v="1"/>
    <x v="2"/>
    <n v="0"/>
    <n v="0"/>
    <n v="0"/>
    <s v="Small"/>
    <s v="t"/>
    <s v="f"/>
    <s v="f"/>
    <s v="f"/>
    <s v="f"/>
    <s v="f"/>
    <s v="f"/>
    <x v="2"/>
    <x v="0"/>
    <n v="0"/>
    <x v="0"/>
    <x v="2"/>
  </r>
  <r>
    <s v="PAT_1439"/>
    <n v="59"/>
    <x v="2"/>
    <x v="0"/>
    <x v="0"/>
    <x v="0"/>
    <x v="0"/>
    <x v="0"/>
    <s v="f"/>
    <s v="f"/>
    <s v="f"/>
    <s v="UNKNOWN"/>
    <s v="UNKNOWN"/>
    <n v="1521"/>
    <x v="1"/>
    <x v="0"/>
    <n v="0"/>
    <n v="0"/>
    <n v="0"/>
    <s v="Small"/>
    <s v="f"/>
    <s v="f"/>
    <s v="f"/>
    <s v="f"/>
    <s v="f"/>
    <s v="t"/>
    <s v="f"/>
    <x v="2"/>
    <x v="0"/>
    <n v="0"/>
    <x v="0"/>
    <x v="2"/>
  </r>
  <r>
    <s v="PAT_1441"/>
    <n v="52"/>
    <x v="2"/>
    <x v="0"/>
    <x v="0"/>
    <x v="0"/>
    <x v="0"/>
    <x v="0"/>
    <s v="f"/>
    <s v="f"/>
    <s v="f"/>
    <s v="UNKNOWN"/>
    <s v="UNKNOWN"/>
    <n v="1531"/>
    <x v="1"/>
    <x v="2"/>
    <n v="0"/>
    <n v="0"/>
    <n v="0"/>
    <s v="Small"/>
    <s v="t"/>
    <s v="f"/>
    <s v="f"/>
    <s v="f"/>
    <s v="f"/>
    <s v="f"/>
    <s v="f"/>
    <x v="2"/>
    <x v="0"/>
    <n v="0"/>
    <x v="0"/>
    <x v="2"/>
  </r>
  <r>
    <s v="PAT_1443"/>
    <n v="58"/>
    <x v="2"/>
    <x v="0"/>
    <x v="0"/>
    <x v="0"/>
    <x v="0"/>
    <x v="0"/>
    <s v="f"/>
    <s v="f"/>
    <s v="f"/>
    <s v="UNKNOWN"/>
    <s v="UNKNOWN"/>
    <n v="1536"/>
    <x v="1"/>
    <x v="3"/>
    <n v="0"/>
    <n v="0"/>
    <n v="0"/>
    <s v="Small"/>
    <s v="t"/>
    <s v="f"/>
    <s v="f"/>
    <s v="f"/>
    <s v="t"/>
    <s v="f"/>
    <s v="f"/>
    <x v="2"/>
    <x v="0"/>
    <n v="0"/>
    <x v="0"/>
    <x v="2"/>
  </r>
  <r>
    <s v="PAT_1448"/>
    <n v="23"/>
    <x v="0"/>
    <x v="0"/>
    <x v="0"/>
    <x v="0"/>
    <x v="0"/>
    <x v="0"/>
    <s v="f"/>
    <s v="f"/>
    <s v="f"/>
    <s v="UNKNOWN"/>
    <s v="UNKNOWN"/>
    <n v="1551"/>
    <x v="1"/>
    <x v="4"/>
    <n v="0"/>
    <n v="0"/>
    <n v="0"/>
    <s v="Small"/>
    <s v="t"/>
    <s v="t"/>
    <s v="f"/>
    <s v="t"/>
    <s v="f"/>
    <s v="f"/>
    <s v="f"/>
    <x v="0"/>
    <x v="0"/>
    <n v="0"/>
    <x v="0"/>
    <x v="0"/>
  </r>
  <r>
    <s v="PAT_1449"/>
    <n v="67"/>
    <x v="1"/>
    <x v="0"/>
    <x v="0"/>
    <x v="0"/>
    <x v="0"/>
    <x v="0"/>
    <s v="f"/>
    <s v="f"/>
    <s v="f"/>
    <s v="UNKNOWN"/>
    <s v="UNKNOWN"/>
    <n v="1554"/>
    <x v="1"/>
    <x v="2"/>
    <n v="0"/>
    <n v="0"/>
    <n v="0"/>
    <s v="Small"/>
    <s v="t"/>
    <s v="f"/>
    <s v="f"/>
    <s v="f"/>
    <s v="f"/>
    <s v="f"/>
    <s v="f"/>
    <x v="2"/>
    <x v="0"/>
    <n v="0"/>
    <x v="0"/>
    <x v="2"/>
  </r>
  <r>
    <s v="PAT_145"/>
    <n v="68"/>
    <x v="1"/>
    <x v="0"/>
    <x v="0"/>
    <x v="0"/>
    <x v="0"/>
    <x v="0"/>
    <s v="t"/>
    <s v="f"/>
    <s v="t"/>
    <s v="POMERANIA"/>
    <s v="POMERANIA"/>
    <n v="216"/>
    <x v="2"/>
    <x v="7"/>
    <n v="8"/>
    <n v="5"/>
    <n v="6.5"/>
    <s v="Medium"/>
    <s v="t"/>
    <s v="t"/>
    <s v="t"/>
    <s v="t"/>
    <s v="t"/>
    <s v="f"/>
    <s v="t"/>
    <x v="3"/>
    <x v="1"/>
    <n v="6.5"/>
    <x v="1"/>
    <x v="3"/>
  </r>
  <r>
    <s v="PAT_1450"/>
    <n v="49"/>
    <x v="2"/>
    <x v="0"/>
    <x v="0"/>
    <x v="0"/>
    <x v="0"/>
    <x v="0"/>
    <s v="f"/>
    <s v="f"/>
    <s v="f"/>
    <s v="UNKNOWN"/>
    <s v="UNKNOWN"/>
    <n v="1556"/>
    <x v="1"/>
    <x v="0"/>
    <n v="0"/>
    <n v="0"/>
    <n v="0"/>
    <s v="Small"/>
    <s v="t"/>
    <s v="f"/>
    <s v="f"/>
    <s v="f"/>
    <s v="f"/>
    <s v="f"/>
    <s v="f"/>
    <x v="2"/>
    <x v="0"/>
    <n v="0"/>
    <x v="0"/>
    <x v="2"/>
  </r>
  <r>
    <s v="PAT_1451"/>
    <n v="36"/>
    <x v="3"/>
    <x v="0"/>
    <x v="0"/>
    <x v="0"/>
    <x v="0"/>
    <x v="0"/>
    <s v="f"/>
    <s v="f"/>
    <s v="f"/>
    <s v="UNKNOWN"/>
    <s v="UNKNOWN"/>
    <n v="1562"/>
    <x v="1"/>
    <x v="6"/>
    <n v="0"/>
    <n v="0"/>
    <n v="0"/>
    <s v="Small"/>
    <s v="f"/>
    <s v="t"/>
    <s v="f"/>
    <s v="f"/>
    <s v="f"/>
    <s v="t"/>
    <s v="f"/>
    <x v="0"/>
    <x v="0"/>
    <n v="0"/>
    <x v="0"/>
    <x v="0"/>
  </r>
  <r>
    <s v="PAT_1452"/>
    <n v="67"/>
    <x v="1"/>
    <x v="0"/>
    <x v="0"/>
    <x v="0"/>
    <x v="0"/>
    <x v="0"/>
    <s v="f"/>
    <s v="f"/>
    <s v="f"/>
    <s v="UNKNOWN"/>
    <s v="UNKNOWN"/>
    <n v="1564"/>
    <x v="1"/>
    <x v="0"/>
    <n v="0"/>
    <n v="0"/>
    <n v="0"/>
    <s v="Small"/>
    <s v="f"/>
    <s v="f"/>
    <s v="f"/>
    <s v="f"/>
    <s v="f"/>
    <s v="f"/>
    <s v="f"/>
    <x v="2"/>
    <x v="0"/>
    <n v="0"/>
    <x v="0"/>
    <x v="2"/>
  </r>
  <r>
    <s v="PAT_1453"/>
    <n v="52"/>
    <x v="2"/>
    <x v="0"/>
    <x v="0"/>
    <x v="0"/>
    <x v="0"/>
    <x v="0"/>
    <s v="f"/>
    <s v="f"/>
    <s v="f"/>
    <s v="UNKNOWN"/>
    <s v="UNKNOWN"/>
    <n v="1567"/>
    <x v="1"/>
    <x v="0"/>
    <n v="0"/>
    <n v="0"/>
    <n v="0"/>
    <s v="Small"/>
    <s v="f"/>
    <s v="f"/>
    <s v="f"/>
    <s v="f"/>
    <s v="f"/>
    <s v="t"/>
    <s v="f"/>
    <x v="0"/>
    <x v="0"/>
    <n v="0"/>
    <x v="0"/>
    <x v="0"/>
  </r>
  <r>
    <s v="PAT_1455"/>
    <n v="67"/>
    <x v="1"/>
    <x v="0"/>
    <x v="0"/>
    <x v="0"/>
    <x v="0"/>
    <x v="0"/>
    <s v="f"/>
    <s v="f"/>
    <s v="f"/>
    <s v="UNKNOWN"/>
    <s v="UNKNOWN"/>
    <n v="1585"/>
    <x v="1"/>
    <x v="2"/>
    <n v="0"/>
    <n v="0"/>
    <n v="0"/>
    <s v="Small"/>
    <s v="f"/>
    <s v="f"/>
    <s v="f"/>
    <s v="f"/>
    <s v="f"/>
    <s v="f"/>
    <s v="f"/>
    <x v="1"/>
    <x v="0"/>
    <n v="0"/>
    <x v="0"/>
    <x v="1"/>
  </r>
  <r>
    <s v="PAT_1460"/>
    <n v="62"/>
    <x v="1"/>
    <x v="0"/>
    <x v="0"/>
    <x v="0"/>
    <x v="0"/>
    <x v="0"/>
    <s v="f"/>
    <s v="f"/>
    <s v="f"/>
    <s v="UNKNOWN"/>
    <s v="UNKNOWN"/>
    <n v="1598"/>
    <x v="1"/>
    <x v="0"/>
    <n v="0"/>
    <n v="0"/>
    <n v="0"/>
    <s v="Small"/>
    <s v="f"/>
    <s v="t"/>
    <s v="f"/>
    <s v="f"/>
    <s v="f"/>
    <s v="t"/>
    <s v="f"/>
    <x v="1"/>
    <x v="0"/>
    <n v="0"/>
    <x v="0"/>
    <x v="1"/>
  </r>
  <r>
    <s v="PAT_1461"/>
    <n v="52"/>
    <x v="2"/>
    <x v="0"/>
    <x v="0"/>
    <x v="0"/>
    <x v="0"/>
    <x v="0"/>
    <s v="f"/>
    <s v="f"/>
    <s v="f"/>
    <s v="UNKNOWN"/>
    <s v="UNKNOWN"/>
    <n v="1600"/>
    <x v="1"/>
    <x v="0"/>
    <n v="0"/>
    <n v="0"/>
    <n v="0"/>
    <s v="Small"/>
    <s v="f"/>
    <s v="t"/>
    <s v="f"/>
    <s v="f"/>
    <s v="f"/>
    <s v="t"/>
    <s v="f"/>
    <x v="1"/>
    <x v="0"/>
    <n v="0"/>
    <x v="0"/>
    <x v="1"/>
  </r>
  <r>
    <s v="PAT_1464"/>
    <n v="69"/>
    <x v="1"/>
    <x v="0"/>
    <x v="0"/>
    <x v="0"/>
    <x v="0"/>
    <x v="0"/>
    <s v="f"/>
    <s v="f"/>
    <s v="f"/>
    <s v="UNKNOWN"/>
    <s v="UNKNOWN"/>
    <n v="1612"/>
    <x v="1"/>
    <x v="2"/>
    <n v="0"/>
    <n v="0"/>
    <n v="0"/>
    <s v="Small"/>
    <s v="t"/>
    <s v="f"/>
    <s v="f"/>
    <s v="f"/>
    <s v="f"/>
    <s v="f"/>
    <s v="f"/>
    <x v="2"/>
    <x v="0"/>
    <n v="0"/>
    <x v="0"/>
    <x v="2"/>
  </r>
  <r>
    <s v="PAT_1466"/>
    <n v="53"/>
    <x v="2"/>
    <x v="0"/>
    <x v="0"/>
    <x v="0"/>
    <x v="0"/>
    <x v="0"/>
    <s v="f"/>
    <s v="f"/>
    <s v="f"/>
    <s v="UNKNOWN"/>
    <s v="UNKNOWN"/>
    <n v="1618"/>
    <x v="1"/>
    <x v="5"/>
    <n v="0"/>
    <n v="0"/>
    <n v="0"/>
    <s v="Small"/>
    <s v="t"/>
    <s v="f"/>
    <s v="f"/>
    <s v="f"/>
    <s v="f"/>
    <s v="f"/>
    <s v="f"/>
    <x v="2"/>
    <x v="0"/>
    <n v="0"/>
    <x v="0"/>
    <x v="2"/>
  </r>
  <r>
    <s v="PAT_1468"/>
    <n v="73"/>
    <x v="1"/>
    <x v="0"/>
    <x v="0"/>
    <x v="0"/>
    <x v="0"/>
    <x v="0"/>
    <s v="f"/>
    <s v="f"/>
    <s v="f"/>
    <s v="UNKNOWN"/>
    <s v="UNKNOWN"/>
    <n v="1622"/>
    <x v="1"/>
    <x v="2"/>
    <n v="0"/>
    <n v="0"/>
    <n v="0"/>
    <s v="Small"/>
    <s v="t"/>
    <s v="f"/>
    <s v="f"/>
    <s v="f"/>
    <s v="t"/>
    <s v="f"/>
    <s v="f"/>
    <x v="2"/>
    <x v="0"/>
    <n v="0"/>
    <x v="0"/>
    <x v="2"/>
  </r>
  <r>
    <s v="PAT_1469"/>
    <n v="71"/>
    <x v="1"/>
    <x v="0"/>
    <x v="0"/>
    <x v="0"/>
    <x v="0"/>
    <x v="0"/>
    <s v="f"/>
    <s v="f"/>
    <s v="f"/>
    <s v="UNKNOWN"/>
    <s v="UNKNOWN"/>
    <n v="1627"/>
    <x v="1"/>
    <x v="2"/>
    <n v="0"/>
    <n v="0"/>
    <n v="0"/>
    <s v="Small"/>
    <s v="t"/>
    <s v="f"/>
    <s v="f"/>
    <s v="f"/>
    <s v="f"/>
    <s v="f"/>
    <s v="f"/>
    <x v="2"/>
    <x v="0"/>
    <n v="0"/>
    <x v="0"/>
    <x v="2"/>
  </r>
  <r>
    <s v="PAT_147"/>
    <n v="39"/>
    <x v="3"/>
    <x v="0"/>
    <x v="0"/>
    <x v="0"/>
    <x v="0"/>
    <x v="0"/>
    <s v="f"/>
    <s v="f"/>
    <s v="f"/>
    <s v="POMERANIA"/>
    <s v="POMERANIA"/>
    <n v="219"/>
    <x v="2"/>
    <x v="0"/>
    <n v="10"/>
    <n v="8"/>
    <n v="9"/>
    <s v="Medium"/>
    <s v="t"/>
    <s v="t"/>
    <s v="t"/>
    <s v="f"/>
    <s v="t"/>
    <s v="t"/>
    <s v="t"/>
    <x v="3"/>
    <x v="1"/>
    <n v="9"/>
    <x v="1"/>
    <x v="3"/>
  </r>
  <r>
    <s v="PAT_1472"/>
    <n v="63"/>
    <x v="1"/>
    <x v="0"/>
    <x v="0"/>
    <x v="0"/>
    <x v="0"/>
    <x v="0"/>
    <s v="f"/>
    <s v="f"/>
    <s v="f"/>
    <s v="UNKNOWN"/>
    <s v="UNKNOWN"/>
    <n v="1639"/>
    <x v="1"/>
    <x v="2"/>
    <n v="0"/>
    <n v="0"/>
    <n v="0"/>
    <s v="Small"/>
    <s v="t"/>
    <s v="f"/>
    <s v="f"/>
    <s v="f"/>
    <s v="f"/>
    <s v="t"/>
    <s v="f"/>
    <x v="2"/>
    <x v="0"/>
    <n v="0"/>
    <x v="0"/>
    <x v="2"/>
  </r>
  <r>
    <s v="PAT_1475"/>
    <n v="69"/>
    <x v="1"/>
    <x v="0"/>
    <x v="0"/>
    <x v="0"/>
    <x v="0"/>
    <x v="0"/>
    <s v="f"/>
    <s v="f"/>
    <s v="f"/>
    <s v="UNKNOWN"/>
    <s v="UNKNOWN"/>
    <n v="1651"/>
    <x v="1"/>
    <x v="8"/>
    <n v="0"/>
    <n v="0"/>
    <n v="0"/>
    <s v="Small"/>
    <s v="t"/>
    <s v="f"/>
    <s v="f"/>
    <s v="f"/>
    <s v="f"/>
    <s v="t"/>
    <s v="f"/>
    <x v="2"/>
    <x v="0"/>
    <n v="0"/>
    <x v="0"/>
    <x v="2"/>
  </r>
  <r>
    <s v="PAT_1476"/>
    <n v="68"/>
    <x v="1"/>
    <x v="0"/>
    <x v="0"/>
    <x v="0"/>
    <x v="0"/>
    <x v="0"/>
    <s v="f"/>
    <s v="f"/>
    <s v="f"/>
    <s v="UNKNOWN"/>
    <s v="UNKNOWN"/>
    <n v="1657"/>
    <x v="1"/>
    <x v="6"/>
    <n v="0"/>
    <n v="0"/>
    <n v="0"/>
    <s v="Small"/>
    <s v="t"/>
    <s v="f"/>
    <s v="f"/>
    <s v="f"/>
    <s v="f"/>
    <s v="t"/>
    <s v="f"/>
    <x v="2"/>
    <x v="0"/>
    <n v="0"/>
    <x v="0"/>
    <x v="2"/>
  </r>
  <r>
    <s v="PAT_1477"/>
    <n v="40"/>
    <x v="3"/>
    <x v="0"/>
    <x v="0"/>
    <x v="0"/>
    <x v="0"/>
    <x v="0"/>
    <s v="f"/>
    <s v="f"/>
    <s v="f"/>
    <s v="UNKNOWN"/>
    <s v="UNKNOWN"/>
    <n v="1660"/>
    <x v="1"/>
    <x v="10"/>
    <n v="0"/>
    <n v="0"/>
    <n v="0"/>
    <s v="Small"/>
    <s v="f"/>
    <s v="f"/>
    <s v="f"/>
    <s v="f"/>
    <s v="f"/>
    <s v="t"/>
    <s v="f"/>
    <x v="0"/>
    <x v="0"/>
    <n v="0"/>
    <x v="0"/>
    <x v="0"/>
  </r>
  <r>
    <s v="PAT_1479"/>
    <n v="39"/>
    <x v="3"/>
    <x v="0"/>
    <x v="0"/>
    <x v="0"/>
    <x v="0"/>
    <x v="0"/>
    <s v="f"/>
    <s v="f"/>
    <s v="f"/>
    <s v="UNKNOWN"/>
    <s v="UNKNOWN"/>
    <n v="1669"/>
    <x v="1"/>
    <x v="5"/>
    <n v="0"/>
    <n v="0"/>
    <n v="0"/>
    <s v="Small"/>
    <s v="t"/>
    <s v="f"/>
    <s v="f"/>
    <s v="f"/>
    <s v="f"/>
    <s v="f"/>
    <s v="f"/>
    <x v="2"/>
    <x v="0"/>
    <n v="0"/>
    <x v="0"/>
    <x v="2"/>
  </r>
  <r>
    <s v="PAT_148"/>
    <n v="48"/>
    <x v="2"/>
    <x v="0"/>
    <x v="0"/>
    <x v="1"/>
    <x v="1"/>
    <x v="0"/>
    <s v="f"/>
    <s v="f"/>
    <s v="f"/>
    <s v="POMERANIA"/>
    <s v="POMERANIA"/>
    <n v="220"/>
    <x v="2"/>
    <x v="1"/>
    <n v="8"/>
    <n v="8"/>
    <n v="8"/>
    <s v="Medium"/>
    <s v="t"/>
    <s v="f"/>
    <s v="f"/>
    <s v="f"/>
    <s v="f"/>
    <s v="f"/>
    <s v="t"/>
    <x v="2"/>
    <x v="0"/>
    <n v="8"/>
    <x v="0"/>
    <x v="2"/>
  </r>
  <r>
    <s v="PAT_1480"/>
    <n v="76"/>
    <x v="1"/>
    <x v="0"/>
    <x v="0"/>
    <x v="0"/>
    <x v="0"/>
    <x v="0"/>
    <s v="f"/>
    <s v="f"/>
    <s v="f"/>
    <s v="UNKNOWN"/>
    <s v="UNKNOWN"/>
    <n v="1673"/>
    <x v="1"/>
    <x v="10"/>
    <n v="0"/>
    <n v="0"/>
    <n v="0"/>
    <s v="Small"/>
    <s v="t"/>
    <s v="t"/>
    <s v="f"/>
    <s v="f"/>
    <s v="f"/>
    <s v="t"/>
    <s v="f"/>
    <x v="1"/>
    <x v="0"/>
    <n v="0"/>
    <x v="0"/>
    <x v="1"/>
  </r>
  <r>
    <s v="PAT_1481"/>
    <n v="60"/>
    <x v="1"/>
    <x v="0"/>
    <x v="0"/>
    <x v="0"/>
    <x v="0"/>
    <x v="0"/>
    <s v="f"/>
    <s v="f"/>
    <s v="f"/>
    <s v="UNKNOWN"/>
    <s v="UNKNOWN"/>
    <n v="1674"/>
    <x v="1"/>
    <x v="0"/>
    <n v="0"/>
    <n v="0"/>
    <n v="0"/>
    <s v="Small"/>
    <s v="t"/>
    <s v="f"/>
    <s v="f"/>
    <s v="f"/>
    <s v="f"/>
    <s v="f"/>
    <s v="f"/>
    <x v="2"/>
    <x v="0"/>
    <n v="0"/>
    <x v="0"/>
    <x v="2"/>
  </r>
  <r>
    <s v="PAT_1482"/>
    <n v="79"/>
    <x v="1"/>
    <x v="0"/>
    <x v="0"/>
    <x v="0"/>
    <x v="0"/>
    <x v="0"/>
    <s v="f"/>
    <s v="f"/>
    <s v="f"/>
    <s v="UNKNOWN"/>
    <s v="UNKNOWN"/>
    <n v="1677"/>
    <x v="1"/>
    <x v="2"/>
    <n v="0"/>
    <n v="0"/>
    <n v="0"/>
    <s v="Small"/>
    <s v="t"/>
    <s v="f"/>
    <s v="f"/>
    <s v="f"/>
    <s v="f"/>
    <s v="f"/>
    <s v="f"/>
    <x v="2"/>
    <x v="0"/>
    <n v="0"/>
    <x v="0"/>
    <x v="2"/>
  </r>
  <r>
    <s v="PAT_1483"/>
    <n v="82"/>
    <x v="1"/>
    <x v="0"/>
    <x v="0"/>
    <x v="0"/>
    <x v="0"/>
    <x v="0"/>
    <s v="f"/>
    <s v="f"/>
    <s v="f"/>
    <s v="UNKNOWN"/>
    <s v="UNKNOWN"/>
    <n v="1678"/>
    <x v="1"/>
    <x v="2"/>
    <n v="0"/>
    <n v="0"/>
    <n v="0"/>
    <s v="Small"/>
    <s v="t"/>
    <s v="f"/>
    <s v="f"/>
    <s v="f"/>
    <s v="f"/>
    <s v="f"/>
    <s v="f"/>
    <x v="2"/>
    <x v="0"/>
    <n v="0"/>
    <x v="0"/>
    <x v="2"/>
  </r>
  <r>
    <s v="PAT_1484"/>
    <n v="28"/>
    <x v="0"/>
    <x v="0"/>
    <x v="0"/>
    <x v="0"/>
    <x v="0"/>
    <x v="0"/>
    <s v="f"/>
    <s v="f"/>
    <s v="f"/>
    <s v="UNKNOWN"/>
    <s v="UNKNOWN"/>
    <n v="1682"/>
    <x v="1"/>
    <x v="8"/>
    <n v="0"/>
    <n v="0"/>
    <n v="0"/>
    <s v="Small"/>
    <s v="f"/>
    <s v="f"/>
    <s v="f"/>
    <s v="f"/>
    <s v="f"/>
    <s v="t"/>
    <s v="f"/>
    <x v="0"/>
    <x v="0"/>
    <n v="0"/>
    <x v="0"/>
    <x v="0"/>
  </r>
  <r>
    <s v="PAT_1486"/>
    <n v="73"/>
    <x v="1"/>
    <x v="0"/>
    <x v="0"/>
    <x v="0"/>
    <x v="0"/>
    <x v="0"/>
    <s v="f"/>
    <s v="f"/>
    <s v="f"/>
    <s v="UNKNOWN"/>
    <s v="UNKNOWN"/>
    <n v="1684"/>
    <x v="1"/>
    <x v="2"/>
    <n v="0"/>
    <n v="0"/>
    <n v="0"/>
    <s v="Small"/>
    <s v="t"/>
    <s v="f"/>
    <s v="f"/>
    <s v="f"/>
    <s v="f"/>
    <s v="f"/>
    <s v="f"/>
    <x v="2"/>
    <x v="0"/>
    <n v="0"/>
    <x v="0"/>
    <x v="2"/>
  </r>
  <r>
    <s v="PAT_149"/>
    <n v="83"/>
    <x v="1"/>
    <x v="0"/>
    <x v="0"/>
    <x v="0"/>
    <x v="1"/>
    <x v="0"/>
    <s v="t"/>
    <s v="f"/>
    <s v="f"/>
    <s v="POMERANIA"/>
    <s v="POMERANIA"/>
    <n v="221"/>
    <x v="2"/>
    <x v="0"/>
    <n v="15"/>
    <n v="5"/>
    <n v="10"/>
    <s v="Medium"/>
    <s v="t"/>
    <s v="t"/>
    <s v="t"/>
    <s v="f"/>
    <s v="t"/>
    <s v="f"/>
    <s v="t"/>
    <x v="3"/>
    <x v="1"/>
    <n v="10"/>
    <x v="1"/>
    <x v="3"/>
  </r>
  <r>
    <s v="PAT_1491"/>
    <n v="80"/>
    <x v="1"/>
    <x v="0"/>
    <x v="0"/>
    <x v="0"/>
    <x v="0"/>
    <x v="0"/>
    <s v="f"/>
    <s v="f"/>
    <s v="f"/>
    <s v="UNKNOWN"/>
    <s v="UNKNOWN"/>
    <n v="1703"/>
    <x v="1"/>
    <x v="2"/>
    <n v="0"/>
    <n v="0"/>
    <n v="0"/>
    <s v="Small"/>
    <s v="t"/>
    <s v="f"/>
    <s v="f"/>
    <s v="f"/>
    <s v="t"/>
    <s v="t"/>
    <s v="f"/>
    <x v="2"/>
    <x v="0"/>
    <n v="0"/>
    <x v="0"/>
    <x v="2"/>
  </r>
  <r>
    <s v="PAT_1492"/>
    <n v="63"/>
    <x v="1"/>
    <x v="0"/>
    <x v="0"/>
    <x v="0"/>
    <x v="0"/>
    <x v="0"/>
    <s v="f"/>
    <s v="f"/>
    <s v="f"/>
    <s v="UNKNOWN"/>
    <s v="UNKNOWN"/>
    <n v="1705"/>
    <x v="1"/>
    <x v="2"/>
    <n v="0"/>
    <n v="0"/>
    <n v="0"/>
    <s v="Small"/>
    <s v="t"/>
    <s v="f"/>
    <s v="f"/>
    <s v="f"/>
    <s v="f"/>
    <s v="t"/>
    <s v="f"/>
    <x v="2"/>
    <x v="0"/>
    <n v="0"/>
    <x v="0"/>
    <x v="2"/>
  </r>
  <r>
    <s v="PAT_1494"/>
    <n v="68"/>
    <x v="1"/>
    <x v="0"/>
    <x v="0"/>
    <x v="0"/>
    <x v="0"/>
    <x v="0"/>
    <s v="f"/>
    <s v="f"/>
    <s v="f"/>
    <s v="UNKNOWN"/>
    <s v="UNKNOWN"/>
    <n v="1707"/>
    <x v="1"/>
    <x v="9"/>
    <n v="0"/>
    <n v="0"/>
    <n v="0"/>
    <s v="Small"/>
    <s v="t"/>
    <s v="t"/>
    <s v="f"/>
    <s v="f"/>
    <s v="f"/>
    <s v="t"/>
    <s v="f"/>
    <x v="1"/>
    <x v="0"/>
    <n v="0"/>
    <x v="0"/>
    <x v="1"/>
  </r>
  <r>
    <s v="PAT_1495"/>
    <n v="62"/>
    <x v="1"/>
    <x v="0"/>
    <x v="0"/>
    <x v="0"/>
    <x v="0"/>
    <x v="0"/>
    <s v="f"/>
    <s v="f"/>
    <s v="f"/>
    <s v="UNKNOWN"/>
    <s v="UNKNOWN"/>
    <n v="1708"/>
    <x v="1"/>
    <x v="4"/>
    <n v="0"/>
    <n v="0"/>
    <n v="0"/>
    <s v="Small"/>
    <s v="t"/>
    <s v="t"/>
    <s v="f"/>
    <s v="f"/>
    <s v="f"/>
    <s v="t"/>
    <s v="f"/>
    <x v="1"/>
    <x v="0"/>
    <n v="0"/>
    <x v="0"/>
    <x v="1"/>
  </r>
  <r>
    <s v="PAT_1497"/>
    <n v="76"/>
    <x v="1"/>
    <x v="0"/>
    <x v="0"/>
    <x v="0"/>
    <x v="0"/>
    <x v="0"/>
    <s v="f"/>
    <s v="f"/>
    <s v="f"/>
    <s v="UNKNOWN"/>
    <s v="UNKNOWN"/>
    <n v="1712"/>
    <x v="1"/>
    <x v="2"/>
    <n v="0"/>
    <n v="0"/>
    <n v="0"/>
    <s v="Small"/>
    <s v="f"/>
    <s v="f"/>
    <s v="f"/>
    <s v="f"/>
    <s v="f"/>
    <s v="f"/>
    <s v="f"/>
    <x v="2"/>
    <x v="0"/>
    <n v="0"/>
    <x v="0"/>
    <x v="2"/>
  </r>
  <r>
    <s v="PAT_1498"/>
    <n v="68"/>
    <x v="1"/>
    <x v="0"/>
    <x v="0"/>
    <x v="0"/>
    <x v="0"/>
    <x v="0"/>
    <s v="f"/>
    <s v="f"/>
    <s v="f"/>
    <s v="UNKNOWN"/>
    <s v="UNKNOWN"/>
    <n v="1716"/>
    <x v="1"/>
    <x v="2"/>
    <n v="0"/>
    <n v="0"/>
    <n v="0"/>
    <s v="Small"/>
    <s v="t"/>
    <s v="f"/>
    <s v="f"/>
    <s v="f"/>
    <s v="f"/>
    <s v="f"/>
    <s v="f"/>
    <x v="2"/>
    <x v="0"/>
    <n v="0"/>
    <x v="0"/>
    <x v="2"/>
  </r>
  <r>
    <s v="PAT_1503"/>
    <n v="41"/>
    <x v="3"/>
    <x v="0"/>
    <x v="0"/>
    <x v="0"/>
    <x v="0"/>
    <x v="0"/>
    <s v="f"/>
    <s v="f"/>
    <s v="f"/>
    <s v="UNKNOWN"/>
    <s v="UNKNOWN"/>
    <n v="1728"/>
    <x v="1"/>
    <x v="4"/>
    <n v="0"/>
    <n v="0"/>
    <n v="0"/>
    <s v="Small"/>
    <s v="f"/>
    <s v="f"/>
    <s v="f"/>
    <s v="f"/>
    <s v="f"/>
    <s v="f"/>
    <s v="f"/>
    <x v="0"/>
    <x v="0"/>
    <n v="0"/>
    <x v="0"/>
    <x v="0"/>
  </r>
  <r>
    <s v="PAT_1505"/>
    <n v="83"/>
    <x v="1"/>
    <x v="0"/>
    <x v="0"/>
    <x v="0"/>
    <x v="0"/>
    <x v="0"/>
    <s v="f"/>
    <s v="f"/>
    <s v="f"/>
    <s v="UNKNOWN"/>
    <s v="UNKNOWN"/>
    <n v="1733"/>
    <x v="1"/>
    <x v="5"/>
    <n v="0"/>
    <n v="0"/>
    <n v="0"/>
    <s v="Small"/>
    <s v="t"/>
    <s v="f"/>
    <s v="f"/>
    <s v="f"/>
    <s v="f"/>
    <s v="f"/>
    <s v="f"/>
    <x v="2"/>
    <x v="0"/>
    <n v="0"/>
    <x v="0"/>
    <x v="2"/>
  </r>
  <r>
    <s v="PAT_1506"/>
    <n v="71"/>
    <x v="1"/>
    <x v="0"/>
    <x v="0"/>
    <x v="0"/>
    <x v="0"/>
    <x v="0"/>
    <s v="f"/>
    <s v="f"/>
    <s v="f"/>
    <s v="UNKNOWN"/>
    <s v="UNKNOWN"/>
    <n v="1735"/>
    <x v="1"/>
    <x v="0"/>
    <n v="0"/>
    <n v="0"/>
    <n v="0"/>
    <s v="Small"/>
    <s v="f"/>
    <s v="f"/>
    <s v="f"/>
    <s v="f"/>
    <s v="f"/>
    <s v="f"/>
    <s v="f"/>
    <x v="2"/>
    <x v="0"/>
    <n v="0"/>
    <x v="0"/>
    <x v="2"/>
  </r>
  <r>
    <s v="PAT_1509"/>
    <n v="80"/>
    <x v="1"/>
    <x v="0"/>
    <x v="0"/>
    <x v="0"/>
    <x v="0"/>
    <x v="0"/>
    <s v="f"/>
    <s v="f"/>
    <s v="f"/>
    <s v="UNKNOWN"/>
    <s v="UNKNOWN"/>
    <n v="1741"/>
    <x v="1"/>
    <x v="2"/>
    <n v="0"/>
    <n v="0"/>
    <n v="0"/>
    <s v="Small"/>
    <s v="f"/>
    <s v="f"/>
    <s v="f"/>
    <s v="f"/>
    <s v="f"/>
    <s v="f"/>
    <s v="f"/>
    <x v="1"/>
    <x v="0"/>
    <n v="0"/>
    <x v="0"/>
    <x v="1"/>
  </r>
  <r>
    <s v="PAT_151"/>
    <n v="62"/>
    <x v="1"/>
    <x v="0"/>
    <x v="0"/>
    <x v="1"/>
    <x v="0"/>
    <x v="1"/>
    <s v="t"/>
    <s v="t"/>
    <s v="t"/>
    <s v="GERMANY"/>
    <s v="GERMANY"/>
    <n v="227"/>
    <x v="2"/>
    <x v="7"/>
    <n v="7"/>
    <n v="5"/>
    <n v="6"/>
    <s v="Medium"/>
    <s v="t"/>
    <s v="t"/>
    <s v="t"/>
    <s v="f"/>
    <s v="t"/>
    <s v="f"/>
    <s v="t"/>
    <x v="3"/>
    <x v="1"/>
    <n v="6"/>
    <x v="1"/>
    <x v="3"/>
  </r>
  <r>
    <s v="PAT_1513"/>
    <n v="72"/>
    <x v="1"/>
    <x v="0"/>
    <x v="0"/>
    <x v="0"/>
    <x v="0"/>
    <x v="0"/>
    <s v="f"/>
    <s v="f"/>
    <s v="f"/>
    <s v="UNKNOWN"/>
    <s v="UNKNOWN"/>
    <n v="1747"/>
    <x v="1"/>
    <x v="2"/>
    <n v="0"/>
    <n v="0"/>
    <n v="0"/>
    <s v="Small"/>
    <s v="t"/>
    <s v="f"/>
    <s v="f"/>
    <s v="f"/>
    <s v="f"/>
    <s v="f"/>
    <s v="f"/>
    <x v="2"/>
    <x v="0"/>
    <n v="0"/>
    <x v="0"/>
    <x v="2"/>
  </r>
  <r>
    <s v="PAT_1514"/>
    <n v="28"/>
    <x v="0"/>
    <x v="0"/>
    <x v="0"/>
    <x v="0"/>
    <x v="0"/>
    <x v="0"/>
    <s v="f"/>
    <s v="f"/>
    <s v="f"/>
    <s v="UNKNOWN"/>
    <s v="UNKNOWN"/>
    <n v="1760"/>
    <x v="1"/>
    <x v="0"/>
    <n v="0"/>
    <n v="0"/>
    <n v="0"/>
    <s v="Small"/>
    <s v="f"/>
    <s v="t"/>
    <s v="f"/>
    <s v="f"/>
    <s v="f"/>
    <s v="t"/>
    <s v="f"/>
    <x v="0"/>
    <x v="0"/>
    <n v="0"/>
    <x v="0"/>
    <x v="0"/>
  </r>
  <r>
    <s v="PAT_1516"/>
    <n v="8"/>
    <x v="0"/>
    <x v="0"/>
    <x v="0"/>
    <x v="0"/>
    <x v="0"/>
    <x v="0"/>
    <s v="f"/>
    <s v="f"/>
    <s v="f"/>
    <s v="UNKNOWN"/>
    <s v="UNKNOWN"/>
    <n v="1765"/>
    <x v="1"/>
    <x v="5"/>
    <n v="0"/>
    <n v="0"/>
    <n v="0"/>
    <s v="Small"/>
    <s v="f"/>
    <s v="f"/>
    <s v="f"/>
    <s v="f"/>
    <s v="f"/>
    <s v="f"/>
    <s v="f"/>
    <x v="0"/>
    <x v="0"/>
    <n v="0"/>
    <x v="0"/>
    <x v="0"/>
  </r>
  <r>
    <s v="PAT_152"/>
    <n v="68"/>
    <x v="1"/>
    <x v="0"/>
    <x v="0"/>
    <x v="0"/>
    <x v="0"/>
    <x v="0"/>
    <s v="t"/>
    <s v="t"/>
    <s v="t"/>
    <s v="GERMANY"/>
    <s v="GERMANY"/>
    <n v="230"/>
    <x v="2"/>
    <x v="4"/>
    <n v="15"/>
    <n v="10"/>
    <n v="12.5"/>
    <s v="Large"/>
    <s v="t"/>
    <s v="f"/>
    <s v="t"/>
    <s v="f"/>
    <s v="t"/>
    <s v="f"/>
    <s v="t"/>
    <x v="3"/>
    <x v="1"/>
    <n v="12.5"/>
    <x v="1"/>
    <x v="3"/>
  </r>
  <r>
    <s v="PAT_1520"/>
    <n v="26"/>
    <x v="0"/>
    <x v="0"/>
    <x v="0"/>
    <x v="0"/>
    <x v="0"/>
    <x v="0"/>
    <s v="f"/>
    <s v="f"/>
    <s v="f"/>
    <s v="UNKNOWN"/>
    <s v="UNKNOWN"/>
    <n v="1777"/>
    <x v="1"/>
    <x v="9"/>
    <n v="0"/>
    <n v="0"/>
    <n v="0"/>
    <s v="Small"/>
    <s v="f"/>
    <s v="t"/>
    <s v="f"/>
    <s v="f"/>
    <s v="f"/>
    <s v="t"/>
    <s v="f"/>
    <x v="0"/>
    <x v="0"/>
    <n v="0"/>
    <x v="0"/>
    <x v="0"/>
  </r>
  <r>
    <s v="PAT_1521"/>
    <n v="43"/>
    <x v="3"/>
    <x v="0"/>
    <x v="0"/>
    <x v="0"/>
    <x v="0"/>
    <x v="0"/>
    <s v="f"/>
    <s v="f"/>
    <s v="f"/>
    <s v="UNKNOWN"/>
    <s v="UNKNOWN"/>
    <n v="1778"/>
    <x v="1"/>
    <x v="0"/>
    <n v="0"/>
    <n v="0"/>
    <n v="0"/>
    <s v="Small"/>
    <s v="t"/>
    <s v="t"/>
    <s v="f"/>
    <s v="f"/>
    <s v="f"/>
    <s v="t"/>
    <s v="f"/>
    <x v="1"/>
    <x v="0"/>
    <n v="0"/>
    <x v="0"/>
    <x v="1"/>
  </r>
  <r>
    <s v="PAT_1526"/>
    <n v="59"/>
    <x v="2"/>
    <x v="0"/>
    <x v="0"/>
    <x v="0"/>
    <x v="0"/>
    <x v="0"/>
    <s v="f"/>
    <s v="f"/>
    <s v="f"/>
    <s v="UNKNOWN"/>
    <s v="UNKNOWN"/>
    <n v="1792"/>
    <x v="1"/>
    <x v="2"/>
    <n v="0"/>
    <n v="0"/>
    <n v="0"/>
    <s v="Small"/>
    <s v="t"/>
    <s v="f"/>
    <s v="f"/>
    <s v="f"/>
    <s v="f"/>
    <s v="f"/>
    <s v="f"/>
    <x v="2"/>
    <x v="0"/>
    <n v="0"/>
    <x v="0"/>
    <x v="2"/>
  </r>
  <r>
    <s v="PAT_1527"/>
    <n v="70"/>
    <x v="1"/>
    <x v="0"/>
    <x v="0"/>
    <x v="0"/>
    <x v="0"/>
    <x v="0"/>
    <s v="f"/>
    <s v="f"/>
    <s v="f"/>
    <s v="UNKNOWN"/>
    <s v="UNKNOWN"/>
    <n v="1794"/>
    <x v="1"/>
    <x v="4"/>
    <n v="0"/>
    <n v="0"/>
    <n v="0"/>
    <s v="Small"/>
    <s v="t"/>
    <s v="t"/>
    <s v="f"/>
    <s v="f"/>
    <s v="f"/>
    <s v="t"/>
    <s v="f"/>
    <x v="1"/>
    <x v="0"/>
    <n v="0"/>
    <x v="0"/>
    <x v="1"/>
  </r>
  <r>
    <s v="PAT_1528"/>
    <n v="62"/>
    <x v="1"/>
    <x v="0"/>
    <x v="0"/>
    <x v="0"/>
    <x v="0"/>
    <x v="0"/>
    <s v="f"/>
    <s v="f"/>
    <s v="f"/>
    <s v="UNKNOWN"/>
    <s v="UNKNOWN"/>
    <n v="1795"/>
    <x v="1"/>
    <x v="0"/>
    <n v="0"/>
    <n v="0"/>
    <n v="0"/>
    <s v="Small"/>
    <s v="t"/>
    <s v="f"/>
    <s v="f"/>
    <s v="f"/>
    <s v="f"/>
    <s v="f"/>
    <s v="f"/>
    <x v="2"/>
    <x v="0"/>
    <n v="0"/>
    <x v="0"/>
    <x v="2"/>
  </r>
  <r>
    <s v="PAT_1529"/>
    <n v="59"/>
    <x v="2"/>
    <x v="0"/>
    <x v="0"/>
    <x v="0"/>
    <x v="0"/>
    <x v="0"/>
    <s v="f"/>
    <s v="f"/>
    <s v="f"/>
    <s v="UNKNOWN"/>
    <s v="UNKNOWN"/>
    <n v="1798"/>
    <x v="1"/>
    <x v="0"/>
    <n v="0"/>
    <n v="0"/>
    <n v="0"/>
    <s v="Small"/>
    <s v="t"/>
    <s v="t"/>
    <s v="f"/>
    <s v="f"/>
    <s v="f"/>
    <s v="t"/>
    <s v="f"/>
    <x v="1"/>
    <x v="0"/>
    <n v="0"/>
    <x v="0"/>
    <x v="1"/>
  </r>
  <r>
    <s v="PAT_153"/>
    <n v="71"/>
    <x v="1"/>
    <x v="0"/>
    <x v="0"/>
    <x v="0"/>
    <x v="0"/>
    <x v="1"/>
    <s v="t"/>
    <s v="t"/>
    <s v="f"/>
    <s v="POMERANIA"/>
    <s v="POMERANIA"/>
    <n v="1200"/>
    <x v="2"/>
    <x v="0"/>
    <n v="9"/>
    <n v="5"/>
    <n v="7"/>
    <s v="Medium"/>
    <s v="f"/>
    <s v="t"/>
    <s v="f"/>
    <s v="f"/>
    <s v="f"/>
    <s v="t"/>
    <s v="t"/>
    <x v="3"/>
    <x v="1"/>
    <n v="7"/>
    <x v="1"/>
    <x v="3"/>
  </r>
  <r>
    <s v="PAT_1531"/>
    <n v="64"/>
    <x v="1"/>
    <x v="0"/>
    <x v="0"/>
    <x v="0"/>
    <x v="0"/>
    <x v="0"/>
    <s v="f"/>
    <s v="f"/>
    <s v="f"/>
    <s v="UNKNOWN"/>
    <s v="UNKNOWN"/>
    <n v="1800"/>
    <x v="1"/>
    <x v="2"/>
    <n v="0"/>
    <n v="0"/>
    <n v="0"/>
    <s v="Small"/>
    <s v="t"/>
    <s v="f"/>
    <s v="f"/>
    <s v="f"/>
    <s v="f"/>
    <s v="f"/>
    <s v="f"/>
    <x v="2"/>
    <x v="0"/>
    <n v="0"/>
    <x v="0"/>
    <x v="2"/>
  </r>
  <r>
    <s v="PAT_1534"/>
    <n v="14"/>
    <x v="0"/>
    <x v="0"/>
    <x v="0"/>
    <x v="0"/>
    <x v="0"/>
    <x v="0"/>
    <s v="f"/>
    <s v="f"/>
    <s v="f"/>
    <s v="UNKNOWN"/>
    <s v="UNKNOWN"/>
    <n v="1809"/>
    <x v="1"/>
    <x v="0"/>
    <n v="0"/>
    <n v="0"/>
    <n v="0"/>
    <s v="Small"/>
    <s v="f"/>
    <s v="t"/>
    <s v="f"/>
    <s v="f"/>
    <s v="f"/>
    <s v="t"/>
    <s v="f"/>
    <x v="0"/>
    <x v="0"/>
    <n v="0"/>
    <x v="0"/>
    <x v="0"/>
  </r>
  <r>
    <s v="PAT_1535"/>
    <n v="32"/>
    <x v="3"/>
    <x v="0"/>
    <x v="0"/>
    <x v="0"/>
    <x v="0"/>
    <x v="0"/>
    <s v="f"/>
    <s v="f"/>
    <s v="f"/>
    <s v="UNKNOWN"/>
    <s v="UNKNOWN"/>
    <n v="1812"/>
    <x v="1"/>
    <x v="2"/>
    <n v="0"/>
    <n v="0"/>
    <n v="0"/>
    <s v="Small"/>
    <s v="f"/>
    <s v="t"/>
    <s v="f"/>
    <s v="f"/>
    <s v="f"/>
    <s v="t"/>
    <s v="f"/>
    <x v="0"/>
    <x v="0"/>
    <n v="0"/>
    <x v="0"/>
    <x v="0"/>
  </r>
  <r>
    <s v="PAT_1536"/>
    <n v="71"/>
    <x v="1"/>
    <x v="0"/>
    <x v="0"/>
    <x v="0"/>
    <x v="0"/>
    <x v="0"/>
    <s v="f"/>
    <s v="f"/>
    <s v="f"/>
    <s v="UNKNOWN"/>
    <s v="UNKNOWN"/>
    <n v="1819"/>
    <x v="1"/>
    <x v="2"/>
    <n v="0"/>
    <n v="0"/>
    <n v="0"/>
    <s v="Small"/>
    <s v="t"/>
    <s v="f"/>
    <s v="f"/>
    <s v="f"/>
    <s v="t"/>
    <s v="t"/>
    <s v="f"/>
    <x v="2"/>
    <x v="0"/>
    <n v="0"/>
    <x v="0"/>
    <x v="2"/>
  </r>
  <r>
    <s v="PAT_1538"/>
    <n v="50"/>
    <x v="2"/>
    <x v="0"/>
    <x v="0"/>
    <x v="0"/>
    <x v="0"/>
    <x v="0"/>
    <s v="f"/>
    <s v="f"/>
    <s v="f"/>
    <s v="UNKNOWN"/>
    <s v="UNKNOWN"/>
    <n v="1830"/>
    <x v="1"/>
    <x v="0"/>
    <n v="0"/>
    <n v="0"/>
    <n v="0"/>
    <s v="Small"/>
    <s v="t"/>
    <s v="f"/>
    <s v="f"/>
    <s v="f"/>
    <s v="f"/>
    <s v="f"/>
    <s v="f"/>
    <x v="2"/>
    <x v="0"/>
    <n v="0"/>
    <x v="0"/>
    <x v="2"/>
  </r>
  <r>
    <s v="PAT_154"/>
    <n v="78"/>
    <x v="1"/>
    <x v="0"/>
    <x v="1"/>
    <x v="1"/>
    <x v="1"/>
    <x v="1"/>
    <s v="t"/>
    <s v="f"/>
    <s v="f"/>
    <s v="ITALY"/>
    <s v="ITALY"/>
    <n v="237"/>
    <x v="3"/>
    <x v="5"/>
    <n v="9"/>
    <n v="7"/>
    <n v="8"/>
    <s v="Medium"/>
    <s v="t"/>
    <s v="t"/>
    <s v="f"/>
    <s v="f"/>
    <s v="f"/>
    <s v="t"/>
    <s v="t"/>
    <x v="3"/>
    <x v="1"/>
    <n v="8"/>
    <x v="1"/>
    <x v="3"/>
  </r>
  <r>
    <s v="PAT_1540"/>
    <n v="88"/>
    <x v="1"/>
    <x v="0"/>
    <x v="0"/>
    <x v="0"/>
    <x v="0"/>
    <x v="0"/>
    <s v="f"/>
    <s v="f"/>
    <s v="f"/>
    <s v="UNKNOWN"/>
    <s v="UNKNOWN"/>
    <n v="1847"/>
    <x v="1"/>
    <x v="0"/>
    <n v="0"/>
    <n v="0"/>
    <n v="0"/>
    <s v="Small"/>
    <s v="t"/>
    <s v="f"/>
    <s v="f"/>
    <s v="f"/>
    <s v="f"/>
    <s v="f"/>
    <s v="f"/>
    <x v="2"/>
    <x v="0"/>
    <n v="0"/>
    <x v="0"/>
    <x v="2"/>
  </r>
  <r>
    <s v="PAT_1543"/>
    <n v="74"/>
    <x v="1"/>
    <x v="0"/>
    <x v="0"/>
    <x v="0"/>
    <x v="0"/>
    <x v="0"/>
    <s v="f"/>
    <s v="f"/>
    <s v="f"/>
    <s v="UNKNOWN"/>
    <s v="UNKNOWN"/>
    <n v="4346"/>
    <x v="1"/>
    <x v="8"/>
    <n v="0"/>
    <n v="0"/>
    <n v="0"/>
    <s v="Small"/>
    <s v="t"/>
    <s v="f"/>
    <s v="f"/>
    <s v="f"/>
    <s v="f"/>
    <s v="f"/>
    <s v="f"/>
    <x v="2"/>
    <x v="0"/>
    <n v="0"/>
    <x v="0"/>
    <x v="2"/>
  </r>
  <r>
    <s v="PAT_1545"/>
    <n v="77"/>
    <x v="1"/>
    <x v="0"/>
    <x v="0"/>
    <x v="0"/>
    <x v="0"/>
    <x v="0"/>
    <s v="f"/>
    <s v="f"/>
    <s v="f"/>
    <s v="UNKNOWN"/>
    <s v="UNKNOWN"/>
    <n v="1867"/>
    <x v="1"/>
    <x v="0"/>
    <n v="0"/>
    <n v="0"/>
    <n v="0"/>
    <s v="Small"/>
    <s v="t"/>
    <s v="f"/>
    <s v="f"/>
    <s v="f"/>
    <s v="f"/>
    <s v="f"/>
    <s v="f"/>
    <x v="2"/>
    <x v="0"/>
    <n v="0"/>
    <x v="0"/>
    <x v="2"/>
  </r>
  <r>
    <s v="PAT_1546"/>
    <n v="75"/>
    <x v="1"/>
    <x v="0"/>
    <x v="0"/>
    <x v="0"/>
    <x v="0"/>
    <x v="0"/>
    <s v="f"/>
    <s v="f"/>
    <s v="f"/>
    <s v="UNKNOWN"/>
    <s v="UNKNOWN"/>
    <n v="1871"/>
    <x v="1"/>
    <x v="8"/>
    <n v="0"/>
    <n v="0"/>
    <n v="0"/>
    <s v="Small"/>
    <s v="t"/>
    <s v="f"/>
    <s v="f"/>
    <s v="f"/>
    <s v="f"/>
    <s v="f"/>
    <s v="f"/>
    <x v="2"/>
    <x v="0"/>
    <n v="0"/>
    <x v="0"/>
    <x v="2"/>
  </r>
  <r>
    <s v="PAT_1547"/>
    <n v="58"/>
    <x v="2"/>
    <x v="0"/>
    <x v="0"/>
    <x v="0"/>
    <x v="0"/>
    <x v="0"/>
    <s v="f"/>
    <s v="f"/>
    <s v="f"/>
    <s v="UNKNOWN"/>
    <s v="UNKNOWN"/>
    <n v="1874"/>
    <x v="1"/>
    <x v="8"/>
    <n v="0"/>
    <n v="0"/>
    <n v="0"/>
    <s v="Small"/>
    <s v="t"/>
    <s v="f"/>
    <s v="f"/>
    <s v="f"/>
    <s v="f"/>
    <s v="t"/>
    <s v="f"/>
    <x v="2"/>
    <x v="0"/>
    <n v="0"/>
    <x v="0"/>
    <x v="2"/>
  </r>
  <r>
    <s v="PAT_1549"/>
    <n v="53"/>
    <x v="2"/>
    <x v="0"/>
    <x v="0"/>
    <x v="0"/>
    <x v="0"/>
    <x v="0"/>
    <s v="f"/>
    <s v="f"/>
    <s v="f"/>
    <s v="UNKNOWN"/>
    <s v="UNKNOWN"/>
    <n v="1882"/>
    <x v="1"/>
    <x v="6"/>
    <n v="0"/>
    <n v="0"/>
    <n v="0"/>
    <s v="Small"/>
    <s v="t"/>
    <s v="f"/>
    <s v="f"/>
    <s v="f"/>
    <s v="f"/>
    <s v="t"/>
    <s v="f"/>
    <x v="1"/>
    <x v="0"/>
    <n v="0"/>
    <x v="0"/>
    <x v="1"/>
  </r>
  <r>
    <s v="PAT_1550"/>
    <n v="64"/>
    <x v="1"/>
    <x v="0"/>
    <x v="0"/>
    <x v="0"/>
    <x v="0"/>
    <x v="0"/>
    <s v="f"/>
    <s v="f"/>
    <s v="f"/>
    <s v="UNKNOWN"/>
    <s v="UNKNOWN"/>
    <n v="1886"/>
    <x v="1"/>
    <x v="2"/>
    <n v="0"/>
    <n v="0"/>
    <n v="0"/>
    <s v="Small"/>
    <s v="t"/>
    <s v="f"/>
    <s v="f"/>
    <s v="f"/>
    <s v="t"/>
    <s v="t"/>
    <s v="f"/>
    <x v="2"/>
    <x v="0"/>
    <n v="0"/>
    <x v="0"/>
    <x v="2"/>
  </r>
  <r>
    <s v="PAT_1551"/>
    <n v="53"/>
    <x v="2"/>
    <x v="0"/>
    <x v="0"/>
    <x v="0"/>
    <x v="0"/>
    <x v="0"/>
    <s v="f"/>
    <s v="f"/>
    <s v="f"/>
    <s v="UNKNOWN"/>
    <s v="UNKNOWN"/>
    <n v="1889"/>
    <x v="1"/>
    <x v="2"/>
    <n v="0"/>
    <n v="0"/>
    <n v="0"/>
    <s v="Small"/>
    <s v="t"/>
    <s v="f"/>
    <s v="f"/>
    <s v="f"/>
    <s v="f"/>
    <s v="t"/>
    <s v="f"/>
    <x v="2"/>
    <x v="0"/>
    <n v="0"/>
    <x v="0"/>
    <x v="2"/>
  </r>
  <r>
    <s v="PAT_1552"/>
    <n v="54"/>
    <x v="2"/>
    <x v="0"/>
    <x v="0"/>
    <x v="0"/>
    <x v="0"/>
    <x v="0"/>
    <s v="f"/>
    <s v="f"/>
    <s v="f"/>
    <s v="UNKNOWN"/>
    <s v="UNKNOWN"/>
    <n v="1895"/>
    <x v="1"/>
    <x v="0"/>
    <n v="0"/>
    <n v="0"/>
    <n v="0"/>
    <s v="Small"/>
    <s v="t"/>
    <s v="f"/>
    <s v="f"/>
    <s v="f"/>
    <s v="f"/>
    <s v="f"/>
    <s v="f"/>
    <x v="2"/>
    <x v="0"/>
    <n v="0"/>
    <x v="0"/>
    <x v="2"/>
  </r>
  <r>
    <s v="PAT_1554"/>
    <n v="82"/>
    <x v="1"/>
    <x v="0"/>
    <x v="0"/>
    <x v="0"/>
    <x v="0"/>
    <x v="0"/>
    <s v="f"/>
    <s v="f"/>
    <s v="f"/>
    <s v="UNKNOWN"/>
    <s v="UNKNOWN"/>
    <n v="4170"/>
    <x v="1"/>
    <x v="0"/>
    <n v="0"/>
    <n v="0"/>
    <n v="0"/>
    <s v="Small"/>
    <s v="f"/>
    <s v="f"/>
    <s v="f"/>
    <s v="f"/>
    <s v="f"/>
    <s v="t"/>
    <s v="f"/>
    <x v="1"/>
    <x v="0"/>
    <n v="0"/>
    <x v="0"/>
    <x v="1"/>
  </r>
  <r>
    <s v="PAT_1555"/>
    <n v="55"/>
    <x v="2"/>
    <x v="0"/>
    <x v="0"/>
    <x v="0"/>
    <x v="0"/>
    <x v="0"/>
    <s v="f"/>
    <s v="f"/>
    <s v="f"/>
    <s v="UNKNOWN"/>
    <s v="UNKNOWN"/>
    <n v="2396"/>
    <x v="1"/>
    <x v="0"/>
    <n v="0"/>
    <n v="0"/>
    <n v="0"/>
    <s v="Small"/>
    <s v="f"/>
    <s v="t"/>
    <s v="f"/>
    <s v="f"/>
    <s v="f"/>
    <s v="t"/>
    <s v="f"/>
    <x v="1"/>
    <x v="0"/>
    <n v="0"/>
    <x v="0"/>
    <x v="1"/>
  </r>
  <r>
    <s v="PAT_1557"/>
    <n v="49"/>
    <x v="2"/>
    <x v="0"/>
    <x v="0"/>
    <x v="0"/>
    <x v="0"/>
    <x v="0"/>
    <s v="f"/>
    <s v="f"/>
    <s v="f"/>
    <s v="UNKNOWN"/>
    <s v="UNKNOWN"/>
    <n v="2399"/>
    <x v="1"/>
    <x v="8"/>
    <n v="0"/>
    <n v="0"/>
    <n v="0"/>
    <s v="Small"/>
    <s v="t"/>
    <s v="f"/>
    <s v="f"/>
    <s v="f"/>
    <s v="f"/>
    <s v="f"/>
    <s v="f"/>
    <x v="2"/>
    <x v="0"/>
    <n v="0"/>
    <x v="0"/>
    <x v="2"/>
  </r>
  <r>
    <s v="PAT_156"/>
    <n v="81"/>
    <x v="1"/>
    <x v="0"/>
    <x v="0"/>
    <x v="0"/>
    <x v="1"/>
    <x v="1"/>
    <s v="t"/>
    <s v="f"/>
    <s v="f"/>
    <s v="GERMANY"/>
    <s v="NETHERLANDS"/>
    <n v="241"/>
    <x v="2"/>
    <x v="6"/>
    <n v="22"/>
    <n v="6"/>
    <n v="14"/>
    <s v="Large"/>
    <s v="t"/>
    <s v="t"/>
    <s v="f"/>
    <s v="f"/>
    <s v="f"/>
    <s v="t"/>
    <s v="t"/>
    <x v="3"/>
    <x v="1"/>
    <n v="14"/>
    <x v="1"/>
    <x v="3"/>
  </r>
  <r>
    <s v="PAT_1563"/>
    <n v="70"/>
    <x v="1"/>
    <x v="0"/>
    <x v="0"/>
    <x v="0"/>
    <x v="0"/>
    <x v="0"/>
    <s v="f"/>
    <s v="f"/>
    <s v="f"/>
    <s v="UNKNOWN"/>
    <s v="UNKNOWN"/>
    <n v="2426"/>
    <x v="1"/>
    <x v="2"/>
    <n v="0"/>
    <n v="0"/>
    <n v="0"/>
    <s v="Small"/>
    <s v="t"/>
    <s v="f"/>
    <s v="f"/>
    <s v="f"/>
    <s v="f"/>
    <s v="f"/>
    <s v="f"/>
    <x v="2"/>
    <x v="0"/>
    <n v="0"/>
    <x v="0"/>
    <x v="2"/>
  </r>
  <r>
    <s v="PAT_1565"/>
    <n v="45"/>
    <x v="2"/>
    <x v="0"/>
    <x v="0"/>
    <x v="0"/>
    <x v="0"/>
    <x v="0"/>
    <s v="f"/>
    <s v="f"/>
    <s v="f"/>
    <s v="UNKNOWN"/>
    <s v="UNKNOWN"/>
    <n v="2432"/>
    <x v="1"/>
    <x v="8"/>
    <n v="0"/>
    <n v="0"/>
    <n v="0"/>
    <s v="Small"/>
    <s v="t"/>
    <s v="f"/>
    <s v="f"/>
    <s v="f"/>
    <s v="f"/>
    <s v="t"/>
    <s v="f"/>
    <x v="2"/>
    <x v="0"/>
    <n v="0"/>
    <x v="0"/>
    <x v="2"/>
  </r>
  <r>
    <s v="PAT_1566"/>
    <n v="72"/>
    <x v="1"/>
    <x v="0"/>
    <x v="0"/>
    <x v="0"/>
    <x v="0"/>
    <x v="0"/>
    <s v="f"/>
    <s v="f"/>
    <s v="f"/>
    <s v="UNKNOWN"/>
    <s v="UNKNOWN"/>
    <n v="2435"/>
    <x v="1"/>
    <x v="0"/>
    <n v="0"/>
    <n v="0"/>
    <n v="0"/>
    <s v="Small"/>
    <s v="t"/>
    <s v="f"/>
    <s v="f"/>
    <s v="f"/>
    <s v="f"/>
    <s v="t"/>
    <s v="f"/>
    <x v="2"/>
    <x v="0"/>
    <n v="0"/>
    <x v="0"/>
    <x v="2"/>
  </r>
  <r>
    <s v="PAT_1568"/>
    <n v="34"/>
    <x v="3"/>
    <x v="0"/>
    <x v="0"/>
    <x v="0"/>
    <x v="0"/>
    <x v="0"/>
    <s v="f"/>
    <s v="f"/>
    <s v="f"/>
    <s v="UNKNOWN"/>
    <s v="UNKNOWN"/>
    <n v="2454"/>
    <x v="1"/>
    <x v="3"/>
    <n v="0"/>
    <n v="0"/>
    <n v="0"/>
    <s v="Small"/>
    <s v="f"/>
    <s v="t"/>
    <s v="f"/>
    <s v="f"/>
    <s v="f"/>
    <s v="t"/>
    <s v="f"/>
    <x v="0"/>
    <x v="0"/>
    <n v="0"/>
    <x v="0"/>
    <x v="0"/>
  </r>
  <r>
    <s v="PAT_1569"/>
    <n v="78"/>
    <x v="1"/>
    <x v="0"/>
    <x v="0"/>
    <x v="0"/>
    <x v="0"/>
    <x v="0"/>
    <s v="f"/>
    <s v="f"/>
    <s v="f"/>
    <s v="UNKNOWN"/>
    <s v="UNKNOWN"/>
    <n v="2456"/>
    <x v="1"/>
    <x v="0"/>
    <n v="0"/>
    <n v="0"/>
    <n v="0"/>
    <s v="Small"/>
    <s v="t"/>
    <s v="f"/>
    <s v="f"/>
    <s v="f"/>
    <s v="f"/>
    <s v="t"/>
    <s v="f"/>
    <x v="1"/>
    <x v="0"/>
    <n v="0"/>
    <x v="0"/>
    <x v="1"/>
  </r>
  <r>
    <s v="PAT_1570"/>
    <n v="37"/>
    <x v="3"/>
    <x v="0"/>
    <x v="0"/>
    <x v="0"/>
    <x v="0"/>
    <x v="0"/>
    <s v="f"/>
    <s v="f"/>
    <s v="f"/>
    <s v="UNKNOWN"/>
    <s v="UNKNOWN"/>
    <n v="2472"/>
    <x v="1"/>
    <x v="4"/>
    <n v="0"/>
    <n v="0"/>
    <n v="0"/>
    <s v="Small"/>
    <s v="f"/>
    <s v="t"/>
    <s v="f"/>
    <s v="f"/>
    <s v="f"/>
    <s v="f"/>
    <s v="f"/>
    <x v="0"/>
    <x v="0"/>
    <n v="0"/>
    <x v="0"/>
    <x v="0"/>
  </r>
  <r>
    <s v="PAT_1571"/>
    <n v="52"/>
    <x v="2"/>
    <x v="0"/>
    <x v="0"/>
    <x v="0"/>
    <x v="0"/>
    <x v="0"/>
    <s v="f"/>
    <s v="f"/>
    <s v="f"/>
    <s v="UNKNOWN"/>
    <s v="UNKNOWN"/>
    <n v="2484"/>
    <x v="1"/>
    <x v="0"/>
    <n v="0"/>
    <n v="0"/>
    <n v="0"/>
    <s v="Small"/>
    <s v="t"/>
    <s v="f"/>
    <s v="f"/>
    <s v="f"/>
    <s v="f"/>
    <s v="f"/>
    <s v="f"/>
    <x v="2"/>
    <x v="0"/>
    <n v="0"/>
    <x v="0"/>
    <x v="2"/>
  </r>
  <r>
    <s v="PAT_1572"/>
    <n v="72"/>
    <x v="1"/>
    <x v="0"/>
    <x v="0"/>
    <x v="0"/>
    <x v="0"/>
    <x v="0"/>
    <s v="f"/>
    <s v="f"/>
    <s v="f"/>
    <s v="UNKNOWN"/>
    <s v="UNKNOWN"/>
    <n v="2495"/>
    <x v="1"/>
    <x v="2"/>
    <n v="0"/>
    <n v="0"/>
    <n v="0"/>
    <s v="Small"/>
    <s v="t"/>
    <s v="f"/>
    <s v="f"/>
    <s v="f"/>
    <s v="f"/>
    <s v="f"/>
    <s v="f"/>
    <x v="2"/>
    <x v="0"/>
    <n v="0"/>
    <x v="0"/>
    <x v="2"/>
  </r>
  <r>
    <s v="PAT_1573"/>
    <n v="45"/>
    <x v="2"/>
    <x v="0"/>
    <x v="0"/>
    <x v="0"/>
    <x v="0"/>
    <x v="0"/>
    <s v="f"/>
    <s v="f"/>
    <s v="f"/>
    <s v="UNKNOWN"/>
    <s v="UNKNOWN"/>
    <n v="2499"/>
    <x v="1"/>
    <x v="0"/>
    <n v="0"/>
    <n v="0"/>
    <n v="0"/>
    <s v="Small"/>
    <s v="t"/>
    <s v="f"/>
    <s v="f"/>
    <s v="f"/>
    <s v="f"/>
    <s v="f"/>
    <s v="f"/>
    <x v="2"/>
    <x v="0"/>
    <n v="0"/>
    <x v="0"/>
    <x v="2"/>
  </r>
  <r>
    <s v="PAT_1575"/>
    <n v="75"/>
    <x v="1"/>
    <x v="0"/>
    <x v="0"/>
    <x v="0"/>
    <x v="0"/>
    <x v="0"/>
    <s v="f"/>
    <s v="f"/>
    <s v="f"/>
    <s v="UNKNOWN"/>
    <s v="UNKNOWN"/>
    <n v="2516"/>
    <x v="1"/>
    <x v="0"/>
    <n v="0"/>
    <n v="0"/>
    <n v="0"/>
    <s v="Small"/>
    <s v="t"/>
    <s v="f"/>
    <s v="f"/>
    <s v="f"/>
    <s v="f"/>
    <s v="f"/>
    <s v="f"/>
    <x v="2"/>
    <x v="0"/>
    <n v="0"/>
    <x v="0"/>
    <x v="2"/>
  </r>
  <r>
    <s v="PAT_1577"/>
    <n v="83"/>
    <x v="1"/>
    <x v="0"/>
    <x v="0"/>
    <x v="0"/>
    <x v="0"/>
    <x v="0"/>
    <s v="f"/>
    <s v="f"/>
    <s v="f"/>
    <s v="UNKNOWN"/>
    <s v="UNKNOWN"/>
    <n v="2543"/>
    <x v="1"/>
    <x v="0"/>
    <n v="0"/>
    <n v="0"/>
    <n v="0"/>
    <s v="Small"/>
    <s v="t"/>
    <s v="f"/>
    <s v="f"/>
    <s v="f"/>
    <s v="f"/>
    <s v="t"/>
    <s v="f"/>
    <x v="1"/>
    <x v="0"/>
    <n v="0"/>
    <x v="0"/>
    <x v="1"/>
  </r>
  <r>
    <s v="PAT_158"/>
    <n v="70"/>
    <x v="1"/>
    <x v="0"/>
    <x v="0"/>
    <x v="0"/>
    <x v="1"/>
    <x v="1"/>
    <s v="t"/>
    <s v="t"/>
    <s v="f"/>
    <s v="GERMANY"/>
    <s v="GERMANY"/>
    <n v="621"/>
    <x v="0"/>
    <x v="5"/>
    <n v="6"/>
    <n v="5"/>
    <n v="5.5"/>
    <s v="Medium"/>
    <s v="t"/>
    <s v="f"/>
    <s v="f"/>
    <s v="f"/>
    <s v="f"/>
    <s v="f"/>
    <s v="f"/>
    <x v="2"/>
    <x v="0"/>
    <n v="5.5"/>
    <x v="0"/>
    <x v="2"/>
  </r>
  <r>
    <s v="PAT_1581"/>
    <n v="92"/>
    <x v="1"/>
    <x v="0"/>
    <x v="0"/>
    <x v="0"/>
    <x v="0"/>
    <x v="0"/>
    <s v="f"/>
    <s v="f"/>
    <s v="f"/>
    <s v="UNKNOWN"/>
    <s v="UNKNOWN"/>
    <n v="2570"/>
    <x v="1"/>
    <x v="6"/>
    <n v="0"/>
    <n v="0"/>
    <n v="0"/>
    <s v="Small"/>
    <s v="t"/>
    <s v="f"/>
    <s v="f"/>
    <s v="f"/>
    <s v="f"/>
    <s v="f"/>
    <s v="f"/>
    <x v="2"/>
    <x v="0"/>
    <n v="0"/>
    <x v="0"/>
    <x v="2"/>
  </r>
  <r>
    <s v="PAT_1582"/>
    <n v="76"/>
    <x v="1"/>
    <x v="0"/>
    <x v="0"/>
    <x v="0"/>
    <x v="0"/>
    <x v="0"/>
    <s v="f"/>
    <s v="f"/>
    <s v="f"/>
    <s v="UNKNOWN"/>
    <s v="UNKNOWN"/>
    <n v="2574"/>
    <x v="1"/>
    <x v="0"/>
    <n v="0"/>
    <n v="0"/>
    <n v="0"/>
    <s v="Small"/>
    <s v="f"/>
    <s v="f"/>
    <s v="f"/>
    <s v="f"/>
    <s v="f"/>
    <s v="t"/>
    <s v="f"/>
    <x v="1"/>
    <x v="0"/>
    <n v="0"/>
    <x v="0"/>
    <x v="1"/>
  </r>
  <r>
    <s v="PAT_1583"/>
    <n v="71"/>
    <x v="1"/>
    <x v="0"/>
    <x v="0"/>
    <x v="0"/>
    <x v="0"/>
    <x v="0"/>
    <s v="f"/>
    <s v="f"/>
    <s v="f"/>
    <s v="UNKNOWN"/>
    <s v="UNKNOWN"/>
    <n v="2607"/>
    <x v="1"/>
    <x v="0"/>
    <n v="0"/>
    <n v="0"/>
    <n v="0"/>
    <s v="Small"/>
    <s v="f"/>
    <s v="f"/>
    <s v="f"/>
    <s v="f"/>
    <s v="f"/>
    <s v="f"/>
    <s v="f"/>
    <x v="1"/>
    <x v="0"/>
    <n v="0"/>
    <x v="0"/>
    <x v="1"/>
  </r>
  <r>
    <s v="PAT_1584"/>
    <n v="46"/>
    <x v="2"/>
    <x v="0"/>
    <x v="0"/>
    <x v="0"/>
    <x v="0"/>
    <x v="0"/>
    <s v="f"/>
    <s v="f"/>
    <s v="f"/>
    <s v="UNKNOWN"/>
    <s v="UNKNOWN"/>
    <n v="2610"/>
    <x v="1"/>
    <x v="0"/>
    <n v="0"/>
    <n v="0"/>
    <n v="0"/>
    <s v="Small"/>
    <s v="t"/>
    <s v="f"/>
    <s v="f"/>
    <s v="f"/>
    <s v="f"/>
    <s v="f"/>
    <s v="f"/>
    <x v="2"/>
    <x v="0"/>
    <n v="0"/>
    <x v="0"/>
    <x v="2"/>
  </r>
  <r>
    <s v="PAT_1585"/>
    <n v="57"/>
    <x v="2"/>
    <x v="0"/>
    <x v="0"/>
    <x v="0"/>
    <x v="0"/>
    <x v="0"/>
    <s v="f"/>
    <s v="f"/>
    <s v="f"/>
    <s v="UNKNOWN"/>
    <s v="UNKNOWN"/>
    <n v="2619"/>
    <x v="1"/>
    <x v="2"/>
    <n v="0"/>
    <n v="0"/>
    <n v="0"/>
    <s v="Small"/>
    <s v="t"/>
    <s v="f"/>
    <s v="f"/>
    <s v="f"/>
    <s v="f"/>
    <s v="t"/>
    <s v="f"/>
    <x v="1"/>
    <x v="0"/>
    <n v="0"/>
    <x v="0"/>
    <x v="1"/>
  </r>
  <r>
    <s v="PAT_1586"/>
    <n v="68"/>
    <x v="1"/>
    <x v="0"/>
    <x v="0"/>
    <x v="0"/>
    <x v="0"/>
    <x v="0"/>
    <s v="f"/>
    <s v="f"/>
    <s v="f"/>
    <s v="UNKNOWN"/>
    <s v="UNKNOWN"/>
    <n v="2624"/>
    <x v="1"/>
    <x v="5"/>
    <n v="0"/>
    <n v="0"/>
    <n v="0"/>
    <s v="Small"/>
    <s v="t"/>
    <s v="f"/>
    <s v="f"/>
    <s v="f"/>
    <s v="f"/>
    <s v="f"/>
    <s v="f"/>
    <x v="1"/>
    <x v="0"/>
    <n v="0"/>
    <x v="0"/>
    <x v="1"/>
  </r>
  <r>
    <s v="PAT_1587"/>
    <n v="37"/>
    <x v="3"/>
    <x v="0"/>
    <x v="0"/>
    <x v="0"/>
    <x v="0"/>
    <x v="0"/>
    <s v="f"/>
    <s v="f"/>
    <s v="f"/>
    <s v="UNKNOWN"/>
    <s v="UNKNOWN"/>
    <n v="2625"/>
    <x v="1"/>
    <x v="4"/>
    <n v="0"/>
    <n v="0"/>
    <n v="0"/>
    <s v="Small"/>
    <s v="f"/>
    <s v="f"/>
    <s v="f"/>
    <s v="f"/>
    <s v="f"/>
    <s v="t"/>
    <s v="f"/>
    <x v="0"/>
    <x v="0"/>
    <n v="0"/>
    <x v="0"/>
    <x v="0"/>
  </r>
  <r>
    <s v="PAT_1588"/>
    <n v="42"/>
    <x v="3"/>
    <x v="0"/>
    <x v="0"/>
    <x v="0"/>
    <x v="0"/>
    <x v="0"/>
    <s v="f"/>
    <s v="f"/>
    <s v="f"/>
    <s v="UNKNOWN"/>
    <s v="UNKNOWN"/>
    <n v="2629"/>
    <x v="1"/>
    <x v="0"/>
    <n v="0"/>
    <n v="0"/>
    <n v="0"/>
    <s v="Small"/>
    <s v="t"/>
    <s v="t"/>
    <s v="f"/>
    <s v="f"/>
    <s v="f"/>
    <s v="t"/>
    <s v="f"/>
    <x v="0"/>
    <x v="0"/>
    <n v="0"/>
    <x v="0"/>
    <x v="0"/>
  </r>
  <r>
    <s v="PAT_1591"/>
    <n v="31"/>
    <x v="3"/>
    <x v="0"/>
    <x v="0"/>
    <x v="0"/>
    <x v="0"/>
    <x v="0"/>
    <s v="f"/>
    <s v="f"/>
    <s v="f"/>
    <s v="UNKNOWN"/>
    <s v="UNKNOWN"/>
    <n v="2648"/>
    <x v="1"/>
    <x v="4"/>
    <n v="0"/>
    <n v="0"/>
    <n v="0"/>
    <s v="Small"/>
    <s v="f"/>
    <s v="t"/>
    <s v="f"/>
    <s v="f"/>
    <s v="f"/>
    <s v="t"/>
    <s v="f"/>
    <x v="0"/>
    <x v="0"/>
    <n v="0"/>
    <x v="0"/>
    <x v="0"/>
  </r>
  <r>
    <s v="PAT_1593"/>
    <n v="75"/>
    <x v="1"/>
    <x v="0"/>
    <x v="0"/>
    <x v="0"/>
    <x v="0"/>
    <x v="0"/>
    <s v="f"/>
    <s v="f"/>
    <s v="f"/>
    <s v="UNKNOWN"/>
    <s v="UNKNOWN"/>
    <n v="2651"/>
    <x v="1"/>
    <x v="2"/>
    <n v="0"/>
    <n v="0"/>
    <n v="0"/>
    <s v="Small"/>
    <s v="t"/>
    <s v="f"/>
    <s v="f"/>
    <s v="f"/>
    <s v="f"/>
    <s v="f"/>
    <s v="f"/>
    <x v="2"/>
    <x v="0"/>
    <n v="0"/>
    <x v="0"/>
    <x v="2"/>
  </r>
  <r>
    <s v="PAT_1594"/>
    <n v="81"/>
    <x v="1"/>
    <x v="0"/>
    <x v="0"/>
    <x v="0"/>
    <x v="0"/>
    <x v="0"/>
    <s v="f"/>
    <s v="f"/>
    <s v="f"/>
    <s v="UNKNOWN"/>
    <s v="UNKNOWN"/>
    <n v="2656"/>
    <x v="1"/>
    <x v="2"/>
    <n v="0"/>
    <n v="0"/>
    <n v="0"/>
    <s v="Small"/>
    <s v="t"/>
    <s v="f"/>
    <s v="f"/>
    <s v="f"/>
    <s v="f"/>
    <s v="f"/>
    <s v="f"/>
    <x v="2"/>
    <x v="0"/>
    <n v="0"/>
    <x v="0"/>
    <x v="2"/>
  </r>
  <r>
    <s v="PAT_1596"/>
    <n v="50"/>
    <x v="2"/>
    <x v="0"/>
    <x v="0"/>
    <x v="0"/>
    <x v="0"/>
    <x v="0"/>
    <s v="f"/>
    <s v="f"/>
    <s v="f"/>
    <s v="UNKNOWN"/>
    <s v="UNKNOWN"/>
    <n v="2664"/>
    <x v="1"/>
    <x v="5"/>
    <n v="0"/>
    <n v="0"/>
    <n v="0"/>
    <s v="Small"/>
    <s v="t"/>
    <s v="f"/>
    <s v="f"/>
    <s v="f"/>
    <s v="f"/>
    <s v="f"/>
    <s v="f"/>
    <x v="2"/>
    <x v="0"/>
    <n v="0"/>
    <x v="0"/>
    <x v="2"/>
  </r>
  <r>
    <s v="PAT_1597"/>
    <n v="28"/>
    <x v="0"/>
    <x v="0"/>
    <x v="0"/>
    <x v="0"/>
    <x v="0"/>
    <x v="0"/>
    <s v="f"/>
    <s v="f"/>
    <s v="f"/>
    <s v="UNKNOWN"/>
    <s v="UNKNOWN"/>
    <n v="2666"/>
    <x v="1"/>
    <x v="9"/>
    <n v="0"/>
    <n v="0"/>
    <n v="0"/>
    <s v="Small"/>
    <s v="f"/>
    <s v="t"/>
    <s v="f"/>
    <s v="f"/>
    <s v="f"/>
    <s v="t"/>
    <s v="f"/>
    <x v="0"/>
    <x v="0"/>
    <n v="0"/>
    <x v="0"/>
    <x v="0"/>
  </r>
  <r>
    <s v="PAT_160"/>
    <n v="78"/>
    <x v="1"/>
    <x v="0"/>
    <x v="0"/>
    <x v="1"/>
    <x v="0"/>
    <x v="0"/>
    <s v="t"/>
    <s v="f"/>
    <s v="f"/>
    <s v="ITALY"/>
    <s v="ITALY"/>
    <n v="248"/>
    <x v="2"/>
    <x v="6"/>
    <n v="11"/>
    <n v="10"/>
    <n v="10.5"/>
    <s v="Large"/>
    <s v="t"/>
    <s v="t"/>
    <s v="t"/>
    <s v="f"/>
    <s v="t"/>
    <s v="f"/>
    <s v="t"/>
    <x v="3"/>
    <x v="1"/>
    <n v="10.5"/>
    <x v="1"/>
    <x v="3"/>
  </r>
  <r>
    <s v="PAT_1600"/>
    <n v="69"/>
    <x v="1"/>
    <x v="0"/>
    <x v="0"/>
    <x v="0"/>
    <x v="0"/>
    <x v="0"/>
    <s v="f"/>
    <s v="f"/>
    <s v="f"/>
    <s v="UNKNOWN"/>
    <s v="UNKNOWN"/>
    <n v="2685"/>
    <x v="1"/>
    <x v="2"/>
    <n v="0"/>
    <n v="0"/>
    <n v="0"/>
    <s v="Small"/>
    <s v="t"/>
    <s v="f"/>
    <s v="f"/>
    <s v="f"/>
    <s v="f"/>
    <s v="t"/>
    <s v="f"/>
    <x v="2"/>
    <x v="0"/>
    <n v="0"/>
    <x v="0"/>
    <x v="2"/>
  </r>
  <r>
    <s v="PAT_1603"/>
    <n v="12"/>
    <x v="0"/>
    <x v="0"/>
    <x v="0"/>
    <x v="0"/>
    <x v="0"/>
    <x v="0"/>
    <s v="f"/>
    <s v="f"/>
    <s v="f"/>
    <s v="UNKNOWN"/>
    <s v="UNKNOWN"/>
    <n v="2704"/>
    <x v="1"/>
    <x v="4"/>
    <n v="0"/>
    <n v="0"/>
    <n v="0"/>
    <s v="Small"/>
    <s v="f"/>
    <s v="f"/>
    <s v="f"/>
    <s v="f"/>
    <s v="f"/>
    <s v="f"/>
    <s v="f"/>
    <x v="0"/>
    <x v="0"/>
    <n v="0"/>
    <x v="0"/>
    <x v="0"/>
  </r>
  <r>
    <s v="PAT_1605"/>
    <n v="81"/>
    <x v="1"/>
    <x v="0"/>
    <x v="0"/>
    <x v="0"/>
    <x v="0"/>
    <x v="0"/>
    <s v="f"/>
    <s v="f"/>
    <s v="f"/>
    <s v="UNKNOWN"/>
    <s v="UNKNOWN"/>
    <n v="2715"/>
    <x v="1"/>
    <x v="6"/>
    <n v="0"/>
    <n v="0"/>
    <n v="0"/>
    <s v="Small"/>
    <s v="t"/>
    <s v="f"/>
    <s v="f"/>
    <s v="f"/>
    <s v="f"/>
    <s v="f"/>
    <s v="f"/>
    <x v="2"/>
    <x v="0"/>
    <n v="0"/>
    <x v="0"/>
    <x v="2"/>
  </r>
  <r>
    <s v="PAT_1608"/>
    <n v="46"/>
    <x v="2"/>
    <x v="0"/>
    <x v="0"/>
    <x v="0"/>
    <x v="0"/>
    <x v="0"/>
    <s v="f"/>
    <s v="f"/>
    <s v="f"/>
    <s v="UNKNOWN"/>
    <s v="UNKNOWN"/>
    <n v="2720"/>
    <x v="1"/>
    <x v="3"/>
    <n v="0"/>
    <n v="0"/>
    <n v="0"/>
    <s v="Small"/>
    <s v="t"/>
    <s v="f"/>
    <s v="f"/>
    <s v="f"/>
    <s v="f"/>
    <s v="f"/>
    <s v="f"/>
    <x v="2"/>
    <x v="0"/>
    <n v="0"/>
    <x v="0"/>
    <x v="2"/>
  </r>
  <r>
    <s v="PAT_161"/>
    <n v="86"/>
    <x v="1"/>
    <x v="0"/>
    <x v="0"/>
    <x v="0"/>
    <x v="0"/>
    <x v="0"/>
    <s v="t"/>
    <s v="f"/>
    <s v="f"/>
    <s v="GERMANY"/>
    <s v="GERMANY"/>
    <n v="250"/>
    <x v="2"/>
    <x v="5"/>
    <n v="14"/>
    <n v="12"/>
    <n v="13"/>
    <s v="Large"/>
    <s v="t"/>
    <s v="f"/>
    <s v="f"/>
    <s v="f"/>
    <s v="f"/>
    <s v="f"/>
    <s v="t"/>
    <x v="3"/>
    <x v="1"/>
    <n v="13"/>
    <x v="1"/>
    <x v="3"/>
  </r>
  <r>
    <s v="PAT_1611"/>
    <n v="26"/>
    <x v="0"/>
    <x v="0"/>
    <x v="0"/>
    <x v="0"/>
    <x v="0"/>
    <x v="0"/>
    <s v="f"/>
    <s v="f"/>
    <s v="f"/>
    <s v="UNKNOWN"/>
    <s v="UNKNOWN"/>
    <n v="2725"/>
    <x v="1"/>
    <x v="4"/>
    <n v="0"/>
    <n v="0"/>
    <n v="0"/>
    <s v="Small"/>
    <s v="f"/>
    <s v="t"/>
    <s v="f"/>
    <s v="f"/>
    <s v="f"/>
    <s v="t"/>
    <s v="f"/>
    <x v="0"/>
    <x v="0"/>
    <n v="0"/>
    <x v="0"/>
    <x v="0"/>
  </r>
  <r>
    <s v="PAT_1613"/>
    <n v="27"/>
    <x v="0"/>
    <x v="0"/>
    <x v="0"/>
    <x v="0"/>
    <x v="0"/>
    <x v="0"/>
    <s v="f"/>
    <s v="f"/>
    <s v="f"/>
    <s v="UNKNOWN"/>
    <s v="UNKNOWN"/>
    <n v="2744"/>
    <x v="1"/>
    <x v="11"/>
    <n v="0"/>
    <n v="0"/>
    <n v="0"/>
    <s v="Small"/>
    <s v="f"/>
    <s v="t"/>
    <s v="f"/>
    <s v="f"/>
    <s v="f"/>
    <s v="t"/>
    <s v="f"/>
    <x v="0"/>
    <x v="0"/>
    <n v="0"/>
    <x v="0"/>
    <x v="0"/>
  </r>
  <r>
    <s v="PAT_1614"/>
    <n v="25"/>
    <x v="0"/>
    <x v="0"/>
    <x v="0"/>
    <x v="0"/>
    <x v="0"/>
    <x v="0"/>
    <s v="f"/>
    <s v="f"/>
    <s v="f"/>
    <s v="UNKNOWN"/>
    <s v="UNKNOWN"/>
    <n v="2747"/>
    <x v="1"/>
    <x v="5"/>
    <n v="0"/>
    <n v="0"/>
    <n v="0"/>
    <s v="Small"/>
    <s v="f"/>
    <s v="t"/>
    <s v="f"/>
    <s v="f"/>
    <s v="f"/>
    <s v="t"/>
    <s v="f"/>
    <x v="0"/>
    <x v="0"/>
    <n v="0"/>
    <x v="0"/>
    <x v="0"/>
  </r>
  <r>
    <s v="PAT_1615"/>
    <n v="60"/>
    <x v="1"/>
    <x v="0"/>
    <x v="0"/>
    <x v="0"/>
    <x v="0"/>
    <x v="0"/>
    <s v="f"/>
    <s v="f"/>
    <s v="f"/>
    <s v="UNKNOWN"/>
    <s v="UNKNOWN"/>
    <n v="2749"/>
    <x v="1"/>
    <x v="2"/>
    <n v="0"/>
    <n v="0"/>
    <n v="0"/>
    <s v="Small"/>
    <s v="t"/>
    <s v="t"/>
    <s v="f"/>
    <s v="f"/>
    <s v="f"/>
    <s v="f"/>
    <s v="f"/>
    <x v="2"/>
    <x v="0"/>
    <n v="0"/>
    <x v="0"/>
    <x v="2"/>
  </r>
  <r>
    <s v="PAT_1618"/>
    <n v="70"/>
    <x v="1"/>
    <x v="0"/>
    <x v="0"/>
    <x v="0"/>
    <x v="0"/>
    <x v="0"/>
    <s v="f"/>
    <s v="f"/>
    <s v="f"/>
    <s v="UNKNOWN"/>
    <s v="UNKNOWN"/>
    <n v="2771"/>
    <x v="1"/>
    <x v="0"/>
    <n v="0"/>
    <n v="0"/>
    <n v="0"/>
    <s v="Small"/>
    <s v="f"/>
    <s v="t"/>
    <s v="f"/>
    <s v="f"/>
    <s v="f"/>
    <s v="t"/>
    <s v="f"/>
    <x v="1"/>
    <x v="0"/>
    <n v="0"/>
    <x v="0"/>
    <x v="1"/>
  </r>
  <r>
    <s v="PAT_1619"/>
    <n v="32"/>
    <x v="3"/>
    <x v="0"/>
    <x v="0"/>
    <x v="0"/>
    <x v="0"/>
    <x v="0"/>
    <s v="f"/>
    <s v="f"/>
    <s v="f"/>
    <s v="UNKNOWN"/>
    <s v="UNKNOWN"/>
    <n v="2774"/>
    <x v="1"/>
    <x v="5"/>
    <n v="0"/>
    <n v="0"/>
    <n v="0"/>
    <s v="Small"/>
    <s v="f"/>
    <s v="f"/>
    <s v="f"/>
    <s v="f"/>
    <s v="f"/>
    <s v="t"/>
    <s v="f"/>
    <x v="1"/>
    <x v="0"/>
    <n v="0"/>
    <x v="0"/>
    <x v="1"/>
  </r>
  <r>
    <s v="PAT_1620"/>
    <n v="68"/>
    <x v="1"/>
    <x v="0"/>
    <x v="0"/>
    <x v="0"/>
    <x v="0"/>
    <x v="0"/>
    <s v="f"/>
    <s v="f"/>
    <s v="f"/>
    <s v="UNKNOWN"/>
    <s v="UNKNOWN"/>
    <n v="2779"/>
    <x v="1"/>
    <x v="2"/>
    <n v="0"/>
    <n v="0"/>
    <n v="0"/>
    <s v="Small"/>
    <s v="t"/>
    <s v="f"/>
    <s v="f"/>
    <s v="f"/>
    <s v="f"/>
    <s v="f"/>
    <s v="f"/>
    <x v="2"/>
    <x v="0"/>
    <n v="0"/>
    <x v="0"/>
    <x v="2"/>
  </r>
  <r>
    <s v="PAT_1624"/>
    <n v="22"/>
    <x v="0"/>
    <x v="0"/>
    <x v="0"/>
    <x v="0"/>
    <x v="0"/>
    <x v="0"/>
    <s v="f"/>
    <s v="f"/>
    <s v="f"/>
    <s v="UNKNOWN"/>
    <s v="UNKNOWN"/>
    <n v="2807"/>
    <x v="1"/>
    <x v="2"/>
    <n v="0"/>
    <n v="0"/>
    <n v="0"/>
    <s v="Small"/>
    <s v="t"/>
    <s v="t"/>
    <s v="f"/>
    <s v="f"/>
    <s v="f"/>
    <s v="t"/>
    <s v="f"/>
    <x v="0"/>
    <x v="0"/>
    <n v="0"/>
    <x v="0"/>
    <x v="0"/>
  </r>
  <r>
    <s v="PAT_1626"/>
    <n v="64"/>
    <x v="1"/>
    <x v="0"/>
    <x v="0"/>
    <x v="0"/>
    <x v="0"/>
    <x v="0"/>
    <s v="f"/>
    <s v="f"/>
    <s v="f"/>
    <s v="UNKNOWN"/>
    <s v="UNKNOWN"/>
    <n v="2811"/>
    <x v="1"/>
    <x v="1"/>
    <n v="0"/>
    <n v="0"/>
    <n v="0"/>
    <s v="Small"/>
    <s v="f"/>
    <s v="f"/>
    <s v="f"/>
    <s v="f"/>
    <s v="f"/>
    <s v="t"/>
    <s v="f"/>
    <x v="1"/>
    <x v="0"/>
    <n v="0"/>
    <x v="0"/>
    <x v="1"/>
  </r>
  <r>
    <s v="PAT_163"/>
    <n v="51"/>
    <x v="2"/>
    <x v="0"/>
    <x v="0"/>
    <x v="0"/>
    <x v="1"/>
    <x v="0"/>
    <s v="t"/>
    <s v="f"/>
    <s v="f"/>
    <s v="GERMANY"/>
    <s v="GERMANY"/>
    <n v="254"/>
    <x v="3"/>
    <x v="0"/>
    <n v="6"/>
    <n v="5"/>
    <n v="5.5"/>
    <s v="Medium"/>
    <s v="t"/>
    <s v="f"/>
    <s v="f"/>
    <s v="f"/>
    <s v="f"/>
    <s v="f"/>
    <s v="t"/>
    <x v="2"/>
    <x v="0"/>
    <n v="5.5"/>
    <x v="0"/>
    <x v="2"/>
  </r>
  <r>
    <s v="PAT_1631"/>
    <n v="63"/>
    <x v="1"/>
    <x v="0"/>
    <x v="0"/>
    <x v="0"/>
    <x v="0"/>
    <x v="0"/>
    <s v="f"/>
    <s v="f"/>
    <s v="f"/>
    <s v="UNKNOWN"/>
    <s v="UNKNOWN"/>
    <n v="2837"/>
    <x v="1"/>
    <x v="0"/>
    <n v="0"/>
    <n v="0"/>
    <n v="0"/>
    <s v="Small"/>
    <s v="t"/>
    <s v="f"/>
    <s v="f"/>
    <s v="f"/>
    <s v="f"/>
    <s v="f"/>
    <s v="f"/>
    <x v="2"/>
    <x v="0"/>
    <n v="0"/>
    <x v="0"/>
    <x v="2"/>
  </r>
  <r>
    <s v="PAT_1633"/>
    <n v="51"/>
    <x v="2"/>
    <x v="0"/>
    <x v="0"/>
    <x v="0"/>
    <x v="0"/>
    <x v="0"/>
    <s v="f"/>
    <s v="f"/>
    <s v="f"/>
    <s v="UNKNOWN"/>
    <s v="UNKNOWN"/>
    <n v="2855"/>
    <x v="1"/>
    <x v="4"/>
    <n v="0"/>
    <n v="0"/>
    <n v="0"/>
    <s v="Small"/>
    <s v="t"/>
    <s v="f"/>
    <s v="f"/>
    <s v="f"/>
    <s v="f"/>
    <s v="f"/>
    <s v="f"/>
    <x v="2"/>
    <x v="0"/>
    <n v="0"/>
    <x v="0"/>
    <x v="2"/>
  </r>
  <r>
    <s v="PAT_1636"/>
    <n v="50"/>
    <x v="2"/>
    <x v="0"/>
    <x v="0"/>
    <x v="0"/>
    <x v="0"/>
    <x v="0"/>
    <s v="f"/>
    <s v="f"/>
    <s v="f"/>
    <s v="UNKNOWN"/>
    <s v="UNKNOWN"/>
    <n v="2869"/>
    <x v="1"/>
    <x v="2"/>
    <n v="0"/>
    <n v="0"/>
    <n v="0"/>
    <s v="Small"/>
    <s v="f"/>
    <s v="f"/>
    <s v="f"/>
    <s v="f"/>
    <s v="f"/>
    <s v="f"/>
    <s v="f"/>
    <x v="1"/>
    <x v="0"/>
    <n v="0"/>
    <x v="0"/>
    <x v="1"/>
  </r>
  <r>
    <s v="PAT_1638"/>
    <n v="59"/>
    <x v="2"/>
    <x v="0"/>
    <x v="0"/>
    <x v="0"/>
    <x v="0"/>
    <x v="0"/>
    <s v="f"/>
    <s v="f"/>
    <s v="f"/>
    <s v="UNKNOWN"/>
    <s v="UNKNOWN"/>
    <n v="2878"/>
    <x v="1"/>
    <x v="2"/>
    <n v="0"/>
    <n v="0"/>
    <n v="0"/>
    <s v="Small"/>
    <s v="f"/>
    <s v="f"/>
    <s v="f"/>
    <s v="f"/>
    <s v="f"/>
    <s v="f"/>
    <s v="f"/>
    <x v="2"/>
    <x v="0"/>
    <n v="0"/>
    <x v="0"/>
    <x v="2"/>
  </r>
  <r>
    <s v="PAT_1639"/>
    <n v="31"/>
    <x v="3"/>
    <x v="0"/>
    <x v="0"/>
    <x v="0"/>
    <x v="0"/>
    <x v="0"/>
    <s v="f"/>
    <s v="f"/>
    <s v="f"/>
    <s v="UNKNOWN"/>
    <s v="UNKNOWN"/>
    <n v="2879"/>
    <x v="1"/>
    <x v="0"/>
    <n v="0"/>
    <n v="0"/>
    <n v="0"/>
    <s v="Small"/>
    <s v="t"/>
    <s v="t"/>
    <s v="f"/>
    <s v="f"/>
    <s v="f"/>
    <s v="t"/>
    <s v="f"/>
    <x v="0"/>
    <x v="0"/>
    <n v="0"/>
    <x v="0"/>
    <x v="0"/>
  </r>
  <r>
    <s v="PAT_164"/>
    <n v="77"/>
    <x v="1"/>
    <x v="0"/>
    <x v="0"/>
    <x v="0"/>
    <x v="0"/>
    <x v="1"/>
    <s v="t"/>
    <s v="f"/>
    <s v="f"/>
    <s v="NETHERLANDS"/>
    <s v="NETHERLANDS"/>
    <n v="255"/>
    <x v="2"/>
    <x v="11"/>
    <n v="10"/>
    <n v="9"/>
    <n v="9.5"/>
    <s v="Medium"/>
    <s v="t"/>
    <s v="f"/>
    <s v="f"/>
    <s v="f"/>
    <s v="f"/>
    <s v="f"/>
    <s v="t"/>
    <x v="5"/>
    <x v="1"/>
    <n v="9.5"/>
    <x v="1"/>
    <x v="5"/>
  </r>
  <r>
    <s v="PAT_1641"/>
    <n v="70"/>
    <x v="1"/>
    <x v="0"/>
    <x v="0"/>
    <x v="0"/>
    <x v="0"/>
    <x v="0"/>
    <s v="f"/>
    <s v="f"/>
    <s v="f"/>
    <s v="UNKNOWN"/>
    <s v="UNKNOWN"/>
    <n v="2886"/>
    <x v="1"/>
    <x v="0"/>
    <n v="0"/>
    <n v="0"/>
    <n v="0"/>
    <s v="Small"/>
    <s v="f"/>
    <s v="t"/>
    <s v="f"/>
    <s v="f"/>
    <s v="f"/>
    <s v="t"/>
    <s v="f"/>
    <x v="1"/>
    <x v="0"/>
    <n v="0"/>
    <x v="0"/>
    <x v="1"/>
  </r>
  <r>
    <s v="PAT_1648"/>
    <n v="31"/>
    <x v="3"/>
    <x v="0"/>
    <x v="0"/>
    <x v="0"/>
    <x v="0"/>
    <x v="0"/>
    <s v="f"/>
    <s v="f"/>
    <s v="f"/>
    <s v="UNKNOWN"/>
    <s v="UNKNOWN"/>
    <n v="2904"/>
    <x v="1"/>
    <x v="9"/>
    <n v="0"/>
    <n v="0"/>
    <n v="0"/>
    <s v="Small"/>
    <s v="f"/>
    <s v="t"/>
    <s v="f"/>
    <s v="f"/>
    <s v="f"/>
    <s v="f"/>
    <s v="f"/>
    <x v="0"/>
    <x v="0"/>
    <n v="0"/>
    <x v="0"/>
    <x v="0"/>
  </r>
  <r>
    <s v="PAT_1650"/>
    <n v="68"/>
    <x v="1"/>
    <x v="0"/>
    <x v="0"/>
    <x v="0"/>
    <x v="0"/>
    <x v="0"/>
    <s v="f"/>
    <s v="f"/>
    <s v="f"/>
    <s v="UNKNOWN"/>
    <s v="UNKNOWN"/>
    <n v="2913"/>
    <x v="1"/>
    <x v="2"/>
    <n v="0"/>
    <n v="0"/>
    <n v="0"/>
    <s v="Small"/>
    <s v="t"/>
    <s v="f"/>
    <s v="f"/>
    <s v="f"/>
    <s v="f"/>
    <s v="t"/>
    <s v="f"/>
    <x v="2"/>
    <x v="0"/>
    <n v="0"/>
    <x v="0"/>
    <x v="2"/>
  </r>
  <r>
    <s v="PAT_1651"/>
    <n v="60"/>
    <x v="1"/>
    <x v="0"/>
    <x v="0"/>
    <x v="0"/>
    <x v="0"/>
    <x v="0"/>
    <s v="f"/>
    <s v="f"/>
    <s v="f"/>
    <s v="UNKNOWN"/>
    <s v="UNKNOWN"/>
    <n v="2914"/>
    <x v="1"/>
    <x v="2"/>
    <n v="0"/>
    <n v="0"/>
    <n v="0"/>
    <s v="Small"/>
    <s v="t"/>
    <s v="f"/>
    <s v="f"/>
    <s v="f"/>
    <s v="f"/>
    <s v="t"/>
    <s v="f"/>
    <x v="2"/>
    <x v="0"/>
    <n v="0"/>
    <x v="0"/>
    <x v="2"/>
  </r>
  <r>
    <s v="PAT_1652"/>
    <n v="53"/>
    <x v="2"/>
    <x v="0"/>
    <x v="0"/>
    <x v="0"/>
    <x v="0"/>
    <x v="0"/>
    <s v="f"/>
    <s v="f"/>
    <s v="f"/>
    <s v="UNKNOWN"/>
    <s v="UNKNOWN"/>
    <n v="2915"/>
    <x v="1"/>
    <x v="9"/>
    <n v="0"/>
    <n v="0"/>
    <n v="0"/>
    <s v="Small"/>
    <s v="f"/>
    <s v="t"/>
    <s v="f"/>
    <s v="f"/>
    <s v="f"/>
    <s v="t"/>
    <s v="f"/>
    <x v="1"/>
    <x v="0"/>
    <n v="0"/>
    <x v="0"/>
    <x v="1"/>
  </r>
  <r>
    <s v="PAT_1653"/>
    <n v="62"/>
    <x v="1"/>
    <x v="0"/>
    <x v="0"/>
    <x v="0"/>
    <x v="0"/>
    <x v="0"/>
    <s v="f"/>
    <s v="f"/>
    <s v="f"/>
    <s v="UNKNOWN"/>
    <s v="UNKNOWN"/>
    <n v="2916"/>
    <x v="1"/>
    <x v="0"/>
    <n v="0"/>
    <n v="0"/>
    <n v="0"/>
    <s v="Small"/>
    <s v="f"/>
    <s v="f"/>
    <s v="f"/>
    <s v="f"/>
    <s v="f"/>
    <s v="f"/>
    <s v="f"/>
    <x v="1"/>
    <x v="0"/>
    <n v="0"/>
    <x v="0"/>
    <x v="1"/>
  </r>
  <r>
    <s v="PAT_1655"/>
    <n v="62"/>
    <x v="1"/>
    <x v="0"/>
    <x v="0"/>
    <x v="0"/>
    <x v="0"/>
    <x v="0"/>
    <s v="f"/>
    <s v="f"/>
    <s v="f"/>
    <s v="UNKNOWN"/>
    <s v="UNKNOWN"/>
    <n v="2923"/>
    <x v="1"/>
    <x v="2"/>
    <n v="0"/>
    <n v="0"/>
    <n v="0"/>
    <s v="Small"/>
    <s v="t"/>
    <s v="f"/>
    <s v="f"/>
    <s v="f"/>
    <s v="f"/>
    <s v="t"/>
    <s v="f"/>
    <x v="2"/>
    <x v="0"/>
    <n v="0"/>
    <x v="0"/>
    <x v="2"/>
  </r>
  <r>
    <s v="PAT_1657"/>
    <n v="23"/>
    <x v="0"/>
    <x v="0"/>
    <x v="0"/>
    <x v="0"/>
    <x v="0"/>
    <x v="0"/>
    <s v="f"/>
    <s v="f"/>
    <s v="f"/>
    <s v="UNKNOWN"/>
    <s v="UNKNOWN"/>
    <n v="2932"/>
    <x v="1"/>
    <x v="0"/>
    <n v="0"/>
    <n v="0"/>
    <n v="0"/>
    <s v="Small"/>
    <s v="f"/>
    <s v="t"/>
    <s v="f"/>
    <s v="f"/>
    <s v="f"/>
    <s v="t"/>
    <s v="f"/>
    <x v="0"/>
    <x v="0"/>
    <n v="0"/>
    <x v="0"/>
    <x v="0"/>
  </r>
  <r>
    <s v="PAT_1658"/>
    <n v="22"/>
    <x v="0"/>
    <x v="0"/>
    <x v="0"/>
    <x v="0"/>
    <x v="0"/>
    <x v="0"/>
    <s v="f"/>
    <s v="f"/>
    <s v="f"/>
    <s v="UNKNOWN"/>
    <s v="UNKNOWN"/>
    <n v="2933"/>
    <x v="1"/>
    <x v="6"/>
    <n v="0"/>
    <n v="0"/>
    <n v="0"/>
    <s v="Small"/>
    <s v="f"/>
    <s v="t"/>
    <s v="f"/>
    <s v="f"/>
    <s v="f"/>
    <s v="t"/>
    <s v="f"/>
    <x v="0"/>
    <x v="0"/>
    <n v="0"/>
    <x v="0"/>
    <x v="0"/>
  </r>
  <r>
    <s v="PAT_166"/>
    <n v="59"/>
    <x v="2"/>
    <x v="0"/>
    <x v="0"/>
    <x v="1"/>
    <x v="0"/>
    <x v="0"/>
    <s v="t"/>
    <s v="f"/>
    <s v="f"/>
    <s v="GERMANY"/>
    <s v="GERMANY"/>
    <n v="3672"/>
    <x v="2"/>
    <x v="6"/>
    <n v="12"/>
    <n v="11"/>
    <n v="11.5"/>
    <s v="Large"/>
    <s v="f"/>
    <s v="t"/>
    <s v="f"/>
    <s v="f"/>
    <s v="f"/>
    <s v="f"/>
    <s v="f"/>
    <x v="1"/>
    <x v="0"/>
    <n v="11.5"/>
    <x v="0"/>
    <x v="1"/>
  </r>
  <r>
    <s v="PAT_1661"/>
    <n v="56"/>
    <x v="2"/>
    <x v="0"/>
    <x v="0"/>
    <x v="0"/>
    <x v="0"/>
    <x v="0"/>
    <s v="f"/>
    <s v="f"/>
    <s v="f"/>
    <s v="UNKNOWN"/>
    <s v="UNKNOWN"/>
    <n v="2956"/>
    <x v="1"/>
    <x v="0"/>
    <n v="0"/>
    <n v="0"/>
    <n v="0"/>
    <s v="Small"/>
    <s v="t"/>
    <s v="f"/>
    <s v="f"/>
    <s v="f"/>
    <s v="f"/>
    <s v="f"/>
    <s v="f"/>
    <x v="2"/>
    <x v="0"/>
    <n v="0"/>
    <x v="0"/>
    <x v="2"/>
  </r>
  <r>
    <s v="PAT_1665"/>
    <n v="69"/>
    <x v="1"/>
    <x v="0"/>
    <x v="0"/>
    <x v="0"/>
    <x v="0"/>
    <x v="0"/>
    <s v="f"/>
    <s v="f"/>
    <s v="f"/>
    <s v="UNKNOWN"/>
    <s v="UNKNOWN"/>
    <n v="2978"/>
    <x v="1"/>
    <x v="6"/>
    <n v="0"/>
    <n v="0"/>
    <n v="0"/>
    <s v="Small"/>
    <s v="t"/>
    <s v="f"/>
    <s v="f"/>
    <s v="f"/>
    <s v="f"/>
    <s v="f"/>
    <s v="f"/>
    <x v="2"/>
    <x v="0"/>
    <n v="0"/>
    <x v="0"/>
    <x v="2"/>
  </r>
  <r>
    <s v="PAT_1666"/>
    <n v="61"/>
    <x v="1"/>
    <x v="0"/>
    <x v="0"/>
    <x v="0"/>
    <x v="0"/>
    <x v="0"/>
    <s v="f"/>
    <s v="f"/>
    <s v="f"/>
    <s v="UNKNOWN"/>
    <s v="UNKNOWN"/>
    <n v="2985"/>
    <x v="1"/>
    <x v="2"/>
    <n v="0"/>
    <n v="0"/>
    <n v="0"/>
    <s v="Small"/>
    <s v="t"/>
    <s v="f"/>
    <s v="f"/>
    <s v="f"/>
    <s v="f"/>
    <s v="f"/>
    <s v="f"/>
    <x v="2"/>
    <x v="0"/>
    <n v="0"/>
    <x v="0"/>
    <x v="2"/>
  </r>
  <r>
    <s v="PAT_167"/>
    <n v="58"/>
    <x v="2"/>
    <x v="0"/>
    <x v="0"/>
    <x v="0"/>
    <x v="1"/>
    <x v="1"/>
    <s v="t"/>
    <s v="f"/>
    <s v="f"/>
    <s v="GERMANY"/>
    <s v="GERMANY"/>
    <n v="258"/>
    <x v="0"/>
    <x v="0"/>
    <n v="10"/>
    <n v="7"/>
    <n v="8.5"/>
    <s v="Medium"/>
    <s v="t"/>
    <s v="t"/>
    <s v="t"/>
    <s v="t"/>
    <s v="t"/>
    <s v="t"/>
    <s v="t"/>
    <x v="3"/>
    <x v="1"/>
    <n v="8.5"/>
    <x v="1"/>
    <x v="3"/>
  </r>
  <r>
    <s v="PAT_1670"/>
    <n v="54"/>
    <x v="2"/>
    <x v="0"/>
    <x v="0"/>
    <x v="0"/>
    <x v="0"/>
    <x v="0"/>
    <s v="f"/>
    <s v="f"/>
    <s v="f"/>
    <s v="UNKNOWN"/>
    <s v="UNKNOWN"/>
    <n v="3007"/>
    <x v="1"/>
    <x v="2"/>
    <n v="0"/>
    <n v="0"/>
    <n v="0"/>
    <s v="Small"/>
    <s v="t"/>
    <s v="f"/>
    <s v="f"/>
    <s v="f"/>
    <s v="f"/>
    <s v="f"/>
    <s v="f"/>
    <x v="2"/>
    <x v="0"/>
    <n v="0"/>
    <x v="0"/>
    <x v="2"/>
  </r>
  <r>
    <s v="PAT_1671"/>
    <n v="46"/>
    <x v="2"/>
    <x v="0"/>
    <x v="0"/>
    <x v="0"/>
    <x v="0"/>
    <x v="0"/>
    <s v="f"/>
    <s v="f"/>
    <s v="f"/>
    <s v="UNKNOWN"/>
    <s v="UNKNOWN"/>
    <n v="3008"/>
    <x v="1"/>
    <x v="10"/>
    <n v="0"/>
    <n v="0"/>
    <n v="0"/>
    <s v="Small"/>
    <s v="f"/>
    <s v="t"/>
    <s v="f"/>
    <s v="f"/>
    <s v="f"/>
    <s v="t"/>
    <s v="f"/>
    <x v="0"/>
    <x v="0"/>
    <n v="0"/>
    <x v="0"/>
    <x v="0"/>
  </r>
  <r>
    <s v="PAT_1673"/>
    <n v="31"/>
    <x v="3"/>
    <x v="0"/>
    <x v="0"/>
    <x v="0"/>
    <x v="0"/>
    <x v="0"/>
    <s v="f"/>
    <s v="f"/>
    <s v="f"/>
    <s v="UNKNOWN"/>
    <s v="UNKNOWN"/>
    <n v="3011"/>
    <x v="1"/>
    <x v="8"/>
    <n v="0"/>
    <n v="0"/>
    <n v="0"/>
    <s v="Small"/>
    <s v="t"/>
    <s v="f"/>
    <s v="f"/>
    <s v="f"/>
    <s v="f"/>
    <s v="f"/>
    <s v="f"/>
    <x v="2"/>
    <x v="0"/>
    <n v="0"/>
    <x v="0"/>
    <x v="2"/>
  </r>
  <r>
    <s v="PAT_168"/>
    <n v="51"/>
    <x v="2"/>
    <x v="0"/>
    <x v="1"/>
    <x v="1"/>
    <x v="1"/>
    <x v="0"/>
    <s v="t"/>
    <s v="f"/>
    <s v="f"/>
    <s v="GERMANY"/>
    <s v="GERMANY"/>
    <n v="1486"/>
    <x v="2"/>
    <x v="4"/>
    <n v="8"/>
    <n v="5"/>
    <n v="6.5"/>
    <s v="Medium"/>
    <s v="f"/>
    <s v="f"/>
    <s v="f"/>
    <s v="f"/>
    <s v="f"/>
    <s v="t"/>
    <s v="t"/>
    <x v="3"/>
    <x v="1"/>
    <n v="6.5"/>
    <x v="1"/>
    <x v="3"/>
  </r>
  <r>
    <s v="PAT_1680"/>
    <n v="42"/>
    <x v="3"/>
    <x v="0"/>
    <x v="0"/>
    <x v="0"/>
    <x v="0"/>
    <x v="0"/>
    <s v="f"/>
    <s v="f"/>
    <s v="f"/>
    <s v="UNKNOWN"/>
    <s v="UNKNOWN"/>
    <n v="3038"/>
    <x v="1"/>
    <x v="6"/>
    <n v="0"/>
    <n v="0"/>
    <n v="0"/>
    <s v="Small"/>
    <s v="f"/>
    <s v="t"/>
    <s v="f"/>
    <s v="f"/>
    <s v="f"/>
    <s v="t"/>
    <s v="f"/>
    <x v="0"/>
    <x v="0"/>
    <n v="0"/>
    <x v="0"/>
    <x v="0"/>
  </r>
  <r>
    <s v="PAT_1682"/>
    <n v="48"/>
    <x v="2"/>
    <x v="0"/>
    <x v="0"/>
    <x v="0"/>
    <x v="0"/>
    <x v="0"/>
    <s v="f"/>
    <s v="f"/>
    <s v="f"/>
    <s v="UNKNOWN"/>
    <s v="UNKNOWN"/>
    <n v="3050"/>
    <x v="1"/>
    <x v="2"/>
    <n v="0"/>
    <n v="0"/>
    <n v="0"/>
    <s v="Small"/>
    <s v="f"/>
    <s v="t"/>
    <s v="f"/>
    <s v="t"/>
    <s v="f"/>
    <s v="t"/>
    <s v="f"/>
    <x v="1"/>
    <x v="0"/>
    <n v="0"/>
    <x v="0"/>
    <x v="1"/>
  </r>
  <r>
    <s v="PAT_1688"/>
    <n v="68"/>
    <x v="1"/>
    <x v="0"/>
    <x v="0"/>
    <x v="0"/>
    <x v="0"/>
    <x v="0"/>
    <s v="f"/>
    <s v="f"/>
    <s v="f"/>
    <s v="UNKNOWN"/>
    <s v="UNKNOWN"/>
    <n v="3066"/>
    <x v="1"/>
    <x v="0"/>
    <n v="0"/>
    <n v="0"/>
    <n v="0"/>
    <s v="Small"/>
    <s v="t"/>
    <s v="f"/>
    <s v="f"/>
    <s v="f"/>
    <s v="f"/>
    <s v="f"/>
    <s v="f"/>
    <x v="2"/>
    <x v="0"/>
    <n v="0"/>
    <x v="0"/>
    <x v="2"/>
  </r>
  <r>
    <s v="PAT_1689"/>
    <n v="42"/>
    <x v="3"/>
    <x v="0"/>
    <x v="0"/>
    <x v="0"/>
    <x v="0"/>
    <x v="0"/>
    <s v="f"/>
    <s v="f"/>
    <s v="f"/>
    <s v="UNKNOWN"/>
    <s v="UNKNOWN"/>
    <n v="3075"/>
    <x v="1"/>
    <x v="5"/>
    <n v="0"/>
    <n v="0"/>
    <n v="0"/>
    <s v="Small"/>
    <s v="t"/>
    <s v="f"/>
    <s v="f"/>
    <s v="f"/>
    <s v="f"/>
    <s v="t"/>
    <s v="f"/>
    <x v="2"/>
    <x v="0"/>
    <n v="0"/>
    <x v="0"/>
    <x v="2"/>
  </r>
  <r>
    <s v="PAT_169"/>
    <n v="44"/>
    <x v="3"/>
    <x v="0"/>
    <x v="0"/>
    <x v="1"/>
    <x v="1"/>
    <x v="0"/>
    <s v="f"/>
    <s v="f"/>
    <s v="f"/>
    <s v="NETHERLANDS"/>
    <s v="GERMANY"/>
    <n v="694"/>
    <x v="2"/>
    <x v="6"/>
    <n v="6"/>
    <n v="6"/>
    <n v="6"/>
    <s v="Medium"/>
    <s v="t"/>
    <s v="f"/>
    <s v="f"/>
    <s v="f"/>
    <s v="f"/>
    <s v="f"/>
    <s v="f"/>
    <x v="2"/>
    <x v="0"/>
    <n v="6"/>
    <x v="0"/>
    <x v="2"/>
  </r>
  <r>
    <s v="PAT_1690"/>
    <n v="74"/>
    <x v="1"/>
    <x v="0"/>
    <x v="0"/>
    <x v="0"/>
    <x v="0"/>
    <x v="0"/>
    <s v="f"/>
    <s v="f"/>
    <s v="f"/>
    <s v="UNKNOWN"/>
    <s v="UNKNOWN"/>
    <n v="3082"/>
    <x v="1"/>
    <x v="6"/>
    <n v="0"/>
    <n v="0"/>
    <n v="0"/>
    <s v="Small"/>
    <s v="t"/>
    <s v="f"/>
    <s v="f"/>
    <s v="f"/>
    <s v="f"/>
    <s v="f"/>
    <s v="f"/>
    <x v="2"/>
    <x v="0"/>
    <n v="0"/>
    <x v="0"/>
    <x v="2"/>
  </r>
  <r>
    <s v="PAT_1693"/>
    <n v="45"/>
    <x v="2"/>
    <x v="0"/>
    <x v="0"/>
    <x v="0"/>
    <x v="0"/>
    <x v="0"/>
    <s v="f"/>
    <s v="f"/>
    <s v="f"/>
    <s v="UNKNOWN"/>
    <s v="UNKNOWN"/>
    <n v="3103"/>
    <x v="1"/>
    <x v="6"/>
    <n v="0"/>
    <n v="0"/>
    <n v="0"/>
    <s v="Small"/>
    <s v="t"/>
    <s v="f"/>
    <s v="f"/>
    <s v="f"/>
    <s v="f"/>
    <s v="f"/>
    <s v="f"/>
    <x v="2"/>
    <x v="0"/>
    <n v="0"/>
    <x v="0"/>
    <x v="2"/>
  </r>
  <r>
    <s v="PAT_1694"/>
    <n v="51"/>
    <x v="2"/>
    <x v="0"/>
    <x v="0"/>
    <x v="0"/>
    <x v="0"/>
    <x v="0"/>
    <s v="f"/>
    <s v="f"/>
    <s v="f"/>
    <s v="UNKNOWN"/>
    <s v="UNKNOWN"/>
    <n v="3110"/>
    <x v="1"/>
    <x v="9"/>
    <n v="0"/>
    <n v="0"/>
    <n v="0"/>
    <s v="Small"/>
    <s v="f"/>
    <s v="f"/>
    <s v="f"/>
    <s v="f"/>
    <s v="f"/>
    <s v="t"/>
    <s v="f"/>
    <x v="0"/>
    <x v="0"/>
    <n v="0"/>
    <x v="0"/>
    <x v="0"/>
  </r>
  <r>
    <s v="PAT_1696"/>
    <n v="89"/>
    <x v="1"/>
    <x v="0"/>
    <x v="0"/>
    <x v="0"/>
    <x v="0"/>
    <x v="0"/>
    <s v="f"/>
    <s v="f"/>
    <s v="f"/>
    <s v="UNKNOWN"/>
    <s v="UNKNOWN"/>
    <n v="3115"/>
    <x v="1"/>
    <x v="6"/>
    <n v="0"/>
    <n v="0"/>
    <n v="0"/>
    <s v="Small"/>
    <s v="f"/>
    <s v="t"/>
    <s v="f"/>
    <s v="f"/>
    <s v="f"/>
    <s v="t"/>
    <s v="f"/>
    <x v="1"/>
    <x v="0"/>
    <n v="0"/>
    <x v="0"/>
    <x v="1"/>
  </r>
  <r>
    <s v="PAT_1698"/>
    <n v="55"/>
    <x v="2"/>
    <x v="0"/>
    <x v="0"/>
    <x v="0"/>
    <x v="0"/>
    <x v="0"/>
    <s v="f"/>
    <s v="f"/>
    <s v="f"/>
    <s v="UNKNOWN"/>
    <s v="UNKNOWN"/>
    <n v="3122"/>
    <x v="1"/>
    <x v="10"/>
    <n v="0"/>
    <n v="0"/>
    <n v="0"/>
    <s v="Small"/>
    <s v="f"/>
    <s v="t"/>
    <s v="f"/>
    <s v="f"/>
    <s v="f"/>
    <s v="t"/>
    <s v="f"/>
    <x v="0"/>
    <x v="0"/>
    <n v="0"/>
    <x v="0"/>
    <x v="0"/>
  </r>
  <r>
    <s v="PAT_1699"/>
    <n v="34"/>
    <x v="3"/>
    <x v="0"/>
    <x v="0"/>
    <x v="0"/>
    <x v="0"/>
    <x v="0"/>
    <s v="f"/>
    <s v="f"/>
    <s v="f"/>
    <s v="UNKNOWN"/>
    <s v="UNKNOWN"/>
    <n v="3126"/>
    <x v="1"/>
    <x v="5"/>
    <n v="0"/>
    <n v="0"/>
    <n v="0"/>
    <s v="Small"/>
    <s v="f"/>
    <s v="f"/>
    <s v="f"/>
    <s v="f"/>
    <s v="f"/>
    <s v="t"/>
    <s v="f"/>
    <x v="0"/>
    <x v="0"/>
    <n v="0"/>
    <x v="0"/>
    <x v="0"/>
  </r>
  <r>
    <s v="PAT_170"/>
    <n v="60"/>
    <x v="1"/>
    <x v="0"/>
    <x v="0"/>
    <x v="0"/>
    <x v="1"/>
    <x v="1"/>
    <s v="f"/>
    <s v="t"/>
    <s v="t"/>
    <s v="ITALY"/>
    <s v="ITALY"/>
    <n v="264"/>
    <x v="2"/>
    <x v="0"/>
    <n v="4"/>
    <n v="3"/>
    <n v="3.5"/>
    <s v="Small"/>
    <s v="t"/>
    <s v="t"/>
    <s v="f"/>
    <s v="f"/>
    <s v="f"/>
    <s v="t"/>
    <s v="t"/>
    <x v="3"/>
    <x v="1"/>
    <n v="3.5"/>
    <x v="1"/>
    <x v="3"/>
  </r>
  <r>
    <s v="PAT_1701"/>
    <n v="75"/>
    <x v="1"/>
    <x v="0"/>
    <x v="0"/>
    <x v="0"/>
    <x v="0"/>
    <x v="0"/>
    <s v="f"/>
    <s v="f"/>
    <s v="f"/>
    <s v="UNKNOWN"/>
    <s v="UNKNOWN"/>
    <n v="3135"/>
    <x v="1"/>
    <x v="0"/>
    <n v="0"/>
    <n v="0"/>
    <n v="0"/>
    <s v="Small"/>
    <s v="f"/>
    <s v="f"/>
    <s v="f"/>
    <s v="f"/>
    <s v="f"/>
    <s v="t"/>
    <s v="f"/>
    <x v="1"/>
    <x v="0"/>
    <n v="0"/>
    <x v="0"/>
    <x v="1"/>
  </r>
  <r>
    <s v="PAT_1702"/>
    <n v="57"/>
    <x v="2"/>
    <x v="0"/>
    <x v="0"/>
    <x v="0"/>
    <x v="0"/>
    <x v="0"/>
    <s v="f"/>
    <s v="f"/>
    <s v="f"/>
    <s v="UNKNOWN"/>
    <s v="UNKNOWN"/>
    <n v="3548"/>
    <x v="1"/>
    <x v="4"/>
    <n v="0"/>
    <n v="0"/>
    <n v="0"/>
    <s v="Small"/>
    <s v="f"/>
    <s v="f"/>
    <s v="f"/>
    <s v="f"/>
    <s v="f"/>
    <s v="t"/>
    <s v="f"/>
    <x v="0"/>
    <x v="0"/>
    <n v="0"/>
    <x v="0"/>
    <x v="0"/>
  </r>
  <r>
    <s v="PAT_1704"/>
    <n v="65"/>
    <x v="1"/>
    <x v="0"/>
    <x v="0"/>
    <x v="0"/>
    <x v="0"/>
    <x v="0"/>
    <s v="f"/>
    <s v="f"/>
    <s v="f"/>
    <s v="UNKNOWN"/>
    <s v="UNKNOWN"/>
    <n v="3142"/>
    <x v="1"/>
    <x v="8"/>
    <n v="0"/>
    <n v="0"/>
    <n v="0"/>
    <s v="Small"/>
    <s v="t"/>
    <s v="f"/>
    <s v="f"/>
    <s v="f"/>
    <s v="f"/>
    <s v="f"/>
    <s v="f"/>
    <x v="2"/>
    <x v="0"/>
    <n v="0"/>
    <x v="0"/>
    <x v="2"/>
  </r>
  <r>
    <s v="PAT_1705"/>
    <n v="71"/>
    <x v="1"/>
    <x v="0"/>
    <x v="0"/>
    <x v="0"/>
    <x v="0"/>
    <x v="0"/>
    <s v="f"/>
    <s v="f"/>
    <s v="f"/>
    <s v="UNKNOWN"/>
    <s v="UNKNOWN"/>
    <n v="3143"/>
    <x v="1"/>
    <x v="0"/>
    <n v="0"/>
    <n v="0"/>
    <n v="0"/>
    <s v="Small"/>
    <s v="t"/>
    <s v="f"/>
    <s v="f"/>
    <s v="f"/>
    <s v="f"/>
    <s v="f"/>
    <s v="f"/>
    <x v="2"/>
    <x v="0"/>
    <n v="0"/>
    <x v="0"/>
    <x v="2"/>
  </r>
  <r>
    <s v="PAT_1706"/>
    <n v="73"/>
    <x v="1"/>
    <x v="0"/>
    <x v="0"/>
    <x v="0"/>
    <x v="0"/>
    <x v="0"/>
    <s v="f"/>
    <s v="f"/>
    <s v="f"/>
    <s v="UNKNOWN"/>
    <s v="UNKNOWN"/>
    <n v="3144"/>
    <x v="1"/>
    <x v="11"/>
    <n v="0"/>
    <n v="0"/>
    <n v="0"/>
    <s v="Small"/>
    <s v="t"/>
    <s v="f"/>
    <s v="f"/>
    <s v="f"/>
    <s v="f"/>
    <s v="f"/>
    <s v="f"/>
    <x v="2"/>
    <x v="0"/>
    <n v="0"/>
    <x v="0"/>
    <x v="2"/>
  </r>
  <r>
    <s v="PAT_1707"/>
    <n v="75"/>
    <x v="1"/>
    <x v="0"/>
    <x v="0"/>
    <x v="0"/>
    <x v="0"/>
    <x v="0"/>
    <s v="f"/>
    <s v="f"/>
    <s v="f"/>
    <s v="UNKNOWN"/>
    <s v="UNKNOWN"/>
    <n v="3148"/>
    <x v="1"/>
    <x v="6"/>
    <n v="0"/>
    <n v="0"/>
    <n v="0"/>
    <s v="Small"/>
    <s v="t"/>
    <s v="f"/>
    <s v="f"/>
    <s v="f"/>
    <s v="f"/>
    <s v="f"/>
    <s v="f"/>
    <x v="2"/>
    <x v="0"/>
    <n v="0"/>
    <x v="0"/>
    <x v="2"/>
  </r>
  <r>
    <s v="PAT_1708"/>
    <n v="73"/>
    <x v="1"/>
    <x v="0"/>
    <x v="0"/>
    <x v="0"/>
    <x v="0"/>
    <x v="0"/>
    <s v="f"/>
    <s v="f"/>
    <s v="f"/>
    <s v="UNKNOWN"/>
    <s v="UNKNOWN"/>
    <n v="3153"/>
    <x v="1"/>
    <x v="0"/>
    <n v="0"/>
    <n v="0"/>
    <n v="0"/>
    <s v="Small"/>
    <s v="t"/>
    <s v="t"/>
    <s v="f"/>
    <s v="f"/>
    <s v="f"/>
    <s v="f"/>
    <s v="f"/>
    <x v="2"/>
    <x v="0"/>
    <n v="0"/>
    <x v="0"/>
    <x v="2"/>
  </r>
  <r>
    <s v="PAT_1709"/>
    <n v="63"/>
    <x v="1"/>
    <x v="0"/>
    <x v="0"/>
    <x v="0"/>
    <x v="0"/>
    <x v="0"/>
    <s v="f"/>
    <s v="f"/>
    <s v="f"/>
    <s v="UNKNOWN"/>
    <s v="UNKNOWN"/>
    <n v="3159"/>
    <x v="1"/>
    <x v="6"/>
    <n v="0"/>
    <n v="0"/>
    <n v="0"/>
    <s v="Small"/>
    <s v="f"/>
    <s v="f"/>
    <s v="f"/>
    <s v="f"/>
    <s v="f"/>
    <s v="t"/>
    <s v="f"/>
    <x v="1"/>
    <x v="0"/>
    <n v="0"/>
    <x v="0"/>
    <x v="1"/>
  </r>
  <r>
    <s v="PAT_1710"/>
    <n v="64"/>
    <x v="1"/>
    <x v="0"/>
    <x v="0"/>
    <x v="0"/>
    <x v="0"/>
    <x v="0"/>
    <s v="f"/>
    <s v="f"/>
    <s v="f"/>
    <s v="UNKNOWN"/>
    <s v="UNKNOWN"/>
    <n v="3160"/>
    <x v="1"/>
    <x v="7"/>
    <n v="0"/>
    <n v="0"/>
    <n v="0"/>
    <s v="Small"/>
    <s v="t"/>
    <s v="f"/>
    <s v="f"/>
    <s v="f"/>
    <s v="f"/>
    <s v="f"/>
    <s v="f"/>
    <x v="2"/>
    <x v="0"/>
    <n v="0"/>
    <x v="0"/>
    <x v="2"/>
  </r>
  <r>
    <s v="PAT_1712"/>
    <n v="66"/>
    <x v="1"/>
    <x v="0"/>
    <x v="0"/>
    <x v="0"/>
    <x v="0"/>
    <x v="0"/>
    <s v="f"/>
    <s v="f"/>
    <s v="f"/>
    <s v="UNKNOWN"/>
    <s v="UNKNOWN"/>
    <n v="3173"/>
    <x v="1"/>
    <x v="2"/>
    <n v="0"/>
    <n v="0"/>
    <n v="0"/>
    <s v="Small"/>
    <s v="t"/>
    <s v="f"/>
    <s v="f"/>
    <s v="f"/>
    <s v="f"/>
    <s v="t"/>
    <s v="f"/>
    <x v="2"/>
    <x v="0"/>
    <n v="0"/>
    <x v="0"/>
    <x v="2"/>
  </r>
  <r>
    <s v="PAT_1713"/>
    <n v="65"/>
    <x v="1"/>
    <x v="0"/>
    <x v="0"/>
    <x v="0"/>
    <x v="0"/>
    <x v="0"/>
    <s v="f"/>
    <s v="f"/>
    <s v="f"/>
    <s v="UNKNOWN"/>
    <s v="UNKNOWN"/>
    <n v="3179"/>
    <x v="1"/>
    <x v="0"/>
    <n v="0"/>
    <n v="0"/>
    <n v="0"/>
    <s v="Small"/>
    <s v="t"/>
    <s v="f"/>
    <s v="f"/>
    <s v="f"/>
    <s v="f"/>
    <s v="t"/>
    <s v="f"/>
    <x v="1"/>
    <x v="0"/>
    <n v="0"/>
    <x v="0"/>
    <x v="1"/>
  </r>
  <r>
    <s v="PAT_1714"/>
    <n v="41"/>
    <x v="3"/>
    <x v="0"/>
    <x v="0"/>
    <x v="0"/>
    <x v="0"/>
    <x v="0"/>
    <s v="f"/>
    <s v="f"/>
    <s v="f"/>
    <s v="UNKNOWN"/>
    <s v="UNKNOWN"/>
    <n v="3189"/>
    <x v="1"/>
    <x v="11"/>
    <n v="0"/>
    <n v="0"/>
    <n v="0"/>
    <s v="Small"/>
    <s v="f"/>
    <s v="t"/>
    <s v="f"/>
    <s v="f"/>
    <s v="f"/>
    <s v="t"/>
    <s v="f"/>
    <x v="1"/>
    <x v="0"/>
    <n v="0"/>
    <x v="0"/>
    <x v="1"/>
  </r>
  <r>
    <s v="PAT_1715"/>
    <n v="67"/>
    <x v="1"/>
    <x v="0"/>
    <x v="0"/>
    <x v="0"/>
    <x v="0"/>
    <x v="0"/>
    <s v="f"/>
    <s v="f"/>
    <s v="f"/>
    <s v="UNKNOWN"/>
    <s v="UNKNOWN"/>
    <n v="3186"/>
    <x v="1"/>
    <x v="2"/>
    <n v="0"/>
    <n v="0"/>
    <n v="0"/>
    <s v="Small"/>
    <s v="t"/>
    <s v="f"/>
    <s v="f"/>
    <s v="f"/>
    <s v="f"/>
    <s v="f"/>
    <s v="f"/>
    <x v="2"/>
    <x v="0"/>
    <n v="0"/>
    <x v="0"/>
    <x v="2"/>
  </r>
  <r>
    <s v="PAT_1718"/>
    <n v="35"/>
    <x v="3"/>
    <x v="0"/>
    <x v="0"/>
    <x v="0"/>
    <x v="0"/>
    <x v="0"/>
    <s v="f"/>
    <s v="f"/>
    <s v="f"/>
    <s v="UNKNOWN"/>
    <s v="UNKNOWN"/>
    <n v="3202"/>
    <x v="1"/>
    <x v="11"/>
    <n v="0"/>
    <n v="0"/>
    <n v="0"/>
    <s v="Small"/>
    <s v="f"/>
    <s v="t"/>
    <s v="f"/>
    <s v="f"/>
    <s v="f"/>
    <s v="t"/>
    <s v="f"/>
    <x v="0"/>
    <x v="0"/>
    <n v="0"/>
    <x v="0"/>
    <x v="0"/>
  </r>
  <r>
    <s v="PAT_1719"/>
    <n v="83"/>
    <x v="1"/>
    <x v="0"/>
    <x v="0"/>
    <x v="0"/>
    <x v="0"/>
    <x v="0"/>
    <s v="f"/>
    <s v="f"/>
    <s v="f"/>
    <s v="UNKNOWN"/>
    <s v="UNKNOWN"/>
    <n v="3203"/>
    <x v="1"/>
    <x v="7"/>
    <n v="0"/>
    <n v="0"/>
    <n v="0"/>
    <s v="Small"/>
    <s v="t"/>
    <s v="f"/>
    <s v="f"/>
    <s v="f"/>
    <s v="f"/>
    <s v="t"/>
    <s v="f"/>
    <x v="1"/>
    <x v="0"/>
    <n v="0"/>
    <x v="0"/>
    <x v="1"/>
  </r>
  <r>
    <s v="PAT_172"/>
    <n v="81"/>
    <x v="1"/>
    <x v="0"/>
    <x v="0"/>
    <x v="0"/>
    <x v="0"/>
    <x v="0"/>
    <s v="t"/>
    <s v="t"/>
    <s v="t"/>
    <s v="GERMANY"/>
    <s v="GERMANY"/>
    <n v="267"/>
    <x v="2"/>
    <x v="0"/>
    <n v="15"/>
    <n v="13"/>
    <n v="14"/>
    <s v="Large"/>
    <s v="t"/>
    <s v="t"/>
    <s v="t"/>
    <s v="f"/>
    <s v="t"/>
    <s v="t"/>
    <s v="t"/>
    <x v="3"/>
    <x v="1"/>
    <n v="14"/>
    <x v="1"/>
    <x v="3"/>
  </r>
  <r>
    <s v="PAT_1720"/>
    <n v="77"/>
    <x v="1"/>
    <x v="0"/>
    <x v="0"/>
    <x v="0"/>
    <x v="0"/>
    <x v="0"/>
    <s v="f"/>
    <s v="f"/>
    <s v="f"/>
    <s v="UNKNOWN"/>
    <s v="UNKNOWN"/>
    <n v="3208"/>
    <x v="1"/>
    <x v="0"/>
    <n v="0"/>
    <n v="0"/>
    <n v="0"/>
    <s v="Small"/>
    <s v="t"/>
    <s v="f"/>
    <s v="f"/>
    <s v="f"/>
    <s v="f"/>
    <s v="f"/>
    <s v="f"/>
    <x v="2"/>
    <x v="0"/>
    <n v="0"/>
    <x v="0"/>
    <x v="2"/>
  </r>
  <r>
    <s v="PAT_1721"/>
    <n v="53"/>
    <x v="2"/>
    <x v="0"/>
    <x v="0"/>
    <x v="0"/>
    <x v="0"/>
    <x v="0"/>
    <s v="f"/>
    <s v="f"/>
    <s v="f"/>
    <s v="UNKNOWN"/>
    <s v="UNKNOWN"/>
    <n v="3219"/>
    <x v="1"/>
    <x v="6"/>
    <n v="0"/>
    <n v="0"/>
    <n v="0"/>
    <s v="Small"/>
    <s v="f"/>
    <s v="f"/>
    <s v="f"/>
    <s v="f"/>
    <s v="f"/>
    <s v="t"/>
    <s v="f"/>
    <x v="1"/>
    <x v="0"/>
    <n v="0"/>
    <x v="0"/>
    <x v="1"/>
  </r>
  <r>
    <s v="PAT_1722"/>
    <n v="53"/>
    <x v="2"/>
    <x v="0"/>
    <x v="0"/>
    <x v="0"/>
    <x v="0"/>
    <x v="0"/>
    <s v="f"/>
    <s v="f"/>
    <s v="f"/>
    <s v="UNKNOWN"/>
    <s v="UNKNOWN"/>
    <n v="3214"/>
    <x v="1"/>
    <x v="2"/>
    <n v="0"/>
    <n v="0"/>
    <n v="0"/>
    <s v="Small"/>
    <s v="t"/>
    <s v="f"/>
    <s v="f"/>
    <s v="f"/>
    <s v="f"/>
    <s v="f"/>
    <s v="f"/>
    <x v="2"/>
    <x v="0"/>
    <n v="0"/>
    <x v="0"/>
    <x v="2"/>
  </r>
  <r>
    <s v="PAT_1723"/>
    <n v="39"/>
    <x v="3"/>
    <x v="0"/>
    <x v="0"/>
    <x v="0"/>
    <x v="0"/>
    <x v="0"/>
    <s v="f"/>
    <s v="f"/>
    <s v="f"/>
    <s v="UNKNOWN"/>
    <s v="UNKNOWN"/>
    <n v="3218"/>
    <x v="1"/>
    <x v="0"/>
    <n v="0"/>
    <n v="0"/>
    <n v="0"/>
    <s v="Small"/>
    <s v="f"/>
    <s v="f"/>
    <s v="f"/>
    <s v="f"/>
    <s v="f"/>
    <s v="t"/>
    <s v="f"/>
    <x v="1"/>
    <x v="0"/>
    <n v="0"/>
    <x v="0"/>
    <x v="1"/>
  </r>
  <r>
    <s v="PAT_1725"/>
    <n v="47"/>
    <x v="2"/>
    <x v="0"/>
    <x v="0"/>
    <x v="0"/>
    <x v="0"/>
    <x v="0"/>
    <s v="f"/>
    <s v="f"/>
    <s v="f"/>
    <s v="UNKNOWN"/>
    <s v="UNKNOWN"/>
    <n v="3222"/>
    <x v="1"/>
    <x v="2"/>
    <n v="0"/>
    <n v="0"/>
    <n v="0"/>
    <s v="Small"/>
    <s v="t"/>
    <s v="f"/>
    <s v="f"/>
    <s v="f"/>
    <s v="f"/>
    <s v="f"/>
    <s v="f"/>
    <x v="2"/>
    <x v="0"/>
    <n v="0"/>
    <x v="0"/>
    <x v="2"/>
  </r>
  <r>
    <s v="PAT_1726"/>
    <n v="45"/>
    <x v="2"/>
    <x v="0"/>
    <x v="0"/>
    <x v="0"/>
    <x v="0"/>
    <x v="0"/>
    <s v="f"/>
    <s v="f"/>
    <s v="f"/>
    <s v="UNKNOWN"/>
    <s v="UNKNOWN"/>
    <n v="3228"/>
    <x v="1"/>
    <x v="2"/>
    <n v="0"/>
    <n v="0"/>
    <n v="0"/>
    <s v="Small"/>
    <s v="t"/>
    <s v="f"/>
    <s v="f"/>
    <s v="f"/>
    <s v="f"/>
    <s v="t"/>
    <s v="f"/>
    <x v="2"/>
    <x v="0"/>
    <n v="0"/>
    <x v="0"/>
    <x v="2"/>
  </r>
  <r>
    <s v="PAT_1727"/>
    <n v="89"/>
    <x v="1"/>
    <x v="0"/>
    <x v="0"/>
    <x v="0"/>
    <x v="0"/>
    <x v="0"/>
    <s v="f"/>
    <s v="f"/>
    <s v="f"/>
    <s v="UNKNOWN"/>
    <s v="UNKNOWN"/>
    <n v="3233"/>
    <x v="1"/>
    <x v="8"/>
    <n v="0"/>
    <n v="0"/>
    <n v="0"/>
    <s v="Small"/>
    <s v="t"/>
    <s v="f"/>
    <s v="f"/>
    <s v="f"/>
    <s v="f"/>
    <s v="t"/>
    <s v="f"/>
    <x v="2"/>
    <x v="0"/>
    <n v="0"/>
    <x v="0"/>
    <x v="2"/>
  </r>
  <r>
    <s v="PAT_1728"/>
    <n v="79"/>
    <x v="1"/>
    <x v="0"/>
    <x v="0"/>
    <x v="0"/>
    <x v="0"/>
    <x v="0"/>
    <s v="f"/>
    <s v="f"/>
    <s v="f"/>
    <s v="UNKNOWN"/>
    <s v="UNKNOWN"/>
    <n v="3234"/>
    <x v="1"/>
    <x v="0"/>
    <n v="0"/>
    <n v="0"/>
    <n v="0"/>
    <s v="Small"/>
    <s v="t"/>
    <s v="f"/>
    <s v="f"/>
    <s v="f"/>
    <s v="f"/>
    <s v="f"/>
    <s v="f"/>
    <x v="2"/>
    <x v="0"/>
    <n v="0"/>
    <x v="0"/>
    <x v="2"/>
  </r>
  <r>
    <s v="PAT_1729"/>
    <n v="69"/>
    <x v="1"/>
    <x v="0"/>
    <x v="0"/>
    <x v="0"/>
    <x v="0"/>
    <x v="0"/>
    <s v="f"/>
    <s v="f"/>
    <s v="f"/>
    <s v="UNKNOWN"/>
    <s v="UNKNOWN"/>
    <n v="3235"/>
    <x v="1"/>
    <x v="1"/>
    <n v="0"/>
    <n v="0"/>
    <n v="0"/>
    <s v="Small"/>
    <s v="t"/>
    <s v="f"/>
    <s v="f"/>
    <s v="f"/>
    <s v="f"/>
    <s v="f"/>
    <s v="f"/>
    <x v="2"/>
    <x v="0"/>
    <n v="0"/>
    <x v="0"/>
    <x v="2"/>
  </r>
  <r>
    <s v="PAT_1730"/>
    <n v="73"/>
    <x v="1"/>
    <x v="0"/>
    <x v="0"/>
    <x v="0"/>
    <x v="0"/>
    <x v="0"/>
    <s v="f"/>
    <s v="f"/>
    <s v="f"/>
    <s v="UNKNOWN"/>
    <s v="UNKNOWN"/>
    <n v="3236"/>
    <x v="1"/>
    <x v="5"/>
    <n v="0"/>
    <n v="0"/>
    <n v="0"/>
    <s v="Small"/>
    <s v="f"/>
    <s v="t"/>
    <s v="f"/>
    <s v="f"/>
    <s v="f"/>
    <s v="t"/>
    <s v="f"/>
    <x v="1"/>
    <x v="0"/>
    <n v="0"/>
    <x v="0"/>
    <x v="1"/>
  </r>
  <r>
    <s v="PAT_1731"/>
    <n v="60"/>
    <x v="1"/>
    <x v="0"/>
    <x v="0"/>
    <x v="0"/>
    <x v="0"/>
    <x v="0"/>
    <s v="f"/>
    <s v="f"/>
    <s v="f"/>
    <s v="UNKNOWN"/>
    <s v="UNKNOWN"/>
    <n v="3237"/>
    <x v="1"/>
    <x v="6"/>
    <n v="0"/>
    <n v="0"/>
    <n v="0"/>
    <s v="Small"/>
    <s v="f"/>
    <s v="t"/>
    <s v="f"/>
    <s v="f"/>
    <s v="f"/>
    <s v="t"/>
    <s v="f"/>
    <x v="0"/>
    <x v="0"/>
    <n v="0"/>
    <x v="0"/>
    <x v="0"/>
  </r>
  <r>
    <s v="PAT_1733"/>
    <n v="29"/>
    <x v="0"/>
    <x v="0"/>
    <x v="0"/>
    <x v="0"/>
    <x v="0"/>
    <x v="0"/>
    <s v="f"/>
    <s v="f"/>
    <s v="f"/>
    <s v="UNKNOWN"/>
    <s v="UNKNOWN"/>
    <n v="3239"/>
    <x v="1"/>
    <x v="3"/>
    <n v="0"/>
    <n v="0"/>
    <n v="0"/>
    <s v="Small"/>
    <s v="f"/>
    <s v="f"/>
    <s v="f"/>
    <s v="f"/>
    <s v="f"/>
    <s v="t"/>
    <s v="f"/>
    <x v="0"/>
    <x v="0"/>
    <n v="0"/>
    <x v="0"/>
    <x v="0"/>
  </r>
  <r>
    <s v="PAT_1734"/>
    <n v="72"/>
    <x v="1"/>
    <x v="0"/>
    <x v="0"/>
    <x v="0"/>
    <x v="0"/>
    <x v="0"/>
    <s v="f"/>
    <s v="f"/>
    <s v="f"/>
    <s v="UNKNOWN"/>
    <s v="UNKNOWN"/>
    <n v="3240"/>
    <x v="1"/>
    <x v="2"/>
    <n v="0"/>
    <n v="0"/>
    <n v="0"/>
    <s v="Small"/>
    <s v="t"/>
    <s v="t"/>
    <s v="f"/>
    <s v="f"/>
    <s v="f"/>
    <s v="t"/>
    <s v="f"/>
    <x v="1"/>
    <x v="0"/>
    <n v="0"/>
    <x v="0"/>
    <x v="1"/>
  </r>
  <r>
    <s v="PAT_1735"/>
    <n v="21"/>
    <x v="0"/>
    <x v="0"/>
    <x v="0"/>
    <x v="0"/>
    <x v="0"/>
    <x v="0"/>
    <s v="f"/>
    <s v="f"/>
    <s v="f"/>
    <s v="UNKNOWN"/>
    <s v="UNKNOWN"/>
    <n v="3242"/>
    <x v="1"/>
    <x v="10"/>
    <n v="0"/>
    <n v="0"/>
    <n v="0"/>
    <s v="Small"/>
    <s v="f"/>
    <s v="t"/>
    <s v="f"/>
    <s v="f"/>
    <s v="f"/>
    <s v="t"/>
    <s v="f"/>
    <x v="0"/>
    <x v="0"/>
    <n v="0"/>
    <x v="0"/>
    <x v="0"/>
  </r>
  <r>
    <s v="PAT_1736"/>
    <n v="70"/>
    <x v="1"/>
    <x v="0"/>
    <x v="0"/>
    <x v="0"/>
    <x v="0"/>
    <x v="0"/>
    <s v="f"/>
    <s v="f"/>
    <s v="f"/>
    <s v="UNKNOWN"/>
    <s v="UNKNOWN"/>
    <n v="3246"/>
    <x v="1"/>
    <x v="2"/>
    <n v="0"/>
    <n v="0"/>
    <n v="0"/>
    <s v="Small"/>
    <s v="t"/>
    <s v="f"/>
    <s v="f"/>
    <s v="f"/>
    <s v="f"/>
    <s v="t"/>
    <s v="f"/>
    <x v="2"/>
    <x v="0"/>
    <n v="0"/>
    <x v="0"/>
    <x v="2"/>
  </r>
  <r>
    <s v="PAT_1738"/>
    <n v="73"/>
    <x v="1"/>
    <x v="0"/>
    <x v="0"/>
    <x v="0"/>
    <x v="0"/>
    <x v="0"/>
    <s v="f"/>
    <s v="f"/>
    <s v="f"/>
    <s v="UNKNOWN"/>
    <s v="UNKNOWN"/>
    <n v="3260"/>
    <x v="1"/>
    <x v="0"/>
    <n v="0"/>
    <n v="0"/>
    <n v="0"/>
    <s v="Small"/>
    <s v="t"/>
    <s v="f"/>
    <s v="f"/>
    <s v="f"/>
    <s v="f"/>
    <s v="f"/>
    <s v="f"/>
    <x v="2"/>
    <x v="0"/>
    <n v="0"/>
    <x v="0"/>
    <x v="2"/>
  </r>
  <r>
    <s v="PAT_1739"/>
    <n v="51"/>
    <x v="2"/>
    <x v="0"/>
    <x v="0"/>
    <x v="0"/>
    <x v="0"/>
    <x v="0"/>
    <s v="f"/>
    <s v="f"/>
    <s v="f"/>
    <s v="UNKNOWN"/>
    <s v="UNKNOWN"/>
    <n v="3261"/>
    <x v="1"/>
    <x v="2"/>
    <n v="0"/>
    <n v="0"/>
    <n v="0"/>
    <s v="Small"/>
    <s v="t"/>
    <s v="f"/>
    <s v="f"/>
    <s v="f"/>
    <s v="f"/>
    <s v="f"/>
    <s v="f"/>
    <x v="2"/>
    <x v="0"/>
    <n v="0"/>
    <x v="0"/>
    <x v="2"/>
  </r>
  <r>
    <s v="PAT_1740"/>
    <n v="54"/>
    <x v="2"/>
    <x v="0"/>
    <x v="0"/>
    <x v="0"/>
    <x v="0"/>
    <x v="0"/>
    <s v="f"/>
    <s v="f"/>
    <s v="f"/>
    <s v="UNKNOWN"/>
    <s v="UNKNOWN"/>
    <n v="3272"/>
    <x v="1"/>
    <x v="2"/>
    <n v="0"/>
    <n v="0"/>
    <n v="0"/>
    <s v="Small"/>
    <s v="t"/>
    <s v="f"/>
    <s v="f"/>
    <s v="f"/>
    <s v="f"/>
    <s v="f"/>
    <s v="f"/>
    <x v="2"/>
    <x v="0"/>
    <n v="0"/>
    <x v="0"/>
    <x v="2"/>
  </r>
  <r>
    <s v="PAT_1741"/>
    <n v="44"/>
    <x v="3"/>
    <x v="0"/>
    <x v="0"/>
    <x v="0"/>
    <x v="0"/>
    <x v="0"/>
    <s v="f"/>
    <s v="f"/>
    <s v="f"/>
    <s v="UNKNOWN"/>
    <s v="UNKNOWN"/>
    <n v="3273"/>
    <x v="1"/>
    <x v="8"/>
    <n v="0"/>
    <n v="0"/>
    <n v="0"/>
    <s v="Small"/>
    <s v="t"/>
    <s v="f"/>
    <s v="f"/>
    <s v="f"/>
    <s v="f"/>
    <s v="t"/>
    <s v="f"/>
    <x v="2"/>
    <x v="0"/>
    <n v="0"/>
    <x v="0"/>
    <x v="2"/>
  </r>
  <r>
    <s v="PAT_1746"/>
    <n v="68"/>
    <x v="1"/>
    <x v="0"/>
    <x v="0"/>
    <x v="0"/>
    <x v="0"/>
    <x v="0"/>
    <s v="f"/>
    <s v="f"/>
    <s v="f"/>
    <s v="UNKNOWN"/>
    <s v="UNKNOWN"/>
    <n v="3284"/>
    <x v="1"/>
    <x v="2"/>
    <n v="0"/>
    <n v="0"/>
    <n v="0"/>
    <s v="Small"/>
    <s v="t"/>
    <s v="f"/>
    <s v="f"/>
    <s v="f"/>
    <s v="f"/>
    <s v="t"/>
    <s v="f"/>
    <x v="2"/>
    <x v="0"/>
    <n v="0"/>
    <x v="0"/>
    <x v="2"/>
  </r>
  <r>
    <s v="PAT_1749"/>
    <n v="66"/>
    <x v="1"/>
    <x v="0"/>
    <x v="0"/>
    <x v="0"/>
    <x v="0"/>
    <x v="0"/>
    <s v="f"/>
    <s v="f"/>
    <s v="f"/>
    <s v="UNKNOWN"/>
    <s v="UNKNOWN"/>
    <n v="3288"/>
    <x v="1"/>
    <x v="6"/>
    <n v="0"/>
    <n v="0"/>
    <n v="0"/>
    <s v="Small"/>
    <s v="t"/>
    <s v="f"/>
    <s v="f"/>
    <s v="f"/>
    <s v="f"/>
    <s v="f"/>
    <s v="f"/>
    <x v="2"/>
    <x v="0"/>
    <n v="0"/>
    <x v="0"/>
    <x v="2"/>
  </r>
  <r>
    <s v="PAT_1753"/>
    <n v="8"/>
    <x v="0"/>
    <x v="0"/>
    <x v="0"/>
    <x v="0"/>
    <x v="0"/>
    <x v="0"/>
    <s v="f"/>
    <s v="f"/>
    <s v="f"/>
    <s v="UNKNOWN"/>
    <s v="UNKNOWN"/>
    <n v="3305"/>
    <x v="1"/>
    <x v="4"/>
    <n v="0"/>
    <n v="0"/>
    <n v="0"/>
    <s v="Small"/>
    <s v="f"/>
    <s v="f"/>
    <s v="f"/>
    <s v="f"/>
    <s v="f"/>
    <s v="t"/>
    <s v="f"/>
    <x v="0"/>
    <x v="0"/>
    <n v="0"/>
    <x v="0"/>
    <x v="0"/>
  </r>
  <r>
    <s v="PAT_1754"/>
    <n v="10"/>
    <x v="0"/>
    <x v="0"/>
    <x v="0"/>
    <x v="0"/>
    <x v="0"/>
    <x v="0"/>
    <s v="f"/>
    <s v="f"/>
    <s v="f"/>
    <s v="UNKNOWN"/>
    <s v="UNKNOWN"/>
    <n v="3308"/>
    <x v="1"/>
    <x v="4"/>
    <n v="0"/>
    <n v="0"/>
    <n v="0"/>
    <s v="Small"/>
    <s v="f"/>
    <s v="t"/>
    <s v="f"/>
    <s v="t"/>
    <s v="f"/>
    <s v="f"/>
    <s v="f"/>
    <x v="0"/>
    <x v="0"/>
    <n v="0"/>
    <x v="0"/>
    <x v="0"/>
  </r>
  <r>
    <s v="PAT_1755"/>
    <n v="32"/>
    <x v="3"/>
    <x v="0"/>
    <x v="0"/>
    <x v="0"/>
    <x v="0"/>
    <x v="0"/>
    <s v="f"/>
    <s v="f"/>
    <s v="f"/>
    <s v="UNKNOWN"/>
    <s v="UNKNOWN"/>
    <n v="3310"/>
    <x v="1"/>
    <x v="4"/>
    <n v="0"/>
    <n v="0"/>
    <n v="0"/>
    <s v="Small"/>
    <s v="f"/>
    <s v="f"/>
    <s v="f"/>
    <s v="f"/>
    <s v="f"/>
    <s v="t"/>
    <s v="f"/>
    <x v="0"/>
    <x v="0"/>
    <n v="0"/>
    <x v="0"/>
    <x v="0"/>
  </r>
  <r>
    <s v="PAT_1757"/>
    <n v="78"/>
    <x v="1"/>
    <x v="0"/>
    <x v="0"/>
    <x v="0"/>
    <x v="0"/>
    <x v="0"/>
    <s v="f"/>
    <s v="f"/>
    <s v="f"/>
    <s v="UNKNOWN"/>
    <s v="UNKNOWN"/>
    <n v="3316"/>
    <x v="1"/>
    <x v="2"/>
    <n v="0"/>
    <n v="0"/>
    <n v="0"/>
    <s v="Small"/>
    <s v="t"/>
    <s v="t"/>
    <s v="f"/>
    <s v="f"/>
    <s v="f"/>
    <s v="t"/>
    <s v="f"/>
    <x v="2"/>
    <x v="0"/>
    <n v="0"/>
    <x v="0"/>
    <x v="2"/>
  </r>
  <r>
    <s v="PAT_176"/>
    <n v="73"/>
    <x v="1"/>
    <x v="0"/>
    <x v="0"/>
    <x v="0"/>
    <x v="0"/>
    <x v="1"/>
    <s v="t"/>
    <s v="t"/>
    <s v="t"/>
    <s v="GERMANY"/>
    <s v="GERMANY"/>
    <n v="273"/>
    <x v="2"/>
    <x v="2"/>
    <n v="10"/>
    <n v="9"/>
    <n v="9.5"/>
    <s v="Medium"/>
    <s v="t"/>
    <s v="f"/>
    <s v="f"/>
    <s v="f"/>
    <s v="f"/>
    <s v="f"/>
    <s v="t"/>
    <x v="2"/>
    <x v="0"/>
    <n v="9.5"/>
    <x v="0"/>
    <x v="2"/>
  </r>
  <r>
    <s v="PAT_1760"/>
    <n v="46"/>
    <x v="2"/>
    <x v="0"/>
    <x v="0"/>
    <x v="0"/>
    <x v="0"/>
    <x v="0"/>
    <s v="f"/>
    <s v="f"/>
    <s v="f"/>
    <s v="UNKNOWN"/>
    <s v="UNKNOWN"/>
    <n v="3326"/>
    <x v="1"/>
    <x v="2"/>
    <n v="0"/>
    <n v="0"/>
    <n v="0"/>
    <s v="Small"/>
    <s v="t"/>
    <s v="t"/>
    <s v="f"/>
    <s v="f"/>
    <s v="f"/>
    <s v="t"/>
    <s v="f"/>
    <x v="2"/>
    <x v="0"/>
    <n v="0"/>
    <x v="0"/>
    <x v="2"/>
  </r>
  <r>
    <s v="PAT_1761"/>
    <n v="70"/>
    <x v="1"/>
    <x v="0"/>
    <x v="0"/>
    <x v="0"/>
    <x v="0"/>
    <x v="0"/>
    <s v="f"/>
    <s v="f"/>
    <s v="f"/>
    <s v="UNKNOWN"/>
    <s v="UNKNOWN"/>
    <n v="3329"/>
    <x v="1"/>
    <x v="0"/>
    <n v="0"/>
    <n v="0"/>
    <n v="0"/>
    <s v="Small"/>
    <s v="f"/>
    <s v="f"/>
    <s v="f"/>
    <s v="f"/>
    <s v="f"/>
    <s v="f"/>
    <s v="f"/>
    <x v="1"/>
    <x v="0"/>
    <n v="0"/>
    <x v="0"/>
    <x v="1"/>
  </r>
  <r>
    <s v="PAT_1762"/>
    <n v="62"/>
    <x v="1"/>
    <x v="0"/>
    <x v="0"/>
    <x v="0"/>
    <x v="0"/>
    <x v="0"/>
    <s v="f"/>
    <s v="f"/>
    <s v="f"/>
    <s v="UNKNOWN"/>
    <s v="UNKNOWN"/>
    <n v="3332"/>
    <x v="1"/>
    <x v="3"/>
    <n v="0"/>
    <n v="0"/>
    <n v="0"/>
    <s v="Small"/>
    <s v="t"/>
    <s v="t"/>
    <s v="f"/>
    <s v="f"/>
    <s v="f"/>
    <s v="f"/>
    <s v="f"/>
    <x v="2"/>
    <x v="0"/>
    <n v="0"/>
    <x v="0"/>
    <x v="2"/>
  </r>
  <r>
    <s v="PAT_1764"/>
    <n v="73"/>
    <x v="1"/>
    <x v="0"/>
    <x v="0"/>
    <x v="0"/>
    <x v="0"/>
    <x v="0"/>
    <s v="f"/>
    <s v="f"/>
    <s v="f"/>
    <s v="UNKNOWN"/>
    <s v="UNKNOWN"/>
    <n v="3335"/>
    <x v="1"/>
    <x v="6"/>
    <n v="0"/>
    <n v="0"/>
    <n v="0"/>
    <s v="Small"/>
    <s v="f"/>
    <s v="t"/>
    <s v="f"/>
    <s v="f"/>
    <s v="f"/>
    <s v="t"/>
    <s v="f"/>
    <x v="1"/>
    <x v="0"/>
    <n v="0"/>
    <x v="0"/>
    <x v="1"/>
  </r>
  <r>
    <s v="PAT_1765"/>
    <n v="79"/>
    <x v="1"/>
    <x v="0"/>
    <x v="0"/>
    <x v="0"/>
    <x v="0"/>
    <x v="0"/>
    <s v="f"/>
    <s v="f"/>
    <s v="f"/>
    <s v="UNKNOWN"/>
    <s v="UNKNOWN"/>
    <n v="3337"/>
    <x v="1"/>
    <x v="0"/>
    <n v="0"/>
    <n v="0"/>
    <n v="0"/>
    <s v="Small"/>
    <s v="t"/>
    <s v="f"/>
    <s v="f"/>
    <s v="f"/>
    <s v="f"/>
    <s v="t"/>
    <s v="f"/>
    <x v="1"/>
    <x v="0"/>
    <n v="0"/>
    <x v="0"/>
    <x v="1"/>
  </r>
  <r>
    <s v="PAT_1767"/>
    <n v="59"/>
    <x v="2"/>
    <x v="0"/>
    <x v="0"/>
    <x v="0"/>
    <x v="0"/>
    <x v="0"/>
    <s v="f"/>
    <s v="f"/>
    <s v="f"/>
    <s v="UNKNOWN"/>
    <s v="UNKNOWN"/>
    <n v="3340"/>
    <x v="1"/>
    <x v="0"/>
    <n v="0"/>
    <n v="0"/>
    <n v="0"/>
    <s v="Small"/>
    <s v="t"/>
    <s v="f"/>
    <s v="f"/>
    <s v="f"/>
    <s v="f"/>
    <s v="t"/>
    <s v="f"/>
    <x v="2"/>
    <x v="0"/>
    <n v="0"/>
    <x v="0"/>
    <x v="2"/>
  </r>
  <r>
    <s v="PAT_1769"/>
    <n v="77"/>
    <x v="1"/>
    <x v="0"/>
    <x v="0"/>
    <x v="0"/>
    <x v="0"/>
    <x v="0"/>
    <s v="f"/>
    <s v="f"/>
    <s v="f"/>
    <s v="UNKNOWN"/>
    <s v="UNKNOWN"/>
    <n v="3342"/>
    <x v="1"/>
    <x v="2"/>
    <n v="0"/>
    <n v="0"/>
    <n v="0"/>
    <s v="Small"/>
    <s v="t"/>
    <s v="f"/>
    <s v="f"/>
    <s v="f"/>
    <s v="f"/>
    <s v="t"/>
    <s v="f"/>
    <x v="2"/>
    <x v="0"/>
    <n v="0"/>
    <x v="0"/>
    <x v="2"/>
  </r>
  <r>
    <s v="PAT_177"/>
    <n v="51"/>
    <x v="2"/>
    <x v="0"/>
    <x v="0"/>
    <x v="0"/>
    <x v="0"/>
    <x v="0"/>
    <s v="t"/>
    <s v="t"/>
    <s v="t"/>
    <s v="GERMANY"/>
    <s v="GERMANY"/>
    <n v="275"/>
    <x v="0"/>
    <x v="4"/>
    <n v="13"/>
    <n v="10"/>
    <n v="11.5"/>
    <s v="Large"/>
    <s v="t"/>
    <s v="f"/>
    <s v="f"/>
    <s v="f"/>
    <s v="f"/>
    <s v="t"/>
    <s v="t"/>
    <x v="3"/>
    <x v="1"/>
    <n v="11.5"/>
    <x v="1"/>
    <x v="3"/>
  </r>
  <r>
    <s v="PAT_1770"/>
    <n v="33"/>
    <x v="3"/>
    <x v="0"/>
    <x v="0"/>
    <x v="0"/>
    <x v="0"/>
    <x v="0"/>
    <s v="f"/>
    <s v="f"/>
    <s v="f"/>
    <s v="UNKNOWN"/>
    <s v="UNKNOWN"/>
    <n v="3344"/>
    <x v="1"/>
    <x v="0"/>
    <n v="0"/>
    <n v="0"/>
    <n v="0"/>
    <s v="Small"/>
    <s v="f"/>
    <s v="t"/>
    <s v="f"/>
    <s v="f"/>
    <s v="f"/>
    <s v="f"/>
    <s v="f"/>
    <x v="0"/>
    <x v="0"/>
    <n v="0"/>
    <x v="0"/>
    <x v="0"/>
  </r>
  <r>
    <s v="PAT_1772"/>
    <n v="50"/>
    <x v="2"/>
    <x v="0"/>
    <x v="0"/>
    <x v="0"/>
    <x v="0"/>
    <x v="0"/>
    <s v="f"/>
    <s v="f"/>
    <s v="f"/>
    <s v="UNKNOWN"/>
    <s v="UNKNOWN"/>
    <n v="3346"/>
    <x v="1"/>
    <x v="0"/>
    <n v="0"/>
    <n v="0"/>
    <n v="0"/>
    <s v="Small"/>
    <s v="f"/>
    <s v="f"/>
    <s v="f"/>
    <s v="f"/>
    <s v="f"/>
    <s v="t"/>
    <s v="f"/>
    <x v="0"/>
    <x v="0"/>
    <n v="0"/>
    <x v="0"/>
    <x v="0"/>
  </r>
  <r>
    <s v="PAT_1774"/>
    <n v="67"/>
    <x v="1"/>
    <x v="0"/>
    <x v="0"/>
    <x v="0"/>
    <x v="0"/>
    <x v="0"/>
    <s v="f"/>
    <s v="f"/>
    <s v="f"/>
    <s v="UNKNOWN"/>
    <s v="UNKNOWN"/>
    <n v="3352"/>
    <x v="1"/>
    <x v="0"/>
    <n v="0"/>
    <n v="0"/>
    <n v="0"/>
    <s v="Small"/>
    <s v="t"/>
    <s v="f"/>
    <s v="f"/>
    <s v="f"/>
    <s v="f"/>
    <s v="t"/>
    <s v="f"/>
    <x v="2"/>
    <x v="0"/>
    <n v="0"/>
    <x v="0"/>
    <x v="2"/>
  </r>
  <r>
    <s v="PAT_1777"/>
    <n v="67"/>
    <x v="1"/>
    <x v="0"/>
    <x v="0"/>
    <x v="0"/>
    <x v="0"/>
    <x v="0"/>
    <s v="f"/>
    <s v="f"/>
    <s v="f"/>
    <s v="UNKNOWN"/>
    <s v="UNKNOWN"/>
    <n v="3370"/>
    <x v="1"/>
    <x v="4"/>
    <n v="0"/>
    <n v="0"/>
    <n v="0"/>
    <s v="Small"/>
    <s v="t"/>
    <s v="f"/>
    <s v="f"/>
    <s v="f"/>
    <s v="f"/>
    <s v="f"/>
    <s v="f"/>
    <x v="2"/>
    <x v="0"/>
    <n v="0"/>
    <x v="0"/>
    <x v="2"/>
  </r>
  <r>
    <s v="PAT_1780"/>
    <n v="61"/>
    <x v="1"/>
    <x v="0"/>
    <x v="0"/>
    <x v="0"/>
    <x v="0"/>
    <x v="0"/>
    <s v="f"/>
    <s v="f"/>
    <s v="f"/>
    <s v="UNKNOWN"/>
    <s v="UNKNOWN"/>
    <n v="3380"/>
    <x v="1"/>
    <x v="9"/>
    <n v="0"/>
    <n v="0"/>
    <n v="0"/>
    <s v="Small"/>
    <s v="f"/>
    <s v="f"/>
    <s v="f"/>
    <s v="f"/>
    <s v="f"/>
    <s v="t"/>
    <s v="f"/>
    <x v="1"/>
    <x v="0"/>
    <n v="0"/>
    <x v="0"/>
    <x v="1"/>
  </r>
  <r>
    <s v="PAT_1783"/>
    <n v="75"/>
    <x v="1"/>
    <x v="0"/>
    <x v="0"/>
    <x v="0"/>
    <x v="0"/>
    <x v="0"/>
    <s v="f"/>
    <s v="f"/>
    <s v="f"/>
    <s v="UNKNOWN"/>
    <s v="UNKNOWN"/>
    <n v="3414"/>
    <x v="1"/>
    <x v="10"/>
    <n v="0"/>
    <n v="0"/>
    <n v="0"/>
    <s v="Small"/>
    <s v="f"/>
    <s v="f"/>
    <s v="f"/>
    <s v="f"/>
    <s v="f"/>
    <s v="t"/>
    <s v="f"/>
    <x v="1"/>
    <x v="0"/>
    <n v="0"/>
    <x v="0"/>
    <x v="1"/>
  </r>
  <r>
    <s v="PAT_1784"/>
    <n v="25"/>
    <x v="0"/>
    <x v="0"/>
    <x v="0"/>
    <x v="0"/>
    <x v="0"/>
    <x v="0"/>
    <s v="f"/>
    <s v="f"/>
    <s v="f"/>
    <s v="UNKNOWN"/>
    <s v="UNKNOWN"/>
    <n v="3416"/>
    <x v="1"/>
    <x v="0"/>
    <n v="0"/>
    <n v="0"/>
    <n v="0"/>
    <s v="Small"/>
    <s v="f"/>
    <s v="t"/>
    <s v="f"/>
    <s v="f"/>
    <s v="f"/>
    <s v="t"/>
    <s v="f"/>
    <x v="0"/>
    <x v="0"/>
    <n v="0"/>
    <x v="0"/>
    <x v="0"/>
  </r>
  <r>
    <s v="PAT_1786"/>
    <n v="51"/>
    <x v="2"/>
    <x v="0"/>
    <x v="0"/>
    <x v="0"/>
    <x v="0"/>
    <x v="0"/>
    <s v="f"/>
    <s v="f"/>
    <s v="f"/>
    <s v="UNKNOWN"/>
    <s v="UNKNOWN"/>
    <n v="3420"/>
    <x v="1"/>
    <x v="8"/>
    <n v="0"/>
    <n v="0"/>
    <n v="0"/>
    <s v="Small"/>
    <s v="t"/>
    <s v="f"/>
    <s v="f"/>
    <s v="f"/>
    <s v="f"/>
    <s v="f"/>
    <s v="f"/>
    <x v="2"/>
    <x v="0"/>
    <n v="0"/>
    <x v="0"/>
    <x v="2"/>
  </r>
  <r>
    <s v="PAT_1787"/>
    <n v="43"/>
    <x v="3"/>
    <x v="0"/>
    <x v="0"/>
    <x v="0"/>
    <x v="0"/>
    <x v="0"/>
    <s v="f"/>
    <s v="f"/>
    <s v="f"/>
    <s v="UNKNOWN"/>
    <s v="UNKNOWN"/>
    <n v="3421"/>
    <x v="1"/>
    <x v="4"/>
    <n v="0"/>
    <n v="0"/>
    <n v="0"/>
    <s v="Small"/>
    <s v="t"/>
    <s v="t"/>
    <s v="f"/>
    <s v="t"/>
    <s v="f"/>
    <s v="f"/>
    <s v="f"/>
    <x v="0"/>
    <x v="0"/>
    <n v="0"/>
    <x v="0"/>
    <x v="0"/>
  </r>
  <r>
    <s v="PAT_179"/>
    <n v="64"/>
    <x v="1"/>
    <x v="0"/>
    <x v="0"/>
    <x v="0"/>
    <x v="1"/>
    <x v="1"/>
    <s v="f"/>
    <s v="t"/>
    <s v="t"/>
    <s v="POMERANIA"/>
    <s v="POMERANIA"/>
    <n v="278"/>
    <x v="2"/>
    <x v="2"/>
    <n v="14"/>
    <n v="10"/>
    <n v="12"/>
    <s v="Large"/>
    <s v="t"/>
    <s v="t"/>
    <s v="f"/>
    <s v="f"/>
    <s v="t"/>
    <s v="t"/>
    <s v="t"/>
    <x v="3"/>
    <x v="1"/>
    <n v="12"/>
    <x v="1"/>
    <x v="3"/>
  </r>
  <r>
    <s v="PAT_1790"/>
    <n v="67"/>
    <x v="1"/>
    <x v="0"/>
    <x v="0"/>
    <x v="0"/>
    <x v="0"/>
    <x v="0"/>
    <s v="f"/>
    <s v="f"/>
    <s v="f"/>
    <s v="UNKNOWN"/>
    <s v="UNKNOWN"/>
    <n v="3425"/>
    <x v="1"/>
    <x v="0"/>
    <n v="0"/>
    <n v="0"/>
    <n v="0"/>
    <s v="Small"/>
    <s v="t"/>
    <s v="f"/>
    <s v="f"/>
    <s v="f"/>
    <s v="f"/>
    <s v="t"/>
    <s v="f"/>
    <x v="1"/>
    <x v="0"/>
    <n v="0"/>
    <x v="0"/>
    <x v="1"/>
  </r>
  <r>
    <s v="PAT_1794"/>
    <n v="67"/>
    <x v="1"/>
    <x v="0"/>
    <x v="0"/>
    <x v="0"/>
    <x v="0"/>
    <x v="0"/>
    <s v="f"/>
    <s v="f"/>
    <s v="f"/>
    <s v="UNKNOWN"/>
    <s v="UNKNOWN"/>
    <n v="3435"/>
    <x v="1"/>
    <x v="0"/>
    <n v="0"/>
    <n v="0"/>
    <n v="0"/>
    <s v="Small"/>
    <s v="f"/>
    <s v="f"/>
    <s v="f"/>
    <s v="f"/>
    <s v="f"/>
    <s v="f"/>
    <s v="f"/>
    <x v="2"/>
    <x v="0"/>
    <n v="0"/>
    <x v="0"/>
    <x v="2"/>
  </r>
  <r>
    <s v="PAT_1798"/>
    <n v="68"/>
    <x v="1"/>
    <x v="0"/>
    <x v="0"/>
    <x v="0"/>
    <x v="0"/>
    <x v="0"/>
    <s v="f"/>
    <s v="f"/>
    <s v="f"/>
    <s v="UNKNOWN"/>
    <s v="UNKNOWN"/>
    <n v="3455"/>
    <x v="1"/>
    <x v="10"/>
    <n v="0"/>
    <n v="0"/>
    <n v="0"/>
    <s v="Small"/>
    <s v="f"/>
    <s v="t"/>
    <s v="f"/>
    <s v="f"/>
    <s v="f"/>
    <s v="t"/>
    <s v="f"/>
    <x v="1"/>
    <x v="0"/>
    <n v="0"/>
    <x v="0"/>
    <x v="1"/>
  </r>
  <r>
    <s v="PAT_1799"/>
    <n v="54"/>
    <x v="2"/>
    <x v="0"/>
    <x v="0"/>
    <x v="0"/>
    <x v="0"/>
    <x v="0"/>
    <s v="f"/>
    <s v="f"/>
    <s v="f"/>
    <s v="UNKNOWN"/>
    <s v="UNKNOWN"/>
    <n v="3457"/>
    <x v="1"/>
    <x v="0"/>
    <n v="0"/>
    <n v="0"/>
    <n v="0"/>
    <s v="Small"/>
    <s v="t"/>
    <s v="f"/>
    <s v="f"/>
    <s v="f"/>
    <s v="f"/>
    <s v="f"/>
    <s v="f"/>
    <x v="2"/>
    <x v="0"/>
    <n v="0"/>
    <x v="0"/>
    <x v="2"/>
  </r>
  <r>
    <s v="PAT_180"/>
    <n v="54"/>
    <x v="2"/>
    <x v="0"/>
    <x v="0"/>
    <x v="1"/>
    <x v="0"/>
    <x v="0"/>
    <s v="t"/>
    <s v="f"/>
    <s v="f"/>
    <s v="GERMANY"/>
    <s v="GERMANY"/>
    <n v="279"/>
    <x v="3"/>
    <x v="2"/>
    <n v="15"/>
    <n v="13"/>
    <n v="14"/>
    <s v="Large"/>
    <s v="t"/>
    <s v="t"/>
    <s v="f"/>
    <s v="f"/>
    <s v="t"/>
    <s v="t"/>
    <s v="t"/>
    <x v="3"/>
    <x v="1"/>
    <n v="14"/>
    <x v="1"/>
    <x v="3"/>
  </r>
  <r>
    <s v="PAT_1800"/>
    <n v="38"/>
    <x v="3"/>
    <x v="0"/>
    <x v="0"/>
    <x v="0"/>
    <x v="0"/>
    <x v="0"/>
    <s v="f"/>
    <s v="f"/>
    <s v="f"/>
    <s v="UNKNOWN"/>
    <s v="UNKNOWN"/>
    <n v="3460"/>
    <x v="1"/>
    <x v="1"/>
    <n v="0"/>
    <n v="0"/>
    <n v="0"/>
    <s v="Small"/>
    <s v="t"/>
    <s v="t"/>
    <s v="f"/>
    <s v="f"/>
    <s v="f"/>
    <s v="t"/>
    <s v="f"/>
    <x v="1"/>
    <x v="0"/>
    <n v="0"/>
    <x v="0"/>
    <x v="1"/>
  </r>
  <r>
    <s v="PAT_1801"/>
    <n v="56"/>
    <x v="2"/>
    <x v="0"/>
    <x v="0"/>
    <x v="0"/>
    <x v="0"/>
    <x v="0"/>
    <s v="f"/>
    <s v="f"/>
    <s v="f"/>
    <s v="UNKNOWN"/>
    <s v="UNKNOWN"/>
    <n v="3459"/>
    <x v="1"/>
    <x v="4"/>
    <n v="0"/>
    <n v="0"/>
    <n v="0"/>
    <s v="Small"/>
    <s v="f"/>
    <s v="t"/>
    <s v="f"/>
    <s v="f"/>
    <s v="f"/>
    <s v="t"/>
    <s v="f"/>
    <x v="0"/>
    <x v="0"/>
    <n v="0"/>
    <x v="0"/>
    <x v="0"/>
  </r>
  <r>
    <s v="PAT_1803"/>
    <n v="26"/>
    <x v="0"/>
    <x v="0"/>
    <x v="0"/>
    <x v="0"/>
    <x v="0"/>
    <x v="0"/>
    <s v="f"/>
    <s v="f"/>
    <s v="f"/>
    <s v="UNKNOWN"/>
    <s v="UNKNOWN"/>
    <n v="3463"/>
    <x v="1"/>
    <x v="4"/>
    <n v="0"/>
    <n v="0"/>
    <n v="0"/>
    <s v="Small"/>
    <s v="f"/>
    <s v="t"/>
    <s v="f"/>
    <s v="f"/>
    <s v="f"/>
    <s v="t"/>
    <s v="f"/>
    <x v="0"/>
    <x v="0"/>
    <n v="0"/>
    <x v="0"/>
    <x v="0"/>
  </r>
  <r>
    <s v="PAT_1804"/>
    <n v="57"/>
    <x v="2"/>
    <x v="0"/>
    <x v="0"/>
    <x v="0"/>
    <x v="0"/>
    <x v="0"/>
    <s v="f"/>
    <s v="f"/>
    <s v="f"/>
    <s v="UNKNOWN"/>
    <s v="UNKNOWN"/>
    <n v="3469"/>
    <x v="1"/>
    <x v="8"/>
    <n v="0"/>
    <n v="0"/>
    <n v="0"/>
    <s v="Small"/>
    <s v="t"/>
    <s v="f"/>
    <s v="f"/>
    <s v="f"/>
    <s v="f"/>
    <s v="f"/>
    <s v="f"/>
    <x v="2"/>
    <x v="0"/>
    <n v="0"/>
    <x v="0"/>
    <x v="2"/>
  </r>
  <r>
    <s v="PAT_1805"/>
    <n v="55"/>
    <x v="2"/>
    <x v="0"/>
    <x v="0"/>
    <x v="0"/>
    <x v="0"/>
    <x v="0"/>
    <s v="f"/>
    <s v="f"/>
    <s v="f"/>
    <s v="UNKNOWN"/>
    <s v="UNKNOWN"/>
    <n v="3477"/>
    <x v="1"/>
    <x v="2"/>
    <n v="0"/>
    <n v="0"/>
    <n v="0"/>
    <s v="Small"/>
    <s v="t"/>
    <s v="f"/>
    <s v="f"/>
    <s v="f"/>
    <s v="f"/>
    <s v="t"/>
    <s v="f"/>
    <x v="2"/>
    <x v="0"/>
    <n v="0"/>
    <x v="0"/>
    <x v="2"/>
  </r>
  <r>
    <s v="PAT_1807"/>
    <n v="51"/>
    <x v="2"/>
    <x v="0"/>
    <x v="0"/>
    <x v="0"/>
    <x v="0"/>
    <x v="0"/>
    <s v="f"/>
    <s v="f"/>
    <s v="f"/>
    <s v="UNKNOWN"/>
    <s v="UNKNOWN"/>
    <n v="3481"/>
    <x v="1"/>
    <x v="2"/>
    <n v="0"/>
    <n v="0"/>
    <n v="0"/>
    <s v="Small"/>
    <s v="t"/>
    <s v="f"/>
    <s v="f"/>
    <s v="f"/>
    <s v="f"/>
    <s v="f"/>
    <s v="f"/>
    <x v="2"/>
    <x v="0"/>
    <n v="0"/>
    <x v="0"/>
    <x v="2"/>
  </r>
  <r>
    <s v="PAT_181"/>
    <n v="59"/>
    <x v="2"/>
    <x v="0"/>
    <x v="0"/>
    <x v="0"/>
    <x v="0"/>
    <x v="1"/>
    <s v="f"/>
    <s v="f"/>
    <s v="f"/>
    <s v="UNKNOWN"/>
    <s v="UNKNOWN"/>
    <n v="833"/>
    <x v="4"/>
    <x v="2"/>
    <n v="11"/>
    <n v="10"/>
    <n v="10.5"/>
    <s v="Large"/>
    <s v="t"/>
    <s v="f"/>
    <s v="f"/>
    <s v="f"/>
    <s v="f"/>
    <s v="f"/>
    <s v="f"/>
    <x v="2"/>
    <x v="0"/>
    <n v="10.5"/>
    <x v="0"/>
    <x v="2"/>
  </r>
  <r>
    <s v="PAT_1810"/>
    <n v="44"/>
    <x v="3"/>
    <x v="0"/>
    <x v="0"/>
    <x v="0"/>
    <x v="0"/>
    <x v="0"/>
    <s v="f"/>
    <s v="f"/>
    <s v="f"/>
    <s v="UNKNOWN"/>
    <s v="UNKNOWN"/>
    <n v="3484"/>
    <x v="1"/>
    <x v="0"/>
    <n v="0"/>
    <n v="0"/>
    <n v="0"/>
    <s v="Small"/>
    <s v="f"/>
    <s v="t"/>
    <s v="f"/>
    <s v="f"/>
    <s v="f"/>
    <s v="t"/>
    <s v="f"/>
    <x v="0"/>
    <x v="0"/>
    <n v="0"/>
    <x v="0"/>
    <x v="0"/>
  </r>
  <r>
    <s v="PAT_1811"/>
    <n v="34"/>
    <x v="3"/>
    <x v="0"/>
    <x v="0"/>
    <x v="0"/>
    <x v="0"/>
    <x v="0"/>
    <s v="f"/>
    <s v="f"/>
    <s v="f"/>
    <s v="UNKNOWN"/>
    <s v="UNKNOWN"/>
    <n v="3487"/>
    <x v="1"/>
    <x v="0"/>
    <n v="0"/>
    <n v="0"/>
    <n v="0"/>
    <s v="Small"/>
    <s v="t"/>
    <s v="f"/>
    <s v="f"/>
    <s v="f"/>
    <s v="f"/>
    <s v="f"/>
    <s v="f"/>
    <x v="2"/>
    <x v="0"/>
    <n v="0"/>
    <x v="0"/>
    <x v="2"/>
  </r>
  <r>
    <s v="PAT_1812"/>
    <n v="54"/>
    <x v="2"/>
    <x v="0"/>
    <x v="0"/>
    <x v="0"/>
    <x v="0"/>
    <x v="0"/>
    <s v="f"/>
    <s v="f"/>
    <s v="f"/>
    <s v="UNKNOWN"/>
    <s v="UNKNOWN"/>
    <n v="3492"/>
    <x v="1"/>
    <x v="2"/>
    <n v="0"/>
    <n v="0"/>
    <n v="0"/>
    <s v="Small"/>
    <s v="t"/>
    <s v="f"/>
    <s v="f"/>
    <s v="f"/>
    <s v="f"/>
    <s v="f"/>
    <s v="f"/>
    <x v="2"/>
    <x v="0"/>
    <n v="0"/>
    <x v="0"/>
    <x v="2"/>
  </r>
  <r>
    <s v="PAT_1813"/>
    <n v="81"/>
    <x v="1"/>
    <x v="0"/>
    <x v="0"/>
    <x v="0"/>
    <x v="0"/>
    <x v="0"/>
    <s v="f"/>
    <s v="f"/>
    <s v="f"/>
    <s v="UNKNOWN"/>
    <s v="UNKNOWN"/>
    <n v="3562"/>
    <x v="1"/>
    <x v="5"/>
    <n v="0"/>
    <n v="0"/>
    <n v="0"/>
    <s v="Small"/>
    <s v="f"/>
    <s v="t"/>
    <s v="f"/>
    <s v="f"/>
    <s v="f"/>
    <s v="t"/>
    <s v="f"/>
    <x v="1"/>
    <x v="0"/>
    <n v="0"/>
    <x v="0"/>
    <x v="1"/>
  </r>
  <r>
    <s v="PAT_1814"/>
    <n v="87"/>
    <x v="1"/>
    <x v="0"/>
    <x v="0"/>
    <x v="0"/>
    <x v="0"/>
    <x v="0"/>
    <s v="f"/>
    <s v="f"/>
    <s v="f"/>
    <s v="UNKNOWN"/>
    <s v="UNKNOWN"/>
    <n v="3564"/>
    <x v="1"/>
    <x v="2"/>
    <n v="0"/>
    <n v="0"/>
    <n v="0"/>
    <s v="Small"/>
    <s v="t"/>
    <s v="f"/>
    <s v="f"/>
    <s v="f"/>
    <s v="f"/>
    <s v="f"/>
    <s v="f"/>
    <x v="2"/>
    <x v="0"/>
    <n v="0"/>
    <x v="0"/>
    <x v="2"/>
  </r>
  <r>
    <s v="PAT_1818"/>
    <n v="60"/>
    <x v="1"/>
    <x v="0"/>
    <x v="0"/>
    <x v="0"/>
    <x v="0"/>
    <x v="0"/>
    <s v="f"/>
    <s v="f"/>
    <s v="f"/>
    <s v="UNKNOWN"/>
    <s v="UNKNOWN"/>
    <n v="3568"/>
    <x v="1"/>
    <x v="5"/>
    <n v="0"/>
    <n v="0"/>
    <n v="0"/>
    <s v="Small"/>
    <s v="f"/>
    <s v="f"/>
    <s v="f"/>
    <s v="f"/>
    <s v="f"/>
    <s v="f"/>
    <s v="f"/>
    <x v="2"/>
    <x v="0"/>
    <n v="0"/>
    <x v="0"/>
    <x v="2"/>
  </r>
  <r>
    <s v="PAT_1819"/>
    <n v="48"/>
    <x v="2"/>
    <x v="0"/>
    <x v="0"/>
    <x v="0"/>
    <x v="0"/>
    <x v="0"/>
    <s v="f"/>
    <s v="f"/>
    <s v="f"/>
    <s v="UNKNOWN"/>
    <s v="UNKNOWN"/>
    <n v="3569"/>
    <x v="1"/>
    <x v="8"/>
    <n v="0"/>
    <n v="0"/>
    <n v="0"/>
    <s v="Small"/>
    <s v="f"/>
    <s v="t"/>
    <s v="f"/>
    <s v="f"/>
    <s v="f"/>
    <s v="f"/>
    <s v="f"/>
    <x v="2"/>
    <x v="0"/>
    <n v="0"/>
    <x v="0"/>
    <x v="2"/>
  </r>
  <r>
    <s v="PAT_1821"/>
    <n v="79"/>
    <x v="1"/>
    <x v="0"/>
    <x v="0"/>
    <x v="0"/>
    <x v="0"/>
    <x v="0"/>
    <s v="f"/>
    <s v="f"/>
    <s v="f"/>
    <s v="UNKNOWN"/>
    <s v="UNKNOWN"/>
    <n v="3575"/>
    <x v="1"/>
    <x v="11"/>
    <n v="0"/>
    <n v="0"/>
    <n v="0"/>
    <s v="Small"/>
    <s v="t"/>
    <s v="f"/>
    <s v="f"/>
    <s v="f"/>
    <s v="f"/>
    <s v="f"/>
    <s v="f"/>
    <x v="2"/>
    <x v="0"/>
    <n v="0"/>
    <x v="0"/>
    <x v="2"/>
  </r>
  <r>
    <s v="PAT_1822"/>
    <n v="77"/>
    <x v="1"/>
    <x v="0"/>
    <x v="0"/>
    <x v="0"/>
    <x v="0"/>
    <x v="0"/>
    <s v="f"/>
    <s v="f"/>
    <s v="f"/>
    <s v="UNKNOWN"/>
    <s v="UNKNOWN"/>
    <n v="3576"/>
    <x v="1"/>
    <x v="2"/>
    <n v="0"/>
    <n v="0"/>
    <n v="0"/>
    <s v="Small"/>
    <s v="f"/>
    <s v="t"/>
    <s v="f"/>
    <s v="f"/>
    <s v="f"/>
    <s v="t"/>
    <s v="f"/>
    <x v="2"/>
    <x v="0"/>
    <n v="0"/>
    <x v="0"/>
    <x v="2"/>
  </r>
  <r>
    <s v="PAT_1826"/>
    <n v="53"/>
    <x v="2"/>
    <x v="0"/>
    <x v="0"/>
    <x v="0"/>
    <x v="0"/>
    <x v="0"/>
    <s v="f"/>
    <s v="f"/>
    <s v="f"/>
    <s v="UNKNOWN"/>
    <s v="UNKNOWN"/>
    <n v="3580"/>
    <x v="1"/>
    <x v="2"/>
    <n v="0"/>
    <n v="0"/>
    <n v="0"/>
    <s v="Small"/>
    <s v="f"/>
    <s v="f"/>
    <s v="f"/>
    <s v="f"/>
    <s v="f"/>
    <s v="f"/>
    <s v="f"/>
    <x v="1"/>
    <x v="0"/>
    <n v="0"/>
    <x v="0"/>
    <x v="1"/>
  </r>
  <r>
    <s v="PAT_183"/>
    <n v="76"/>
    <x v="1"/>
    <x v="0"/>
    <x v="0"/>
    <x v="0"/>
    <x v="0"/>
    <x v="1"/>
    <s v="f"/>
    <s v="f"/>
    <s v="f"/>
    <s v="UNK"/>
    <s v="UNK"/>
    <n v="283"/>
    <x v="3"/>
    <x v="6"/>
    <n v="9"/>
    <n v="7"/>
    <n v="8"/>
    <s v="Medium"/>
    <s v="t"/>
    <s v="f"/>
    <s v="f"/>
    <s v="f"/>
    <s v="f"/>
    <s v="f"/>
    <s v="t"/>
    <x v="5"/>
    <x v="1"/>
    <n v="8"/>
    <x v="1"/>
    <x v="5"/>
  </r>
  <r>
    <s v="PAT_1832"/>
    <n v="65"/>
    <x v="1"/>
    <x v="0"/>
    <x v="0"/>
    <x v="0"/>
    <x v="0"/>
    <x v="0"/>
    <s v="f"/>
    <s v="f"/>
    <s v="f"/>
    <s v="UNKNOWN"/>
    <s v="UNKNOWN"/>
    <n v="3597"/>
    <x v="1"/>
    <x v="4"/>
    <n v="0"/>
    <n v="0"/>
    <n v="0"/>
    <s v="Small"/>
    <s v="f"/>
    <s v="f"/>
    <s v="f"/>
    <s v="f"/>
    <s v="f"/>
    <s v="f"/>
    <s v="f"/>
    <x v="1"/>
    <x v="0"/>
    <n v="0"/>
    <x v="0"/>
    <x v="1"/>
  </r>
  <r>
    <s v="PAT_1833"/>
    <n v="44"/>
    <x v="3"/>
    <x v="0"/>
    <x v="0"/>
    <x v="0"/>
    <x v="0"/>
    <x v="0"/>
    <s v="f"/>
    <s v="f"/>
    <s v="f"/>
    <s v="UNKNOWN"/>
    <s v="UNKNOWN"/>
    <n v="3599"/>
    <x v="1"/>
    <x v="8"/>
    <n v="0"/>
    <n v="0"/>
    <n v="0"/>
    <s v="Small"/>
    <s v="f"/>
    <s v="f"/>
    <s v="f"/>
    <s v="f"/>
    <s v="f"/>
    <s v="t"/>
    <s v="f"/>
    <x v="2"/>
    <x v="0"/>
    <n v="0"/>
    <x v="0"/>
    <x v="2"/>
  </r>
  <r>
    <s v="PAT_1837"/>
    <n v="45"/>
    <x v="2"/>
    <x v="0"/>
    <x v="0"/>
    <x v="0"/>
    <x v="0"/>
    <x v="0"/>
    <s v="f"/>
    <s v="f"/>
    <s v="f"/>
    <s v="UNKNOWN"/>
    <s v="UNKNOWN"/>
    <n v="3608"/>
    <x v="1"/>
    <x v="4"/>
    <n v="0"/>
    <n v="0"/>
    <n v="0"/>
    <s v="Small"/>
    <s v="f"/>
    <s v="f"/>
    <s v="f"/>
    <s v="f"/>
    <s v="f"/>
    <s v="f"/>
    <s v="f"/>
    <x v="0"/>
    <x v="0"/>
    <n v="0"/>
    <x v="0"/>
    <x v="0"/>
  </r>
  <r>
    <s v="PAT_1838"/>
    <n v="47"/>
    <x v="2"/>
    <x v="0"/>
    <x v="0"/>
    <x v="0"/>
    <x v="0"/>
    <x v="0"/>
    <s v="f"/>
    <s v="f"/>
    <s v="f"/>
    <s v="UNKNOWN"/>
    <s v="UNKNOWN"/>
    <n v="3609"/>
    <x v="1"/>
    <x v="11"/>
    <n v="0"/>
    <n v="0"/>
    <n v="0"/>
    <s v="Small"/>
    <s v="f"/>
    <s v="f"/>
    <s v="f"/>
    <s v="f"/>
    <s v="f"/>
    <s v="f"/>
    <s v="f"/>
    <x v="1"/>
    <x v="0"/>
    <n v="0"/>
    <x v="0"/>
    <x v="1"/>
  </r>
  <r>
    <s v="PAT_184"/>
    <n v="71"/>
    <x v="1"/>
    <x v="0"/>
    <x v="0"/>
    <x v="0"/>
    <x v="0"/>
    <x v="0"/>
    <s v="f"/>
    <s v="t"/>
    <s v="t"/>
    <s v="ITALY"/>
    <s v="ITALY"/>
    <n v="284"/>
    <x v="3"/>
    <x v="5"/>
    <n v="5"/>
    <n v="3"/>
    <n v="4"/>
    <s v="Small"/>
    <s v="f"/>
    <s v="t"/>
    <s v="f"/>
    <s v="f"/>
    <s v="f"/>
    <s v="t"/>
    <s v="t"/>
    <x v="2"/>
    <x v="0"/>
    <n v="4"/>
    <x v="0"/>
    <x v="2"/>
  </r>
  <r>
    <s v="PAT_1840"/>
    <n v="48"/>
    <x v="2"/>
    <x v="0"/>
    <x v="0"/>
    <x v="0"/>
    <x v="0"/>
    <x v="0"/>
    <s v="f"/>
    <s v="f"/>
    <s v="f"/>
    <s v="UNKNOWN"/>
    <s v="UNKNOWN"/>
    <n v="3612"/>
    <x v="1"/>
    <x v="0"/>
    <n v="0"/>
    <n v="0"/>
    <n v="0"/>
    <s v="Small"/>
    <s v="f"/>
    <s v="f"/>
    <s v="f"/>
    <s v="f"/>
    <s v="f"/>
    <s v="f"/>
    <s v="f"/>
    <x v="2"/>
    <x v="0"/>
    <n v="0"/>
    <x v="0"/>
    <x v="2"/>
  </r>
  <r>
    <s v="PAT_1842"/>
    <n v="17"/>
    <x v="0"/>
    <x v="0"/>
    <x v="0"/>
    <x v="0"/>
    <x v="0"/>
    <x v="0"/>
    <s v="f"/>
    <s v="f"/>
    <s v="f"/>
    <s v="UNKNOWN"/>
    <s v="UNKNOWN"/>
    <n v="3615"/>
    <x v="1"/>
    <x v="2"/>
    <n v="0"/>
    <n v="0"/>
    <n v="0"/>
    <s v="Small"/>
    <s v="f"/>
    <s v="f"/>
    <s v="f"/>
    <s v="f"/>
    <s v="f"/>
    <s v="f"/>
    <s v="f"/>
    <x v="0"/>
    <x v="0"/>
    <n v="0"/>
    <x v="0"/>
    <x v="0"/>
  </r>
  <r>
    <s v="PAT_1844"/>
    <n v="68"/>
    <x v="1"/>
    <x v="0"/>
    <x v="0"/>
    <x v="0"/>
    <x v="0"/>
    <x v="0"/>
    <s v="f"/>
    <s v="f"/>
    <s v="f"/>
    <s v="UNKNOWN"/>
    <s v="UNKNOWN"/>
    <n v="3618"/>
    <x v="1"/>
    <x v="0"/>
    <n v="0"/>
    <n v="0"/>
    <n v="0"/>
    <s v="Small"/>
    <s v="f"/>
    <s v="f"/>
    <s v="f"/>
    <s v="f"/>
    <s v="f"/>
    <s v="t"/>
    <s v="f"/>
    <x v="1"/>
    <x v="0"/>
    <n v="0"/>
    <x v="0"/>
    <x v="1"/>
  </r>
  <r>
    <s v="PAT_1846"/>
    <n v="48"/>
    <x v="2"/>
    <x v="0"/>
    <x v="0"/>
    <x v="0"/>
    <x v="0"/>
    <x v="0"/>
    <s v="f"/>
    <s v="f"/>
    <s v="f"/>
    <s v="UNKNOWN"/>
    <s v="UNKNOWN"/>
    <n v="3622"/>
    <x v="1"/>
    <x v="1"/>
    <n v="0"/>
    <n v="0"/>
    <n v="0"/>
    <s v="Small"/>
    <s v="f"/>
    <s v="f"/>
    <s v="f"/>
    <s v="f"/>
    <s v="f"/>
    <s v="t"/>
    <s v="f"/>
    <x v="0"/>
    <x v="0"/>
    <n v="0"/>
    <x v="0"/>
    <x v="0"/>
  </r>
  <r>
    <s v="PAT_1849"/>
    <n v="45"/>
    <x v="2"/>
    <x v="0"/>
    <x v="0"/>
    <x v="0"/>
    <x v="0"/>
    <x v="0"/>
    <s v="f"/>
    <s v="f"/>
    <s v="f"/>
    <s v="UNKNOWN"/>
    <s v="UNKNOWN"/>
    <n v="3629"/>
    <x v="1"/>
    <x v="8"/>
    <n v="0"/>
    <n v="0"/>
    <n v="0"/>
    <s v="Small"/>
    <s v="t"/>
    <s v="f"/>
    <s v="f"/>
    <s v="f"/>
    <s v="f"/>
    <s v="f"/>
    <s v="f"/>
    <x v="2"/>
    <x v="0"/>
    <n v="0"/>
    <x v="0"/>
    <x v="2"/>
  </r>
  <r>
    <s v="PAT_185"/>
    <n v="62"/>
    <x v="1"/>
    <x v="0"/>
    <x v="0"/>
    <x v="1"/>
    <x v="0"/>
    <x v="0"/>
    <s v="t"/>
    <s v="t"/>
    <s v="f"/>
    <s v="GERMANY"/>
    <s v="GERMANY"/>
    <n v="285"/>
    <x v="2"/>
    <x v="5"/>
    <n v="11"/>
    <n v="9"/>
    <n v="10"/>
    <s v="Medium"/>
    <s v="t"/>
    <s v="t"/>
    <s v="t"/>
    <s v="f"/>
    <s v="t"/>
    <s v="t"/>
    <s v="t"/>
    <x v="3"/>
    <x v="1"/>
    <n v="10"/>
    <x v="1"/>
    <x v="3"/>
  </r>
  <r>
    <s v="PAT_1850"/>
    <n v="76"/>
    <x v="1"/>
    <x v="0"/>
    <x v="0"/>
    <x v="0"/>
    <x v="0"/>
    <x v="0"/>
    <s v="f"/>
    <s v="f"/>
    <s v="f"/>
    <s v="UNKNOWN"/>
    <s v="UNKNOWN"/>
    <n v="3631"/>
    <x v="1"/>
    <x v="6"/>
    <n v="0"/>
    <n v="0"/>
    <n v="0"/>
    <s v="Small"/>
    <s v="f"/>
    <s v="f"/>
    <s v="f"/>
    <s v="f"/>
    <s v="f"/>
    <s v="f"/>
    <s v="f"/>
    <x v="2"/>
    <x v="0"/>
    <n v="0"/>
    <x v="0"/>
    <x v="2"/>
  </r>
  <r>
    <s v="PAT_1854"/>
    <n v="74"/>
    <x v="1"/>
    <x v="0"/>
    <x v="0"/>
    <x v="0"/>
    <x v="0"/>
    <x v="0"/>
    <s v="f"/>
    <s v="f"/>
    <s v="f"/>
    <s v="UNKNOWN"/>
    <s v="UNKNOWN"/>
    <n v="3637"/>
    <x v="1"/>
    <x v="2"/>
    <n v="0"/>
    <n v="0"/>
    <n v="0"/>
    <s v="Small"/>
    <s v="f"/>
    <s v="f"/>
    <s v="f"/>
    <s v="f"/>
    <s v="f"/>
    <s v="t"/>
    <s v="f"/>
    <x v="2"/>
    <x v="0"/>
    <n v="0"/>
    <x v="0"/>
    <x v="2"/>
  </r>
  <r>
    <s v="PAT_1855"/>
    <n v="70"/>
    <x v="1"/>
    <x v="0"/>
    <x v="0"/>
    <x v="0"/>
    <x v="0"/>
    <x v="0"/>
    <s v="f"/>
    <s v="f"/>
    <s v="f"/>
    <s v="UNKNOWN"/>
    <s v="UNKNOWN"/>
    <n v="3641"/>
    <x v="1"/>
    <x v="2"/>
    <n v="0"/>
    <n v="0"/>
    <n v="0"/>
    <s v="Small"/>
    <s v="t"/>
    <s v="f"/>
    <s v="f"/>
    <s v="f"/>
    <s v="f"/>
    <s v="f"/>
    <s v="f"/>
    <x v="2"/>
    <x v="0"/>
    <n v="0"/>
    <x v="0"/>
    <x v="2"/>
  </r>
  <r>
    <s v="PAT_186"/>
    <n v="74"/>
    <x v="1"/>
    <x v="0"/>
    <x v="0"/>
    <x v="0"/>
    <x v="1"/>
    <x v="1"/>
    <s v="t"/>
    <s v="f"/>
    <s v="f"/>
    <s v="UNK"/>
    <s v="GERMANY"/>
    <n v="286"/>
    <x v="2"/>
    <x v="2"/>
    <n v="7"/>
    <n v="5"/>
    <n v="6"/>
    <s v="Medium"/>
    <s v="f"/>
    <s v="f"/>
    <s v="f"/>
    <s v="f"/>
    <s v="f"/>
    <s v="t"/>
    <s v="t"/>
    <x v="2"/>
    <x v="0"/>
    <n v="6"/>
    <x v="0"/>
    <x v="2"/>
  </r>
  <r>
    <s v="PAT_1861"/>
    <n v="72"/>
    <x v="1"/>
    <x v="0"/>
    <x v="0"/>
    <x v="0"/>
    <x v="0"/>
    <x v="0"/>
    <s v="f"/>
    <s v="f"/>
    <s v="f"/>
    <s v="UNKNOWN"/>
    <s v="UNKNOWN"/>
    <n v="3648"/>
    <x v="1"/>
    <x v="0"/>
    <n v="0"/>
    <n v="0"/>
    <n v="0"/>
    <s v="Small"/>
    <s v="t"/>
    <s v="t"/>
    <s v="f"/>
    <s v="f"/>
    <s v="f"/>
    <s v="f"/>
    <s v="f"/>
    <x v="1"/>
    <x v="0"/>
    <n v="0"/>
    <x v="0"/>
    <x v="1"/>
  </r>
  <r>
    <s v="PAT_1866"/>
    <n v="77"/>
    <x v="1"/>
    <x v="0"/>
    <x v="0"/>
    <x v="0"/>
    <x v="0"/>
    <x v="0"/>
    <s v="f"/>
    <s v="f"/>
    <s v="f"/>
    <s v="UNKNOWN"/>
    <s v="UNKNOWN"/>
    <n v="3660"/>
    <x v="1"/>
    <x v="0"/>
    <n v="0"/>
    <n v="0"/>
    <n v="0"/>
    <s v="Small"/>
    <s v="t"/>
    <s v="f"/>
    <s v="t"/>
    <s v="f"/>
    <s v="f"/>
    <s v="f"/>
    <s v="f"/>
    <x v="2"/>
    <x v="0"/>
    <n v="0"/>
    <x v="0"/>
    <x v="2"/>
  </r>
  <r>
    <s v="PAT_1869"/>
    <n v="54"/>
    <x v="2"/>
    <x v="0"/>
    <x v="0"/>
    <x v="0"/>
    <x v="0"/>
    <x v="0"/>
    <s v="f"/>
    <s v="f"/>
    <s v="f"/>
    <s v="UNKNOWN"/>
    <s v="UNKNOWN"/>
    <n v="3663"/>
    <x v="1"/>
    <x v="2"/>
    <n v="0"/>
    <n v="0"/>
    <n v="0"/>
    <s v="Small"/>
    <s v="t"/>
    <s v="f"/>
    <s v="t"/>
    <s v="f"/>
    <s v="t"/>
    <s v="f"/>
    <s v="f"/>
    <x v="2"/>
    <x v="0"/>
    <n v="0"/>
    <x v="0"/>
    <x v="2"/>
  </r>
  <r>
    <s v="PAT_1871"/>
    <n v="46"/>
    <x v="2"/>
    <x v="0"/>
    <x v="0"/>
    <x v="0"/>
    <x v="0"/>
    <x v="0"/>
    <s v="f"/>
    <s v="f"/>
    <s v="f"/>
    <s v="UNKNOWN"/>
    <s v="UNKNOWN"/>
    <n v="3666"/>
    <x v="1"/>
    <x v="9"/>
    <n v="0"/>
    <n v="0"/>
    <n v="0"/>
    <s v="Small"/>
    <s v="t"/>
    <s v="f"/>
    <s v="f"/>
    <s v="f"/>
    <s v="f"/>
    <s v="t"/>
    <s v="f"/>
    <x v="1"/>
    <x v="0"/>
    <n v="0"/>
    <x v="0"/>
    <x v="1"/>
  </r>
  <r>
    <s v="PAT_1874"/>
    <n v="38"/>
    <x v="3"/>
    <x v="0"/>
    <x v="0"/>
    <x v="0"/>
    <x v="0"/>
    <x v="0"/>
    <s v="f"/>
    <s v="f"/>
    <s v="f"/>
    <s v="UNKNOWN"/>
    <s v="UNKNOWN"/>
    <n v="3687"/>
    <x v="1"/>
    <x v="4"/>
    <n v="0"/>
    <n v="0"/>
    <n v="0"/>
    <s v="Small"/>
    <s v="f"/>
    <s v="f"/>
    <s v="f"/>
    <s v="f"/>
    <s v="f"/>
    <s v="f"/>
    <s v="f"/>
    <x v="1"/>
    <x v="0"/>
    <n v="0"/>
    <x v="0"/>
    <x v="1"/>
  </r>
  <r>
    <s v="PAT_1875"/>
    <n v="54"/>
    <x v="2"/>
    <x v="0"/>
    <x v="0"/>
    <x v="0"/>
    <x v="0"/>
    <x v="0"/>
    <s v="f"/>
    <s v="f"/>
    <s v="f"/>
    <s v="UNKNOWN"/>
    <s v="UNKNOWN"/>
    <n v="3689"/>
    <x v="1"/>
    <x v="2"/>
    <n v="0"/>
    <n v="0"/>
    <n v="0"/>
    <s v="Small"/>
    <s v="t"/>
    <s v="f"/>
    <s v="f"/>
    <s v="f"/>
    <s v="f"/>
    <s v="t"/>
    <s v="f"/>
    <x v="2"/>
    <x v="0"/>
    <n v="0"/>
    <x v="0"/>
    <x v="2"/>
  </r>
  <r>
    <s v="PAT_188"/>
    <n v="57"/>
    <x v="2"/>
    <x v="0"/>
    <x v="0"/>
    <x v="0"/>
    <x v="0"/>
    <x v="1"/>
    <s v="f"/>
    <s v="t"/>
    <s v="t"/>
    <s v="BRAZIL"/>
    <s v="BRAZIL"/>
    <n v="289"/>
    <x v="4"/>
    <x v="6"/>
    <n v="12"/>
    <n v="10"/>
    <n v="11"/>
    <s v="Large"/>
    <s v="t"/>
    <s v="t"/>
    <s v="t"/>
    <s v="f"/>
    <s v="f"/>
    <s v="t"/>
    <s v="t"/>
    <x v="3"/>
    <x v="1"/>
    <n v="11"/>
    <x v="1"/>
    <x v="3"/>
  </r>
  <r>
    <s v="PAT_1881"/>
    <n v="44"/>
    <x v="3"/>
    <x v="0"/>
    <x v="0"/>
    <x v="0"/>
    <x v="0"/>
    <x v="0"/>
    <s v="f"/>
    <s v="f"/>
    <s v="f"/>
    <s v="UNKNOWN"/>
    <s v="UNKNOWN"/>
    <n v="3711"/>
    <x v="1"/>
    <x v="8"/>
    <n v="0"/>
    <n v="0"/>
    <n v="0"/>
    <s v="Small"/>
    <s v="f"/>
    <s v="f"/>
    <s v="f"/>
    <s v="f"/>
    <s v="f"/>
    <s v="f"/>
    <s v="f"/>
    <x v="2"/>
    <x v="0"/>
    <n v="0"/>
    <x v="0"/>
    <x v="2"/>
  </r>
  <r>
    <s v="PAT_1882"/>
    <n v="58"/>
    <x v="2"/>
    <x v="0"/>
    <x v="0"/>
    <x v="0"/>
    <x v="0"/>
    <x v="0"/>
    <s v="f"/>
    <s v="f"/>
    <s v="f"/>
    <s v="UNKNOWN"/>
    <s v="UNKNOWN"/>
    <n v="3718"/>
    <x v="1"/>
    <x v="6"/>
    <n v="0"/>
    <n v="0"/>
    <n v="0"/>
    <s v="Small"/>
    <s v="f"/>
    <s v="t"/>
    <s v="f"/>
    <s v="f"/>
    <s v="f"/>
    <s v="t"/>
    <s v="f"/>
    <x v="1"/>
    <x v="0"/>
    <n v="0"/>
    <x v="0"/>
    <x v="1"/>
  </r>
  <r>
    <s v="PAT_1884"/>
    <n v="80"/>
    <x v="1"/>
    <x v="0"/>
    <x v="0"/>
    <x v="0"/>
    <x v="0"/>
    <x v="0"/>
    <s v="f"/>
    <s v="f"/>
    <s v="f"/>
    <s v="UNKNOWN"/>
    <s v="UNKNOWN"/>
    <n v="3730"/>
    <x v="1"/>
    <x v="7"/>
    <n v="0"/>
    <n v="0"/>
    <n v="0"/>
    <s v="Small"/>
    <s v="t"/>
    <s v="f"/>
    <s v="f"/>
    <s v="f"/>
    <s v="f"/>
    <s v="f"/>
    <s v="f"/>
    <x v="2"/>
    <x v="0"/>
    <n v="0"/>
    <x v="0"/>
    <x v="2"/>
  </r>
  <r>
    <s v="PAT_1892"/>
    <n v="39"/>
    <x v="3"/>
    <x v="0"/>
    <x v="0"/>
    <x v="0"/>
    <x v="0"/>
    <x v="0"/>
    <s v="f"/>
    <s v="f"/>
    <s v="f"/>
    <s v="UNKNOWN"/>
    <s v="UNKNOWN"/>
    <n v="3760"/>
    <x v="1"/>
    <x v="0"/>
    <n v="0"/>
    <n v="0"/>
    <n v="0"/>
    <s v="Small"/>
    <s v="f"/>
    <s v="f"/>
    <s v="f"/>
    <s v="t"/>
    <s v="f"/>
    <s v="f"/>
    <s v="f"/>
    <x v="2"/>
    <x v="0"/>
    <n v="0"/>
    <x v="0"/>
    <x v="2"/>
  </r>
  <r>
    <s v="PAT_1893"/>
    <n v="61"/>
    <x v="1"/>
    <x v="0"/>
    <x v="0"/>
    <x v="0"/>
    <x v="0"/>
    <x v="0"/>
    <s v="f"/>
    <s v="f"/>
    <s v="f"/>
    <s v="UNKNOWN"/>
    <s v="UNKNOWN"/>
    <n v="3761"/>
    <x v="1"/>
    <x v="8"/>
    <n v="0"/>
    <n v="0"/>
    <n v="0"/>
    <s v="Small"/>
    <s v="f"/>
    <s v="f"/>
    <s v="f"/>
    <s v="f"/>
    <s v="f"/>
    <s v="t"/>
    <s v="f"/>
    <x v="2"/>
    <x v="0"/>
    <n v="0"/>
    <x v="0"/>
    <x v="2"/>
  </r>
  <r>
    <s v="PAT_1899"/>
    <n v="80"/>
    <x v="1"/>
    <x v="0"/>
    <x v="0"/>
    <x v="0"/>
    <x v="0"/>
    <x v="0"/>
    <s v="f"/>
    <s v="f"/>
    <s v="f"/>
    <s v="UNKNOWN"/>
    <s v="UNKNOWN"/>
    <n v="3779"/>
    <x v="1"/>
    <x v="2"/>
    <n v="0"/>
    <n v="0"/>
    <n v="0"/>
    <s v="Small"/>
    <s v="f"/>
    <s v="f"/>
    <s v="f"/>
    <s v="f"/>
    <s v="f"/>
    <s v="f"/>
    <s v="f"/>
    <x v="2"/>
    <x v="0"/>
    <n v="0"/>
    <x v="0"/>
    <x v="2"/>
  </r>
  <r>
    <s v="PAT_190"/>
    <n v="61"/>
    <x v="1"/>
    <x v="0"/>
    <x v="0"/>
    <x v="0"/>
    <x v="1"/>
    <x v="0"/>
    <s v="t"/>
    <s v="t"/>
    <s v="f"/>
    <s v="POMERANIA"/>
    <s v="POMERANIA"/>
    <n v="291"/>
    <x v="2"/>
    <x v="2"/>
    <n v="15"/>
    <n v="9"/>
    <n v="12"/>
    <s v="Large"/>
    <s v="t"/>
    <s v="t"/>
    <s v="t"/>
    <s v="f"/>
    <s v="t"/>
    <s v="f"/>
    <s v="t"/>
    <x v="3"/>
    <x v="1"/>
    <n v="12"/>
    <x v="1"/>
    <x v="3"/>
  </r>
  <r>
    <s v="PAT_1902"/>
    <n v="66"/>
    <x v="1"/>
    <x v="0"/>
    <x v="0"/>
    <x v="0"/>
    <x v="0"/>
    <x v="0"/>
    <s v="f"/>
    <s v="f"/>
    <s v="f"/>
    <s v="UNKNOWN"/>
    <s v="UNKNOWN"/>
    <n v="3790"/>
    <x v="1"/>
    <x v="2"/>
    <n v="0"/>
    <n v="0"/>
    <n v="0"/>
    <s v="Small"/>
    <s v="t"/>
    <s v="f"/>
    <s v="f"/>
    <s v="f"/>
    <s v="f"/>
    <s v="f"/>
    <s v="f"/>
    <x v="1"/>
    <x v="0"/>
    <n v="0"/>
    <x v="0"/>
    <x v="1"/>
  </r>
  <r>
    <s v="PAT_1903"/>
    <n v="23"/>
    <x v="0"/>
    <x v="0"/>
    <x v="0"/>
    <x v="0"/>
    <x v="0"/>
    <x v="0"/>
    <s v="f"/>
    <s v="f"/>
    <s v="f"/>
    <s v="UNKNOWN"/>
    <s v="UNKNOWN"/>
    <n v="3791"/>
    <x v="1"/>
    <x v="0"/>
    <n v="0"/>
    <n v="0"/>
    <n v="0"/>
    <s v="Small"/>
    <s v="f"/>
    <s v="t"/>
    <s v="f"/>
    <s v="f"/>
    <s v="f"/>
    <s v="t"/>
    <s v="f"/>
    <x v="0"/>
    <x v="0"/>
    <n v="0"/>
    <x v="0"/>
    <x v="0"/>
  </r>
  <r>
    <s v="PAT_1904"/>
    <n v="26"/>
    <x v="0"/>
    <x v="0"/>
    <x v="0"/>
    <x v="0"/>
    <x v="0"/>
    <x v="0"/>
    <s v="f"/>
    <s v="f"/>
    <s v="f"/>
    <s v="UNKNOWN"/>
    <s v="UNKNOWN"/>
    <n v="3794"/>
    <x v="1"/>
    <x v="6"/>
    <n v="0"/>
    <n v="0"/>
    <n v="0"/>
    <s v="Small"/>
    <s v="f"/>
    <s v="t"/>
    <s v="f"/>
    <s v="f"/>
    <s v="f"/>
    <s v="t"/>
    <s v="f"/>
    <x v="0"/>
    <x v="0"/>
    <n v="0"/>
    <x v="0"/>
    <x v="0"/>
  </r>
  <r>
    <s v="PAT_1906"/>
    <n v="50"/>
    <x v="2"/>
    <x v="0"/>
    <x v="0"/>
    <x v="0"/>
    <x v="0"/>
    <x v="0"/>
    <s v="f"/>
    <s v="f"/>
    <s v="f"/>
    <s v="UNKNOWN"/>
    <s v="UNKNOWN"/>
    <n v="3798"/>
    <x v="1"/>
    <x v="5"/>
    <n v="0"/>
    <n v="0"/>
    <n v="0"/>
    <s v="Small"/>
    <s v="t"/>
    <s v="f"/>
    <s v="f"/>
    <s v="f"/>
    <s v="f"/>
    <s v="t"/>
    <s v="f"/>
    <x v="2"/>
    <x v="0"/>
    <n v="0"/>
    <x v="0"/>
    <x v="2"/>
  </r>
  <r>
    <s v="PAT_1907"/>
    <n v="10"/>
    <x v="0"/>
    <x v="0"/>
    <x v="0"/>
    <x v="0"/>
    <x v="0"/>
    <x v="0"/>
    <s v="f"/>
    <s v="f"/>
    <s v="f"/>
    <s v="UNKNOWN"/>
    <s v="UNKNOWN"/>
    <n v="3801"/>
    <x v="1"/>
    <x v="4"/>
    <n v="0"/>
    <n v="0"/>
    <n v="0"/>
    <s v="Small"/>
    <s v="f"/>
    <s v="f"/>
    <s v="f"/>
    <s v="f"/>
    <s v="f"/>
    <s v="f"/>
    <s v="f"/>
    <x v="0"/>
    <x v="0"/>
    <n v="0"/>
    <x v="0"/>
    <x v="0"/>
  </r>
  <r>
    <s v="PAT_191"/>
    <n v="85"/>
    <x v="1"/>
    <x v="0"/>
    <x v="1"/>
    <x v="0"/>
    <x v="0"/>
    <x v="0"/>
    <s v="t"/>
    <s v="t"/>
    <s v="t"/>
    <s v="POMERANIA"/>
    <s v="POMERANIA"/>
    <n v="294"/>
    <x v="2"/>
    <x v="7"/>
    <n v="13"/>
    <n v="3"/>
    <n v="8"/>
    <s v="Medium"/>
    <s v="t"/>
    <s v="t"/>
    <s v="t"/>
    <s v="f"/>
    <s v="t"/>
    <s v="t"/>
    <s v="t"/>
    <x v="3"/>
    <x v="1"/>
    <n v="8"/>
    <x v="1"/>
    <x v="3"/>
  </r>
  <r>
    <s v="PAT_1913"/>
    <n v="39"/>
    <x v="3"/>
    <x v="0"/>
    <x v="0"/>
    <x v="0"/>
    <x v="0"/>
    <x v="0"/>
    <s v="f"/>
    <s v="f"/>
    <s v="f"/>
    <s v="UNKNOWN"/>
    <s v="UNKNOWN"/>
    <n v="3816"/>
    <x v="1"/>
    <x v="0"/>
    <n v="0"/>
    <n v="0"/>
    <n v="0"/>
    <s v="Small"/>
    <s v="f"/>
    <s v="f"/>
    <s v="f"/>
    <s v="f"/>
    <s v="f"/>
    <s v="f"/>
    <s v="f"/>
    <x v="2"/>
    <x v="0"/>
    <n v="0"/>
    <x v="0"/>
    <x v="2"/>
  </r>
  <r>
    <s v="PAT_1914"/>
    <n v="56"/>
    <x v="2"/>
    <x v="0"/>
    <x v="0"/>
    <x v="0"/>
    <x v="0"/>
    <x v="0"/>
    <s v="f"/>
    <s v="f"/>
    <s v="f"/>
    <s v="UNKNOWN"/>
    <s v="UNKNOWN"/>
    <n v="3822"/>
    <x v="1"/>
    <x v="5"/>
    <n v="0"/>
    <n v="0"/>
    <n v="0"/>
    <s v="Small"/>
    <s v="f"/>
    <s v="f"/>
    <s v="f"/>
    <s v="f"/>
    <s v="t"/>
    <s v="t"/>
    <s v="f"/>
    <x v="1"/>
    <x v="0"/>
    <n v="0"/>
    <x v="0"/>
    <x v="1"/>
  </r>
  <r>
    <s v="PAT_1918"/>
    <n v="63"/>
    <x v="1"/>
    <x v="0"/>
    <x v="0"/>
    <x v="0"/>
    <x v="0"/>
    <x v="0"/>
    <s v="f"/>
    <s v="f"/>
    <s v="f"/>
    <s v="UNKNOWN"/>
    <s v="UNKNOWN"/>
    <n v="3836"/>
    <x v="1"/>
    <x v="5"/>
    <n v="0"/>
    <n v="0"/>
    <n v="0"/>
    <s v="Small"/>
    <s v="t"/>
    <s v="f"/>
    <s v="f"/>
    <s v="f"/>
    <s v="f"/>
    <s v="f"/>
    <s v="f"/>
    <x v="2"/>
    <x v="0"/>
    <n v="0"/>
    <x v="0"/>
    <x v="2"/>
  </r>
  <r>
    <s v="PAT_192"/>
    <n v="74"/>
    <x v="1"/>
    <x v="0"/>
    <x v="0"/>
    <x v="0"/>
    <x v="1"/>
    <x v="0"/>
    <s v="f"/>
    <s v="t"/>
    <s v="t"/>
    <s v="ITALY"/>
    <s v="ITALY"/>
    <n v="295"/>
    <x v="2"/>
    <x v="0"/>
    <n v="15"/>
    <n v="7"/>
    <n v="11"/>
    <s v="Large"/>
    <s v="f"/>
    <s v="t"/>
    <s v="f"/>
    <s v="t"/>
    <s v="f"/>
    <s v="t"/>
    <s v="t"/>
    <x v="3"/>
    <x v="1"/>
    <n v="11"/>
    <x v="1"/>
    <x v="3"/>
  </r>
  <r>
    <s v="PAT_1922"/>
    <n v="67"/>
    <x v="1"/>
    <x v="0"/>
    <x v="0"/>
    <x v="0"/>
    <x v="0"/>
    <x v="0"/>
    <s v="f"/>
    <s v="f"/>
    <s v="f"/>
    <s v="UNKNOWN"/>
    <s v="UNKNOWN"/>
    <n v="3848"/>
    <x v="1"/>
    <x v="4"/>
    <n v="0"/>
    <n v="0"/>
    <n v="0"/>
    <s v="Small"/>
    <s v="f"/>
    <s v="f"/>
    <s v="f"/>
    <s v="f"/>
    <s v="f"/>
    <s v="t"/>
    <s v="f"/>
    <x v="1"/>
    <x v="0"/>
    <n v="0"/>
    <x v="0"/>
    <x v="1"/>
  </r>
  <r>
    <s v="PAT_1926"/>
    <n v="78"/>
    <x v="1"/>
    <x v="0"/>
    <x v="0"/>
    <x v="0"/>
    <x v="0"/>
    <x v="0"/>
    <s v="f"/>
    <s v="f"/>
    <s v="f"/>
    <s v="UNKNOWN"/>
    <s v="UNKNOWN"/>
    <n v="3871"/>
    <x v="1"/>
    <x v="1"/>
    <n v="0"/>
    <n v="0"/>
    <n v="0"/>
    <s v="Small"/>
    <s v="t"/>
    <s v="f"/>
    <s v="t"/>
    <s v="t"/>
    <s v="f"/>
    <s v="t"/>
    <s v="f"/>
    <x v="1"/>
    <x v="0"/>
    <n v="0"/>
    <x v="0"/>
    <x v="1"/>
  </r>
  <r>
    <s v="PAT_1928"/>
    <n v="37"/>
    <x v="3"/>
    <x v="0"/>
    <x v="0"/>
    <x v="0"/>
    <x v="0"/>
    <x v="0"/>
    <s v="f"/>
    <s v="f"/>
    <s v="f"/>
    <s v="UNKNOWN"/>
    <s v="UNKNOWN"/>
    <n v="3876"/>
    <x v="1"/>
    <x v="2"/>
    <n v="0"/>
    <n v="0"/>
    <n v="0"/>
    <s v="Small"/>
    <s v="f"/>
    <s v="t"/>
    <s v="f"/>
    <s v="t"/>
    <s v="f"/>
    <s v="t"/>
    <s v="f"/>
    <x v="0"/>
    <x v="0"/>
    <n v="0"/>
    <x v="0"/>
    <x v="0"/>
  </r>
  <r>
    <s v="PAT_1931"/>
    <n v="53"/>
    <x v="2"/>
    <x v="0"/>
    <x v="0"/>
    <x v="0"/>
    <x v="0"/>
    <x v="0"/>
    <s v="f"/>
    <s v="f"/>
    <s v="f"/>
    <s v="UNKNOWN"/>
    <s v="UNKNOWN"/>
    <n v="3879"/>
    <x v="1"/>
    <x v="0"/>
    <n v="0"/>
    <n v="0"/>
    <n v="0"/>
    <s v="Small"/>
    <s v="f"/>
    <s v="f"/>
    <s v="f"/>
    <s v="f"/>
    <s v="f"/>
    <s v="f"/>
    <s v="f"/>
    <x v="2"/>
    <x v="0"/>
    <n v="0"/>
    <x v="0"/>
    <x v="2"/>
  </r>
  <r>
    <s v="PAT_1933"/>
    <n v="53"/>
    <x v="2"/>
    <x v="0"/>
    <x v="0"/>
    <x v="0"/>
    <x v="0"/>
    <x v="0"/>
    <s v="f"/>
    <s v="f"/>
    <s v="f"/>
    <s v="UNKNOWN"/>
    <s v="UNKNOWN"/>
    <n v="3883"/>
    <x v="1"/>
    <x v="2"/>
    <n v="0"/>
    <n v="0"/>
    <n v="0"/>
    <s v="Small"/>
    <s v="t"/>
    <s v="f"/>
    <s v="f"/>
    <s v="f"/>
    <s v="f"/>
    <s v="t"/>
    <s v="f"/>
    <x v="1"/>
    <x v="0"/>
    <n v="0"/>
    <x v="0"/>
    <x v="1"/>
  </r>
  <r>
    <s v="PAT_1934"/>
    <n v="39"/>
    <x v="3"/>
    <x v="0"/>
    <x v="0"/>
    <x v="0"/>
    <x v="0"/>
    <x v="0"/>
    <s v="f"/>
    <s v="f"/>
    <s v="f"/>
    <s v="UNKNOWN"/>
    <s v="UNKNOWN"/>
    <n v="3890"/>
    <x v="1"/>
    <x v="2"/>
    <n v="0"/>
    <n v="0"/>
    <n v="0"/>
    <s v="Small"/>
    <s v="t"/>
    <s v="t"/>
    <s v="f"/>
    <s v="f"/>
    <s v="f"/>
    <s v="t"/>
    <s v="f"/>
    <x v="0"/>
    <x v="0"/>
    <n v="0"/>
    <x v="0"/>
    <x v="0"/>
  </r>
  <r>
    <s v="PAT_1937"/>
    <n v="62"/>
    <x v="1"/>
    <x v="0"/>
    <x v="0"/>
    <x v="0"/>
    <x v="0"/>
    <x v="0"/>
    <s v="f"/>
    <s v="f"/>
    <s v="f"/>
    <s v="UNKNOWN"/>
    <s v="UNKNOWN"/>
    <n v="3897"/>
    <x v="1"/>
    <x v="2"/>
    <n v="0"/>
    <n v="0"/>
    <n v="0"/>
    <s v="Small"/>
    <s v="f"/>
    <s v="f"/>
    <s v="f"/>
    <s v="f"/>
    <s v="f"/>
    <s v="f"/>
    <s v="f"/>
    <x v="2"/>
    <x v="0"/>
    <n v="0"/>
    <x v="0"/>
    <x v="2"/>
  </r>
  <r>
    <s v="PAT_194"/>
    <n v="63"/>
    <x v="1"/>
    <x v="0"/>
    <x v="0"/>
    <x v="0"/>
    <x v="0"/>
    <x v="0"/>
    <s v="t"/>
    <s v="t"/>
    <s v="t"/>
    <s v="UNK"/>
    <s v="UNK"/>
    <n v="298"/>
    <x v="4"/>
    <x v="3"/>
    <n v="6"/>
    <n v="4"/>
    <n v="5"/>
    <s v="Medium"/>
    <s v="f"/>
    <s v="t"/>
    <s v="f"/>
    <s v="t"/>
    <s v="f"/>
    <s v="f"/>
    <s v="t"/>
    <x v="1"/>
    <x v="0"/>
    <n v="5"/>
    <x v="0"/>
    <x v="1"/>
  </r>
  <r>
    <s v="PAT_1940"/>
    <n v="31"/>
    <x v="3"/>
    <x v="0"/>
    <x v="0"/>
    <x v="0"/>
    <x v="0"/>
    <x v="0"/>
    <s v="f"/>
    <s v="f"/>
    <s v="f"/>
    <s v="UNKNOWN"/>
    <s v="UNKNOWN"/>
    <n v="3902"/>
    <x v="1"/>
    <x v="6"/>
    <n v="0"/>
    <n v="0"/>
    <n v="0"/>
    <s v="Small"/>
    <s v="f"/>
    <s v="t"/>
    <s v="f"/>
    <s v="f"/>
    <s v="f"/>
    <s v="t"/>
    <s v="f"/>
    <x v="0"/>
    <x v="0"/>
    <n v="0"/>
    <x v="0"/>
    <x v="0"/>
  </r>
  <r>
    <s v="PAT_1942"/>
    <n v="55"/>
    <x v="2"/>
    <x v="0"/>
    <x v="0"/>
    <x v="0"/>
    <x v="0"/>
    <x v="0"/>
    <s v="f"/>
    <s v="f"/>
    <s v="f"/>
    <s v="UNKNOWN"/>
    <s v="UNKNOWN"/>
    <n v="3915"/>
    <x v="1"/>
    <x v="0"/>
    <n v="0"/>
    <n v="0"/>
    <n v="0"/>
    <s v="Small"/>
    <s v="f"/>
    <s v="t"/>
    <s v="f"/>
    <s v="f"/>
    <s v="f"/>
    <s v="t"/>
    <s v="f"/>
    <x v="1"/>
    <x v="0"/>
    <n v="0"/>
    <x v="0"/>
    <x v="1"/>
  </r>
  <r>
    <s v="PAT_1944"/>
    <n v="42"/>
    <x v="3"/>
    <x v="0"/>
    <x v="0"/>
    <x v="0"/>
    <x v="0"/>
    <x v="0"/>
    <s v="f"/>
    <s v="f"/>
    <s v="f"/>
    <s v="UNKNOWN"/>
    <s v="UNKNOWN"/>
    <n v="3921"/>
    <x v="1"/>
    <x v="0"/>
    <n v="0"/>
    <n v="0"/>
    <n v="0"/>
    <s v="Small"/>
    <s v="f"/>
    <s v="t"/>
    <s v="f"/>
    <s v="f"/>
    <s v="f"/>
    <s v="t"/>
    <s v="f"/>
    <x v="1"/>
    <x v="0"/>
    <n v="0"/>
    <x v="0"/>
    <x v="1"/>
  </r>
  <r>
    <s v="PAT_1945"/>
    <n v="56"/>
    <x v="2"/>
    <x v="0"/>
    <x v="0"/>
    <x v="0"/>
    <x v="0"/>
    <x v="0"/>
    <s v="f"/>
    <s v="f"/>
    <s v="f"/>
    <s v="UNKNOWN"/>
    <s v="UNKNOWN"/>
    <n v="3923"/>
    <x v="1"/>
    <x v="6"/>
    <n v="0"/>
    <n v="0"/>
    <n v="0"/>
    <s v="Small"/>
    <s v="f"/>
    <s v="t"/>
    <s v="f"/>
    <s v="f"/>
    <s v="f"/>
    <s v="t"/>
    <s v="f"/>
    <x v="0"/>
    <x v="0"/>
    <n v="0"/>
    <x v="0"/>
    <x v="0"/>
  </r>
  <r>
    <s v="PAT_1946"/>
    <n v="73"/>
    <x v="1"/>
    <x v="0"/>
    <x v="0"/>
    <x v="0"/>
    <x v="0"/>
    <x v="0"/>
    <s v="f"/>
    <s v="f"/>
    <s v="f"/>
    <s v="UNKNOWN"/>
    <s v="UNKNOWN"/>
    <n v="3924"/>
    <x v="1"/>
    <x v="5"/>
    <n v="0"/>
    <n v="0"/>
    <n v="0"/>
    <s v="Small"/>
    <s v="t"/>
    <s v="t"/>
    <s v="f"/>
    <s v="f"/>
    <s v="f"/>
    <s v="t"/>
    <s v="f"/>
    <x v="1"/>
    <x v="0"/>
    <n v="0"/>
    <x v="0"/>
    <x v="1"/>
  </r>
  <r>
    <s v="PAT_1947"/>
    <n v="39"/>
    <x v="3"/>
    <x v="0"/>
    <x v="0"/>
    <x v="0"/>
    <x v="0"/>
    <x v="0"/>
    <s v="f"/>
    <s v="f"/>
    <s v="f"/>
    <s v="UNKNOWN"/>
    <s v="UNKNOWN"/>
    <n v="3926"/>
    <x v="1"/>
    <x v="2"/>
    <n v="0"/>
    <n v="0"/>
    <n v="0"/>
    <s v="Small"/>
    <s v="f"/>
    <s v="t"/>
    <s v="f"/>
    <s v="f"/>
    <s v="f"/>
    <s v="t"/>
    <s v="f"/>
    <x v="0"/>
    <x v="0"/>
    <n v="0"/>
    <x v="0"/>
    <x v="0"/>
  </r>
  <r>
    <s v="PAT_1950"/>
    <n v="68"/>
    <x v="1"/>
    <x v="0"/>
    <x v="0"/>
    <x v="0"/>
    <x v="0"/>
    <x v="0"/>
    <s v="f"/>
    <s v="f"/>
    <s v="f"/>
    <s v="UNKNOWN"/>
    <s v="UNKNOWN"/>
    <n v="3932"/>
    <x v="1"/>
    <x v="0"/>
    <n v="0"/>
    <n v="0"/>
    <n v="0"/>
    <s v="Small"/>
    <s v="t"/>
    <s v="t"/>
    <s v="f"/>
    <s v="f"/>
    <s v="t"/>
    <s v="t"/>
    <s v="f"/>
    <x v="2"/>
    <x v="0"/>
    <n v="0"/>
    <x v="0"/>
    <x v="2"/>
  </r>
  <r>
    <s v="PAT_1951"/>
    <n v="79"/>
    <x v="1"/>
    <x v="0"/>
    <x v="0"/>
    <x v="0"/>
    <x v="0"/>
    <x v="0"/>
    <s v="f"/>
    <s v="f"/>
    <s v="f"/>
    <s v="UNKNOWN"/>
    <s v="UNKNOWN"/>
    <n v="3934"/>
    <x v="1"/>
    <x v="5"/>
    <n v="0"/>
    <n v="0"/>
    <n v="0"/>
    <s v="Small"/>
    <s v="t"/>
    <s v="t"/>
    <s v="f"/>
    <s v="t"/>
    <s v="t"/>
    <s v="f"/>
    <s v="f"/>
    <x v="2"/>
    <x v="0"/>
    <n v="0"/>
    <x v="0"/>
    <x v="2"/>
  </r>
  <r>
    <s v="PAT_1955"/>
    <n v="58"/>
    <x v="2"/>
    <x v="0"/>
    <x v="0"/>
    <x v="0"/>
    <x v="0"/>
    <x v="0"/>
    <s v="f"/>
    <s v="f"/>
    <s v="f"/>
    <s v="UNKNOWN"/>
    <s v="UNKNOWN"/>
    <n v="3947"/>
    <x v="1"/>
    <x v="0"/>
    <n v="0"/>
    <n v="0"/>
    <n v="0"/>
    <s v="Small"/>
    <s v="t"/>
    <s v="t"/>
    <s v="f"/>
    <s v="t"/>
    <s v="f"/>
    <s v="f"/>
    <s v="f"/>
    <x v="2"/>
    <x v="0"/>
    <n v="0"/>
    <x v="0"/>
    <x v="2"/>
  </r>
  <r>
    <s v="PAT_1956"/>
    <n v="60"/>
    <x v="1"/>
    <x v="0"/>
    <x v="0"/>
    <x v="0"/>
    <x v="0"/>
    <x v="0"/>
    <s v="f"/>
    <s v="f"/>
    <s v="f"/>
    <s v="UNKNOWN"/>
    <s v="UNKNOWN"/>
    <n v="3949"/>
    <x v="1"/>
    <x v="0"/>
    <n v="0"/>
    <n v="0"/>
    <n v="0"/>
    <s v="Small"/>
    <s v="f"/>
    <s v="f"/>
    <s v="f"/>
    <s v="f"/>
    <s v="f"/>
    <s v="f"/>
    <s v="f"/>
    <x v="1"/>
    <x v="0"/>
    <n v="0"/>
    <x v="0"/>
    <x v="1"/>
  </r>
  <r>
    <s v="PAT_1960"/>
    <n v="34"/>
    <x v="3"/>
    <x v="0"/>
    <x v="0"/>
    <x v="0"/>
    <x v="0"/>
    <x v="0"/>
    <s v="f"/>
    <s v="f"/>
    <s v="f"/>
    <s v="UNKNOWN"/>
    <s v="UNKNOWN"/>
    <n v="3957"/>
    <x v="1"/>
    <x v="4"/>
    <n v="0"/>
    <n v="0"/>
    <n v="0"/>
    <s v="Small"/>
    <s v="t"/>
    <s v="t"/>
    <s v="t"/>
    <s v="t"/>
    <s v="f"/>
    <s v="t"/>
    <s v="f"/>
    <x v="0"/>
    <x v="0"/>
    <n v="0"/>
    <x v="0"/>
    <x v="0"/>
  </r>
  <r>
    <s v="PAT_1967"/>
    <n v="75"/>
    <x v="1"/>
    <x v="0"/>
    <x v="0"/>
    <x v="0"/>
    <x v="0"/>
    <x v="0"/>
    <s v="f"/>
    <s v="f"/>
    <s v="f"/>
    <s v="UNKNOWN"/>
    <s v="UNKNOWN"/>
    <n v="3976"/>
    <x v="1"/>
    <x v="2"/>
    <n v="0"/>
    <n v="0"/>
    <n v="0"/>
    <s v="Small"/>
    <s v="t"/>
    <s v="f"/>
    <s v="f"/>
    <s v="f"/>
    <s v="t"/>
    <s v="f"/>
    <s v="f"/>
    <x v="2"/>
    <x v="0"/>
    <n v="0"/>
    <x v="0"/>
    <x v="2"/>
  </r>
  <r>
    <s v="PAT_1969"/>
    <n v="62"/>
    <x v="1"/>
    <x v="0"/>
    <x v="0"/>
    <x v="0"/>
    <x v="0"/>
    <x v="0"/>
    <s v="f"/>
    <s v="f"/>
    <s v="f"/>
    <s v="UNKNOWN"/>
    <s v="UNKNOWN"/>
    <n v="3980"/>
    <x v="1"/>
    <x v="1"/>
    <n v="0"/>
    <n v="0"/>
    <n v="0"/>
    <s v="Small"/>
    <s v="t"/>
    <s v="f"/>
    <s v="f"/>
    <s v="f"/>
    <s v="f"/>
    <s v="f"/>
    <s v="f"/>
    <x v="2"/>
    <x v="0"/>
    <n v="0"/>
    <x v="0"/>
    <x v="2"/>
  </r>
  <r>
    <s v="PAT_197"/>
    <n v="79"/>
    <x v="1"/>
    <x v="0"/>
    <x v="0"/>
    <x v="0"/>
    <x v="0"/>
    <x v="0"/>
    <s v="t"/>
    <s v="t"/>
    <s v="t"/>
    <s v="BRAZIL"/>
    <s v="ITALY"/>
    <n v="301"/>
    <x v="4"/>
    <x v="7"/>
    <n v="4"/>
    <n v="4"/>
    <n v="4"/>
    <s v="Small"/>
    <s v="t"/>
    <s v="t"/>
    <s v="f"/>
    <s v="f"/>
    <s v="t"/>
    <s v="t"/>
    <s v="t"/>
    <x v="3"/>
    <x v="1"/>
    <n v="4"/>
    <x v="1"/>
    <x v="3"/>
  </r>
  <r>
    <s v="PAT_1971"/>
    <n v="76"/>
    <x v="1"/>
    <x v="0"/>
    <x v="0"/>
    <x v="0"/>
    <x v="0"/>
    <x v="0"/>
    <s v="f"/>
    <s v="f"/>
    <s v="f"/>
    <s v="UNKNOWN"/>
    <s v="UNKNOWN"/>
    <n v="3984"/>
    <x v="1"/>
    <x v="6"/>
    <n v="0"/>
    <n v="0"/>
    <n v="0"/>
    <s v="Small"/>
    <s v="f"/>
    <s v="t"/>
    <s v="f"/>
    <s v="f"/>
    <s v="f"/>
    <s v="t"/>
    <s v="f"/>
    <x v="1"/>
    <x v="0"/>
    <n v="0"/>
    <x v="0"/>
    <x v="1"/>
  </r>
  <r>
    <s v="PAT_1975"/>
    <n v="66"/>
    <x v="1"/>
    <x v="0"/>
    <x v="0"/>
    <x v="0"/>
    <x v="0"/>
    <x v="0"/>
    <s v="f"/>
    <s v="f"/>
    <s v="f"/>
    <s v="UNKNOWN"/>
    <s v="UNKNOWN"/>
    <n v="3999"/>
    <x v="1"/>
    <x v="11"/>
    <n v="0"/>
    <n v="0"/>
    <n v="0"/>
    <s v="Small"/>
    <s v="f"/>
    <s v="t"/>
    <s v="f"/>
    <s v="f"/>
    <s v="f"/>
    <s v="f"/>
    <s v="f"/>
    <x v="1"/>
    <x v="0"/>
    <n v="0"/>
    <x v="0"/>
    <x v="1"/>
  </r>
  <r>
    <s v="PAT_1976"/>
    <n v="53"/>
    <x v="2"/>
    <x v="0"/>
    <x v="0"/>
    <x v="0"/>
    <x v="0"/>
    <x v="0"/>
    <s v="f"/>
    <s v="f"/>
    <s v="f"/>
    <s v="UNKNOWN"/>
    <s v="UNKNOWN"/>
    <n v="4000"/>
    <x v="1"/>
    <x v="2"/>
    <n v="0"/>
    <n v="0"/>
    <n v="0"/>
    <s v="Small"/>
    <s v="t"/>
    <s v="f"/>
    <s v="f"/>
    <s v="f"/>
    <s v="t"/>
    <s v="f"/>
    <s v="f"/>
    <x v="2"/>
    <x v="0"/>
    <n v="0"/>
    <x v="0"/>
    <x v="2"/>
  </r>
  <r>
    <s v="PAT_1978"/>
    <n v="75"/>
    <x v="1"/>
    <x v="0"/>
    <x v="0"/>
    <x v="0"/>
    <x v="0"/>
    <x v="0"/>
    <s v="f"/>
    <s v="f"/>
    <s v="f"/>
    <s v="UNKNOWN"/>
    <s v="UNKNOWN"/>
    <n v="4004"/>
    <x v="1"/>
    <x v="4"/>
    <n v="0"/>
    <n v="0"/>
    <n v="0"/>
    <s v="Small"/>
    <s v="t"/>
    <s v="t"/>
    <s v="f"/>
    <s v="t"/>
    <s v="t"/>
    <s v="t"/>
    <s v="f"/>
    <x v="1"/>
    <x v="0"/>
    <n v="0"/>
    <x v="0"/>
    <x v="1"/>
  </r>
  <r>
    <s v="PAT_198"/>
    <n v="53"/>
    <x v="2"/>
    <x v="0"/>
    <x v="0"/>
    <x v="0"/>
    <x v="0"/>
    <x v="1"/>
    <s v="t"/>
    <s v="t"/>
    <s v="t"/>
    <s v="GERMANY"/>
    <s v="GERMANY"/>
    <n v="302"/>
    <x v="2"/>
    <x v="6"/>
    <n v="7"/>
    <n v="7"/>
    <n v="7"/>
    <s v="Medium"/>
    <s v="t"/>
    <s v="t"/>
    <s v="f"/>
    <s v="f"/>
    <s v="f"/>
    <s v="f"/>
    <s v="t"/>
    <x v="3"/>
    <x v="1"/>
    <n v="7"/>
    <x v="1"/>
    <x v="3"/>
  </r>
  <r>
    <s v="PAT_1980"/>
    <n v="65"/>
    <x v="1"/>
    <x v="0"/>
    <x v="0"/>
    <x v="0"/>
    <x v="0"/>
    <x v="0"/>
    <s v="f"/>
    <s v="f"/>
    <s v="f"/>
    <s v="UNKNOWN"/>
    <s v="UNKNOWN"/>
    <n v="4018"/>
    <x v="1"/>
    <x v="2"/>
    <n v="0"/>
    <n v="0"/>
    <n v="0"/>
    <s v="Small"/>
    <s v="t"/>
    <s v="t"/>
    <s v="f"/>
    <s v="f"/>
    <s v="f"/>
    <s v="f"/>
    <s v="f"/>
    <x v="2"/>
    <x v="0"/>
    <n v="0"/>
    <x v="0"/>
    <x v="2"/>
  </r>
  <r>
    <s v="PAT_1981"/>
    <n v="79"/>
    <x v="1"/>
    <x v="0"/>
    <x v="0"/>
    <x v="0"/>
    <x v="0"/>
    <x v="0"/>
    <s v="f"/>
    <s v="f"/>
    <s v="f"/>
    <s v="UNKNOWN"/>
    <s v="UNKNOWN"/>
    <n v="4023"/>
    <x v="1"/>
    <x v="6"/>
    <n v="0"/>
    <n v="0"/>
    <n v="0"/>
    <s v="Small"/>
    <s v="t"/>
    <s v="f"/>
    <s v="f"/>
    <s v="f"/>
    <s v="f"/>
    <s v="t"/>
    <s v="f"/>
    <x v="2"/>
    <x v="0"/>
    <n v="0"/>
    <x v="0"/>
    <x v="2"/>
  </r>
  <r>
    <s v="PAT_1983"/>
    <n v="83"/>
    <x v="1"/>
    <x v="0"/>
    <x v="0"/>
    <x v="0"/>
    <x v="0"/>
    <x v="0"/>
    <s v="f"/>
    <s v="f"/>
    <s v="f"/>
    <s v="UNKNOWN"/>
    <s v="UNKNOWN"/>
    <n v="4032"/>
    <x v="1"/>
    <x v="5"/>
    <n v="0"/>
    <n v="0"/>
    <n v="0"/>
    <s v="Small"/>
    <s v="t"/>
    <s v="f"/>
    <s v="f"/>
    <s v="f"/>
    <s v="f"/>
    <s v="f"/>
    <s v="f"/>
    <x v="2"/>
    <x v="0"/>
    <n v="0"/>
    <x v="0"/>
    <x v="2"/>
  </r>
  <r>
    <s v="PAT_1984"/>
    <n v="22"/>
    <x v="0"/>
    <x v="0"/>
    <x v="0"/>
    <x v="0"/>
    <x v="0"/>
    <x v="0"/>
    <s v="f"/>
    <s v="f"/>
    <s v="f"/>
    <s v="UNKNOWN"/>
    <s v="UNKNOWN"/>
    <n v="4038"/>
    <x v="1"/>
    <x v="0"/>
    <n v="0"/>
    <n v="0"/>
    <n v="0"/>
    <s v="Small"/>
    <s v="f"/>
    <s v="t"/>
    <s v="f"/>
    <s v="f"/>
    <s v="f"/>
    <s v="t"/>
    <s v="f"/>
    <x v="0"/>
    <x v="0"/>
    <n v="0"/>
    <x v="0"/>
    <x v="0"/>
  </r>
  <r>
    <s v="PAT_1988"/>
    <n v="45"/>
    <x v="2"/>
    <x v="0"/>
    <x v="0"/>
    <x v="0"/>
    <x v="0"/>
    <x v="0"/>
    <s v="f"/>
    <s v="f"/>
    <s v="f"/>
    <s v="UNKNOWN"/>
    <s v="UNKNOWN"/>
    <n v="4052"/>
    <x v="1"/>
    <x v="7"/>
    <n v="0"/>
    <n v="0"/>
    <n v="0"/>
    <s v="Small"/>
    <s v="f"/>
    <s v="t"/>
    <s v="f"/>
    <s v="f"/>
    <s v="f"/>
    <s v="t"/>
    <s v="f"/>
    <x v="1"/>
    <x v="0"/>
    <n v="0"/>
    <x v="0"/>
    <x v="1"/>
  </r>
  <r>
    <s v="PAT_1989"/>
    <n v="75"/>
    <x v="1"/>
    <x v="0"/>
    <x v="0"/>
    <x v="0"/>
    <x v="0"/>
    <x v="0"/>
    <s v="f"/>
    <s v="f"/>
    <s v="f"/>
    <s v="UNKNOWN"/>
    <s v="UNKNOWN"/>
    <n v="4061"/>
    <x v="1"/>
    <x v="8"/>
    <n v="0"/>
    <n v="0"/>
    <n v="0"/>
    <s v="Small"/>
    <s v="t"/>
    <s v="f"/>
    <s v="f"/>
    <s v="f"/>
    <s v="f"/>
    <s v="f"/>
    <s v="f"/>
    <x v="2"/>
    <x v="0"/>
    <n v="0"/>
    <x v="0"/>
    <x v="2"/>
  </r>
  <r>
    <s v="PAT_1993"/>
    <n v="47"/>
    <x v="2"/>
    <x v="0"/>
    <x v="0"/>
    <x v="0"/>
    <x v="0"/>
    <x v="0"/>
    <s v="f"/>
    <s v="f"/>
    <s v="f"/>
    <s v="UNKNOWN"/>
    <s v="UNKNOWN"/>
    <n v="4076"/>
    <x v="1"/>
    <x v="0"/>
    <n v="0"/>
    <n v="0"/>
    <n v="0"/>
    <s v="Small"/>
    <s v="f"/>
    <s v="t"/>
    <s v="t"/>
    <s v="f"/>
    <s v="f"/>
    <s v="f"/>
    <s v="f"/>
    <x v="2"/>
    <x v="0"/>
    <n v="0"/>
    <x v="0"/>
    <x v="2"/>
  </r>
  <r>
    <s v="PAT_1995"/>
    <n v="68"/>
    <x v="1"/>
    <x v="0"/>
    <x v="0"/>
    <x v="0"/>
    <x v="0"/>
    <x v="0"/>
    <s v="f"/>
    <s v="f"/>
    <s v="f"/>
    <s v="UNKNOWN"/>
    <s v="UNKNOWN"/>
    <n v="4080"/>
    <x v="1"/>
    <x v="2"/>
    <n v="0"/>
    <n v="0"/>
    <n v="0"/>
    <s v="Small"/>
    <s v="t"/>
    <s v="f"/>
    <s v="f"/>
    <s v="t"/>
    <s v="f"/>
    <s v="f"/>
    <s v="f"/>
    <x v="2"/>
    <x v="0"/>
    <n v="0"/>
    <x v="0"/>
    <x v="2"/>
  </r>
  <r>
    <s v="PAT_1998"/>
    <n v="69"/>
    <x v="1"/>
    <x v="0"/>
    <x v="0"/>
    <x v="0"/>
    <x v="0"/>
    <x v="0"/>
    <s v="f"/>
    <s v="f"/>
    <s v="f"/>
    <s v="UNKNOWN"/>
    <s v="UNKNOWN"/>
    <n v="4095"/>
    <x v="1"/>
    <x v="5"/>
    <n v="0"/>
    <n v="0"/>
    <n v="0"/>
    <s v="Small"/>
    <s v="t"/>
    <s v="f"/>
    <s v="f"/>
    <s v="f"/>
    <s v="f"/>
    <s v="f"/>
    <s v="f"/>
    <x v="2"/>
    <x v="0"/>
    <n v="0"/>
    <x v="0"/>
    <x v="2"/>
  </r>
  <r>
    <s v="PAT_200"/>
    <n v="80"/>
    <x v="1"/>
    <x v="0"/>
    <x v="0"/>
    <x v="0"/>
    <x v="0"/>
    <x v="0"/>
    <s v="t"/>
    <s v="t"/>
    <s v="t"/>
    <s v="PORTUGAL"/>
    <s v="PORTUGAL"/>
    <n v="304"/>
    <x v="3"/>
    <x v="1"/>
    <n v="10"/>
    <n v="6"/>
    <n v="8"/>
    <s v="Medium"/>
    <s v="t"/>
    <s v="t"/>
    <s v="t"/>
    <s v="f"/>
    <s v="t"/>
    <s v="f"/>
    <s v="t"/>
    <x v="3"/>
    <x v="1"/>
    <n v="8"/>
    <x v="1"/>
    <x v="3"/>
  </r>
  <r>
    <s v="PAT_2003"/>
    <n v="46"/>
    <x v="2"/>
    <x v="0"/>
    <x v="0"/>
    <x v="0"/>
    <x v="0"/>
    <x v="0"/>
    <s v="f"/>
    <s v="f"/>
    <s v="f"/>
    <s v="UNKNOWN"/>
    <s v="UNKNOWN"/>
    <n v="4107"/>
    <x v="1"/>
    <x v="6"/>
    <n v="0"/>
    <n v="0"/>
    <n v="0"/>
    <s v="Small"/>
    <s v="f"/>
    <s v="t"/>
    <s v="f"/>
    <s v="f"/>
    <s v="f"/>
    <s v="f"/>
    <s v="f"/>
    <x v="2"/>
    <x v="0"/>
    <n v="0"/>
    <x v="0"/>
    <x v="2"/>
  </r>
  <r>
    <s v="PAT_2006"/>
    <n v="17"/>
    <x v="0"/>
    <x v="0"/>
    <x v="0"/>
    <x v="0"/>
    <x v="0"/>
    <x v="0"/>
    <s v="f"/>
    <s v="f"/>
    <s v="f"/>
    <s v="UNKNOWN"/>
    <s v="UNKNOWN"/>
    <n v="4123"/>
    <x v="1"/>
    <x v="4"/>
    <n v="0"/>
    <n v="0"/>
    <n v="0"/>
    <s v="Small"/>
    <s v="f"/>
    <s v="t"/>
    <s v="f"/>
    <s v="f"/>
    <s v="f"/>
    <s v="t"/>
    <s v="f"/>
    <x v="0"/>
    <x v="0"/>
    <n v="0"/>
    <x v="0"/>
    <x v="0"/>
  </r>
  <r>
    <s v="PAT_2008"/>
    <n v="50"/>
    <x v="2"/>
    <x v="0"/>
    <x v="0"/>
    <x v="0"/>
    <x v="0"/>
    <x v="0"/>
    <s v="f"/>
    <s v="f"/>
    <s v="f"/>
    <s v="UNKNOWN"/>
    <s v="UNKNOWN"/>
    <n v="4126"/>
    <x v="1"/>
    <x v="2"/>
    <n v="0"/>
    <n v="0"/>
    <n v="0"/>
    <s v="Small"/>
    <s v="t"/>
    <s v="f"/>
    <s v="f"/>
    <s v="f"/>
    <s v="f"/>
    <s v="f"/>
    <s v="f"/>
    <x v="2"/>
    <x v="0"/>
    <n v="0"/>
    <x v="0"/>
    <x v="2"/>
  </r>
  <r>
    <s v="PAT_2009"/>
    <n v="80"/>
    <x v="1"/>
    <x v="0"/>
    <x v="0"/>
    <x v="0"/>
    <x v="0"/>
    <x v="0"/>
    <s v="f"/>
    <s v="f"/>
    <s v="f"/>
    <s v="UNKNOWN"/>
    <s v="UNKNOWN"/>
    <n v="4134"/>
    <x v="1"/>
    <x v="3"/>
    <n v="0"/>
    <n v="0"/>
    <n v="0"/>
    <s v="Small"/>
    <s v="t"/>
    <s v="f"/>
    <s v="f"/>
    <s v="f"/>
    <s v="f"/>
    <s v="f"/>
    <s v="f"/>
    <x v="2"/>
    <x v="0"/>
    <n v="0"/>
    <x v="0"/>
    <x v="2"/>
  </r>
  <r>
    <s v="PAT_201"/>
    <n v="60"/>
    <x v="1"/>
    <x v="0"/>
    <x v="0"/>
    <x v="1"/>
    <x v="1"/>
    <x v="0"/>
    <s v="t"/>
    <s v="f"/>
    <s v="f"/>
    <s v="POMERANIA"/>
    <s v="POMERANIA"/>
    <n v="946"/>
    <x v="3"/>
    <x v="2"/>
    <n v="12"/>
    <n v="10"/>
    <n v="11"/>
    <s v="Large"/>
    <s v="t"/>
    <s v="t"/>
    <s v="f"/>
    <s v="f"/>
    <s v="f"/>
    <s v="f"/>
    <s v="f"/>
    <x v="2"/>
    <x v="0"/>
    <n v="11"/>
    <x v="0"/>
    <x v="2"/>
  </r>
  <r>
    <s v="PAT_2010"/>
    <n v="39"/>
    <x v="3"/>
    <x v="0"/>
    <x v="0"/>
    <x v="0"/>
    <x v="0"/>
    <x v="0"/>
    <s v="f"/>
    <s v="f"/>
    <s v="f"/>
    <s v="UNKNOWN"/>
    <s v="UNKNOWN"/>
    <n v="4136"/>
    <x v="1"/>
    <x v="2"/>
    <n v="0"/>
    <n v="0"/>
    <n v="0"/>
    <s v="Small"/>
    <s v="f"/>
    <s v="f"/>
    <s v="f"/>
    <s v="f"/>
    <s v="f"/>
    <s v="t"/>
    <s v="f"/>
    <x v="2"/>
    <x v="0"/>
    <n v="0"/>
    <x v="0"/>
    <x v="2"/>
  </r>
  <r>
    <s v="PAT_2011"/>
    <n v="50"/>
    <x v="2"/>
    <x v="0"/>
    <x v="0"/>
    <x v="0"/>
    <x v="0"/>
    <x v="0"/>
    <s v="f"/>
    <s v="f"/>
    <s v="f"/>
    <s v="UNKNOWN"/>
    <s v="UNKNOWN"/>
    <n v="4140"/>
    <x v="1"/>
    <x v="2"/>
    <n v="0"/>
    <n v="0"/>
    <n v="0"/>
    <s v="Small"/>
    <s v="t"/>
    <s v="f"/>
    <s v="f"/>
    <s v="f"/>
    <s v="f"/>
    <s v="t"/>
    <s v="f"/>
    <x v="2"/>
    <x v="0"/>
    <n v="0"/>
    <x v="0"/>
    <x v="2"/>
  </r>
  <r>
    <s v="PAT_2013"/>
    <n v="29"/>
    <x v="0"/>
    <x v="0"/>
    <x v="0"/>
    <x v="0"/>
    <x v="0"/>
    <x v="0"/>
    <s v="f"/>
    <s v="f"/>
    <s v="f"/>
    <s v="UNKNOWN"/>
    <s v="UNKNOWN"/>
    <n v="4148"/>
    <x v="1"/>
    <x v="9"/>
    <n v="0"/>
    <n v="0"/>
    <n v="0"/>
    <s v="Small"/>
    <s v="f"/>
    <s v="f"/>
    <s v="f"/>
    <s v="f"/>
    <s v="f"/>
    <s v="f"/>
    <s v="f"/>
    <x v="0"/>
    <x v="0"/>
    <n v="0"/>
    <x v="0"/>
    <x v="0"/>
  </r>
  <r>
    <s v="PAT_2016"/>
    <n v="67"/>
    <x v="1"/>
    <x v="0"/>
    <x v="0"/>
    <x v="0"/>
    <x v="0"/>
    <x v="0"/>
    <s v="f"/>
    <s v="f"/>
    <s v="f"/>
    <s v="UNKNOWN"/>
    <s v="UNKNOWN"/>
    <n v="4160"/>
    <x v="1"/>
    <x v="1"/>
    <n v="0"/>
    <n v="0"/>
    <n v="0"/>
    <s v="Small"/>
    <s v="t"/>
    <s v="f"/>
    <s v="f"/>
    <s v="f"/>
    <s v="f"/>
    <s v="t"/>
    <s v="f"/>
    <x v="1"/>
    <x v="0"/>
    <n v="0"/>
    <x v="0"/>
    <x v="1"/>
  </r>
  <r>
    <s v="PAT_2017"/>
    <n v="17"/>
    <x v="0"/>
    <x v="0"/>
    <x v="0"/>
    <x v="0"/>
    <x v="0"/>
    <x v="0"/>
    <s v="f"/>
    <s v="f"/>
    <s v="f"/>
    <s v="UNKNOWN"/>
    <s v="UNKNOWN"/>
    <n v="4164"/>
    <x v="1"/>
    <x v="6"/>
    <n v="0"/>
    <n v="0"/>
    <n v="0"/>
    <s v="Small"/>
    <s v="f"/>
    <s v="t"/>
    <s v="f"/>
    <s v="f"/>
    <s v="f"/>
    <s v="t"/>
    <s v="f"/>
    <x v="0"/>
    <x v="0"/>
    <n v="0"/>
    <x v="0"/>
    <x v="0"/>
  </r>
  <r>
    <s v="PAT_2018"/>
    <n v="68"/>
    <x v="1"/>
    <x v="0"/>
    <x v="0"/>
    <x v="0"/>
    <x v="0"/>
    <x v="0"/>
    <s v="f"/>
    <s v="f"/>
    <s v="f"/>
    <s v="UNKNOWN"/>
    <s v="UNKNOWN"/>
    <n v="4167"/>
    <x v="1"/>
    <x v="0"/>
    <n v="0"/>
    <n v="0"/>
    <n v="0"/>
    <s v="Small"/>
    <s v="f"/>
    <s v="f"/>
    <s v="f"/>
    <s v="f"/>
    <s v="f"/>
    <s v="t"/>
    <s v="f"/>
    <x v="2"/>
    <x v="0"/>
    <n v="0"/>
    <x v="0"/>
    <x v="2"/>
  </r>
  <r>
    <s v="PAT_202"/>
    <n v="77"/>
    <x v="1"/>
    <x v="1"/>
    <x v="0"/>
    <x v="0"/>
    <x v="0"/>
    <x v="0"/>
    <s v="t"/>
    <s v="t"/>
    <s v="t"/>
    <s v="ITALY"/>
    <s v="UNK"/>
    <n v="307"/>
    <x v="3"/>
    <x v="7"/>
    <n v="4"/>
    <n v="3"/>
    <n v="3.5"/>
    <s v="Small"/>
    <s v="t"/>
    <s v="t"/>
    <s v="f"/>
    <s v="f"/>
    <s v="t"/>
    <s v="t"/>
    <s v="t"/>
    <x v="3"/>
    <x v="1"/>
    <n v="3.5"/>
    <x v="1"/>
    <x v="3"/>
  </r>
  <r>
    <s v="PAT_2020"/>
    <n v="74"/>
    <x v="1"/>
    <x v="1"/>
    <x v="0"/>
    <x v="0"/>
    <x v="0"/>
    <x v="0"/>
    <s v="f"/>
    <s v="f"/>
    <s v="f"/>
    <s v="UNKNOWN"/>
    <s v="UNKNOWN"/>
    <n v="4174"/>
    <x v="1"/>
    <x v="8"/>
    <n v="0"/>
    <n v="0"/>
    <n v="0"/>
    <s v="Small"/>
    <s v="f"/>
    <s v="f"/>
    <s v="f"/>
    <s v="f"/>
    <s v="f"/>
    <s v="f"/>
    <s v="f"/>
    <x v="2"/>
    <x v="0"/>
    <n v="0"/>
    <x v="0"/>
    <x v="2"/>
  </r>
  <r>
    <s v="PAT_2021"/>
    <n v="39"/>
    <x v="3"/>
    <x v="1"/>
    <x v="0"/>
    <x v="0"/>
    <x v="0"/>
    <x v="0"/>
    <s v="f"/>
    <s v="f"/>
    <s v="f"/>
    <s v="UNKNOWN"/>
    <s v="UNKNOWN"/>
    <n v="4180"/>
    <x v="1"/>
    <x v="0"/>
    <n v="0"/>
    <n v="0"/>
    <n v="0"/>
    <s v="Small"/>
    <s v="t"/>
    <s v="t"/>
    <s v="f"/>
    <s v="f"/>
    <s v="f"/>
    <s v="f"/>
    <s v="f"/>
    <x v="2"/>
    <x v="0"/>
    <n v="0"/>
    <x v="0"/>
    <x v="2"/>
  </r>
  <r>
    <s v="PAT_2022"/>
    <n v="55"/>
    <x v="2"/>
    <x v="1"/>
    <x v="0"/>
    <x v="0"/>
    <x v="0"/>
    <x v="0"/>
    <s v="f"/>
    <s v="f"/>
    <s v="f"/>
    <s v="UNKNOWN"/>
    <s v="UNKNOWN"/>
    <n v="4184"/>
    <x v="1"/>
    <x v="8"/>
    <n v="0"/>
    <n v="0"/>
    <n v="0"/>
    <s v="Small"/>
    <s v="f"/>
    <s v="t"/>
    <s v="f"/>
    <s v="t"/>
    <s v="f"/>
    <s v="t"/>
    <s v="f"/>
    <x v="2"/>
    <x v="0"/>
    <n v="0"/>
    <x v="0"/>
    <x v="2"/>
  </r>
  <r>
    <s v="PAT_2024"/>
    <n v="73"/>
    <x v="1"/>
    <x v="1"/>
    <x v="0"/>
    <x v="0"/>
    <x v="0"/>
    <x v="0"/>
    <s v="f"/>
    <s v="f"/>
    <s v="f"/>
    <s v="UNKNOWN"/>
    <s v="UNKNOWN"/>
    <n v="4224"/>
    <x v="1"/>
    <x v="8"/>
    <n v="0"/>
    <n v="0"/>
    <n v="0"/>
    <s v="Small"/>
    <s v="t"/>
    <s v="f"/>
    <s v="f"/>
    <s v="f"/>
    <s v="f"/>
    <s v="f"/>
    <s v="f"/>
    <x v="2"/>
    <x v="0"/>
    <n v="0"/>
    <x v="0"/>
    <x v="2"/>
  </r>
  <r>
    <s v="PAT_2025"/>
    <n v="63"/>
    <x v="1"/>
    <x v="1"/>
    <x v="0"/>
    <x v="0"/>
    <x v="0"/>
    <x v="0"/>
    <s v="f"/>
    <s v="f"/>
    <s v="f"/>
    <s v="UNKNOWN"/>
    <s v="UNKNOWN"/>
    <n v="4229"/>
    <x v="1"/>
    <x v="4"/>
    <n v="0"/>
    <n v="0"/>
    <n v="0"/>
    <s v="Small"/>
    <s v="t"/>
    <s v="t"/>
    <s v="f"/>
    <s v="f"/>
    <s v="f"/>
    <s v="f"/>
    <s v="f"/>
    <x v="2"/>
    <x v="0"/>
    <n v="0"/>
    <x v="0"/>
    <x v="2"/>
  </r>
  <r>
    <s v="PAT_2026"/>
    <n v="77"/>
    <x v="1"/>
    <x v="1"/>
    <x v="0"/>
    <x v="0"/>
    <x v="0"/>
    <x v="0"/>
    <s v="f"/>
    <s v="f"/>
    <s v="f"/>
    <s v="UNKNOWN"/>
    <s v="UNKNOWN"/>
    <n v="4230"/>
    <x v="1"/>
    <x v="0"/>
    <n v="0"/>
    <n v="0"/>
    <n v="0"/>
    <s v="Small"/>
    <s v="f"/>
    <s v="f"/>
    <s v="f"/>
    <s v="f"/>
    <s v="f"/>
    <s v="f"/>
    <s v="f"/>
    <x v="2"/>
    <x v="0"/>
    <n v="0"/>
    <x v="0"/>
    <x v="2"/>
  </r>
  <r>
    <s v="PAT_2030"/>
    <n v="65"/>
    <x v="1"/>
    <x v="1"/>
    <x v="0"/>
    <x v="0"/>
    <x v="0"/>
    <x v="0"/>
    <s v="f"/>
    <s v="f"/>
    <s v="f"/>
    <s v="UNKNOWN"/>
    <s v="UNKNOWN"/>
    <n v="4246"/>
    <x v="1"/>
    <x v="2"/>
    <n v="0"/>
    <n v="0"/>
    <n v="0"/>
    <s v="Small"/>
    <s v="f"/>
    <s v="f"/>
    <s v="f"/>
    <s v="f"/>
    <s v="f"/>
    <s v="t"/>
    <s v="f"/>
    <x v="0"/>
    <x v="0"/>
    <n v="0"/>
    <x v="0"/>
    <x v="0"/>
  </r>
  <r>
    <s v="PAT_2034"/>
    <n v="65"/>
    <x v="1"/>
    <x v="1"/>
    <x v="0"/>
    <x v="0"/>
    <x v="0"/>
    <x v="0"/>
    <s v="f"/>
    <s v="f"/>
    <s v="f"/>
    <s v="UNKNOWN"/>
    <s v="UNKNOWN"/>
    <n v="4268"/>
    <x v="1"/>
    <x v="2"/>
    <n v="0"/>
    <n v="0"/>
    <n v="0"/>
    <s v="Small"/>
    <s v="t"/>
    <s v="f"/>
    <s v="f"/>
    <s v="f"/>
    <s v="f"/>
    <s v="f"/>
    <s v="f"/>
    <x v="2"/>
    <x v="0"/>
    <n v="0"/>
    <x v="0"/>
    <x v="2"/>
  </r>
  <r>
    <s v="PAT_2036"/>
    <n v="72"/>
    <x v="1"/>
    <x v="1"/>
    <x v="0"/>
    <x v="0"/>
    <x v="0"/>
    <x v="0"/>
    <s v="f"/>
    <s v="f"/>
    <s v="f"/>
    <s v="UNKNOWN"/>
    <s v="UNKNOWN"/>
    <n v="4280"/>
    <x v="1"/>
    <x v="1"/>
    <n v="0"/>
    <n v="0"/>
    <n v="0"/>
    <s v="Small"/>
    <s v="t"/>
    <s v="f"/>
    <s v="f"/>
    <s v="f"/>
    <s v="f"/>
    <s v="f"/>
    <s v="f"/>
    <x v="2"/>
    <x v="0"/>
    <n v="0"/>
    <x v="0"/>
    <x v="2"/>
  </r>
  <r>
    <s v="PAT_2039"/>
    <n v="58"/>
    <x v="2"/>
    <x v="1"/>
    <x v="0"/>
    <x v="0"/>
    <x v="0"/>
    <x v="0"/>
    <s v="f"/>
    <s v="f"/>
    <s v="f"/>
    <s v="UNKNOWN"/>
    <s v="UNKNOWN"/>
    <n v="4290"/>
    <x v="1"/>
    <x v="2"/>
    <n v="0"/>
    <n v="0"/>
    <n v="0"/>
    <s v="Small"/>
    <s v="t"/>
    <s v="t"/>
    <s v="f"/>
    <s v="f"/>
    <s v="f"/>
    <s v="t"/>
    <s v="f"/>
    <x v="2"/>
    <x v="0"/>
    <n v="0"/>
    <x v="0"/>
    <x v="2"/>
  </r>
  <r>
    <s v="PAT_2041"/>
    <n v="67"/>
    <x v="1"/>
    <x v="1"/>
    <x v="0"/>
    <x v="0"/>
    <x v="0"/>
    <x v="0"/>
    <s v="f"/>
    <s v="f"/>
    <s v="f"/>
    <s v="UNKNOWN"/>
    <s v="UNKNOWN"/>
    <n v="4298"/>
    <x v="1"/>
    <x v="2"/>
    <n v="0"/>
    <n v="0"/>
    <n v="0"/>
    <s v="Small"/>
    <s v="t"/>
    <s v="f"/>
    <s v="f"/>
    <s v="f"/>
    <s v="f"/>
    <s v="f"/>
    <s v="f"/>
    <x v="2"/>
    <x v="0"/>
    <n v="0"/>
    <x v="0"/>
    <x v="2"/>
  </r>
  <r>
    <s v="PAT_2042"/>
    <n v="54"/>
    <x v="2"/>
    <x v="1"/>
    <x v="0"/>
    <x v="0"/>
    <x v="0"/>
    <x v="0"/>
    <s v="f"/>
    <s v="f"/>
    <s v="f"/>
    <s v="UNKNOWN"/>
    <s v="UNKNOWN"/>
    <n v="4301"/>
    <x v="1"/>
    <x v="6"/>
    <n v="0"/>
    <n v="0"/>
    <n v="0"/>
    <s v="Small"/>
    <s v="t"/>
    <s v="t"/>
    <s v="f"/>
    <s v="f"/>
    <s v="f"/>
    <s v="t"/>
    <s v="f"/>
    <x v="0"/>
    <x v="0"/>
    <n v="0"/>
    <x v="0"/>
    <x v="0"/>
  </r>
  <r>
    <s v="PAT_2043"/>
    <n v="72"/>
    <x v="1"/>
    <x v="0"/>
    <x v="0"/>
    <x v="0"/>
    <x v="0"/>
    <x v="0"/>
    <s v="f"/>
    <s v="f"/>
    <s v="f"/>
    <s v="UNKNOWN"/>
    <s v="UNKNOWN"/>
    <n v="4308"/>
    <x v="1"/>
    <x v="2"/>
    <n v="0"/>
    <n v="0"/>
    <n v="0"/>
    <s v="Small"/>
    <s v="f"/>
    <s v="f"/>
    <s v="f"/>
    <s v="f"/>
    <s v="f"/>
    <s v="f"/>
    <s v="f"/>
    <x v="2"/>
    <x v="0"/>
    <n v="0"/>
    <x v="0"/>
    <x v="2"/>
  </r>
  <r>
    <s v="PAT_2046"/>
    <n v="74"/>
    <x v="1"/>
    <x v="0"/>
    <x v="0"/>
    <x v="0"/>
    <x v="0"/>
    <x v="0"/>
    <s v="f"/>
    <s v="f"/>
    <s v="f"/>
    <s v="UNKNOWN"/>
    <s v="UNKNOWN"/>
    <n v="4323"/>
    <x v="1"/>
    <x v="0"/>
    <n v="0"/>
    <n v="0"/>
    <n v="0"/>
    <s v="Small"/>
    <s v="f"/>
    <s v="t"/>
    <s v="f"/>
    <s v="f"/>
    <s v="f"/>
    <s v="t"/>
    <s v="f"/>
    <x v="1"/>
    <x v="0"/>
    <n v="0"/>
    <x v="0"/>
    <x v="1"/>
  </r>
  <r>
    <s v="PAT_2048"/>
    <n v="86"/>
    <x v="1"/>
    <x v="0"/>
    <x v="0"/>
    <x v="0"/>
    <x v="0"/>
    <x v="0"/>
    <s v="f"/>
    <s v="f"/>
    <s v="f"/>
    <s v="UNKNOWN"/>
    <s v="UNKNOWN"/>
    <n v="4333"/>
    <x v="1"/>
    <x v="3"/>
    <n v="0"/>
    <n v="0"/>
    <n v="0"/>
    <s v="Small"/>
    <s v="t"/>
    <s v="f"/>
    <s v="f"/>
    <s v="f"/>
    <s v="f"/>
    <s v="t"/>
    <s v="f"/>
    <x v="1"/>
    <x v="0"/>
    <n v="0"/>
    <x v="0"/>
    <x v="1"/>
  </r>
  <r>
    <s v="PAT_2049"/>
    <n v="51"/>
    <x v="2"/>
    <x v="0"/>
    <x v="0"/>
    <x v="0"/>
    <x v="0"/>
    <x v="0"/>
    <s v="f"/>
    <s v="f"/>
    <s v="f"/>
    <s v="UNKNOWN"/>
    <s v="UNKNOWN"/>
    <n v="4348"/>
    <x v="1"/>
    <x v="5"/>
    <n v="0"/>
    <n v="0"/>
    <n v="0"/>
    <s v="Small"/>
    <s v="f"/>
    <s v="f"/>
    <s v="f"/>
    <s v="f"/>
    <s v="f"/>
    <s v="t"/>
    <s v="f"/>
    <x v="1"/>
    <x v="0"/>
    <n v="0"/>
    <x v="0"/>
    <x v="1"/>
  </r>
  <r>
    <s v="PAT_2050"/>
    <n v="71"/>
    <x v="1"/>
    <x v="0"/>
    <x v="0"/>
    <x v="0"/>
    <x v="0"/>
    <x v="0"/>
    <s v="f"/>
    <s v="f"/>
    <s v="f"/>
    <s v="UNKNOWN"/>
    <s v="UNKNOWN"/>
    <n v="4350"/>
    <x v="1"/>
    <x v="2"/>
    <n v="0"/>
    <n v="0"/>
    <n v="0"/>
    <s v="Small"/>
    <s v="f"/>
    <s v="f"/>
    <s v="f"/>
    <s v="f"/>
    <s v="f"/>
    <s v="f"/>
    <s v="f"/>
    <x v="2"/>
    <x v="0"/>
    <n v="0"/>
    <x v="0"/>
    <x v="2"/>
  </r>
  <r>
    <s v="PAT_2051"/>
    <n v="58"/>
    <x v="2"/>
    <x v="0"/>
    <x v="0"/>
    <x v="0"/>
    <x v="0"/>
    <x v="0"/>
    <s v="f"/>
    <s v="f"/>
    <s v="f"/>
    <s v="UNKNOWN"/>
    <s v="UNKNOWN"/>
    <n v="4356"/>
    <x v="1"/>
    <x v="2"/>
    <n v="0"/>
    <n v="0"/>
    <n v="0"/>
    <s v="Small"/>
    <s v="t"/>
    <s v="f"/>
    <s v="f"/>
    <s v="f"/>
    <s v="f"/>
    <s v="f"/>
    <s v="f"/>
    <x v="2"/>
    <x v="0"/>
    <n v="0"/>
    <x v="0"/>
    <x v="2"/>
  </r>
  <r>
    <s v="PAT_2053"/>
    <n v="78"/>
    <x v="1"/>
    <x v="0"/>
    <x v="0"/>
    <x v="0"/>
    <x v="0"/>
    <x v="0"/>
    <s v="f"/>
    <s v="f"/>
    <s v="f"/>
    <s v="UNKNOWN"/>
    <s v="UNKNOWN"/>
    <n v="4360"/>
    <x v="1"/>
    <x v="0"/>
    <n v="0"/>
    <n v="0"/>
    <n v="0"/>
    <s v="Small"/>
    <s v="f"/>
    <s v="f"/>
    <s v="f"/>
    <s v="f"/>
    <s v="f"/>
    <s v="t"/>
    <s v="f"/>
    <x v="1"/>
    <x v="0"/>
    <n v="0"/>
    <x v="0"/>
    <x v="1"/>
  </r>
  <r>
    <s v="PAT_2056"/>
    <n v="79"/>
    <x v="1"/>
    <x v="0"/>
    <x v="0"/>
    <x v="0"/>
    <x v="0"/>
    <x v="0"/>
    <s v="f"/>
    <s v="f"/>
    <s v="f"/>
    <s v="UNKNOWN"/>
    <s v="UNKNOWN"/>
    <n v="4364"/>
    <x v="1"/>
    <x v="0"/>
    <n v="0"/>
    <n v="0"/>
    <n v="0"/>
    <s v="Small"/>
    <s v="t"/>
    <s v="t"/>
    <s v="f"/>
    <s v="f"/>
    <s v="f"/>
    <s v="t"/>
    <s v="f"/>
    <x v="1"/>
    <x v="0"/>
    <n v="0"/>
    <x v="0"/>
    <x v="1"/>
  </r>
  <r>
    <s v="PAT_206"/>
    <n v="47"/>
    <x v="2"/>
    <x v="0"/>
    <x v="0"/>
    <x v="1"/>
    <x v="1"/>
    <x v="0"/>
    <s v="t"/>
    <s v="t"/>
    <s v="t"/>
    <s v="GERMANY"/>
    <s v="GERMANY"/>
    <n v="312"/>
    <x v="2"/>
    <x v="6"/>
    <n v="13"/>
    <n v="11"/>
    <n v="12"/>
    <s v="Large"/>
    <s v="t"/>
    <s v="f"/>
    <s v="t"/>
    <s v="f"/>
    <s v="t"/>
    <s v="f"/>
    <s v="t"/>
    <x v="3"/>
    <x v="1"/>
    <n v="12"/>
    <x v="1"/>
    <x v="3"/>
  </r>
  <r>
    <s v="PAT_2061"/>
    <n v="69"/>
    <x v="1"/>
    <x v="0"/>
    <x v="0"/>
    <x v="0"/>
    <x v="0"/>
    <x v="0"/>
    <s v="f"/>
    <s v="f"/>
    <s v="f"/>
    <s v="UNKNOWN"/>
    <s v="UNKNOWN"/>
    <n v="4395"/>
    <x v="1"/>
    <x v="0"/>
    <n v="0"/>
    <n v="0"/>
    <n v="0"/>
    <s v="Small"/>
    <s v="t"/>
    <s v="t"/>
    <s v="f"/>
    <s v="t"/>
    <s v="f"/>
    <s v="f"/>
    <s v="f"/>
    <x v="2"/>
    <x v="0"/>
    <n v="0"/>
    <x v="0"/>
    <x v="2"/>
  </r>
  <r>
    <s v="PAT_2062"/>
    <n v="22"/>
    <x v="0"/>
    <x v="0"/>
    <x v="0"/>
    <x v="0"/>
    <x v="0"/>
    <x v="0"/>
    <s v="f"/>
    <s v="f"/>
    <s v="f"/>
    <s v="UNKNOWN"/>
    <s v="UNKNOWN"/>
    <n v="4397"/>
    <x v="1"/>
    <x v="8"/>
    <n v="0"/>
    <n v="0"/>
    <n v="0"/>
    <s v="Small"/>
    <s v="f"/>
    <s v="t"/>
    <s v="f"/>
    <s v="t"/>
    <s v="f"/>
    <s v="f"/>
    <s v="f"/>
    <x v="0"/>
    <x v="0"/>
    <n v="0"/>
    <x v="0"/>
    <x v="0"/>
  </r>
  <r>
    <s v="PAT_2065"/>
    <n v="88"/>
    <x v="1"/>
    <x v="0"/>
    <x v="0"/>
    <x v="0"/>
    <x v="0"/>
    <x v="0"/>
    <s v="f"/>
    <s v="f"/>
    <s v="f"/>
    <s v="UNKNOWN"/>
    <s v="UNKNOWN"/>
    <n v="4413"/>
    <x v="1"/>
    <x v="4"/>
    <n v="0"/>
    <n v="0"/>
    <n v="0"/>
    <s v="Small"/>
    <s v="f"/>
    <s v="t"/>
    <s v="f"/>
    <s v="f"/>
    <s v="f"/>
    <s v="t"/>
    <s v="f"/>
    <x v="1"/>
    <x v="0"/>
    <n v="0"/>
    <x v="0"/>
    <x v="1"/>
  </r>
  <r>
    <s v="PAT_2066"/>
    <n v="53"/>
    <x v="2"/>
    <x v="0"/>
    <x v="0"/>
    <x v="0"/>
    <x v="0"/>
    <x v="0"/>
    <s v="f"/>
    <s v="f"/>
    <s v="f"/>
    <s v="UNKNOWN"/>
    <s v="UNKNOWN"/>
    <n v="4417"/>
    <x v="1"/>
    <x v="0"/>
    <n v="0"/>
    <n v="0"/>
    <n v="0"/>
    <s v="Small"/>
    <s v="f"/>
    <s v="t"/>
    <s v="f"/>
    <s v="f"/>
    <s v="f"/>
    <s v="t"/>
    <s v="f"/>
    <x v="1"/>
    <x v="0"/>
    <n v="0"/>
    <x v="0"/>
    <x v="1"/>
  </r>
  <r>
    <s v="PAT_2068"/>
    <n v="73"/>
    <x v="1"/>
    <x v="0"/>
    <x v="0"/>
    <x v="0"/>
    <x v="0"/>
    <x v="0"/>
    <s v="f"/>
    <s v="f"/>
    <s v="f"/>
    <s v="UNKNOWN"/>
    <s v="UNKNOWN"/>
    <n v="4424"/>
    <x v="1"/>
    <x v="5"/>
    <n v="0"/>
    <n v="0"/>
    <n v="0"/>
    <s v="Small"/>
    <s v="t"/>
    <s v="f"/>
    <s v="f"/>
    <s v="f"/>
    <s v="f"/>
    <s v="f"/>
    <s v="f"/>
    <x v="2"/>
    <x v="0"/>
    <n v="0"/>
    <x v="0"/>
    <x v="2"/>
  </r>
  <r>
    <s v="PAT_207"/>
    <n v="80"/>
    <x v="1"/>
    <x v="0"/>
    <x v="1"/>
    <x v="0"/>
    <x v="1"/>
    <x v="0"/>
    <s v="f"/>
    <s v="t"/>
    <s v="t"/>
    <s v="PORTUGAL"/>
    <s v="PORTUGAL"/>
    <n v="3951"/>
    <x v="3"/>
    <x v="6"/>
    <n v="15"/>
    <n v="12"/>
    <n v="13.5"/>
    <s v="Large"/>
    <s v="f"/>
    <s v="f"/>
    <s v="f"/>
    <s v="f"/>
    <s v="f"/>
    <s v="f"/>
    <s v="f"/>
    <x v="2"/>
    <x v="0"/>
    <n v="13.5"/>
    <x v="0"/>
    <x v="2"/>
  </r>
  <r>
    <s v="PAT_2070"/>
    <n v="58"/>
    <x v="2"/>
    <x v="0"/>
    <x v="0"/>
    <x v="0"/>
    <x v="0"/>
    <x v="0"/>
    <s v="f"/>
    <s v="f"/>
    <s v="f"/>
    <s v="UNKNOWN"/>
    <s v="UNKNOWN"/>
    <n v="4430"/>
    <x v="1"/>
    <x v="5"/>
    <n v="0"/>
    <n v="0"/>
    <n v="0"/>
    <s v="Small"/>
    <s v="f"/>
    <s v="f"/>
    <s v="f"/>
    <s v="f"/>
    <s v="f"/>
    <s v="f"/>
    <s v="f"/>
    <x v="2"/>
    <x v="0"/>
    <n v="0"/>
    <x v="0"/>
    <x v="2"/>
  </r>
  <r>
    <s v="PAT_2071"/>
    <n v="57"/>
    <x v="2"/>
    <x v="0"/>
    <x v="0"/>
    <x v="0"/>
    <x v="0"/>
    <x v="0"/>
    <s v="f"/>
    <s v="f"/>
    <s v="f"/>
    <s v="UNKNOWN"/>
    <s v="UNKNOWN"/>
    <n v="4433"/>
    <x v="1"/>
    <x v="0"/>
    <n v="0"/>
    <n v="0"/>
    <n v="0"/>
    <s v="Small"/>
    <s v="f"/>
    <s v="t"/>
    <s v="f"/>
    <s v="f"/>
    <s v="f"/>
    <s v="t"/>
    <s v="f"/>
    <x v="2"/>
    <x v="0"/>
    <n v="0"/>
    <x v="0"/>
    <x v="2"/>
  </r>
  <r>
    <s v="PAT_2076"/>
    <n v="66"/>
    <x v="1"/>
    <x v="0"/>
    <x v="0"/>
    <x v="0"/>
    <x v="0"/>
    <x v="0"/>
    <s v="f"/>
    <s v="f"/>
    <s v="f"/>
    <s v="UNKNOWN"/>
    <s v="UNKNOWN"/>
    <n v="4459"/>
    <x v="1"/>
    <x v="0"/>
    <n v="0"/>
    <n v="0"/>
    <n v="0"/>
    <s v="Small"/>
    <s v="f"/>
    <s v="f"/>
    <s v="f"/>
    <s v="f"/>
    <s v="f"/>
    <s v="f"/>
    <s v="f"/>
    <x v="2"/>
    <x v="0"/>
    <n v="0"/>
    <x v="0"/>
    <x v="2"/>
  </r>
  <r>
    <s v="PAT_2077"/>
    <n v="43"/>
    <x v="3"/>
    <x v="0"/>
    <x v="0"/>
    <x v="0"/>
    <x v="0"/>
    <x v="0"/>
    <s v="f"/>
    <s v="f"/>
    <s v="f"/>
    <s v="UNKNOWN"/>
    <s v="UNKNOWN"/>
    <n v="4463"/>
    <x v="1"/>
    <x v="8"/>
    <n v="0"/>
    <n v="0"/>
    <n v="0"/>
    <s v="Small"/>
    <s v="f"/>
    <s v="f"/>
    <s v="f"/>
    <s v="f"/>
    <s v="t"/>
    <s v="t"/>
    <s v="f"/>
    <x v="2"/>
    <x v="0"/>
    <n v="0"/>
    <x v="0"/>
    <x v="2"/>
  </r>
  <r>
    <s v="PAT_2079"/>
    <n v="61"/>
    <x v="1"/>
    <x v="0"/>
    <x v="0"/>
    <x v="0"/>
    <x v="0"/>
    <x v="0"/>
    <s v="f"/>
    <s v="f"/>
    <s v="f"/>
    <s v="UNKNOWN"/>
    <s v="UNKNOWN"/>
    <n v="4480"/>
    <x v="1"/>
    <x v="11"/>
    <n v="0"/>
    <n v="0"/>
    <n v="0"/>
    <s v="Small"/>
    <s v="t"/>
    <s v="t"/>
    <s v="f"/>
    <s v="f"/>
    <s v="f"/>
    <s v="t"/>
    <s v="f"/>
    <x v="2"/>
    <x v="0"/>
    <n v="0"/>
    <x v="0"/>
    <x v="2"/>
  </r>
  <r>
    <s v="PAT_208"/>
    <n v="66"/>
    <x v="1"/>
    <x v="0"/>
    <x v="0"/>
    <x v="0"/>
    <x v="0"/>
    <x v="0"/>
    <s v="t"/>
    <s v="f"/>
    <s v="f"/>
    <s v="GERMANY"/>
    <s v="GERMANY"/>
    <n v="314"/>
    <x v="2"/>
    <x v="0"/>
    <n v="7"/>
    <n v="7"/>
    <n v="7"/>
    <s v="Medium"/>
    <s v="t"/>
    <s v="t"/>
    <s v="f"/>
    <s v="f"/>
    <s v="t"/>
    <s v="t"/>
    <s v="t"/>
    <x v="3"/>
    <x v="1"/>
    <n v="7"/>
    <x v="1"/>
    <x v="3"/>
  </r>
  <r>
    <s v="PAT_2080"/>
    <n v="13"/>
    <x v="0"/>
    <x v="0"/>
    <x v="0"/>
    <x v="0"/>
    <x v="0"/>
    <x v="0"/>
    <s v="f"/>
    <s v="f"/>
    <s v="f"/>
    <s v="UNKNOWN"/>
    <s v="UNKNOWN"/>
    <n v="4484"/>
    <x v="1"/>
    <x v="3"/>
    <n v="0"/>
    <n v="0"/>
    <n v="0"/>
    <s v="Small"/>
    <s v="f"/>
    <s v="t"/>
    <s v="f"/>
    <s v="f"/>
    <s v="f"/>
    <s v="f"/>
    <s v="f"/>
    <x v="0"/>
    <x v="0"/>
    <n v="0"/>
    <x v="0"/>
    <x v="0"/>
  </r>
  <r>
    <s v="PAT_2081"/>
    <n v="61"/>
    <x v="1"/>
    <x v="0"/>
    <x v="0"/>
    <x v="0"/>
    <x v="0"/>
    <x v="0"/>
    <s v="f"/>
    <s v="f"/>
    <s v="f"/>
    <s v="UNKNOWN"/>
    <s v="UNKNOWN"/>
    <n v="4488"/>
    <x v="1"/>
    <x v="2"/>
    <n v="0"/>
    <n v="0"/>
    <n v="0"/>
    <s v="Small"/>
    <s v="f"/>
    <s v="f"/>
    <s v="f"/>
    <s v="f"/>
    <s v="f"/>
    <s v="f"/>
    <s v="f"/>
    <x v="2"/>
    <x v="0"/>
    <n v="0"/>
    <x v="0"/>
    <x v="2"/>
  </r>
  <r>
    <s v="PAT_2082"/>
    <n v="46"/>
    <x v="2"/>
    <x v="0"/>
    <x v="0"/>
    <x v="0"/>
    <x v="0"/>
    <x v="0"/>
    <s v="f"/>
    <s v="f"/>
    <s v="f"/>
    <s v="UNKNOWN"/>
    <s v="UNKNOWN"/>
    <n v="4491"/>
    <x v="1"/>
    <x v="0"/>
    <n v="0"/>
    <n v="0"/>
    <n v="0"/>
    <s v="Small"/>
    <s v="t"/>
    <s v="f"/>
    <s v="f"/>
    <s v="f"/>
    <s v="f"/>
    <s v="f"/>
    <s v="f"/>
    <x v="2"/>
    <x v="0"/>
    <n v="0"/>
    <x v="0"/>
    <x v="2"/>
  </r>
  <r>
    <s v="PAT_2085"/>
    <n v="63"/>
    <x v="1"/>
    <x v="0"/>
    <x v="0"/>
    <x v="0"/>
    <x v="0"/>
    <x v="0"/>
    <s v="f"/>
    <s v="f"/>
    <s v="f"/>
    <s v="UNKNOWN"/>
    <s v="UNKNOWN"/>
    <n v="4506"/>
    <x v="1"/>
    <x v="0"/>
    <n v="0"/>
    <n v="0"/>
    <n v="0"/>
    <s v="Small"/>
    <s v="f"/>
    <s v="t"/>
    <s v="f"/>
    <s v="f"/>
    <s v="f"/>
    <s v="f"/>
    <s v="f"/>
    <x v="1"/>
    <x v="0"/>
    <n v="0"/>
    <x v="0"/>
    <x v="1"/>
  </r>
  <r>
    <s v="PAT_2088"/>
    <n v="9"/>
    <x v="0"/>
    <x v="0"/>
    <x v="0"/>
    <x v="0"/>
    <x v="0"/>
    <x v="0"/>
    <s v="f"/>
    <s v="f"/>
    <s v="f"/>
    <s v="UNKNOWN"/>
    <s v="UNKNOWN"/>
    <n v="4524"/>
    <x v="1"/>
    <x v="6"/>
    <n v="0"/>
    <n v="0"/>
    <n v="0"/>
    <s v="Small"/>
    <s v="f"/>
    <s v="f"/>
    <s v="f"/>
    <s v="f"/>
    <s v="f"/>
    <s v="f"/>
    <s v="f"/>
    <x v="0"/>
    <x v="0"/>
    <n v="0"/>
    <x v="0"/>
    <x v="0"/>
  </r>
  <r>
    <s v="PAT_2089"/>
    <n v="68"/>
    <x v="1"/>
    <x v="0"/>
    <x v="0"/>
    <x v="0"/>
    <x v="0"/>
    <x v="0"/>
    <s v="f"/>
    <s v="f"/>
    <s v="f"/>
    <s v="UNKNOWN"/>
    <s v="UNKNOWN"/>
    <n v="4529"/>
    <x v="1"/>
    <x v="0"/>
    <n v="0"/>
    <n v="0"/>
    <n v="0"/>
    <s v="Small"/>
    <s v="f"/>
    <s v="t"/>
    <s v="f"/>
    <s v="f"/>
    <s v="f"/>
    <s v="f"/>
    <s v="f"/>
    <x v="2"/>
    <x v="0"/>
    <n v="0"/>
    <x v="0"/>
    <x v="2"/>
  </r>
  <r>
    <s v="PAT_2090"/>
    <n v="60"/>
    <x v="1"/>
    <x v="0"/>
    <x v="0"/>
    <x v="0"/>
    <x v="0"/>
    <x v="0"/>
    <s v="f"/>
    <s v="f"/>
    <s v="f"/>
    <s v="UNKNOWN"/>
    <s v="UNKNOWN"/>
    <n v="4532"/>
    <x v="1"/>
    <x v="13"/>
    <n v="0"/>
    <n v="0"/>
    <n v="0"/>
    <s v="Small"/>
    <s v="f"/>
    <s v="t"/>
    <s v="f"/>
    <s v="f"/>
    <s v="f"/>
    <s v="f"/>
    <s v="f"/>
    <x v="2"/>
    <x v="0"/>
    <n v="0"/>
    <x v="0"/>
    <x v="2"/>
  </r>
  <r>
    <s v="PAT_2092"/>
    <n v="68"/>
    <x v="1"/>
    <x v="0"/>
    <x v="0"/>
    <x v="0"/>
    <x v="0"/>
    <x v="0"/>
    <s v="f"/>
    <s v="f"/>
    <s v="f"/>
    <s v="UNKNOWN"/>
    <s v="UNKNOWN"/>
    <n v="4537"/>
    <x v="1"/>
    <x v="6"/>
    <n v="0"/>
    <n v="0"/>
    <n v="0"/>
    <s v="Small"/>
    <s v="f"/>
    <s v="t"/>
    <s v="f"/>
    <s v="f"/>
    <s v="f"/>
    <s v="t"/>
    <s v="f"/>
    <x v="1"/>
    <x v="0"/>
    <n v="0"/>
    <x v="0"/>
    <x v="1"/>
  </r>
  <r>
    <s v="PAT_2093"/>
    <n v="81"/>
    <x v="1"/>
    <x v="0"/>
    <x v="0"/>
    <x v="0"/>
    <x v="0"/>
    <x v="0"/>
    <s v="f"/>
    <s v="f"/>
    <s v="f"/>
    <s v="UNKNOWN"/>
    <s v="UNKNOWN"/>
    <n v="4542"/>
    <x v="1"/>
    <x v="2"/>
    <n v="0"/>
    <n v="0"/>
    <n v="0"/>
    <s v="Small"/>
    <s v="f"/>
    <s v="f"/>
    <s v="f"/>
    <s v="f"/>
    <s v="f"/>
    <s v="f"/>
    <s v="f"/>
    <x v="2"/>
    <x v="0"/>
    <n v="0"/>
    <x v="0"/>
    <x v="2"/>
  </r>
  <r>
    <s v="PAT_2097"/>
    <n v="37"/>
    <x v="3"/>
    <x v="0"/>
    <x v="0"/>
    <x v="0"/>
    <x v="0"/>
    <x v="0"/>
    <s v="f"/>
    <s v="f"/>
    <s v="f"/>
    <s v="UNKNOWN"/>
    <s v="UNKNOWN"/>
    <n v="4557"/>
    <x v="1"/>
    <x v="1"/>
    <n v="0"/>
    <n v="0"/>
    <n v="0"/>
    <s v="Small"/>
    <s v="f"/>
    <s v="t"/>
    <s v="f"/>
    <s v="f"/>
    <s v="f"/>
    <s v="t"/>
    <s v="f"/>
    <x v="0"/>
    <x v="0"/>
    <n v="0"/>
    <x v="0"/>
    <x v="0"/>
  </r>
  <r>
    <s v="PAT_2098"/>
    <n v="67"/>
    <x v="1"/>
    <x v="0"/>
    <x v="0"/>
    <x v="0"/>
    <x v="0"/>
    <x v="0"/>
    <s v="f"/>
    <s v="f"/>
    <s v="f"/>
    <s v="UNKNOWN"/>
    <s v="UNKNOWN"/>
    <n v="4559"/>
    <x v="1"/>
    <x v="6"/>
    <n v="0"/>
    <n v="0"/>
    <n v="0"/>
    <s v="Small"/>
    <s v="t"/>
    <s v="f"/>
    <s v="f"/>
    <s v="f"/>
    <s v="f"/>
    <s v="f"/>
    <s v="f"/>
    <x v="2"/>
    <x v="0"/>
    <n v="0"/>
    <x v="0"/>
    <x v="2"/>
  </r>
  <r>
    <s v="PAT_2099"/>
    <n v="27"/>
    <x v="0"/>
    <x v="0"/>
    <x v="0"/>
    <x v="0"/>
    <x v="0"/>
    <x v="0"/>
    <s v="f"/>
    <s v="f"/>
    <s v="f"/>
    <s v="UNKNOWN"/>
    <s v="UNKNOWN"/>
    <n v="4562"/>
    <x v="1"/>
    <x v="0"/>
    <n v="0"/>
    <n v="0"/>
    <n v="0"/>
    <s v="Small"/>
    <s v="f"/>
    <s v="f"/>
    <s v="f"/>
    <s v="f"/>
    <s v="f"/>
    <s v="t"/>
    <s v="f"/>
    <x v="0"/>
    <x v="0"/>
    <n v="0"/>
    <x v="0"/>
    <x v="0"/>
  </r>
  <r>
    <s v="PAT_210"/>
    <n v="38"/>
    <x v="3"/>
    <x v="0"/>
    <x v="0"/>
    <x v="1"/>
    <x v="1"/>
    <x v="0"/>
    <s v="t"/>
    <s v="t"/>
    <s v="t"/>
    <s v="GERMANY"/>
    <s v="PORTUGAL"/>
    <n v="316"/>
    <x v="3"/>
    <x v="13"/>
    <n v="10"/>
    <n v="5"/>
    <n v="7.5"/>
    <s v="Medium"/>
    <s v="t"/>
    <s v="t"/>
    <s v="t"/>
    <s v="f"/>
    <s v="t"/>
    <s v="t"/>
    <s v="t"/>
    <x v="2"/>
    <x v="0"/>
    <n v="7.5"/>
    <x v="0"/>
    <x v="2"/>
  </r>
  <r>
    <s v="PAT_2102"/>
    <n v="66"/>
    <x v="1"/>
    <x v="0"/>
    <x v="0"/>
    <x v="0"/>
    <x v="0"/>
    <x v="0"/>
    <s v="f"/>
    <s v="f"/>
    <s v="f"/>
    <s v="UNKNOWN"/>
    <s v="UNKNOWN"/>
    <n v="4575"/>
    <x v="1"/>
    <x v="0"/>
    <n v="0"/>
    <n v="0"/>
    <n v="0"/>
    <s v="Small"/>
    <s v="f"/>
    <s v="f"/>
    <s v="f"/>
    <s v="f"/>
    <s v="f"/>
    <s v="f"/>
    <s v="f"/>
    <x v="2"/>
    <x v="0"/>
    <n v="0"/>
    <x v="0"/>
    <x v="2"/>
  </r>
  <r>
    <s v="PAT_2103"/>
    <n v="18"/>
    <x v="0"/>
    <x v="0"/>
    <x v="0"/>
    <x v="0"/>
    <x v="0"/>
    <x v="0"/>
    <s v="f"/>
    <s v="f"/>
    <s v="f"/>
    <s v="UNKNOWN"/>
    <s v="UNKNOWN"/>
    <n v="4581"/>
    <x v="1"/>
    <x v="11"/>
    <n v="0"/>
    <n v="0"/>
    <n v="0"/>
    <s v="Small"/>
    <s v="t"/>
    <s v="t"/>
    <s v="f"/>
    <s v="t"/>
    <s v="f"/>
    <s v="t"/>
    <s v="f"/>
    <x v="0"/>
    <x v="0"/>
    <n v="0"/>
    <x v="0"/>
    <x v="0"/>
  </r>
  <r>
    <s v="PAT_2105"/>
    <n v="55"/>
    <x v="2"/>
    <x v="0"/>
    <x v="0"/>
    <x v="0"/>
    <x v="0"/>
    <x v="0"/>
    <s v="f"/>
    <s v="f"/>
    <s v="f"/>
    <s v="UNKNOWN"/>
    <s v="UNKNOWN"/>
    <n v="4587"/>
    <x v="1"/>
    <x v="2"/>
    <n v="0"/>
    <n v="0"/>
    <n v="0"/>
    <s v="Small"/>
    <s v="f"/>
    <s v="f"/>
    <s v="f"/>
    <s v="f"/>
    <s v="f"/>
    <s v="f"/>
    <s v="f"/>
    <x v="2"/>
    <x v="0"/>
    <n v="0"/>
    <x v="0"/>
    <x v="2"/>
  </r>
  <r>
    <s v="PAT_2106"/>
    <n v="60"/>
    <x v="1"/>
    <x v="0"/>
    <x v="0"/>
    <x v="0"/>
    <x v="0"/>
    <x v="0"/>
    <s v="f"/>
    <s v="f"/>
    <s v="f"/>
    <s v="UNKNOWN"/>
    <s v="UNKNOWN"/>
    <n v="4590"/>
    <x v="1"/>
    <x v="2"/>
    <n v="0"/>
    <n v="0"/>
    <n v="0"/>
    <s v="Small"/>
    <s v="f"/>
    <s v="f"/>
    <s v="f"/>
    <s v="f"/>
    <s v="f"/>
    <s v="f"/>
    <s v="f"/>
    <x v="2"/>
    <x v="0"/>
    <n v="0"/>
    <x v="0"/>
    <x v="2"/>
  </r>
  <r>
    <s v="PAT_2107"/>
    <n v="69"/>
    <x v="1"/>
    <x v="0"/>
    <x v="0"/>
    <x v="0"/>
    <x v="0"/>
    <x v="0"/>
    <s v="f"/>
    <s v="f"/>
    <s v="f"/>
    <s v="UNKNOWN"/>
    <s v="UNKNOWN"/>
    <n v="4595"/>
    <x v="1"/>
    <x v="2"/>
    <n v="0"/>
    <n v="0"/>
    <n v="0"/>
    <s v="Small"/>
    <s v="t"/>
    <s v="t"/>
    <s v="f"/>
    <s v="f"/>
    <s v="f"/>
    <s v="f"/>
    <s v="f"/>
    <x v="2"/>
    <x v="0"/>
    <n v="0"/>
    <x v="0"/>
    <x v="2"/>
  </r>
  <r>
    <s v="PAT_2108"/>
    <n v="65"/>
    <x v="1"/>
    <x v="0"/>
    <x v="0"/>
    <x v="0"/>
    <x v="0"/>
    <x v="0"/>
    <s v="f"/>
    <s v="f"/>
    <s v="f"/>
    <s v="UNKNOWN"/>
    <s v="UNKNOWN"/>
    <n v="4596"/>
    <x v="1"/>
    <x v="2"/>
    <n v="0"/>
    <n v="0"/>
    <n v="0"/>
    <s v="Small"/>
    <s v="t"/>
    <s v="f"/>
    <s v="f"/>
    <s v="f"/>
    <s v="f"/>
    <s v="f"/>
    <s v="f"/>
    <x v="1"/>
    <x v="0"/>
    <n v="0"/>
    <x v="0"/>
    <x v="1"/>
  </r>
  <r>
    <s v="PAT_2109"/>
    <n v="55"/>
    <x v="2"/>
    <x v="0"/>
    <x v="0"/>
    <x v="0"/>
    <x v="0"/>
    <x v="0"/>
    <s v="f"/>
    <s v="f"/>
    <s v="f"/>
    <s v="UNKNOWN"/>
    <s v="UNKNOWN"/>
    <n v="4598"/>
    <x v="1"/>
    <x v="0"/>
    <n v="0"/>
    <n v="0"/>
    <n v="0"/>
    <s v="Small"/>
    <s v="t"/>
    <s v="t"/>
    <s v="f"/>
    <s v="t"/>
    <s v="f"/>
    <s v="t"/>
    <s v="f"/>
    <x v="1"/>
    <x v="0"/>
    <n v="0"/>
    <x v="0"/>
    <x v="1"/>
  </r>
  <r>
    <s v="PAT_211"/>
    <n v="72"/>
    <x v="1"/>
    <x v="0"/>
    <x v="0"/>
    <x v="0"/>
    <x v="0"/>
    <x v="1"/>
    <s v="f"/>
    <s v="f"/>
    <s v="f"/>
    <s v="GERMANY"/>
    <s v="GERMANY"/>
    <n v="319"/>
    <x v="3"/>
    <x v="6"/>
    <n v="20"/>
    <n v="18"/>
    <n v="19"/>
    <s v="Large"/>
    <s v="t"/>
    <s v="t"/>
    <s v="f"/>
    <s v="f"/>
    <s v="t"/>
    <s v="t"/>
    <s v="t"/>
    <x v="3"/>
    <x v="1"/>
    <n v="19"/>
    <x v="1"/>
    <x v="3"/>
  </r>
  <r>
    <s v="PAT_2113"/>
    <n v="62"/>
    <x v="1"/>
    <x v="0"/>
    <x v="0"/>
    <x v="0"/>
    <x v="0"/>
    <x v="0"/>
    <s v="f"/>
    <s v="f"/>
    <s v="f"/>
    <s v="UNKNOWN"/>
    <s v="UNKNOWN"/>
    <n v="4607"/>
    <x v="1"/>
    <x v="4"/>
    <n v="0"/>
    <n v="0"/>
    <n v="0"/>
    <s v="Small"/>
    <s v="f"/>
    <s v="f"/>
    <s v="f"/>
    <s v="f"/>
    <s v="f"/>
    <s v="f"/>
    <s v="f"/>
    <x v="1"/>
    <x v="0"/>
    <n v="0"/>
    <x v="0"/>
    <x v="1"/>
  </r>
  <r>
    <s v="PAT_2114"/>
    <n v="70"/>
    <x v="1"/>
    <x v="0"/>
    <x v="0"/>
    <x v="0"/>
    <x v="0"/>
    <x v="0"/>
    <s v="f"/>
    <s v="f"/>
    <s v="f"/>
    <s v="UNKNOWN"/>
    <s v="UNKNOWN"/>
    <n v="4609"/>
    <x v="1"/>
    <x v="7"/>
    <n v="0"/>
    <n v="0"/>
    <n v="0"/>
    <s v="Small"/>
    <s v="t"/>
    <s v="f"/>
    <s v="f"/>
    <s v="f"/>
    <s v="f"/>
    <s v="t"/>
    <s v="f"/>
    <x v="2"/>
    <x v="0"/>
    <n v="0"/>
    <x v="0"/>
    <x v="2"/>
  </r>
  <r>
    <s v="PAT_2115"/>
    <n v="33"/>
    <x v="3"/>
    <x v="0"/>
    <x v="0"/>
    <x v="0"/>
    <x v="0"/>
    <x v="0"/>
    <s v="f"/>
    <s v="f"/>
    <s v="f"/>
    <s v="UNKNOWN"/>
    <s v="UNKNOWN"/>
    <n v="4613"/>
    <x v="1"/>
    <x v="8"/>
    <n v="0"/>
    <n v="0"/>
    <n v="0"/>
    <s v="Small"/>
    <s v="f"/>
    <s v="f"/>
    <s v="f"/>
    <s v="f"/>
    <s v="f"/>
    <s v="t"/>
    <s v="f"/>
    <x v="2"/>
    <x v="0"/>
    <n v="0"/>
    <x v="0"/>
    <x v="2"/>
  </r>
  <r>
    <s v="PAT_2116"/>
    <n v="43"/>
    <x v="3"/>
    <x v="0"/>
    <x v="0"/>
    <x v="0"/>
    <x v="0"/>
    <x v="0"/>
    <s v="f"/>
    <s v="f"/>
    <s v="f"/>
    <s v="UNKNOWN"/>
    <s v="UNKNOWN"/>
    <n v="4614"/>
    <x v="1"/>
    <x v="2"/>
    <n v="0"/>
    <n v="0"/>
    <n v="0"/>
    <s v="Small"/>
    <s v="t"/>
    <s v="f"/>
    <s v="f"/>
    <s v="f"/>
    <s v="f"/>
    <s v="t"/>
    <s v="f"/>
    <x v="2"/>
    <x v="0"/>
    <n v="0"/>
    <x v="0"/>
    <x v="2"/>
  </r>
  <r>
    <s v="PAT_2119"/>
    <n v="58"/>
    <x v="2"/>
    <x v="0"/>
    <x v="0"/>
    <x v="0"/>
    <x v="0"/>
    <x v="0"/>
    <s v="f"/>
    <s v="f"/>
    <s v="f"/>
    <s v="UNKNOWN"/>
    <s v="UNKNOWN"/>
    <n v="4625"/>
    <x v="1"/>
    <x v="6"/>
    <n v="0"/>
    <n v="0"/>
    <n v="0"/>
    <s v="Small"/>
    <s v="t"/>
    <s v="f"/>
    <s v="f"/>
    <s v="f"/>
    <s v="f"/>
    <s v="f"/>
    <s v="f"/>
    <x v="2"/>
    <x v="0"/>
    <n v="0"/>
    <x v="0"/>
    <x v="2"/>
  </r>
  <r>
    <s v="PAT_212"/>
    <n v="70"/>
    <x v="1"/>
    <x v="0"/>
    <x v="1"/>
    <x v="0"/>
    <x v="0"/>
    <x v="0"/>
    <s v="t"/>
    <s v="f"/>
    <s v="f"/>
    <s v="BRAZIL"/>
    <s v="BRAZIL"/>
    <n v="327"/>
    <x v="2"/>
    <x v="0"/>
    <n v="12"/>
    <n v="9"/>
    <n v="10.5"/>
    <s v="Large"/>
    <s v="t"/>
    <s v="t"/>
    <s v="f"/>
    <s v="f"/>
    <s v="f"/>
    <s v="t"/>
    <s v="t"/>
    <x v="3"/>
    <x v="1"/>
    <n v="10.5"/>
    <x v="1"/>
    <x v="3"/>
  </r>
  <r>
    <s v="PAT_2122"/>
    <n v="62"/>
    <x v="1"/>
    <x v="0"/>
    <x v="0"/>
    <x v="0"/>
    <x v="0"/>
    <x v="0"/>
    <s v="f"/>
    <s v="f"/>
    <s v="f"/>
    <s v="UNKNOWN"/>
    <s v="UNKNOWN"/>
    <n v="4642"/>
    <x v="1"/>
    <x v="5"/>
    <n v="0"/>
    <n v="0"/>
    <n v="0"/>
    <s v="Small"/>
    <s v="f"/>
    <s v="f"/>
    <s v="f"/>
    <s v="f"/>
    <s v="f"/>
    <s v="f"/>
    <s v="f"/>
    <x v="2"/>
    <x v="0"/>
    <n v="0"/>
    <x v="0"/>
    <x v="2"/>
  </r>
  <r>
    <s v="PAT_2123"/>
    <n v="81"/>
    <x v="1"/>
    <x v="0"/>
    <x v="0"/>
    <x v="0"/>
    <x v="0"/>
    <x v="0"/>
    <s v="f"/>
    <s v="f"/>
    <s v="f"/>
    <s v="UNKNOWN"/>
    <s v="UNKNOWN"/>
    <n v="4647"/>
    <x v="1"/>
    <x v="2"/>
    <n v="0"/>
    <n v="0"/>
    <n v="0"/>
    <s v="Small"/>
    <s v="f"/>
    <s v="f"/>
    <s v="f"/>
    <s v="f"/>
    <s v="f"/>
    <s v="f"/>
    <s v="f"/>
    <x v="2"/>
    <x v="0"/>
    <n v="0"/>
    <x v="0"/>
    <x v="2"/>
  </r>
  <r>
    <s v="PAT_2124"/>
    <n v="64"/>
    <x v="1"/>
    <x v="0"/>
    <x v="0"/>
    <x v="0"/>
    <x v="0"/>
    <x v="0"/>
    <s v="f"/>
    <s v="f"/>
    <s v="f"/>
    <s v="UNKNOWN"/>
    <s v="UNKNOWN"/>
    <n v="4650"/>
    <x v="1"/>
    <x v="0"/>
    <n v="0"/>
    <n v="0"/>
    <n v="0"/>
    <s v="Small"/>
    <s v="t"/>
    <s v="t"/>
    <s v="f"/>
    <s v="t"/>
    <s v="f"/>
    <s v="f"/>
    <s v="f"/>
    <x v="2"/>
    <x v="0"/>
    <n v="0"/>
    <x v="0"/>
    <x v="2"/>
  </r>
  <r>
    <s v="PAT_2125"/>
    <n v="10"/>
    <x v="0"/>
    <x v="0"/>
    <x v="0"/>
    <x v="0"/>
    <x v="0"/>
    <x v="0"/>
    <s v="f"/>
    <s v="f"/>
    <s v="f"/>
    <s v="UNKNOWN"/>
    <s v="UNKNOWN"/>
    <n v="4653"/>
    <x v="1"/>
    <x v="2"/>
    <n v="0"/>
    <n v="0"/>
    <n v="0"/>
    <s v="Small"/>
    <s v="f"/>
    <s v="t"/>
    <s v="f"/>
    <s v="t"/>
    <s v="f"/>
    <s v="f"/>
    <s v="f"/>
    <x v="0"/>
    <x v="0"/>
    <n v="0"/>
    <x v="0"/>
    <x v="0"/>
  </r>
  <r>
    <s v="PAT_2126"/>
    <n v="45"/>
    <x v="2"/>
    <x v="0"/>
    <x v="0"/>
    <x v="0"/>
    <x v="0"/>
    <x v="0"/>
    <s v="f"/>
    <s v="f"/>
    <s v="f"/>
    <s v="UNKNOWN"/>
    <s v="UNKNOWN"/>
    <n v="4654"/>
    <x v="1"/>
    <x v="5"/>
    <n v="0"/>
    <n v="0"/>
    <n v="0"/>
    <s v="Small"/>
    <s v="t"/>
    <s v="t"/>
    <s v="f"/>
    <s v="f"/>
    <s v="f"/>
    <s v="f"/>
    <s v="f"/>
    <x v="2"/>
    <x v="0"/>
    <n v="0"/>
    <x v="0"/>
    <x v="2"/>
  </r>
  <r>
    <s v="PAT_2127"/>
    <n v="44"/>
    <x v="3"/>
    <x v="0"/>
    <x v="0"/>
    <x v="0"/>
    <x v="0"/>
    <x v="0"/>
    <s v="f"/>
    <s v="f"/>
    <s v="f"/>
    <s v="UNKNOWN"/>
    <s v="UNKNOWN"/>
    <n v="4662"/>
    <x v="1"/>
    <x v="4"/>
    <n v="0"/>
    <n v="0"/>
    <n v="0"/>
    <s v="Small"/>
    <s v="f"/>
    <s v="f"/>
    <s v="t"/>
    <s v="f"/>
    <s v="f"/>
    <s v="t"/>
    <s v="f"/>
    <x v="0"/>
    <x v="0"/>
    <n v="0"/>
    <x v="0"/>
    <x v="0"/>
  </r>
  <r>
    <s v="PAT_2128"/>
    <n v="53"/>
    <x v="2"/>
    <x v="0"/>
    <x v="0"/>
    <x v="0"/>
    <x v="0"/>
    <x v="0"/>
    <s v="f"/>
    <s v="f"/>
    <s v="f"/>
    <s v="UNKNOWN"/>
    <s v="UNKNOWN"/>
    <n v="4676"/>
    <x v="1"/>
    <x v="11"/>
    <n v="0"/>
    <n v="0"/>
    <n v="0"/>
    <s v="Small"/>
    <s v="f"/>
    <s v="f"/>
    <s v="f"/>
    <s v="f"/>
    <s v="f"/>
    <s v="t"/>
    <s v="f"/>
    <x v="2"/>
    <x v="0"/>
    <n v="0"/>
    <x v="0"/>
    <x v="2"/>
  </r>
  <r>
    <s v="PAT_2129"/>
    <n v="47"/>
    <x v="2"/>
    <x v="0"/>
    <x v="0"/>
    <x v="0"/>
    <x v="0"/>
    <x v="0"/>
    <s v="f"/>
    <s v="f"/>
    <s v="f"/>
    <s v="UNKNOWN"/>
    <s v="UNKNOWN"/>
    <n v="4680"/>
    <x v="1"/>
    <x v="9"/>
    <n v="0"/>
    <n v="0"/>
    <n v="0"/>
    <s v="Small"/>
    <s v="f"/>
    <s v="t"/>
    <s v="f"/>
    <s v="f"/>
    <s v="f"/>
    <s v="f"/>
    <s v="f"/>
    <x v="0"/>
    <x v="0"/>
    <n v="0"/>
    <x v="0"/>
    <x v="0"/>
  </r>
  <r>
    <s v="PAT_213"/>
    <n v="81"/>
    <x v="1"/>
    <x v="0"/>
    <x v="0"/>
    <x v="0"/>
    <x v="0"/>
    <x v="0"/>
    <s v="f"/>
    <s v="t"/>
    <s v="t"/>
    <s v="UNK"/>
    <s v="UNK"/>
    <n v="328"/>
    <x v="3"/>
    <x v="0"/>
    <n v="3"/>
    <n v="3"/>
    <n v="3"/>
    <s v="Small"/>
    <s v="f"/>
    <s v="t"/>
    <s v="f"/>
    <s v="f"/>
    <s v="f"/>
    <s v="f"/>
    <s v="t"/>
    <x v="0"/>
    <x v="0"/>
    <n v="3"/>
    <x v="0"/>
    <x v="0"/>
  </r>
  <r>
    <s v="PAT_2131"/>
    <n v="69"/>
    <x v="1"/>
    <x v="0"/>
    <x v="0"/>
    <x v="0"/>
    <x v="0"/>
    <x v="0"/>
    <s v="f"/>
    <s v="f"/>
    <s v="f"/>
    <s v="UNKNOWN"/>
    <s v="UNKNOWN"/>
    <n v="4683"/>
    <x v="1"/>
    <x v="2"/>
    <n v="0"/>
    <n v="0"/>
    <n v="0"/>
    <s v="Small"/>
    <s v="f"/>
    <s v="t"/>
    <s v="f"/>
    <s v="t"/>
    <s v="f"/>
    <s v="t"/>
    <s v="f"/>
    <x v="2"/>
    <x v="0"/>
    <n v="0"/>
    <x v="0"/>
    <x v="2"/>
  </r>
  <r>
    <s v="PAT_214"/>
    <n v="73"/>
    <x v="1"/>
    <x v="0"/>
    <x v="0"/>
    <x v="0"/>
    <x v="1"/>
    <x v="1"/>
    <s v="t"/>
    <s v="f"/>
    <s v="f"/>
    <s v="GERMANY"/>
    <s v="UNK"/>
    <n v="329"/>
    <x v="2"/>
    <x v="2"/>
    <n v="15"/>
    <n v="10"/>
    <n v="12.5"/>
    <s v="Large"/>
    <s v="t"/>
    <s v="f"/>
    <s v="t"/>
    <s v="f"/>
    <s v="t"/>
    <s v="t"/>
    <s v="t"/>
    <x v="3"/>
    <x v="1"/>
    <n v="12.5"/>
    <x v="1"/>
    <x v="3"/>
  </r>
  <r>
    <s v="PAT_2140"/>
    <n v="45"/>
    <x v="2"/>
    <x v="0"/>
    <x v="0"/>
    <x v="0"/>
    <x v="0"/>
    <x v="0"/>
    <s v="f"/>
    <s v="f"/>
    <s v="f"/>
    <s v="UNKNOWN"/>
    <s v="UNKNOWN"/>
    <n v="4726"/>
    <x v="1"/>
    <x v="3"/>
    <n v="0"/>
    <n v="0"/>
    <n v="0"/>
    <s v="Small"/>
    <s v="t"/>
    <s v="f"/>
    <s v="f"/>
    <s v="f"/>
    <s v="f"/>
    <s v="t"/>
    <s v="f"/>
    <x v="2"/>
    <x v="0"/>
    <n v="0"/>
    <x v="0"/>
    <x v="2"/>
  </r>
  <r>
    <s v="PAT_2142"/>
    <n v="41"/>
    <x v="3"/>
    <x v="0"/>
    <x v="0"/>
    <x v="0"/>
    <x v="0"/>
    <x v="0"/>
    <s v="f"/>
    <s v="f"/>
    <s v="f"/>
    <s v="UNKNOWN"/>
    <s v="UNKNOWN"/>
    <n v="4733"/>
    <x v="1"/>
    <x v="4"/>
    <n v="0"/>
    <n v="0"/>
    <n v="0"/>
    <s v="Small"/>
    <s v="f"/>
    <s v="f"/>
    <s v="f"/>
    <s v="f"/>
    <s v="f"/>
    <s v="f"/>
    <s v="f"/>
    <x v="0"/>
    <x v="0"/>
    <n v="0"/>
    <x v="0"/>
    <x v="0"/>
  </r>
  <r>
    <s v="PAT_2143"/>
    <n v="82"/>
    <x v="1"/>
    <x v="0"/>
    <x v="0"/>
    <x v="0"/>
    <x v="0"/>
    <x v="0"/>
    <s v="f"/>
    <s v="f"/>
    <s v="f"/>
    <s v="UNKNOWN"/>
    <s v="UNKNOWN"/>
    <n v="4736"/>
    <x v="1"/>
    <x v="2"/>
    <n v="0"/>
    <n v="0"/>
    <n v="0"/>
    <s v="Small"/>
    <s v="f"/>
    <s v="f"/>
    <s v="f"/>
    <s v="f"/>
    <s v="f"/>
    <s v="t"/>
    <s v="f"/>
    <x v="2"/>
    <x v="0"/>
    <n v="0"/>
    <x v="0"/>
    <x v="2"/>
  </r>
  <r>
    <s v="PAT_2144"/>
    <n v="35"/>
    <x v="3"/>
    <x v="0"/>
    <x v="0"/>
    <x v="0"/>
    <x v="0"/>
    <x v="0"/>
    <s v="f"/>
    <s v="f"/>
    <s v="f"/>
    <s v="UNKNOWN"/>
    <s v="UNKNOWN"/>
    <n v="4738"/>
    <x v="1"/>
    <x v="4"/>
    <n v="0"/>
    <n v="0"/>
    <n v="0"/>
    <s v="Small"/>
    <s v="f"/>
    <s v="f"/>
    <s v="f"/>
    <s v="f"/>
    <s v="f"/>
    <s v="t"/>
    <s v="f"/>
    <x v="0"/>
    <x v="0"/>
    <n v="0"/>
    <x v="0"/>
    <x v="0"/>
  </r>
  <r>
    <s v="PAT_215"/>
    <n v="91"/>
    <x v="1"/>
    <x v="0"/>
    <x v="0"/>
    <x v="0"/>
    <x v="1"/>
    <x v="0"/>
    <s v="t"/>
    <s v="t"/>
    <s v="t"/>
    <s v="GERMANY"/>
    <s v="GERMANY"/>
    <n v="330"/>
    <x v="0"/>
    <x v="0"/>
    <n v="12"/>
    <n v="10"/>
    <n v="11"/>
    <s v="Large"/>
    <s v="t"/>
    <s v="t"/>
    <s v="f"/>
    <s v="t"/>
    <s v="t"/>
    <s v="t"/>
    <s v="t"/>
    <x v="5"/>
    <x v="1"/>
    <n v="11"/>
    <x v="1"/>
    <x v="5"/>
  </r>
  <r>
    <s v="PAT_2150"/>
    <n v="40"/>
    <x v="3"/>
    <x v="0"/>
    <x v="0"/>
    <x v="0"/>
    <x v="0"/>
    <x v="0"/>
    <s v="f"/>
    <s v="f"/>
    <s v="f"/>
    <s v="UNKNOWN"/>
    <s v="UNKNOWN"/>
    <n v="4766"/>
    <x v="1"/>
    <x v="8"/>
    <n v="0"/>
    <n v="0"/>
    <n v="0"/>
    <s v="Small"/>
    <s v="f"/>
    <s v="f"/>
    <s v="f"/>
    <s v="f"/>
    <s v="f"/>
    <s v="f"/>
    <s v="f"/>
    <x v="2"/>
    <x v="0"/>
    <n v="0"/>
    <x v="0"/>
    <x v="2"/>
  </r>
  <r>
    <s v="PAT_2151"/>
    <n v="69"/>
    <x v="1"/>
    <x v="0"/>
    <x v="0"/>
    <x v="0"/>
    <x v="0"/>
    <x v="0"/>
    <s v="f"/>
    <s v="f"/>
    <s v="f"/>
    <s v="UNKNOWN"/>
    <s v="UNKNOWN"/>
    <n v="4779"/>
    <x v="1"/>
    <x v="0"/>
    <n v="0"/>
    <n v="0"/>
    <n v="0"/>
    <s v="Small"/>
    <s v="t"/>
    <s v="t"/>
    <s v="f"/>
    <s v="f"/>
    <s v="f"/>
    <s v="f"/>
    <s v="f"/>
    <x v="1"/>
    <x v="0"/>
    <n v="0"/>
    <x v="0"/>
    <x v="1"/>
  </r>
  <r>
    <s v="PAT_2152"/>
    <n v="59"/>
    <x v="2"/>
    <x v="0"/>
    <x v="0"/>
    <x v="0"/>
    <x v="0"/>
    <x v="0"/>
    <s v="f"/>
    <s v="f"/>
    <s v="f"/>
    <s v="UNKNOWN"/>
    <s v="UNKNOWN"/>
    <n v="4781"/>
    <x v="1"/>
    <x v="0"/>
    <n v="0"/>
    <n v="0"/>
    <n v="0"/>
    <s v="Small"/>
    <s v="t"/>
    <s v="t"/>
    <s v="f"/>
    <s v="f"/>
    <s v="f"/>
    <s v="f"/>
    <s v="f"/>
    <x v="1"/>
    <x v="0"/>
    <n v="0"/>
    <x v="0"/>
    <x v="1"/>
  </r>
  <r>
    <s v="PAT_2153"/>
    <n v="66"/>
    <x v="1"/>
    <x v="0"/>
    <x v="0"/>
    <x v="0"/>
    <x v="0"/>
    <x v="0"/>
    <s v="f"/>
    <s v="f"/>
    <s v="f"/>
    <s v="UNKNOWN"/>
    <s v="UNKNOWN"/>
    <n v="4782"/>
    <x v="1"/>
    <x v="0"/>
    <n v="0"/>
    <n v="0"/>
    <n v="0"/>
    <s v="Small"/>
    <s v="t"/>
    <s v="t"/>
    <s v="f"/>
    <s v="f"/>
    <s v="f"/>
    <s v="f"/>
    <s v="f"/>
    <x v="2"/>
    <x v="0"/>
    <n v="0"/>
    <x v="0"/>
    <x v="2"/>
  </r>
  <r>
    <s v="PAT_2154"/>
    <n v="45"/>
    <x v="2"/>
    <x v="0"/>
    <x v="0"/>
    <x v="0"/>
    <x v="0"/>
    <x v="0"/>
    <s v="f"/>
    <s v="f"/>
    <s v="f"/>
    <s v="UNKNOWN"/>
    <s v="UNKNOWN"/>
    <n v="4783"/>
    <x v="1"/>
    <x v="0"/>
    <n v="0"/>
    <n v="0"/>
    <n v="0"/>
    <s v="Small"/>
    <s v="t"/>
    <s v="t"/>
    <s v="f"/>
    <s v="f"/>
    <s v="f"/>
    <s v="f"/>
    <s v="f"/>
    <x v="2"/>
    <x v="0"/>
    <n v="0"/>
    <x v="0"/>
    <x v="2"/>
  </r>
  <r>
    <s v="PAT_2155"/>
    <n v="39"/>
    <x v="3"/>
    <x v="0"/>
    <x v="0"/>
    <x v="0"/>
    <x v="0"/>
    <x v="0"/>
    <s v="f"/>
    <s v="f"/>
    <s v="f"/>
    <s v="UNKNOWN"/>
    <s v="UNKNOWN"/>
    <n v="4784"/>
    <x v="1"/>
    <x v="4"/>
    <n v="0"/>
    <n v="0"/>
    <n v="0"/>
    <s v="Small"/>
    <s v="f"/>
    <s v="t"/>
    <s v="f"/>
    <s v="f"/>
    <s v="f"/>
    <s v="f"/>
    <s v="f"/>
    <x v="1"/>
    <x v="0"/>
    <n v="0"/>
    <x v="0"/>
    <x v="1"/>
  </r>
  <r>
    <s v="PAT_2157"/>
    <n v="60"/>
    <x v="1"/>
    <x v="0"/>
    <x v="0"/>
    <x v="0"/>
    <x v="0"/>
    <x v="0"/>
    <s v="f"/>
    <s v="f"/>
    <s v="f"/>
    <s v="UNKNOWN"/>
    <s v="UNKNOWN"/>
    <n v="4789"/>
    <x v="1"/>
    <x v="2"/>
    <n v="0"/>
    <n v="0"/>
    <n v="0"/>
    <s v="Small"/>
    <s v="f"/>
    <s v="f"/>
    <s v="f"/>
    <s v="f"/>
    <s v="f"/>
    <s v="f"/>
    <s v="f"/>
    <x v="2"/>
    <x v="0"/>
    <n v="0"/>
    <x v="0"/>
    <x v="2"/>
  </r>
  <r>
    <s v="PAT_2159"/>
    <n v="35"/>
    <x v="3"/>
    <x v="0"/>
    <x v="0"/>
    <x v="0"/>
    <x v="0"/>
    <x v="0"/>
    <s v="f"/>
    <s v="f"/>
    <s v="f"/>
    <s v="UNKNOWN"/>
    <s v="UNKNOWN"/>
    <n v="4792"/>
    <x v="1"/>
    <x v="10"/>
    <n v="0"/>
    <n v="0"/>
    <n v="0"/>
    <s v="Small"/>
    <s v="f"/>
    <s v="t"/>
    <s v="f"/>
    <s v="f"/>
    <s v="f"/>
    <s v="f"/>
    <s v="f"/>
    <x v="0"/>
    <x v="0"/>
    <n v="0"/>
    <x v="0"/>
    <x v="0"/>
  </r>
  <r>
    <s v="PAT_216"/>
    <n v="71"/>
    <x v="1"/>
    <x v="0"/>
    <x v="1"/>
    <x v="1"/>
    <x v="1"/>
    <x v="0"/>
    <s v="f"/>
    <s v="f"/>
    <s v="f"/>
    <s v="POMERANIA"/>
    <s v="POMERANIA"/>
    <n v="331"/>
    <x v="3"/>
    <x v="2"/>
    <n v="10"/>
    <n v="6"/>
    <n v="8"/>
    <s v="Medium"/>
    <s v="f"/>
    <s v="f"/>
    <s v="f"/>
    <s v="f"/>
    <s v="f"/>
    <s v="f"/>
    <s v="t"/>
    <x v="5"/>
    <x v="1"/>
    <n v="8"/>
    <x v="1"/>
    <x v="5"/>
  </r>
  <r>
    <s v="PAT_2160"/>
    <n v="76"/>
    <x v="1"/>
    <x v="0"/>
    <x v="0"/>
    <x v="0"/>
    <x v="0"/>
    <x v="0"/>
    <s v="f"/>
    <s v="f"/>
    <s v="f"/>
    <s v="UNKNOWN"/>
    <s v="UNKNOWN"/>
    <n v="4814"/>
    <x v="1"/>
    <x v="6"/>
    <n v="0"/>
    <n v="0"/>
    <n v="0"/>
    <s v="Small"/>
    <s v="f"/>
    <s v="f"/>
    <s v="f"/>
    <s v="f"/>
    <s v="f"/>
    <s v="f"/>
    <s v="f"/>
    <x v="2"/>
    <x v="0"/>
    <n v="0"/>
    <x v="0"/>
    <x v="2"/>
  </r>
  <r>
    <s v="PAT_2161"/>
    <n v="6"/>
    <x v="0"/>
    <x v="0"/>
    <x v="0"/>
    <x v="0"/>
    <x v="0"/>
    <x v="0"/>
    <s v="f"/>
    <s v="f"/>
    <s v="f"/>
    <s v="UNKNOWN"/>
    <s v="UNKNOWN"/>
    <n v="4818"/>
    <x v="1"/>
    <x v="4"/>
    <n v="0"/>
    <n v="0"/>
    <n v="0"/>
    <s v="Small"/>
    <s v="f"/>
    <s v="t"/>
    <s v="f"/>
    <s v="f"/>
    <s v="f"/>
    <s v="t"/>
    <s v="f"/>
    <x v="0"/>
    <x v="0"/>
    <n v="0"/>
    <x v="0"/>
    <x v="0"/>
  </r>
  <r>
    <s v="PAT_2162"/>
    <n v="32"/>
    <x v="3"/>
    <x v="0"/>
    <x v="0"/>
    <x v="0"/>
    <x v="0"/>
    <x v="0"/>
    <s v="f"/>
    <s v="f"/>
    <s v="f"/>
    <s v="UNKNOWN"/>
    <s v="UNKNOWN"/>
    <n v="4820"/>
    <x v="1"/>
    <x v="4"/>
    <n v="0"/>
    <n v="0"/>
    <n v="0"/>
    <s v="Small"/>
    <s v="f"/>
    <s v="f"/>
    <s v="f"/>
    <s v="f"/>
    <s v="f"/>
    <s v="t"/>
    <s v="f"/>
    <x v="0"/>
    <x v="0"/>
    <n v="0"/>
    <x v="0"/>
    <x v="0"/>
  </r>
  <r>
    <s v="PAT_221"/>
    <n v="66"/>
    <x v="1"/>
    <x v="1"/>
    <x v="0"/>
    <x v="0"/>
    <x v="0"/>
    <x v="1"/>
    <s v="t"/>
    <s v="f"/>
    <s v="f"/>
    <s v="POMERANIA"/>
    <s v="POMERANIA"/>
    <n v="339"/>
    <x v="3"/>
    <x v="0"/>
    <n v="9"/>
    <n v="6"/>
    <n v="7.5"/>
    <s v="Medium"/>
    <s v="t"/>
    <s v="t"/>
    <s v="f"/>
    <s v="f"/>
    <s v="f"/>
    <s v="t"/>
    <s v="t"/>
    <x v="3"/>
    <x v="1"/>
    <n v="7.5"/>
    <x v="1"/>
    <x v="3"/>
  </r>
  <r>
    <s v="PAT_223"/>
    <n v="73"/>
    <x v="1"/>
    <x v="1"/>
    <x v="0"/>
    <x v="0"/>
    <x v="0"/>
    <x v="1"/>
    <s v="t"/>
    <s v="t"/>
    <s v="t"/>
    <s v="GERMANY"/>
    <s v="BRAZIL"/>
    <n v="341"/>
    <x v="3"/>
    <x v="7"/>
    <n v="4"/>
    <n v="3"/>
    <n v="3.5"/>
    <s v="Small"/>
    <s v="t"/>
    <s v="t"/>
    <s v="f"/>
    <s v="f"/>
    <s v="t"/>
    <s v="t"/>
    <s v="t"/>
    <x v="3"/>
    <x v="1"/>
    <n v="3.5"/>
    <x v="1"/>
    <x v="3"/>
  </r>
  <r>
    <s v="PAT_224"/>
    <n v="71"/>
    <x v="1"/>
    <x v="0"/>
    <x v="1"/>
    <x v="0"/>
    <x v="1"/>
    <x v="0"/>
    <s v="t"/>
    <s v="f"/>
    <s v="f"/>
    <s v="GERMANY"/>
    <s v="POMERANIA"/>
    <n v="1340"/>
    <x v="2"/>
    <x v="1"/>
    <n v="30"/>
    <n v="20"/>
    <n v="25"/>
    <s v="Large"/>
    <s v="t"/>
    <s v="t"/>
    <s v="t"/>
    <s v="f"/>
    <s v="t"/>
    <s v="f"/>
    <s v="t"/>
    <x v="2"/>
    <x v="0"/>
    <n v="25"/>
    <x v="0"/>
    <x v="2"/>
  </r>
  <r>
    <s v="PAT_225"/>
    <n v="68"/>
    <x v="1"/>
    <x v="0"/>
    <x v="1"/>
    <x v="0"/>
    <x v="0"/>
    <x v="0"/>
    <s v="t"/>
    <s v="t"/>
    <s v="t"/>
    <s v="PORTUGAL"/>
    <s v="SPAIN"/>
    <n v="345"/>
    <x v="4"/>
    <x v="6"/>
    <n v="10"/>
    <n v="8"/>
    <n v="9"/>
    <s v="Medium"/>
    <s v="t"/>
    <s v="f"/>
    <s v="f"/>
    <s v="f"/>
    <s v="f"/>
    <s v="f"/>
    <s v="t"/>
    <x v="2"/>
    <x v="0"/>
    <n v="9"/>
    <x v="0"/>
    <x v="2"/>
  </r>
  <r>
    <s v="PAT_227"/>
    <n v="82"/>
    <x v="1"/>
    <x v="0"/>
    <x v="0"/>
    <x v="0"/>
    <x v="1"/>
    <x v="0"/>
    <s v="t"/>
    <s v="t"/>
    <s v="t"/>
    <s v="GERMANY"/>
    <s v="GERMANY"/>
    <n v="347"/>
    <x v="2"/>
    <x v="0"/>
    <n v="8"/>
    <n v="5"/>
    <n v="6.5"/>
    <s v="Medium"/>
    <s v="t"/>
    <s v="f"/>
    <s v="t"/>
    <s v="f"/>
    <s v="t"/>
    <s v="t"/>
    <s v="t"/>
    <x v="5"/>
    <x v="1"/>
    <n v="6.5"/>
    <x v="1"/>
    <x v="5"/>
  </r>
  <r>
    <s v="PAT_228"/>
    <n v="43"/>
    <x v="3"/>
    <x v="1"/>
    <x v="0"/>
    <x v="0"/>
    <x v="0"/>
    <x v="1"/>
    <s v="t"/>
    <s v="f"/>
    <s v="f"/>
    <s v="UNK"/>
    <s v="UNK"/>
    <n v="348"/>
    <x v="3"/>
    <x v="6"/>
    <n v="4"/>
    <n v="3"/>
    <n v="3.5"/>
    <s v="Small"/>
    <s v="t"/>
    <s v="t"/>
    <s v="f"/>
    <s v="f"/>
    <s v="t"/>
    <s v="t"/>
    <s v="t"/>
    <x v="3"/>
    <x v="1"/>
    <n v="3.5"/>
    <x v="1"/>
    <x v="3"/>
  </r>
  <r>
    <s v="PAT_229"/>
    <n v="74"/>
    <x v="1"/>
    <x v="0"/>
    <x v="0"/>
    <x v="1"/>
    <x v="0"/>
    <x v="1"/>
    <s v="t"/>
    <s v="f"/>
    <s v="f"/>
    <s v="POMERANIA"/>
    <s v="POMERANIA"/>
    <n v="349"/>
    <x v="3"/>
    <x v="7"/>
    <n v="10"/>
    <n v="8"/>
    <n v="9"/>
    <s v="Medium"/>
    <s v="t"/>
    <s v="f"/>
    <s v="f"/>
    <s v="f"/>
    <s v="t"/>
    <s v="t"/>
    <s v="t"/>
    <x v="3"/>
    <x v="1"/>
    <n v="9"/>
    <x v="1"/>
    <x v="3"/>
  </r>
  <r>
    <s v="PAT_230"/>
    <n v="73"/>
    <x v="1"/>
    <x v="1"/>
    <x v="0"/>
    <x v="0"/>
    <x v="0"/>
    <x v="0"/>
    <s v="f"/>
    <s v="f"/>
    <s v="f"/>
    <s v="POMERANIA"/>
    <s v="POMERANIA"/>
    <n v="351"/>
    <x v="2"/>
    <x v="2"/>
    <n v="9"/>
    <n v="6"/>
    <n v="7.5"/>
    <s v="Medium"/>
    <s v="t"/>
    <s v="f"/>
    <s v="f"/>
    <s v="f"/>
    <s v="f"/>
    <s v="f"/>
    <s v="t"/>
    <x v="2"/>
    <x v="0"/>
    <n v="7.5"/>
    <x v="0"/>
    <x v="2"/>
  </r>
  <r>
    <s v="PAT_233"/>
    <n v="58"/>
    <x v="2"/>
    <x v="1"/>
    <x v="0"/>
    <x v="0"/>
    <x v="1"/>
    <x v="1"/>
    <s v="t"/>
    <s v="f"/>
    <s v="f"/>
    <s v="POMERANIA"/>
    <s v="POMERANIA"/>
    <n v="354"/>
    <x v="2"/>
    <x v="5"/>
    <n v="9"/>
    <n v="4"/>
    <n v="6.5"/>
    <s v="Medium"/>
    <s v="f"/>
    <s v="t"/>
    <s v="f"/>
    <s v="t"/>
    <s v="f"/>
    <s v="t"/>
    <s v="t"/>
    <x v="4"/>
    <x v="1"/>
    <n v="6.5"/>
    <x v="1"/>
    <x v="4"/>
  </r>
  <r>
    <s v="PAT_236"/>
    <n v="55"/>
    <x v="2"/>
    <x v="0"/>
    <x v="0"/>
    <x v="1"/>
    <x v="1"/>
    <x v="1"/>
    <s v="t"/>
    <s v="f"/>
    <s v="f"/>
    <s v="POMERANIA"/>
    <s v="POMERANIA"/>
    <n v="361"/>
    <x v="3"/>
    <x v="6"/>
    <n v="6"/>
    <n v="5"/>
    <n v="5.5"/>
    <s v="Medium"/>
    <s v="t"/>
    <s v="f"/>
    <s v="f"/>
    <s v="f"/>
    <s v="f"/>
    <s v="t"/>
    <s v="t"/>
    <x v="2"/>
    <x v="0"/>
    <n v="5.5"/>
    <x v="0"/>
    <x v="2"/>
  </r>
  <r>
    <s v="PAT_237"/>
    <n v="77"/>
    <x v="1"/>
    <x v="0"/>
    <x v="0"/>
    <x v="0"/>
    <x v="0"/>
    <x v="1"/>
    <s v="f"/>
    <s v="f"/>
    <s v="f"/>
    <s v="POMERANIA"/>
    <s v="POMERANIA"/>
    <n v="362"/>
    <x v="2"/>
    <x v="1"/>
    <n v="6"/>
    <n v="6"/>
    <n v="6"/>
    <s v="Medium"/>
    <s v="t"/>
    <s v="f"/>
    <s v="t"/>
    <s v="f"/>
    <s v="t"/>
    <s v="f"/>
    <s v="t"/>
    <x v="3"/>
    <x v="1"/>
    <n v="6"/>
    <x v="1"/>
    <x v="3"/>
  </r>
  <r>
    <s v="PAT_238"/>
    <n v="81"/>
    <x v="1"/>
    <x v="1"/>
    <x v="0"/>
    <x v="0"/>
    <x v="0"/>
    <x v="0"/>
    <s v="f"/>
    <s v="f"/>
    <s v="f"/>
    <s v="POMERANIA"/>
    <s v="POMERANIA"/>
    <n v="364"/>
    <x v="2"/>
    <x v="12"/>
    <n v="16"/>
    <n v="14"/>
    <n v="15"/>
    <s v="Large"/>
    <s v="t"/>
    <s v="f"/>
    <s v="f"/>
    <s v="f"/>
    <s v="f"/>
    <s v="f"/>
    <s v="t"/>
    <x v="2"/>
    <x v="0"/>
    <n v="15"/>
    <x v="0"/>
    <x v="2"/>
  </r>
  <r>
    <s v="PAT_241"/>
    <n v="83"/>
    <x v="1"/>
    <x v="0"/>
    <x v="0"/>
    <x v="0"/>
    <x v="1"/>
    <x v="0"/>
    <s v="t"/>
    <s v="f"/>
    <s v="f"/>
    <s v="GERMANY"/>
    <s v="GERMANY"/>
    <n v="367"/>
    <x v="2"/>
    <x v="6"/>
    <n v="32"/>
    <n v="13"/>
    <n v="22.5"/>
    <s v="Large"/>
    <s v="t"/>
    <s v="t"/>
    <s v="t"/>
    <s v="f"/>
    <s v="t"/>
    <s v="t"/>
    <s v="t"/>
    <x v="3"/>
    <x v="1"/>
    <n v="22.5"/>
    <x v="1"/>
    <x v="3"/>
  </r>
  <r>
    <s v="PAT_243"/>
    <n v="26"/>
    <x v="0"/>
    <x v="1"/>
    <x v="0"/>
    <x v="0"/>
    <x v="1"/>
    <x v="1"/>
    <s v="t"/>
    <s v="f"/>
    <s v="f"/>
    <s v="POMERANIA"/>
    <s v="POMERANIA"/>
    <n v="372"/>
    <x v="3"/>
    <x v="6"/>
    <n v="9"/>
    <n v="6"/>
    <n v="7.5"/>
    <s v="Medium"/>
    <s v="t"/>
    <s v="f"/>
    <s v="t"/>
    <s v="f"/>
    <s v="t"/>
    <s v="t"/>
    <s v="t"/>
    <x v="3"/>
    <x v="1"/>
    <n v="7.5"/>
    <x v="1"/>
    <x v="3"/>
  </r>
  <r>
    <s v="PAT_244"/>
    <n v="35"/>
    <x v="3"/>
    <x v="0"/>
    <x v="0"/>
    <x v="0"/>
    <x v="1"/>
    <x v="0"/>
    <s v="t"/>
    <s v="t"/>
    <s v="t"/>
    <s v="UNK"/>
    <s v="UNK"/>
    <n v="374"/>
    <x v="4"/>
    <x v="6"/>
    <n v="6"/>
    <n v="5"/>
    <n v="5.5"/>
    <s v="Medium"/>
    <s v="f"/>
    <s v="t"/>
    <s v="f"/>
    <s v="t"/>
    <s v="f"/>
    <s v="t"/>
    <s v="t"/>
    <x v="0"/>
    <x v="0"/>
    <n v="5.5"/>
    <x v="0"/>
    <x v="0"/>
  </r>
  <r>
    <s v="PAT_245"/>
    <n v="71"/>
    <x v="1"/>
    <x v="0"/>
    <x v="0"/>
    <x v="1"/>
    <x v="0"/>
    <x v="0"/>
    <s v="t"/>
    <s v="t"/>
    <s v="t"/>
    <s v="BRAZIL"/>
    <s v="GERMANY"/>
    <n v="376"/>
    <x v="3"/>
    <x v="4"/>
    <n v="30"/>
    <n v="20"/>
    <n v="25"/>
    <s v="Large"/>
    <s v="t"/>
    <s v="t"/>
    <s v="f"/>
    <s v="f"/>
    <s v="t"/>
    <s v="f"/>
    <s v="t"/>
    <x v="3"/>
    <x v="1"/>
    <n v="25"/>
    <x v="1"/>
    <x v="3"/>
  </r>
  <r>
    <s v="PAT_246"/>
    <n v="33"/>
    <x v="3"/>
    <x v="0"/>
    <x v="0"/>
    <x v="1"/>
    <x v="1"/>
    <x v="1"/>
    <s v="t"/>
    <s v="t"/>
    <s v="t"/>
    <s v="POMERANIA"/>
    <s v="POMERANIA"/>
    <n v="377"/>
    <x v="2"/>
    <x v="5"/>
    <n v="11"/>
    <n v="10"/>
    <n v="10.5"/>
    <s v="Large"/>
    <s v="f"/>
    <s v="f"/>
    <s v="f"/>
    <s v="f"/>
    <s v="f"/>
    <s v="f"/>
    <s v="t"/>
    <x v="2"/>
    <x v="0"/>
    <n v="10.5"/>
    <x v="0"/>
    <x v="2"/>
  </r>
  <r>
    <s v="PAT_248"/>
    <n v="42"/>
    <x v="3"/>
    <x v="1"/>
    <x v="0"/>
    <x v="0"/>
    <x v="0"/>
    <x v="1"/>
    <s v="t"/>
    <s v="t"/>
    <s v="t"/>
    <s v="GERMANY"/>
    <s v="POMERANIA"/>
    <n v="379"/>
    <x v="2"/>
    <x v="2"/>
    <n v="9"/>
    <n v="2"/>
    <n v="5.5"/>
    <s v="Medium"/>
    <s v="t"/>
    <s v="t"/>
    <s v="f"/>
    <s v="f"/>
    <s v="f"/>
    <s v="t"/>
    <s v="t"/>
    <x v="3"/>
    <x v="1"/>
    <n v="5.5"/>
    <x v="1"/>
    <x v="3"/>
  </r>
  <r>
    <s v="PAT_249"/>
    <n v="62"/>
    <x v="1"/>
    <x v="0"/>
    <x v="0"/>
    <x v="0"/>
    <x v="0"/>
    <x v="0"/>
    <s v="t"/>
    <s v="t"/>
    <s v="t"/>
    <s v="GERMANY"/>
    <s v="GERMANY"/>
    <n v="380"/>
    <x v="3"/>
    <x v="2"/>
    <n v="6"/>
    <n v="4"/>
    <n v="5"/>
    <s v="Medium"/>
    <s v="f"/>
    <s v="f"/>
    <s v="f"/>
    <s v="f"/>
    <s v="f"/>
    <s v="f"/>
    <s v="t"/>
    <x v="2"/>
    <x v="0"/>
    <n v="5"/>
    <x v="0"/>
    <x v="2"/>
  </r>
  <r>
    <s v="PAT_251"/>
    <n v="91"/>
    <x v="1"/>
    <x v="1"/>
    <x v="0"/>
    <x v="0"/>
    <x v="0"/>
    <x v="0"/>
    <s v="t"/>
    <s v="f"/>
    <s v="f"/>
    <s v="ITALY"/>
    <s v="ITALY"/>
    <n v="382"/>
    <x v="2"/>
    <x v="0"/>
    <n v="10"/>
    <n v="8"/>
    <n v="9"/>
    <s v="Medium"/>
    <s v="t"/>
    <s v="t"/>
    <s v="t"/>
    <s v="f"/>
    <s v="t"/>
    <s v="t"/>
    <s v="t"/>
    <x v="3"/>
    <x v="1"/>
    <n v="9"/>
    <x v="1"/>
    <x v="3"/>
  </r>
  <r>
    <s v="PAT_252"/>
    <n v="75"/>
    <x v="1"/>
    <x v="1"/>
    <x v="0"/>
    <x v="0"/>
    <x v="0"/>
    <x v="0"/>
    <s v="t"/>
    <s v="f"/>
    <s v="f"/>
    <s v="ITALY"/>
    <s v="ITALY"/>
    <n v="383"/>
    <x v="2"/>
    <x v="2"/>
    <n v="15"/>
    <n v="13"/>
    <n v="14"/>
    <s v="Large"/>
    <s v="f"/>
    <s v="t"/>
    <s v="f"/>
    <s v="f"/>
    <s v="t"/>
    <s v="t"/>
    <s v="t"/>
    <x v="3"/>
    <x v="1"/>
    <n v="14"/>
    <x v="1"/>
    <x v="3"/>
  </r>
  <r>
    <s v="PAT_253"/>
    <n v="47"/>
    <x v="2"/>
    <x v="0"/>
    <x v="0"/>
    <x v="1"/>
    <x v="1"/>
    <x v="1"/>
    <s v="t"/>
    <s v="f"/>
    <s v="f"/>
    <s v="AUSTRIA"/>
    <s v="GERMANY"/>
    <n v="384"/>
    <x v="2"/>
    <x v="0"/>
    <n v="10"/>
    <n v="10"/>
    <n v="10"/>
    <s v="Medium"/>
    <s v="t"/>
    <s v="t"/>
    <s v="f"/>
    <s v="f"/>
    <s v="t"/>
    <s v="t"/>
    <s v="t"/>
    <x v="3"/>
    <x v="1"/>
    <n v="10"/>
    <x v="1"/>
    <x v="3"/>
  </r>
  <r>
    <s v="PAT_255"/>
    <n v="68"/>
    <x v="1"/>
    <x v="0"/>
    <x v="0"/>
    <x v="0"/>
    <x v="1"/>
    <x v="0"/>
    <s v="t"/>
    <s v="f"/>
    <s v="f"/>
    <s v="GERMANY"/>
    <s v="GERMANY"/>
    <n v="388"/>
    <x v="2"/>
    <x v="2"/>
    <n v="11"/>
    <n v="8"/>
    <n v="9.5"/>
    <s v="Medium"/>
    <s v="t"/>
    <s v="t"/>
    <s v="f"/>
    <s v="f"/>
    <s v="t"/>
    <s v="t"/>
    <s v="t"/>
    <x v="3"/>
    <x v="1"/>
    <n v="9.5"/>
    <x v="1"/>
    <x v="3"/>
  </r>
  <r>
    <s v="PAT_256"/>
    <n v="90"/>
    <x v="1"/>
    <x v="1"/>
    <x v="0"/>
    <x v="0"/>
    <x v="0"/>
    <x v="1"/>
    <s v="t"/>
    <s v="t"/>
    <s v="t"/>
    <s v="POMERANIA"/>
    <s v="POMERANIA"/>
    <n v="295"/>
    <x v="0"/>
    <x v="4"/>
    <n v="7"/>
    <n v="4"/>
    <n v="5.5"/>
    <s v="Medium"/>
    <s v="f"/>
    <s v="t"/>
    <s v="f"/>
    <s v="f"/>
    <s v="f"/>
    <s v="t"/>
    <s v="f"/>
    <x v="1"/>
    <x v="0"/>
    <n v="5.5"/>
    <x v="0"/>
    <x v="1"/>
  </r>
  <r>
    <s v="PAT_258"/>
    <n v="62"/>
    <x v="1"/>
    <x v="0"/>
    <x v="0"/>
    <x v="0"/>
    <x v="1"/>
    <x v="0"/>
    <s v="f"/>
    <s v="f"/>
    <s v="f"/>
    <s v="GERMANY"/>
    <s v="POMERANIA"/>
    <n v="397"/>
    <x v="2"/>
    <x v="6"/>
    <n v="1"/>
    <n v="1"/>
    <n v="1"/>
    <s v="Small"/>
    <s v="t"/>
    <s v="f"/>
    <s v="t"/>
    <s v="f"/>
    <s v="t"/>
    <s v="t"/>
    <s v="t"/>
    <x v="3"/>
    <x v="1"/>
    <n v="1"/>
    <x v="1"/>
    <x v="3"/>
  </r>
  <r>
    <s v="PAT_259"/>
    <n v="92"/>
    <x v="1"/>
    <x v="1"/>
    <x v="0"/>
    <x v="0"/>
    <x v="0"/>
    <x v="0"/>
    <s v="t"/>
    <s v="f"/>
    <s v="f"/>
    <s v="POMERANIA"/>
    <s v="POMERANIA"/>
    <n v="399"/>
    <x v="0"/>
    <x v="7"/>
    <n v="5"/>
    <n v="3"/>
    <n v="4"/>
    <s v="Small"/>
    <s v="t"/>
    <s v="t"/>
    <s v="f"/>
    <s v="f"/>
    <s v="f"/>
    <s v="t"/>
    <s v="t"/>
    <x v="5"/>
    <x v="1"/>
    <n v="4"/>
    <x v="1"/>
    <x v="5"/>
  </r>
  <r>
    <s v="PAT_260"/>
    <n v="78"/>
    <x v="1"/>
    <x v="1"/>
    <x v="0"/>
    <x v="0"/>
    <x v="1"/>
    <x v="1"/>
    <s v="t"/>
    <s v="f"/>
    <s v="f"/>
    <s v="POMERANIA"/>
    <s v="POMERANIA"/>
    <n v="1289"/>
    <x v="0"/>
    <x v="0"/>
    <n v="10"/>
    <n v="10"/>
    <n v="10"/>
    <s v="Medium"/>
    <s v="t"/>
    <s v="f"/>
    <s v="f"/>
    <s v="f"/>
    <s v="f"/>
    <s v="f"/>
    <s v="f"/>
    <x v="2"/>
    <x v="0"/>
    <n v="10"/>
    <x v="0"/>
    <x v="2"/>
  </r>
  <r>
    <s v="PAT_262"/>
    <n v="41"/>
    <x v="3"/>
    <x v="1"/>
    <x v="0"/>
    <x v="0"/>
    <x v="1"/>
    <x v="0"/>
    <s v="f"/>
    <s v="f"/>
    <s v="f"/>
    <s v="GERMANY"/>
    <s v="GERMANY"/>
    <n v="402"/>
    <x v="2"/>
    <x v="5"/>
    <n v="22"/>
    <n v="15"/>
    <n v="18.5"/>
    <s v="Large"/>
    <s v="t"/>
    <s v="t"/>
    <s v="f"/>
    <s v="t"/>
    <s v="f"/>
    <s v="f"/>
    <s v="t"/>
    <x v="4"/>
    <x v="1"/>
    <n v="18.5"/>
    <x v="1"/>
    <x v="4"/>
  </r>
  <r>
    <s v="PAT_263"/>
    <n v="83"/>
    <x v="1"/>
    <x v="0"/>
    <x v="0"/>
    <x v="0"/>
    <x v="0"/>
    <x v="0"/>
    <s v="t"/>
    <s v="f"/>
    <s v="f"/>
    <s v="POMERANIA"/>
    <s v="POMERANIA"/>
    <n v="404"/>
    <x v="0"/>
    <x v="2"/>
    <n v="8"/>
    <n v="8"/>
    <n v="8"/>
    <s v="Medium"/>
    <s v="t"/>
    <s v="f"/>
    <s v="f"/>
    <s v="f"/>
    <s v="f"/>
    <s v="t"/>
    <s v="t"/>
    <x v="2"/>
    <x v="0"/>
    <n v="8"/>
    <x v="0"/>
    <x v="2"/>
  </r>
  <r>
    <s v="PAT_265"/>
    <n v="44"/>
    <x v="3"/>
    <x v="0"/>
    <x v="0"/>
    <x v="0"/>
    <x v="1"/>
    <x v="1"/>
    <s v="f"/>
    <s v="f"/>
    <s v="f"/>
    <s v="POMERANIA"/>
    <s v="POMERANIA"/>
    <n v="406"/>
    <x v="2"/>
    <x v="4"/>
    <n v="11"/>
    <n v="9"/>
    <n v="10"/>
    <s v="Medium"/>
    <s v="t"/>
    <s v="f"/>
    <s v="f"/>
    <s v="f"/>
    <s v="f"/>
    <s v="t"/>
    <s v="t"/>
    <x v="3"/>
    <x v="1"/>
    <n v="10"/>
    <x v="1"/>
    <x v="3"/>
  </r>
  <r>
    <s v="PAT_267"/>
    <n v="79"/>
    <x v="1"/>
    <x v="0"/>
    <x v="0"/>
    <x v="0"/>
    <x v="0"/>
    <x v="0"/>
    <s v="f"/>
    <s v="f"/>
    <s v="f"/>
    <s v="POMERANIA"/>
    <s v="POMERANIA"/>
    <n v="412"/>
    <x v="2"/>
    <x v="0"/>
    <n v="17"/>
    <n v="12"/>
    <n v="14.5"/>
    <s v="Large"/>
    <s v="t"/>
    <s v="t"/>
    <s v="f"/>
    <s v="f"/>
    <s v="f"/>
    <s v="t"/>
    <s v="t"/>
    <x v="3"/>
    <x v="1"/>
    <n v="14.5"/>
    <x v="1"/>
    <x v="3"/>
  </r>
  <r>
    <s v="PAT_269"/>
    <n v="58"/>
    <x v="2"/>
    <x v="0"/>
    <x v="0"/>
    <x v="1"/>
    <x v="1"/>
    <x v="0"/>
    <s v="f"/>
    <s v="f"/>
    <s v="f"/>
    <s v="POMERANIA"/>
    <s v="POMERANIA"/>
    <n v="415"/>
    <x v="2"/>
    <x v="6"/>
    <n v="20"/>
    <n v="18"/>
    <n v="19"/>
    <s v="Large"/>
    <s v="t"/>
    <s v="t"/>
    <s v="t"/>
    <s v="f"/>
    <s v="t"/>
    <s v="t"/>
    <s v="t"/>
    <x v="3"/>
    <x v="1"/>
    <n v="19"/>
    <x v="1"/>
    <x v="3"/>
  </r>
  <r>
    <s v="PAT_270"/>
    <n v="90"/>
    <x v="1"/>
    <x v="1"/>
    <x v="0"/>
    <x v="0"/>
    <x v="0"/>
    <x v="0"/>
    <s v="t"/>
    <s v="f"/>
    <s v="f"/>
    <s v="POMERANIA"/>
    <s v="POMERANIA"/>
    <n v="1386"/>
    <x v="0"/>
    <x v="0"/>
    <n v="13"/>
    <n v="7"/>
    <n v="10"/>
    <s v="Medium"/>
    <s v="t"/>
    <s v="t"/>
    <s v="f"/>
    <s v="f"/>
    <s v="f"/>
    <s v="f"/>
    <s v="f"/>
    <x v="2"/>
    <x v="0"/>
    <n v="10"/>
    <x v="0"/>
    <x v="2"/>
  </r>
  <r>
    <s v="PAT_271"/>
    <n v="79"/>
    <x v="1"/>
    <x v="1"/>
    <x v="0"/>
    <x v="0"/>
    <x v="0"/>
    <x v="0"/>
    <s v="t"/>
    <s v="t"/>
    <s v="t"/>
    <s v="GERMANY"/>
    <s v="GERMANY"/>
    <n v="418"/>
    <x v="2"/>
    <x v="6"/>
    <n v="12"/>
    <n v="10"/>
    <n v="11"/>
    <s v="Large"/>
    <s v="t"/>
    <s v="f"/>
    <s v="t"/>
    <s v="f"/>
    <s v="f"/>
    <s v="t"/>
    <s v="t"/>
    <x v="5"/>
    <x v="1"/>
    <n v="11"/>
    <x v="1"/>
    <x v="5"/>
  </r>
  <r>
    <s v="PAT_272"/>
    <n v="83"/>
    <x v="1"/>
    <x v="1"/>
    <x v="0"/>
    <x v="0"/>
    <x v="0"/>
    <x v="0"/>
    <s v="f"/>
    <s v="f"/>
    <s v="f"/>
    <s v="POMERANIA"/>
    <s v="POMERANIA"/>
    <n v="419"/>
    <x v="2"/>
    <x v="0"/>
    <n v="15"/>
    <n v="12"/>
    <n v="13.5"/>
    <s v="Large"/>
    <s v="f"/>
    <s v="f"/>
    <s v="f"/>
    <s v="f"/>
    <s v="f"/>
    <s v="t"/>
    <s v="t"/>
    <x v="3"/>
    <x v="1"/>
    <n v="13.5"/>
    <x v="1"/>
    <x v="3"/>
  </r>
  <r>
    <s v="PAT_274"/>
    <n v="84"/>
    <x v="1"/>
    <x v="1"/>
    <x v="0"/>
    <x v="0"/>
    <x v="0"/>
    <x v="0"/>
    <s v="t"/>
    <s v="f"/>
    <s v="f"/>
    <s v="POMERANIA"/>
    <s v="POMERANIA"/>
    <n v="423"/>
    <x v="3"/>
    <x v="7"/>
    <n v="6"/>
    <n v="4"/>
    <n v="5"/>
    <s v="Medium"/>
    <s v="t"/>
    <s v="t"/>
    <s v="t"/>
    <s v="f"/>
    <s v="f"/>
    <s v="t"/>
    <s v="t"/>
    <x v="3"/>
    <x v="1"/>
    <n v="5"/>
    <x v="1"/>
    <x v="3"/>
  </r>
  <r>
    <s v="PAT_275"/>
    <n v="71"/>
    <x v="1"/>
    <x v="1"/>
    <x v="0"/>
    <x v="0"/>
    <x v="0"/>
    <x v="0"/>
    <s v="f"/>
    <s v="t"/>
    <s v="t"/>
    <s v="POMERANIA"/>
    <s v="POMERANIA"/>
    <n v="424"/>
    <x v="2"/>
    <x v="0"/>
    <n v="20"/>
    <n v="16"/>
    <n v="18"/>
    <s v="Large"/>
    <s v="t"/>
    <s v="f"/>
    <s v="f"/>
    <s v="f"/>
    <s v="t"/>
    <s v="t"/>
    <s v="t"/>
    <x v="3"/>
    <x v="1"/>
    <n v="18"/>
    <x v="1"/>
    <x v="3"/>
  </r>
  <r>
    <s v="PAT_276"/>
    <n v="52"/>
    <x v="2"/>
    <x v="1"/>
    <x v="0"/>
    <x v="0"/>
    <x v="1"/>
    <x v="1"/>
    <s v="f"/>
    <s v="f"/>
    <s v="f"/>
    <s v="POMERANIA"/>
    <s v="POMERANIA"/>
    <n v="425"/>
    <x v="2"/>
    <x v="5"/>
    <n v="5"/>
    <n v="3"/>
    <n v="4"/>
    <s v="Small"/>
    <s v="f"/>
    <s v="f"/>
    <s v="f"/>
    <s v="f"/>
    <s v="f"/>
    <s v="t"/>
    <s v="t"/>
    <x v="2"/>
    <x v="0"/>
    <n v="4"/>
    <x v="0"/>
    <x v="2"/>
  </r>
  <r>
    <s v="PAT_277"/>
    <n v="65"/>
    <x v="1"/>
    <x v="1"/>
    <x v="0"/>
    <x v="0"/>
    <x v="0"/>
    <x v="1"/>
    <s v="t"/>
    <s v="f"/>
    <s v="f"/>
    <s v="POMERANIA"/>
    <s v="POMERANIA"/>
    <n v="426"/>
    <x v="2"/>
    <x v="0"/>
    <n v="7"/>
    <n v="6"/>
    <n v="6.5"/>
    <s v="Medium"/>
    <s v="t"/>
    <s v="t"/>
    <s v="t"/>
    <s v="f"/>
    <s v="t"/>
    <s v="t"/>
    <s v="t"/>
    <x v="5"/>
    <x v="1"/>
    <n v="6.5"/>
    <x v="1"/>
    <x v="5"/>
  </r>
  <r>
    <s v="PAT_279"/>
    <n v="51"/>
    <x v="2"/>
    <x v="0"/>
    <x v="0"/>
    <x v="1"/>
    <x v="1"/>
    <x v="0"/>
    <s v="t"/>
    <s v="f"/>
    <s v="f"/>
    <s v="POMERANIA"/>
    <s v="POMERANIA"/>
    <n v="429"/>
    <x v="2"/>
    <x v="6"/>
    <n v="23"/>
    <n v="13"/>
    <n v="18"/>
    <s v="Large"/>
    <s v="t"/>
    <s v="f"/>
    <s v="t"/>
    <s v="f"/>
    <s v="t"/>
    <s v="t"/>
    <s v="t"/>
    <x v="3"/>
    <x v="1"/>
    <n v="18"/>
    <x v="1"/>
    <x v="3"/>
  </r>
  <r>
    <s v="PAT_280"/>
    <n v="53"/>
    <x v="2"/>
    <x v="0"/>
    <x v="0"/>
    <x v="0"/>
    <x v="1"/>
    <x v="1"/>
    <s v="f"/>
    <s v="f"/>
    <s v="f"/>
    <s v="POMERANIA"/>
    <s v="POMERANIA"/>
    <n v="431"/>
    <x v="2"/>
    <x v="0"/>
    <n v="8"/>
    <n v="7"/>
    <n v="7.5"/>
    <s v="Medium"/>
    <s v="t"/>
    <s v="t"/>
    <s v="f"/>
    <s v="f"/>
    <s v="t"/>
    <s v="t"/>
    <s v="t"/>
    <x v="3"/>
    <x v="1"/>
    <n v="7.5"/>
    <x v="1"/>
    <x v="3"/>
  </r>
  <r>
    <s v="PAT_281"/>
    <n v="61"/>
    <x v="1"/>
    <x v="0"/>
    <x v="0"/>
    <x v="0"/>
    <x v="0"/>
    <x v="1"/>
    <s v="f"/>
    <s v="f"/>
    <s v="f"/>
    <s v="POMERANIA"/>
    <s v="POMERANIA"/>
    <n v="1516"/>
    <x v="3"/>
    <x v="8"/>
    <n v="2"/>
    <n v="2"/>
    <n v="2"/>
    <s v="Small"/>
    <s v="t"/>
    <s v="f"/>
    <s v="f"/>
    <s v="f"/>
    <s v="f"/>
    <s v="f"/>
    <s v="f"/>
    <x v="2"/>
    <x v="0"/>
    <n v="2"/>
    <x v="0"/>
    <x v="2"/>
  </r>
  <r>
    <s v="PAT_282"/>
    <n v="55"/>
    <x v="2"/>
    <x v="0"/>
    <x v="0"/>
    <x v="1"/>
    <x v="1"/>
    <x v="0"/>
    <s v="f"/>
    <s v="f"/>
    <s v="f"/>
    <s v="POMERANIA"/>
    <s v="POMERANIA"/>
    <n v="433"/>
    <x v="2"/>
    <x v="3"/>
    <n v="6"/>
    <n v="5"/>
    <n v="5.5"/>
    <s v="Medium"/>
    <s v="t"/>
    <s v="t"/>
    <s v="t"/>
    <s v="f"/>
    <s v="t"/>
    <s v="t"/>
    <s v="t"/>
    <x v="3"/>
    <x v="1"/>
    <n v="5.5"/>
    <x v="1"/>
    <x v="3"/>
  </r>
  <r>
    <s v="PAT_286"/>
    <n v="55"/>
    <x v="2"/>
    <x v="1"/>
    <x v="0"/>
    <x v="0"/>
    <x v="1"/>
    <x v="1"/>
    <s v="f"/>
    <s v="f"/>
    <s v="f"/>
    <s v="POMERANIA"/>
    <s v="POMERANIA"/>
    <n v="1458"/>
    <x v="2"/>
    <x v="5"/>
    <n v="5"/>
    <n v="5"/>
    <n v="5"/>
    <s v="Medium"/>
    <s v="t"/>
    <s v="f"/>
    <s v="f"/>
    <s v="f"/>
    <s v="f"/>
    <s v="f"/>
    <s v="f"/>
    <x v="2"/>
    <x v="0"/>
    <n v="5"/>
    <x v="0"/>
    <x v="2"/>
  </r>
  <r>
    <s v="PAT_287"/>
    <n v="70"/>
    <x v="1"/>
    <x v="1"/>
    <x v="0"/>
    <x v="0"/>
    <x v="1"/>
    <x v="1"/>
    <s v="t"/>
    <s v="t"/>
    <s v="t"/>
    <s v="POMERANIA"/>
    <s v="POMERANIA"/>
    <n v="440"/>
    <x v="2"/>
    <x v="2"/>
    <n v="10"/>
    <n v="9"/>
    <n v="9.5"/>
    <s v="Medium"/>
    <s v="f"/>
    <s v="t"/>
    <s v="f"/>
    <s v="f"/>
    <s v="f"/>
    <s v="t"/>
    <s v="t"/>
    <x v="2"/>
    <x v="0"/>
    <n v="9.5"/>
    <x v="0"/>
    <x v="2"/>
  </r>
  <r>
    <s v="PAT_288"/>
    <n v="57"/>
    <x v="2"/>
    <x v="1"/>
    <x v="0"/>
    <x v="0"/>
    <x v="1"/>
    <x v="1"/>
    <s v="t"/>
    <s v="f"/>
    <s v="f"/>
    <s v="POMERANIA"/>
    <s v="POMERANIA"/>
    <n v="441"/>
    <x v="0"/>
    <x v="0"/>
    <n v="9"/>
    <n v="7"/>
    <n v="8"/>
    <s v="Medium"/>
    <s v="t"/>
    <s v="t"/>
    <s v="f"/>
    <s v="t"/>
    <s v="t"/>
    <s v="t"/>
    <s v="t"/>
    <x v="3"/>
    <x v="1"/>
    <n v="8"/>
    <x v="1"/>
    <x v="3"/>
  </r>
  <r>
    <s v="PAT_289"/>
    <n v="56"/>
    <x v="2"/>
    <x v="0"/>
    <x v="1"/>
    <x v="0"/>
    <x v="1"/>
    <x v="0"/>
    <s v="t"/>
    <s v="f"/>
    <s v="f"/>
    <s v="POMERANIA"/>
    <s v="POMERANIA"/>
    <n v="1399"/>
    <x v="2"/>
    <x v="2"/>
    <n v="6"/>
    <n v="4"/>
    <n v="5"/>
    <s v="Medium"/>
    <s v="t"/>
    <s v="f"/>
    <s v="f"/>
    <s v="f"/>
    <s v="f"/>
    <s v="f"/>
    <s v="f"/>
    <x v="2"/>
    <x v="0"/>
    <n v="5"/>
    <x v="0"/>
    <x v="2"/>
  </r>
  <r>
    <s v="PAT_290"/>
    <n v="54"/>
    <x v="2"/>
    <x v="0"/>
    <x v="0"/>
    <x v="1"/>
    <x v="1"/>
    <x v="1"/>
    <s v="t"/>
    <s v="f"/>
    <s v="f"/>
    <s v="POMERANIA"/>
    <s v="POMERANIA"/>
    <n v="445"/>
    <x v="2"/>
    <x v="5"/>
    <n v="15"/>
    <n v="12"/>
    <n v="13.5"/>
    <s v="Large"/>
    <s v="t"/>
    <s v="t"/>
    <s v="t"/>
    <s v="f"/>
    <s v="t"/>
    <s v="t"/>
    <s v="t"/>
    <x v="3"/>
    <x v="1"/>
    <n v="13.5"/>
    <x v="1"/>
    <x v="3"/>
  </r>
  <r>
    <s v="PAT_291"/>
    <n v="58"/>
    <x v="2"/>
    <x v="0"/>
    <x v="0"/>
    <x v="1"/>
    <x v="0"/>
    <x v="1"/>
    <s v="f"/>
    <s v="f"/>
    <s v="f"/>
    <s v="BRAZIL"/>
    <s v="ITALY"/>
    <n v="446"/>
    <x v="4"/>
    <x v="7"/>
    <n v="10"/>
    <n v="10"/>
    <n v="10"/>
    <s v="Medium"/>
    <s v="t"/>
    <s v="f"/>
    <s v="t"/>
    <s v="f"/>
    <s v="t"/>
    <s v="f"/>
    <s v="t"/>
    <x v="3"/>
    <x v="1"/>
    <n v="10"/>
    <x v="1"/>
    <x v="3"/>
  </r>
  <r>
    <s v="PAT_294"/>
    <n v="78"/>
    <x v="1"/>
    <x v="0"/>
    <x v="0"/>
    <x v="0"/>
    <x v="1"/>
    <x v="0"/>
    <s v="t"/>
    <s v="t"/>
    <s v="t"/>
    <s v="BRAZIL"/>
    <s v="BRAZIL"/>
    <n v="638"/>
    <x v="4"/>
    <x v="0"/>
    <n v="12"/>
    <n v="11"/>
    <n v="11.5"/>
    <s v="Large"/>
    <s v="t"/>
    <s v="t"/>
    <s v="f"/>
    <s v="f"/>
    <s v="t"/>
    <s v="t"/>
    <s v="t"/>
    <x v="3"/>
    <x v="1"/>
    <n v="11.5"/>
    <x v="1"/>
    <x v="3"/>
  </r>
  <r>
    <s v="PAT_295"/>
    <n v="62"/>
    <x v="1"/>
    <x v="1"/>
    <x v="0"/>
    <x v="0"/>
    <x v="0"/>
    <x v="1"/>
    <s v="t"/>
    <s v="f"/>
    <s v="f"/>
    <s v="UNK"/>
    <s v="UNK"/>
    <n v="639"/>
    <x v="2"/>
    <x v="6"/>
    <n v="7"/>
    <n v="6"/>
    <n v="6.5"/>
    <s v="Medium"/>
    <s v="t"/>
    <s v="t"/>
    <s v="t"/>
    <s v="f"/>
    <s v="f"/>
    <s v="t"/>
    <s v="t"/>
    <x v="3"/>
    <x v="1"/>
    <n v="6.5"/>
    <x v="1"/>
    <x v="3"/>
  </r>
  <r>
    <s v="PAT_296"/>
    <n v="68"/>
    <x v="1"/>
    <x v="1"/>
    <x v="0"/>
    <x v="0"/>
    <x v="0"/>
    <x v="1"/>
    <s v="t"/>
    <s v="t"/>
    <s v="t"/>
    <s v="ITALY"/>
    <s v="ITALY"/>
    <n v="640"/>
    <x v="2"/>
    <x v="0"/>
    <n v="9"/>
    <n v="8"/>
    <n v="8.5"/>
    <s v="Medium"/>
    <s v="t"/>
    <s v="t"/>
    <s v="t"/>
    <s v="f"/>
    <s v="f"/>
    <s v="t"/>
    <s v="t"/>
    <x v="5"/>
    <x v="1"/>
    <n v="8.5"/>
    <x v="1"/>
    <x v="5"/>
  </r>
  <r>
    <s v="PAT_297"/>
    <n v="62"/>
    <x v="1"/>
    <x v="1"/>
    <x v="0"/>
    <x v="0"/>
    <x v="0"/>
    <x v="1"/>
    <s v="t"/>
    <s v="t"/>
    <s v="t"/>
    <s v="ITALY"/>
    <s v="ITALY"/>
    <n v="4307"/>
    <x v="3"/>
    <x v="6"/>
    <n v="5"/>
    <n v="4"/>
    <n v="4.5"/>
    <s v="Small"/>
    <s v="f"/>
    <s v="f"/>
    <s v="f"/>
    <s v="f"/>
    <s v="f"/>
    <s v="t"/>
    <s v="f"/>
    <x v="0"/>
    <x v="0"/>
    <n v="4.5"/>
    <x v="0"/>
    <x v="0"/>
  </r>
  <r>
    <s v="PAT_300"/>
    <n v="62"/>
    <x v="1"/>
    <x v="1"/>
    <x v="1"/>
    <x v="0"/>
    <x v="0"/>
    <x v="1"/>
    <s v="t"/>
    <s v="f"/>
    <s v="f"/>
    <s v="GERMANY"/>
    <s v="GERMANY"/>
    <n v="648"/>
    <x v="2"/>
    <x v="11"/>
    <n v="5"/>
    <n v="4"/>
    <n v="4.5"/>
    <s v="Small"/>
    <s v="f"/>
    <s v="f"/>
    <s v="f"/>
    <s v="f"/>
    <s v="f"/>
    <s v="t"/>
    <s v="t"/>
    <x v="2"/>
    <x v="0"/>
    <n v="4.5"/>
    <x v="0"/>
    <x v="2"/>
  </r>
  <r>
    <s v="PAT_302"/>
    <n v="64"/>
    <x v="1"/>
    <x v="0"/>
    <x v="1"/>
    <x v="0"/>
    <x v="1"/>
    <x v="1"/>
    <s v="t"/>
    <s v="t"/>
    <s v="t"/>
    <s v="GERMANY"/>
    <s v="GERMANY"/>
    <n v="651"/>
    <x v="2"/>
    <x v="0"/>
    <n v="10"/>
    <n v="10"/>
    <n v="10"/>
    <s v="Medium"/>
    <s v="t"/>
    <s v="t"/>
    <s v="t"/>
    <s v="f"/>
    <s v="t"/>
    <s v="t"/>
    <s v="t"/>
    <x v="3"/>
    <x v="1"/>
    <n v="10"/>
    <x v="1"/>
    <x v="3"/>
  </r>
  <r>
    <s v="PAT_303"/>
    <n v="64"/>
    <x v="1"/>
    <x v="0"/>
    <x v="1"/>
    <x v="1"/>
    <x v="1"/>
    <x v="0"/>
    <s v="f"/>
    <s v="t"/>
    <s v="t"/>
    <s v="ITALY"/>
    <s v="ITALY"/>
    <n v="652"/>
    <x v="2"/>
    <x v="2"/>
    <n v="26"/>
    <n v="18"/>
    <n v="22"/>
    <s v="Large"/>
    <s v="t"/>
    <s v="f"/>
    <s v="t"/>
    <s v="f"/>
    <s v="t"/>
    <s v="t"/>
    <s v="t"/>
    <x v="3"/>
    <x v="1"/>
    <n v="22"/>
    <x v="1"/>
    <x v="3"/>
  </r>
  <r>
    <s v="PAT_304"/>
    <n v="81"/>
    <x v="1"/>
    <x v="0"/>
    <x v="0"/>
    <x v="0"/>
    <x v="0"/>
    <x v="0"/>
    <s v="t"/>
    <s v="t"/>
    <s v="t"/>
    <s v="BRAZIL"/>
    <s v="GERMANY"/>
    <n v="4186"/>
    <x v="2"/>
    <x v="10"/>
    <n v="8"/>
    <n v="8"/>
    <n v="8"/>
    <s v="Medium"/>
    <s v="f"/>
    <s v="f"/>
    <s v="f"/>
    <s v="f"/>
    <s v="f"/>
    <s v="f"/>
    <s v="f"/>
    <x v="2"/>
    <x v="0"/>
    <n v="8"/>
    <x v="0"/>
    <x v="2"/>
  </r>
  <r>
    <s v="PAT_305"/>
    <n v="79"/>
    <x v="1"/>
    <x v="0"/>
    <x v="0"/>
    <x v="0"/>
    <x v="0"/>
    <x v="0"/>
    <s v="f"/>
    <s v="t"/>
    <s v="t"/>
    <s v="ITALY"/>
    <s v="ITALY"/>
    <n v="655"/>
    <x v="2"/>
    <x v="0"/>
    <n v="5"/>
    <n v="4"/>
    <n v="4.5"/>
    <s v="Small"/>
    <s v="t"/>
    <s v="f"/>
    <s v="t"/>
    <s v="f"/>
    <s v="f"/>
    <s v="t"/>
    <s v="t"/>
    <x v="3"/>
    <x v="1"/>
    <n v="4.5"/>
    <x v="1"/>
    <x v="3"/>
  </r>
  <r>
    <s v="PAT_306"/>
    <n v="87"/>
    <x v="1"/>
    <x v="0"/>
    <x v="0"/>
    <x v="0"/>
    <x v="1"/>
    <x v="0"/>
    <s v="f"/>
    <s v="t"/>
    <s v="t"/>
    <s v="ITALY"/>
    <s v="ITALY"/>
    <n v="1646"/>
    <x v="2"/>
    <x v="2"/>
    <n v="10"/>
    <n v="10"/>
    <n v="10"/>
    <s v="Medium"/>
    <s v="t"/>
    <s v="f"/>
    <s v="f"/>
    <s v="f"/>
    <s v="t"/>
    <s v="t"/>
    <s v="f"/>
    <x v="2"/>
    <x v="0"/>
    <n v="10"/>
    <x v="0"/>
    <x v="2"/>
  </r>
  <r>
    <s v="PAT_307"/>
    <n v="77"/>
    <x v="1"/>
    <x v="1"/>
    <x v="0"/>
    <x v="0"/>
    <x v="0"/>
    <x v="0"/>
    <s v="f"/>
    <s v="f"/>
    <s v="f"/>
    <s v="ITALY"/>
    <s v="ITALY"/>
    <n v="659"/>
    <x v="2"/>
    <x v="13"/>
    <n v="10"/>
    <n v="3"/>
    <n v="6.5"/>
    <s v="Medium"/>
    <s v="t"/>
    <s v="f"/>
    <s v="t"/>
    <s v="f"/>
    <s v="f"/>
    <s v="t"/>
    <s v="t"/>
    <x v="5"/>
    <x v="1"/>
    <n v="6.5"/>
    <x v="1"/>
    <x v="5"/>
  </r>
  <r>
    <s v="PAT_309"/>
    <n v="89"/>
    <x v="1"/>
    <x v="1"/>
    <x v="0"/>
    <x v="0"/>
    <x v="0"/>
    <x v="1"/>
    <s v="t"/>
    <s v="t"/>
    <s v="t"/>
    <s v="UNK"/>
    <s v="GERMANY"/>
    <n v="663"/>
    <x v="2"/>
    <x v="7"/>
    <n v="8"/>
    <n v="7"/>
    <n v="7.5"/>
    <s v="Medium"/>
    <s v="t"/>
    <s v="f"/>
    <s v="t"/>
    <s v="f"/>
    <s v="t"/>
    <s v="t"/>
    <s v="t"/>
    <x v="2"/>
    <x v="0"/>
    <n v="7.5"/>
    <x v="0"/>
    <x v="2"/>
  </r>
  <r>
    <s v="PAT_311"/>
    <n v="66"/>
    <x v="1"/>
    <x v="1"/>
    <x v="1"/>
    <x v="0"/>
    <x v="0"/>
    <x v="0"/>
    <s v="t"/>
    <s v="t"/>
    <s v="t"/>
    <s v="ITALY"/>
    <s v="GERMANY"/>
    <n v="666"/>
    <x v="2"/>
    <x v="6"/>
    <n v="8"/>
    <n v="6"/>
    <n v="7"/>
    <s v="Medium"/>
    <s v="t"/>
    <s v="f"/>
    <s v="f"/>
    <s v="f"/>
    <s v="f"/>
    <s v="t"/>
    <s v="t"/>
    <x v="5"/>
    <x v="1"/>
    <n v="7"/>
    <x v="1"/>
    <x v="5"/>
  </r>
  <r>
    <s v="PAT_313"/>
    <n v="85"/>
    <x v="1"/>
    <x v="1"/>
    <x v="0"/>
    <x v="0"/>
    <x v="1"/>
    <x v="1"/>
    <s v="t"/>
    <s v="t"/>
    <s v="t"/>
    <s v="GERMANY"/>
    <s v="GERMANY"/>
    <n v="669"/>
    <x v="2"/>
    <x v="0"/>
    <n v="10"/>
    <n v="9"/>
    <n v="9.5"/>
    <s v="Medium"/>
    <s v="t"/>
    <s v="t"/>
    <s v="t"/>
    <s v="f"/>
    <s v="f"/>
    <s v="t"/>
    <s v="t"/>
    <x v="3"/>
    <x v="1"/>
    <n v="9.5"/>
    <x v="1"/>
    <x v="3"/>
  </r>
  <r>
    <s v="PAT_314"/>
    <n v="73"/>
    <x v="1"/>
    <x v="0"/>
    <x v="0"/>
    <x v="1"/>
    <x v="1"/>
    <x v="0"/>
    <s v="f"/>
    <s v="t"/>
    <s v="t"/>
    <s v="GERMANY"/>
    <s v="GERMANY"/>
    <n v="672"/>
    <x v="2"/>
    <x v="6"/>
    <n v="5"/>
    <n v="3"/>
    <n v="4"/>
    <s v="Small"/>
    <s v="t"/>
    <s v="f"/>
    <s v="f"/>
    <s v="f"/>
    <s v="f"/>
    <s v="t"/>
    <s v="t"/>
    <x v="3"/>
    <x v="1"/>
    <n v="4"/>
    <x v="1"/>
    <x v="3"/>
  </r>
  <r>
    <s v="PAT_315"/>
    <n v="22"/>
    <x v="0"/>
    <x v="1"/>
    <x v="0"/>
    <x v="0"/>
    <x v="1"/>
    <x v="1"/>
    <s v="f"/>
    <s v="f"/>
    <s v="f"/>
    <s v="POMERANIA"/>
    <s v="GERMANY"/>
    <n v="673"/>
    <x v="3"/>
    <x v="6"/>
    <n v="6"/>
    <n v="3"/>
    <n v="4.5"/>
    <s v="Small"/>
    <s v="t"/>
    <s v="f"/>
    <s v="f"/>
    <s v="f"/>
    <s v="t"/>
    <s v="t"/>
    <s v="t"/>
    <x v="3"/>
    <x v="1"/>
    <n v="4.5"/>
    <x v="1"/>
    <x v="3"/>
  </r>
  <r>
    <s v="PAT_316"/>
    <n v="79"/>
    <x v="1"/>
    <x v="1"/>
    <x v="0"/>
    <x v="0"/>
    <x v="0"/>
    <x v="1"/>
    <s v="f"/>
    <s v="f"/>
    <s v="t"/>
    <s v="GERMANY"/>
    <s v="GERMANY"/>
    <n v="674"/>
    <x v="3"/>
    <x v="7"/>
    <n v="9"/>
    <n v="8"/>
    <n v="8.5"/>
    <s v="Medium"/>
    <s v="t"/>
    <s v="t"/>
    <s v="t"/>
    <s v="f"/>
    <s v="f"/>
    <s v="t"/>
    <s v="t"/>
    <x v="3"/>
    <x v="1"/>
    <n v="8.5"/>
    <x v="1"/>
    <x v="3"/>
  </r>
  <r>
    <s v="PAT_317"/>
    <n v="65"/>
    <x v="1"/>
    <x v="1"/>
    <x v="0"/>
    <x v="0"/>
    <x v="0"/>
    <x v="1"/>
    <s v="t"/>
    <s v="t"/>
    <s v="t"/>
    <s v="UNK"/>
    <s v="UNK"/>
    <n v="675"/>
    <x v="3"/>
    <x v="7"/>
    <n v="7"/>
    <n v="5"/>
    <n v="6"/>
    <s v="Medium"/>
    <s v="f"/>
    <s v="f"/>
    <s v="f"/>
    <s v="f"/>
    <s v="f"/>
    <s v="f"/>
    <s v="t"/>
    <x v="2"/>
    <x v="0"/>
    <n v="6"/>
    <x v="0"/>
    <x v="2"/>
  </r>
  <r>
    <s v="PAT_318"/>
    <n v="60"/>
    <x v="1"/>
    <x v="1"/>
    <x v="0"/>
    <x v="1"/>
    <x v="0"/>
    <x v="1"/>
    <s v="f"/>
    <s v="f"/>
    <s v="f"/>
    <s v="POMERANIA"/>
    <s v="POMERANIA"/>
    <n v="677"/>
    <x v="2"/>
    <x v="7"/>
    <n v="5"/>
    <n v="4"/>
    <n v="4.5"/>
    <s v="Small"/>
    <s v="t"/>
    <s v="f"/>
    <s v="f"/>
    <s v="f"/>
    <s v="t"/>
    <s v="f"/>
    <s v="t"/>
    <x v="3"/>
    <x v="1"/>
    <n v="4.5"/>
    <x v="1"/>
    <x v="3"/>
  </r>
  <r>
    <s v="PAT_319"/>
    <n v="62"/>
    <x v="1"/>
    <x v="1"/>
    <x v="1"/>
    <x v="0"/>
    <x v="0"/>
    <x v="1"/>
    <s v="t"/>
    <s v="t"/>
    <s v="t"/>
    <s v="GERMANY"/>
    <s v="GERMANY"/>
    <n v="680"/>
    <x v="2"/>
    <x v="6"/>
    <n v="11"/>
    <n v="6"/>
    <n v="8.5"/>
    <s v="Medium"/>
    <s v="t"/>
    <s v="t"/>
    <s v="f"/>
    <s v="f"/>
    <s v="t"/>
    <s v="t"/>
    <s v="t"/>
    <x v="5"/>
    <x v="1"/>
    <n v="8.5"/>
    <x v="1"/>
    <x v="5"/>
  </r>
  <r>
    <s v="PAT_320"/>
    <n v="70"/>
    <x v="1"/>
    <x v="0"/>
    <x v="0"/>
    <x v="1"/>
    <x v="1"/>
    <x v="0"/>
    <s v="f"/>
    <s v="f"/>
    <s v="f"/>
    <s v="ITALY"/>
    <s v="GERMANY"/>
    <n v="681"/>
    <x v="3"/>
    <x v="0"/>
    <n v="9"/>
    <n v="9"/>
    <n v="9"/>
    <s v="Medium"/>
    <s v="f"/>
    <s v="t"/>
    <s v="f"/>
    <s v="t"/>
    <s v="f"/>
    <s v="f"/>
    <s v="t"/>
    <x v="4"/>
    <x v="1"/>
    <n v="9"/>
    <x v="1"/>
    <x v="4"/>
  </r>
  <r>
    <s v="PAT_321"/>
    <n v="85"/>
    <x v="1"/>
    <x v="1"/>
    <x v="0"/>
    <x v="0"/>
    <x v="0"/>
    <x v="0"/>
    <s v="t"/>
    <s v="f"/>
    <s v="f"/>
    <s v="GERMANY"/>
    <s v="GERMANY"/>
    <n v="682"/>
    <x v="2"/>
    <x v="0"/>
    <n v="7"/>
    <n v="7"/>
    <n v="7"/>
    <s v="Medium"/>
    <s v="t"/>
    <s v="f"/>
    <s v="t"/>
    <s v="f"/>
    <s v="f"/>
    <s v="t"/>
    <s v="t"/>
    <x v="5"/>
    <x v="1"/>
    <n v="7"/>
    <x v="1"/>
    <x v="5"/>
  </r>
  <r>
    <s v="PAT_325"/>
    <n v="55"/>
    <x v="2"/>
    <x v="1"/>
    <x v="0"/>
    <x v="0"/>
    <x v="0"/>
    <x v="0"/>
    <s v="t"/>
    <s v="t"/>
    <s v="t"/>
    <s v="ITALY"/>
    <s v="ITALY"/>
    <n v="689"/>
    <x v="3"/>
    <x v="4"/>
    <n v="11"/>
    <n v="7"/>
    <n v="9"/>
    <s v="Medium"/>
    <s v="t"/>
    <s v="f"/>
    <s v="f"/>
    <s v="f"/>
    <s v="f"/>
    <s v="t"/>
    <s v="t"/>
    <x v="5"/>
    <x v="1"/>
    <n v="9"/>
    <x v="1"/>
    <x v="5"/>
  </r>
  <r>
    <s v="PAT_326"/>
    <n v="58"/>
    <x v="2"/>
    <x v="1"/>
    <x v="0"/>
    <x v="0"/>
    <x v="1"/>
    <x v="1"/>
    <s v="t"/>
    <s v="f"/>
    <s v="f"/>
    <s v="POMERANIA"/>
    <s v="POMERANIA"/>
    <n v="690"/>
    <x v="3"/>
    <x v="0"/>
    <n v="5"/>
    <n v="4"/>
    <n v="4.5"/>
    <s v="Small"/>
    <s v="t"/>
    <s v="f"/>
    <s v="f"/>
    <s v="f"/>
    <s v="f"/>
    <s v="t"/>
    <s v="t"/>
    <x v="3"/>
    <x v="1"/>
    <n v="4.5"/>
    <x v="1"/>
    <x v="3"/>
  </r>
  <r>
    <s v="PAT_328"/>
    <n v="81"/>
    <x v="1"/>
    <x v="0"/>
    <x v="0"/>
    <x v="0"/>
    <x v="0"/>
    <x v="0"/>
    <s v="f"/>
    <s v="t"/>
    <s v="t"/>
    <s v="UNKNOWN"/>
    <s v="ITALY"/>
    <n v="1738"/>
    <x v="4"/>
    <x v="2"/>
    <n v="10"/>
    <n v="7"/>
    <n v="8.5"/>
    <s v="Medium"/>
    <s v="t"/>
    <s v="f"/>
    <s v="f"/>
    <s v="f"/>
    <s v="f"/>
    <s v="f"/>
    <s v="f"/>
    <x v="2"/>
    <x v="0"/>
    <n v="8.5"/>
    <x v="0"/>
    <x v="2"/>
  </r>
  <r>
    <s v="PAT_330"/>
    <n v="71"/>
    <x v="1"/>
    <x v="0"/>
    <x v="0"/>
    <x v="0"/>
    <x v="0"/>
    <x v="0"/>
    <s v="f"/>
    <s v="t"/>
    <s v="t"/>
    <s v="ITALY"/>
    <s v="ITALY"/>
    <n v="698"/>
    <x v="2"/>
    <x v="6"/>
    <n v="15"/>
    <n v="14"/>
    <n v="14.5"/>
    <s v="Large"/>
    <s v="t"/>
    <s v="f"/>
    <s v="t"/>
    <s v="f"/>
    <s v="f"/>
    <s v="t"/>
    <s v="t"/>
    <x v="3"/>
    <x v="1"/>
    <n v="14.5"/>
    <x v="1"/>
    <x v="3"/>
  </r>
  <r>
    <s v="PAT_333"/>
    <n v="51"/>
    <x v="2"/>
    <x v="1"/>
    <x v="0"/>
    <x v="0"/>
    <x v="0"/>
    <x v="1"/>
    <s v="t"/>
    <s v="t"/>
    <s v="t"/>
    <s v="ITALY"/>
    <s v="GERMANY"/>
    <n v="1469"/>
    <x v="3"/>
    <x v="4"/>
    <n v="6"/>
    <n v="4"/>
    <n v="5"/>
    <s v="Medium"/>
    <s v="f"/>
    <s v="t"/>
    <s v="f"/>
    <s v="t"/>
    <s v="f"/>
    <s v="f"/>
    <s v="t"/>
    <x v="0"/>
    <x v="0"/>
    <n v="5"/>
    <x v="0"/>
    <x v="0"/>
  </r>
  <r>
    <s v="PAT_334"/>
    <n v="31"/>
    <x v="3"/>
    <x v="0"/>
    <x v="0"/>
    <x v="1"/>
    <x v="1"/>
    <x v="0"/>
    <s v="f"/>
    <s v="f"/>
    <s v="f"/>
    <s v="ITALY"/>
    <s v="ITALY"/>
    <n v="703"/>
    <x v="2"/>
    <x v="4"/>
    <n v="6"/>
    <n v="4"/>
    <n v="5"/>
    <s v="Medium"/>
    <s v="t"/>
    <s v="t"/>
    <s v="t"/>
    <s v="f"/>
    <s v="f"/>
    <s v="t"/>
    <s v="t"/>
    <x v="3"/>
    <x v="1"/>
    <n v="5"/>
    <x v="1"/>
    <x v="3"/>
  </r>
  <r>
    <s v="PAT_336"/>
    <n v="60"/>
    <x v="1"/>
    <x v="1"/>
    <x v="0"/>
    <x v="0"/>
    <x v="0"/>
    <x v="0"/>
    <s v="t"/>
    <s v="f"/>
    <s v="f"/>
    <s v="ITALY"/>
    <s v="ITALY"/>
    <n v="705"/>
    <x v="3"/>
    <x v="6"/>
    <n v="6"/>
    <n v="5"/>
    <n v="5.5"/>
    <s v="Medium"/>
    <s v="t"/>
    <s v="f"/>
    <s v="f"/>
    <s v="f"/>
    <s v="f"/>
    <s v="t"/>
    <s v="t"/>
    <x v="3"/>
    <x v="1"/>
    <n v="5.5"/>
    <x v="1"/>
    <x v="3"/>
  </r>
  <r>
    <s v="PAT_337"/>
    <n v="50"/>
    <x v="2"/>
    <x v="0"/>
    <x v="0"/>
    <x v="0"/>
    <x v="1"/>
    <x v="1"/>
    <s v="t"/>
    <s v="f"/>
    <s v="f"/>
    <s v="GERMANY"/>
    <s v="GERMANY"/>
    <n v="706"/>
    <x v="2"/>
    <x v="6"/>
    <n v="35"/>
    <n v="27"/>
    <n v="31"/>
    <s v="Large"/>
    <s v="t"/>
    <s v="f"/>
    <s v="t"/>
    <s v="f"/>
    <s v="f"/>
    <s v="t"/>
    <s v="t"/>
    <x v="3"/>
    <x v="1"/>
    <n v="31"/>
    <x v="1"/>
    <x v="3"/>
  </r>
  <r>
    <s v="PAT_338"/>
    <n v="81"/>
    <x v="1"/>
    <x v="1"/>
    <x v="0"/>
    <x v="0"/>
    <x v="0"/>
    <x v="1"/>
    <s v="f"/>
    <s v="t"/>
    <s v="t"/>
    <s v="GERMANY"/>
    <s v="GERMANY"/>
    <n v="710"/>
    <x v="0"/>
    <x v="11"/>
    <n v="15"/>
    <n v="12"/>
    <n v="13.5"/>
    <s v="Large"/>
    <s v="t"/>
    <s v="t"/>
    <s v="f"/>
    <s v="t"/>
    <s v="f"/>
    <s v="f"/>
    <s v="t"/>
    <x v="5"/>
    <x v="1"/>
    <n v="13.5"/>
    <x v="1"/>
    <x v="5"/>
  </r>
  <r>
    <s v="PAT_340"/>
    <n v="54"/>
    <x v="2"/>
    <x v="1"/>
    <x v="0"/>
    <x v="1"/>
    <x v="0"/>
    <x v="0"/>
    <s v="t"/>
    <s v="t"/>
    <s v="t"/>
    <s v="ITALY"/>
    <s v="ITALY"/>
    <n v="714"/>
    <x v="4"/>
    <x v="4"/>
    <n v="14"/>
    <n v="12"/>
    <n v="13"/>
    <s v="Large"/>
    <s v="t"/>
    <s v="t"/>
    <s v="f"/>
    <s v="t"/>
    <s v="f"/>
    <s v="t"/>
    <s v="t"/>
    <x v="4"/>
    <x v="1"/>
    <n v="13"/>
    <x v="1"/>
    <x v="4"/>
  </r>
  <r>
    <s v="PAT_341"/>
    <n v="27"/>
    <x v="0"/>
    <x v="1"/>
    <x v="0"/>
    <x v="1"/>
    <x v="0"/>
    <x v="0"/>
    <s v="t"/>
    <s v="f"/>
    <s v="f"/>
    <s v="BRAZIL"/>
    <s v="BRAZIL"/>
    <n v="715"/>
    <x v="4"/>
    <x v="8"/>
    <n v="6"/>
    <n v="5"/>
    <n v="5.5"/>
    <s v="Medium"/>
    <s v="f"/>
    <s v="f"/>
    <s v="f"/>
    <s v="f"/>
    <s v="f"/>
    <s v="f"/>
    <s v="t"/>
    <x v="0"/>
    <x v="0"/>
    <n v="5.5"/>
    <x v="0"/>
    <x v="0"/>
  </r>
  <r>
    <s v="PAT_346"/>
    <n v="63"/>
    <x v="1"/>
    <x v="0"/>
    <x v="0"/>
    <x v="1"/>
    <x v="0"/>
    <x v="1"/>
    <s v="t"/>
    <s v="t"/>
    <s v="t"/>
    <s v="GERMANY"/>
    <s v="GERMANY"/>
    <n v="720"/>
    <x v="3"/>
    <x v="6"/>
    <n v="8"/>
    <n v="8"/>
    <n v="8"/>
    <s v="Medium"/>
    <s v="t"/>
    <s v="f"/>
    <s v="t"/>
    <s v="f"/>
    <s v="t"/>
    <s v="t"/>
    <s v="t"/>
    <x v="3"/>
    <x v="1"/>
    <n v="8"/>
    <x v="1"/>
    <x v="3"/>
  </r>
  <r>
    <s v="PAT_351"/>
    <n v="54"/>
    <x v="2"/>
    <x v="0"/>
    <x v="0"/>
    <x v="1"/>
    <x v="1"/>
    <x v="1"/>
    <s v="t"/>
    <s v="t"/>
    <s v="t"/>
    <s v="GERMANY"/>
    <s v="GERMANY"/>
    <n v="728"/>
    <x v="3"/>
    <x v="0"/>
    <n v="4"/>
    <n v="3"/>
    <n v="3.5"/>
    <s v="Small"/>
    <s v="t"/>
    <s v="t"/>
    <s v="f"/>
    <s v="f"/>
    <s v="t"/>
    <s v="t"/>
    <s v="t"/>
    <x v="3"/>
    <x v="1"/>
    <n v="3.5"/>
    <x v="1"/>
    <x v="3"/>
  </r>
  <r>
    <s v="PAT_352"/>
    <n v="21"/>
    <x v="0"/>
    <x v="1"/>
    <x v="0"/>
    <x v="0"/>
    <x v="0"/>
    <x v="0"/>
    <s v="t"/>
    <s v="t"/>
    <s v="t"/>
    <s v="UNK"/>
    <s v="BRAZIL"/>
    <n v="729"/>
    <x v="5"/>
    <x v="0"/>
    <n v="10"/>
    <n v="9"/>
    <n v="9.5"/>
    <s v="Medium"/>
    <s v="f"/>
    <s v="t"/>
    <s v="f"/>
    <s v="f"/>
    <s v="f"/>
    <s v="f"/>
    <s v="t"/>
    <x v="0"/>
    <x v="0"/>
    <n v="9.5"/>
    <x v="0"/>
    <x v="0"/>
  </r>
  <r>
    <s v="PAT_354"/>
    <n v="65"/>
    <x v="1"/>
    <x v="0"/>
    <x v="0"/>
    <x v="0"/>
    <x v="0"/>
    <x v="1"/>
    <s v="t"/>
    <s v="t"/>
    <s v="t"/>
    <s v="GERMANY"/>
    <s v="ITALY"/>
    <n v="1817"/>
    <x v="2"/>
    <x v="6"/>
    <n v="6"/>
    <n v="4"/>
    <n v="5"/>
    <s v="Medium"/>
    <s v="t"/>
    <s v="f"/>
    <s v="f"/>
    <s v="f"/>
    <s v="f"/>
    <s v="t"/>
    <s v="f"/>
    <x v="1"/>
    <x v="0"/>
    <n v="5"/>
    <x v="0"/>
    <x v="1"/>
  </r>
  <r>
    <s v="PAT_355"/>
    <n v="80"/>
    <x v="1"/>
    <x v="0"/>
    <x v="0"/>
    <x v="0"/>
    <x v="0"/>
    <x v="0"/>
    <s v="f"/>
    <s v="t"/>
    <s v="t"/>
    <s v="POMERANIA"/>
    <s v="POMERANIA"/>
    <n v="732"/>
    <x v="2"/>
    <x v="3"/>
    <n v="5"/>
    <n v="5"/>
    <n v="5"/>
    <s v="Medium"/>
    <s v="t"/>
    <s v="t"/>
    <s v="f"/>
    <s v="f"/>
    <s v="f"/>
    <s v="t"/>
    <s v="t"/>
    <x v="3"/>
    <x v="1"/>
    <n v="5"/>
    <x v="1"/>
    <x v="3"/>
  </r>
  <r>
    <s v="PAT_356"/>
    <n v="58"/>
    <x v="2"/>
    <x v="0"/>
    <x v="0"/>
    <x v="1"/>
    <x v="1"/>
    <x v="1"/>
    <s v="f"/>
    <s v="f"/>
    <s v="f"/>
    <s v="GERMANY"/>
    <s v="UNK"/>
    <n v="736"/>
    <x v="2"/>
    <x v="2"/>
    <n v="15"/>
    <n v="12"/>
    <n v="13.5"/>
    <s v="Large"/>
    <s v="t"/>
    <s v="t"/>
    <s v="f"/>
    <s v="t"/>
    <s v="f"/>
    <s v="t"/>
    <s v="t"/>
    <x v="3"/>
    <x v="1"/>
    <n v="13.5"/>
    <x v="1"/>
    <x v="3"/>
  </r>
  <r>
    <s v="PAT_357"/>
    <n v="71"/>
    <x v="1"/>
    <x v="0"/>
    <x v="0"/>
    <x v="0"/>
    <x v="0"/>
    <x v="0"/>
    <s v="t"/>
    <s v="f"/>
    <s v="f"/>
    <s v="GERMANY"/>
    <s v="GERMANY"/>
    <n v="737"/>
    <x v="2"/>
    <x v="0"/>
    <n v="6"/>
    <n v="5"/>
    <n v="5.5"/>
    <s v="Medium"/>
    <s v="t"/>
    <s v="t"/>
    <s v="f"/>
    <s v="f"/>
    <s v="t"/>
    <s v="t"/>
    <s v="t"/>
    <x v="3"/>
    <x v="1"/>
    <n v="5.5"/>
    <x v="1"/>
    <x v="3"/>
  </r>
  <r>
    <s v="PAT_358"/>
    <n v="60"/>
    <x v="1"/>
    <x v="0"/>
    <x v="0"/>
    <x v="1"/>
    <x v="1"/>
    <x v="1"/>
    <s v="f"/>
    <s v="f"/>
    <s v="f"/>
    <s v="POMERANIA"/>
    <s v="POMERANIA"/>
    <n v="738"/>
    <x v="2"/>
    <x v="6"/>
    <n v="8"/>
    <n v="6"/>
    <n v="7"/>
    <s v="Medium"/>
    <s v="t"/>
    <s v="f"/>
    <s v="f"/>
    <s v="f"/>
    <s v="f"/>
    <s v="t"/>
    <s v="t"/>
    <x v="3"/>
    <x v="1"/>
    <n v="7"/>
    <x v="1"/>
    <x v="3"/>
  </r>
  <r>
    <s v="PAT_359"/>
    <n v="54"/>
    <x v="2"/>
    <x v="1"/>
    <x v="0"/>
    <x v="0"/>
    <x v="0"/>
    <x v="1"/>
    <s v="t"/>
    <s v="t"/>
    <s v="t"/>
    <s v="ITALY"/>
    <s v="ITALY"/>
    <n v="4450"/>
    <x v="3"/>
    <x v="2"/>
    <n v="10"/>
    <n v="10"/>
    <n v="10"/>
    <s v="Medium"/>
    <s v="f"/>
    <s v="f"/>
    <s v="f"/>
    <s v="f"/>
    <s v="f"/>
    <s v="f"/>
    <s v="f"/>
    <x v="2"/>
    <x v="0"/>
    <n v="10"/>
    <x v="0"/>
    <x v="2"/>
  </r>
  <r>
    <s v="PAT_360"/>
    <n v="68"/>
    <x v="1"/>
    <x v="0"/>
    <x v="1"/>
    <x v="1"/>
    <x v="0"/>
    <x v="1"/>
    <s v="t"/>
    <s v="f"/>
    <s v="f"/>
    <s v="ITALY"/>
    <s v="ITALY"/>
    <n v="742"/>
    <x v="2"/>
    <x v="2"/>
    <n v="10"/>
    <n v="8"/>
    <n v="9"/>
    <s v="Medium"/>
    <s v="t"/>
    <s v="t"/>
    <s v="f"/>
    <s v="f"/>
    <s v="f"/>
    <s v="t"/>
    <s v="t"/>
    <x v="5"/>
    <x v="1"/>
    <n v="9"/>
    <x v="1"/>
    <x v="5"/>
  </r>
  <r>
    <s v="PAT_361"/>
    <n v="71"/>
    <x v="1"/>
    <x v="0"/>
    <x v="0"/>
    <x v="0"/>
    <x v="1"/>
    <x v="1"/>
    <s v="f"/>
    <s v="f"/>
    <s v="f"/>
    <s v="POMERANIA"/>
    <s v="POMERANIA"/>
    <n v="1568"/>
    <x v="3"/>
    <x v="0"/>
    <n v="10"/>
    <n v="9"/>
    <n v="9.5"/>
    <s v="Medium"/>
    <s v="f"/>
    <s v="f"/>
    <s v="f"/>
    <s v="f"/>
    <s v="f"/>
    <s v="f"/>
    <s v="t"/>
    <x v="5"/>
    <x v="1"/>
    <n v="9.5"/>
    <x v="1"/>
    <x v="5"/>
  </r>
  <r>
    <s v="PAT_362"/>
    <n v="83"/>
    <x v="1"/>
    <x v="0"/>
    <x v="1"/>
    <x v="1"/>
    <x v="0"/>
    <x v="1"/>
    <s v="f"/>
    <s v="f"/>
    <s v="f"/>
    <s v="ITALY"/>
    <s v="ITALY"/>
    <n v="744"/>
    <x v="2"/>
    <x v="0"/>
    <n v="6"/>
    <n v="3"/>
    <n v="4.5"/>
    <s v="Small"/>
    <s v="t"/>
    <s v="f"/>
    <s v="t"/>
    <s v="f"/>
    <s v="f"/>
    <s v="t"/>
    <s v="t"/>
    <x v="3"/>
    <x v="1"/>
    <n v="4.5"/>
    <x v="1"/>
    <x v="3"/>
  </r>
  <r>
    <s v="PAT_364"/>
    <n v="66"/>
    <x v="1"/>
    <x v="1"/>
    <x v="1"/>
    <x v="0"/>
    <x v="0"/>
    <x v="1"/>
    <s v="f"/>
    <s v="f"/>
    <s v="f"/>
    <s v="GERMANY"/>
    <s v="PORTUGAL"/>
    <n v="749"/>
    <x v="2"/>
    <x v="4"/>
    <n v="20"/>
    <n v="16"/>
    <n v="18"/>
    <s v="Large"/>
    <s v="t"/>
    <s v="f"/>
    <s v="t"/>
    <s v="f"/>
    <s v="t"/>
    <s v="t"/>
    <s v="t"/>
    <x v="3"/>
    <x v="1"/>
    <n v="18"/>
    <x v="1"/>
    <x v="3"/>
  </r>
  <r>
    <s v="PAT_365"/>
    <n v="70"/>
    <x v="1"/>
    <x v="0"/>
    <x v="0"/>
    <x v="1"/>
    <x v="0"/>
    <x v="0"/>
    <s v="t"/>
    <s v="t"/>
    <s v="t"/>
    <s v="GERMANY"/>
    <s v="GERMANY"/>
    <n v="751"/>
    <x v="2"/>
    <x v="0"/>
    <n v="11"/>
    <n v="9"/>
    <n v="10"/>
    <s v="Medium"/>
    <s v="t"/>
    <s v="t"/>
    <s v="f"/>
    <s v="f"/>
    <s v="f"/>
    <s v="t"/>
    <s v="t"/>
    <x v="5"/>
    <x v="1"/>
    <n v="10"/>
    <x v="1"/>
    <x v="5"/>
  </r>
  <r>
    <s v="PAT_366"/>
    <n v="71"/>
    <x v="1"/>
    <x v="0"/>
    <x v="0"/>
    <x v="0"/>
    <x v="1"/>
    <x v="1"/>
    <s v="t"/>
    <s v="f"/>
    <s v="f"/>
    <s v="GERMANY"/>
    <s v="ITALY"/>
    <n v="752"/>
    <x v="3"/>
    <x v="6"/>
    <n v="14"/>
    <n v="10"/>
    <n v="12"/>
    <s v="Large"/>
    <s v="t"/>
    <s v="t"/>
    <s v="t"/>
    <s v="f"/>
    <s v="t"/>
    <s v="t"/>
    <s v="t"/>
    <x v="3"/>
    <x v="1"/>
    <n v="12"/>
    <x v="1"/>
    <x v="3"/>
  </r>
  <r>
    <s v="PAT_368"/>
    <n v="50"/>
    <x v="2"/>
    <x v="0"/>
    <x v="0"/>
    <x v="0"/>
    <x v="1"/>
    <x v="0"/>
    <s v="t"/>
    <s v="f"/>
    <s v="f"/>
    <s v="POMERANIA"/>
    <s v="POMERANIA"/>
    <n v="2427"/>
    <x v="2"/>
    <x v="2"/>
    <n v="9"/>
    <n v="6"/>
    <n v="7.5"/>
    <s v="Medium"/>
    <s v="t"/>
    <s v="f"/>
    <s v="f"/>
    <s v="f"/>
    <s v="f"/>
    <s v="f"/>
    <s v="f"/>
    <x v="2"/>
    <x v="0"/>
    <n v="7.5"/>
    <x v="0"/>
    <x v="2"/>
  </r>
  <r>
    <s v="PAT_369"/>
    <n v="77"/>
    <x v="1"/>
    <x v="1"/>
    <x v="0"/>
    <x v="0"/>
    <x v="0"/>
    <x v="0"/>
    <s v="t"/>
    <s v="f"/>
    <s v="f"/>
    <s v="GERMANY"/>
    <s v="POLAND"/>
    <n v="755"/>
    <x v="2"/>
    <x v="1"/>
    <n v="16"/>
    <n v="15"/>
    <n v="15.5"/>
    <s v="Large"/>
    <s v="f"/>
    <s v="t"/>
    <s v="f"/>
    <s v="f"/>
    <s v="f"/>
    <s v="t"/>
    <s v="t"/>
    <x v="5"/>
    <x v="1"/>
    <n v="15.5"/>
    <x v="1"/>
    <x v="5"/>
  </r>
  <r>
    <s v="PAT_370"/>
    <n v="62"/>
    <x v="1"/>
    <x v="0"/>
    <x v="1"/>
    <x v="1"/>
    <x v="1"/>
    <x v="1"/>
    <s v="t"/>
    <s v="f"/>
    <s v="f"/>
    <s v="GERMANY"/>
    <s v="GERMANY"/>
    <n v="2558"/>
    <x v="3"/>
    <x v="2"/>
    <n v="11"/>
    <n v="8"/>
    <n v="9.5"/>
    <s v="Medium"/>
    <s v="t"/>
    <s v="f"/>
    <s v="f"/>
    <s v="f"/>
    <s v="t"/>
    <s v="f"/>
    <s v="f"/>
    <x v="2"/>
    <x v="0"/>
    <n v="9.5"/>
    <x v="0"/>
    <x v="2"/>
  </r>
  <r>
    <s v="PAT_372"/>
    <n v="88"/>
    <x v="1"/>
    <x v="1"/>
    <x v="0"/>
    <x v="0"/>
    <x v="0"/>
    <x v="1"/>
    <s v="t"/>
    <s v="f"/>
    <s v="f"/>
    <s v="GERMANY"/>
    <s v="GERMANY"/>
    <n v="760"/>
    <x v="2"/>
    <x v="1"/>
    <n v="13"/>
    <n v="10"/>
    <n v="11.5"/>
    <s v="Large"/>
    <s v="t"/>
    <s v="t"/>
    <s v="t"/>
    <s v="f"/>
    <s v="t"/>
    <s v="t"/>
    <s v="t"/>
    <x v="3"/>
    <x v="1"/>
    <n v="11.5"/>
    <x v="1"/>
    <x v="3"/>
  </r>
  <r>
    <s v="PAT_373"/>
    <n v="80"/>
    <x v="1"/>
    <x v="0"/>
    <x v="0"/>
    <x v="0"/>
    <x v="0"/>
    <x v="0"/>
    <s v="t"/>
    <s v="t"/>
    <s v="t"/>
    <s v="BRAZIL"/>
    <s v="GERMANY"/>
    <n v="761"/>
    <x v="4"/>
    <x v="0"/>
    <n v="7"/>
    <n v="5"/>
    <n v="6"/>
    <s v="Medium"/>
    <s v="t"/>
    <s v="t"/>
    <s v="f"/>
    <s v="f"/>
    <s v="t"/>
    <s v="t"/>
    <s v="t"/>
    <x v="3"/>
    <x v="1"/>
    <n v="6"/>
    <x v="1"/>
    <x v="3"/>
  </r>
  <r>
    <s v="PAT_374"/>
    <n v="77"/>
    <x v="1"/>
    <x v="1"/>
    <x v="0"/>
    <x v="0"/>
    <x v="0"/>
    <x v="0"/>
    <s v="t"/>
    <s v="t"/>
    <s v="t"/>
    <s v="GERMANY"/>
    <s v="GERMANY"/>
    <n v="762"/>
    <x v="2"/>
    <x v="7"/>
    <n v="6"/>
    <n v="6"/>
    <n v="6"/>
    <s v="Medium"/>
    <s v="t"/>
    <s v="t"/>
    <s v="t"/>
    <s v="f"/>
    <s v="t"/>
    <s v="t"/>
    <s v="t"/>
    <x v="2"/>
    <x v="0"/>
    <n v="6"/>
    <x v="0"/>
    <x v="2"/>
  </r>
  <r>
    <s v="PAT_375"/>
    <n v="52"/>
    <x v="2"/>
    <x v="0"/>
    <x v="0"/>
    <x v="1"/>
    <x v="1"/>
    <x v="1"/>
    <s v="t"/>
    <s v="f"/>
    <s v="f"/>
    <s v="ITALY"/>
    <s v="ITALY"/>
    <n v="763"/>
    <x v="2"/>
    <x v="6"/>
    <n v="9"/>
    <n v="5"/>
    <n v="7"/>
    <s v="Medium"/>
    <s v="t"/>
    <s v="t"/>
    <s v="t"/>
    <s v="f"/>
    <s v="t"/>
    <s v="t"/>
    <s v="t"/>
    <x v="3"/>
    <x v="1"/>
    <n v="7"/>
    <x v="1"/>
    <x v="3"/>
  </r>
  <r>
    <s v="PAT_378"/>
    <n v="71"/>
    <x v="1"/>
    <x v="0"/>
    <x v="1"/>
    <x v="1"/>
    <x v="0"/>
    <x v="0"/>
    <s v="t"/>
    <s v="f"/>
    <s v="f"/>
    <s v="BRAZIL"/>
    <s v="BRAZIL"/>
    <n v="770"/>
    <x v="2"/>
    <x v="0"/>
    <n v="7"/>
    <n v="6"/>
    <n v="6.5"/>
    <s v="Medium"/>
    <s v="t"/>
    <s v="f"/>
    <s v="t"/>
    <s v="f"/>
    <s v="t"/>
    <s v="t"/>
    <s v="t"/>
    <x v="3"/>
    <x v="1"/>
    <n v="6.5"/>
    <x v="1"/>
    <x v="3"/>
  </r>
  <r>
    <s v="PAT_379"/>
    <n v="60"/>
    <x v="1"/>
    <x v="0"/>
    <x v="0"/>
    <x v="0"/>
    <x v="1"/>
    <x v="0"/>
    <s v="t"/>
    <s v="f"/>
    <s v="f"/>
    <s v="POMERANIA"/>
    <s v="POMERANIA"/>
    <n v="1531"/>
    <x v="0"/>
    <x v="6"/>
    <n v="22"/>
    <n v="15"/>
    <n v="18.5"/>
    <s v="Large"/>
    <s v="t"/>
    <s v="t"/>
    <s v="t"/>
    <s v="f"/>
    <s v="t"/>
    <s v="t"/>
    <s v="t"/>
    <x v="3"/>
    <x v="1"/>
    <n v="18.5"/>
    <x v="1"/>
    <x v="3"/>
  </r>
  <r>
    <s v="PAT_38"/>
    <n v="52"/>
    <x v="2"/>
    <x v="0"/>
    <x v="0"/>
    <x v="0"/>
    <x v="1"/>
    <x v="1"/>
    <s v="t"/>
    <s v="t"/>
    <s v="f"/>
    <s v="GERMANY"/>
    <s v="GERMANY"/>
    <n v="54"/>
    <x v="0"/>
    <x v="11"/>
    <n v="14"/>
    <n v="12"/>
    <n v="13"/>
    <s v="Large"/>
    <s v="t"/>
    <s v="f"/>
    <s v="f"/>
    <s v="f"/>
    <s v="f"/>
    <s v="f"/>
    <s v="t"/>
    <x v="3"/>
    <x v="1"/>
    <n v="13"/>
    <x v="1"/>
    <x v="3"/>
  </r>
  <r>
    <s v="PAT_380"/>
    <n v="60"/>
    <x v="1"/>
    <x v="0"/>
    <x v="0"/>
    <x v="0"/>
    <x v="1"/>
    <x v="0"/>
    <s v="t"/>
    <s v="t"/>
    <s v="t"/>
    <s v="NETHERLANDS"/>
    <s v="GERMANY"/>
    <n v="1540"/>
    <x v="2"/>
    <x v="7"/>
    <n v="3"/>
    <n v="3"/>
    <n v="3"/>
    <s v="Small"/>
    <s v="t"/>
    <s v="f"/>
    <s v="f"/>
    <s v="f"/>
    <s v="f"/>
    <s v="f"/>
    <s v="t"/>
    <x v="5"/>
    <x v="1"/>
    <n v="3"/>
    <x v="1"/>
    <x v="5"/>
  </r>
  <r>
    <s v="PAT_381"/>
    <n v="59"/>
    <x v="2"/>
    <x v="0"/>
    <x v="0"/>
    <x v="1"/>
    <x v="1"/>
    <x v="0"/>
    <s v="f"/>
    <s v="f"/>
    <s v="f"/>
    <s v="GERMANY"/>
    <s v="GERMANY"/>
    <n v="775"/>
    <x v="3"/>
    <x v="4"/>
    <n v="18"/>
    <n v="18"/>
    <n v="18"/>
    <s v="Large"/>
    <s v="t"/>
    <s v="t"/>
    <s v="t"/>
    <s v="f"/>
    <s v="t"/>
    <s v="t"/>
    <s v="t"/>
    <x v="3"/>
    <x v="1"/>
    <n v="18"/>
    <x v="1"/>
    <x v="3"/>
  </r>
  <r>
    <s v="PAT_384"/>
    <n v="59"/>
    <x v="2"/>
    <x v="1"/>
    <x v="0"/>
    <x v="0"/>
    <x v="1"/>
    <x v="0"/>
    <s v="f"/>
    <s v="f"/>
    <s v="f"/>
    <s v="POMERANIA"/>
    <s v="POMERANIA"/>
    <n v="782"/>
    <x v="3"/>
    <x v="12"/>
    <n v="11"/>
    <n v="10"/>
    <n v="10.5"/>
    <s v="Large"/>
    <s v="f"/>
    <s v="f"/>
    <s v="f"/>
    <s v="f"/>
    <s v="f"/>
    <s v="t"/>
    <s v="t"/>
    <x v="2"/>
    <x v="0"/>
    <n v="10.5"/>
    <x v="0"/>
    <x v="2"/>
  </r>
  <r>
    <s v="PAT_385"/>
    <n v="39"/>
    <x v="3"/>
    <x v="1"/>
    <x v="0"/>
    <x v="0"/>
    <x v="1"/>
    <x v="1"/>
    <s v="t"/>
    <s v="f"/>
    <s v="f"/>
    <s v="POMERANIA"/>
    <s v="POMERANIA"/>
    <n v="783"/>
    <x v="2"/>
    <x v="3"/>
    <n v="13"/>
    <n v="10"/>
    <n v="11.5"/>
    <s v="Large"/>
    <s v="t"/>
    <s v="t"/>
    <s v="f"/>
    <s v="f"/>
    <s v="t"/>
    <s v="f"/>
    <s v="t"/>
    <x v="3"/>
    <x v="1"/>
    <n v="11.5"/>
    <x v="1"/>
    <x v="3"/>
  </r>
  <r>
    <s v="PAT_386"/>
    <n v="67"/>
    <x v="1"/>
    <x v="0"/>
    <x v="1"/>
    <x v="0"/>
    <x v="0"/>
    <x v="1"/>
    <s v="f"/>
    <s v="t"/>
    <s v="t"/>
    <s v="POMERANIA"/>
    <s v="POMERANIA"/>
    <n v="1554"/>
    <x v="2"/>
    <x v="2"/>
    <n v="15"/>
    <n v="10"/>
    <n v="12.5"/>
    <s v="Large"/>
    <s v="t"/>
    <s v="t"/>
    <s v="f"/>
    <s v="t"/>
    <s v="t"/>
    <s v="f"/>
    <s v="t"/>
    <x v="3"/>
    <x v="1"/>
    <n v="12.5"/>
    <x v="1"/>
    <x v="3"/>
  </r>
  <r>
    <s v="PAT_387"/>
    <n v="57"/>
    <x v="2"/>
    <x v="0"/>
    <x v="0"/>
    <x v="0"/>
    <x v="1"/>
    <x v="0"/>
    <s v="t"/>
    <s v="f"/>
    <s v="f"/>
    <s v="BRAZIL"/>
    <s v="ITALY"/>
    <n v="786"/>
    <x v="2"/>
    <x v="4"/>
    <n v="23"/>
    <n v="20"/>
    <n v="21.5"/>
    <s v="Large"/>
    <s v="t"/>
    <s v="t"/>
    <s v="f"/>
    <s v="f"/>
    <s v="t"/>
    <s v="f"/>
    <s v="t"/>
    <x v="5"/>
    <x v="1"/>
    <n v="21.5"/>
    <x v="1"/>
    <x v="5"/>
  </r>
  <r>
    <s v="PAT_388"/>
    <n v="51"/>
    <x v="2"/>
    <x v="1"/>
    <x v="0"/>
    <x v="0"/>
    <x v="0"/>
    <x v="1"/>
    <s v="f"/>
    <s v="f"/>
    <s v="f"/>
    <s v="ITALY"/>
    <s v="ITALY"/>
    <n v="1590"/>
    <x v="0"/>
    <x v="4"/>
    <n v="12"/>
    <n v="8"/>
    <n v="10"/>
    <s v="Medium"/>
    <s v="f"/>
    <s v="f"/>
    <s v="f"/>
    <s v="f"/>
    <s v="f"/>
    <s v="f"/>
    <s v="t"/>
    <x v="3"/>
    <x v="1"/>
    <n v="10"/>
    <x v="1"/>
    <x v="3"/>
  </r>
  <r>
    <s v="PAT_389"/>
    <n v="58"/>
    <x v="2"/>
    <x v="1"/>
    <x v="0"/>
    <x v="0"/>
    <x v="1"/>
    <x v="1"/>
    <s v="t"/>
    <s v="f"/>
    <s v="f"/>
    <s v="POMERANIA"/>
    <s v="GERMANY"/>
    <n v="2600"/>
    <x v="2"/>
    <x v="8"/>
    <n v="6"/>
    <n v="5"/>
    <n v="5.5"/>
    <s v="Medium"/>
    <s v="t"/>
    <s v="t"/>
    <s v="f"/>
    <s v="f"/>
    <s v="f"/>
    <s v="f"/>
    <s v="f"/>
    <x v="2"/>
    <x v="0"/>
    <n v="5.5"/>
    <x v="0"/>
    <x v="2"/>
  </r>
  <r>
    <s v="PAT_390"/>
    <n v="43"/>
    <x v="3"/>
    <x v="0"/>
    <x v="0"/>
    <x v="1"/>
    <x v="1"/>
    <x v="1"/>
    <s v="t"/>
    <s v="f"/>
    <s v="f"/>
    <s v="UNK"/>
    <s v="UNK"/>
    <n v="790"/>
    <x v="3"/>
    <x v="0"/>
    <n v="4"/>
    <n v="4"/>
    <n v="4"/>
    <s v="Small"/>
    <s v="t"/>
    <s v="t"/>
    <s v="f"/>
    <s v="f"/>
    <s v="f"/>
    <s v="t"/>
    <s v="t"/>
    <x v="5"/>
    <x v="1"/>
    <n v="4"/>
    <x v="1"/>
    <x v="5"/>
  </r>
  <r>
    <s v="PAT_392"/>
    <n v="48"/>
    <x v="2"/>
    <x v="0"/>
    <x v="0"/>
    <x v="1"/>
    <x v="1"/>
    <x v="1"/>
    <s v="t"/>
    <s v="f"/>
    <s v="f"/>
    <s v="ITALY"/>
    <s v="ITALY"/>
    <n v="792"/>
    <x v="3"/>
    <x v="0"/>
    <n v="7"/>
    <n v="5"/>
    <n v="6"/>
    <s v="Medium"/>
    <s v="t"/>
    <s v="t"/>
    <s v="f"/>
    <s v="t"/>
    <s v="f"/>
    <s v="t"/>
    <s v="t"/>
    <x v="3"/>
    <x v="1"/>
    <n v="6"/>
    <x v="1"/>
    <x v="3"/>
  </r>
  <r>
    <s v="PAT_393"/>
    <n v="57"/>
    <x v="2"/>
    <x v="1"/>
    <x v="0"/>
    <x v="0"/>
    <x v="0"/>
    <x v="0"/>
    <s v="t"/>
    <s v="t"/>
    <s v="t"/>
    <s v="BRAZIL"/>
    <s v="BRAZIL"/>
    <n v="793"/>
    <x v="3"/>
    <x v="3"/>
    <n v="7"/>
    <n v="5"/>
    <n v="6"/>
    <s v="Medium"/>
    <s v="t"/>
    <s v="f"/>
    <s v="f"/>
    <s v="f"/>
    <s v="t"/>
    <s v="t"/>
    <s v="t"/>
    <x v="2"/>
    <x v="0"/>
    <n v="6"/>
    <x v="0"/>
    <x v="2"/>
  </r>
  <r>
    <s v="PAT_394"/>
    <n v="75"/>
    <x v="1"/>
    <x v="0"/>
    <x v="0"/>
    <x v="1"/>
    <x v="0"/>
    <x v="1"/>
    <s v="t"/>
    <s v="t"/>
    <s v="t"/>
    <s v="POLAND"/>
    <s v="ITALY"/>
    <n v="1562"/>
    <x v="2"/>
    <x v="5"/>
    <n v="8"/>
    <n v="7"/>
    <n v="7.5"/>
    <s v="Medium"/>
    <s v="t"/>
    <s v="f"/>
    <s v="f"/>
    <s v="f"/>
    <s v="f"/>
    <s v="t"/>
    <s v="t"/>
    <x v="3"/>
    <x v="1"/>
    <n v="7.5"/>
    <x v="1"/>
    <x v="3"/>
  </r>
  <r>
    <s v="PAT_396"/>
    <n v="76"/>
    <x v="1"/>
    <x v="1"/>
    <x v="0"/>
    <x v="1"/>
    <x v="0"/>
    <x v="0"/>
    <s v="f"/>
    <s v="f"/>
    <s v="f"/>
    <s v="PORTUGAL"/>
    <s v="ITALY"/>
    <n v="796"/>
    <x v="2"/>
    <x v="0"/>
    <n v="7"/>
    <n v="6"/>
    <n v="6.5"/>
    <s v="Medium"/>
    <s v="f"/>
    <s v="t"/>
    <s v="f"/>
    <s v="f"/>
    <s v="f"/>
    <s v="t"/>
    <s v="t"/>
    <x v="3"/>
    <x v="1"/>
    <n v="6.5"/>
    <x v="1"/>
    <x v="3"/>
  </r>
  <r>
    <s v="PAT_397"/>
    <n v="59"/>
    <x v="2"/>
    <x v="0"/>
    <x v="0"/>
    <x v="1"/>
    <x v="1"/>
    <x v="1"/>
    <s v="f"/>
    <s v="f"/>
    <s v="f"/>
    <s v="GERMANY"/>
    <s v="GERMANY"/>
    <n v="798"/>
    <x v="3"/>
    <x v="2"/>
    <n v="18"/>
    <n v="16"/>
    <n v="17"/>
    <s v="Large"/>
    <s v="t"/>
    <s v="t"/>
    <s v="f"/>
    <s v="f"/>
    <s v="f"/>
    <s v="f"/>
    <s v="t"/>
    <x v="5"/>
    <x v="1"/>
    <n v="17"/>
    <x v="1"/>
    <x v="5"/>
  </r>
  <r>
    <s v="PAT_40"/>
    <n v="43"/>
    <x v="3"/>
    <x v="1"/>
    <x v="0"/>
    <x v="0"/>
    <x v="0"/>
    <x v="1"/>
    <s v="f"/>
    <s v="f"/>
    <s v="f"/>
    <s v="GERMANY"/>
    <s v="GERMANY"/>
    <n v="1026"/>
    <x v="0"/>
    <x v="4"/>
    <n v="11"/>
    <n v="8"/>
    <n v="9.5"/>
    <s v="Medium"/>
    <s v="t"/>
    <s v="f"/>
    <s v="f"/>
    <s v="f"/>
    <s v="f"/>
    <s v="t"/>
    <s v="t"/>
    <x v="3"/>
    <x v="1"/>
    <n v="9.5"/>
    <x v="1"/>
    <x v="3"/>
  </r>
  <r>
    <s v="PAT_401"/>
    <n v="80"/>
    <x v="1"/>
    <x v="1"/>
    <x v="0"/>
    <x v="0"/>
    <x v="0"/>
    <x v="0"/>
    <s v="f"/>
    <s v="t"/>
    <s v="t"/>
    <s v="ITALY"/>
    <s v="ITALY"/>
    <n v="4594"/>
    <x v="3"/>
    <x v="2"/>
    <n v="5"/>
    <n v="4"/>
    <n v="4.5"/>
    <s v="Small"/>
    <s v="t"/>
    <s v="f"/>
    <s v="t"/>
    <s v="f"/>
    <s v="f"/>
    <s v="f"/>
    <s v="f"/>
    <x v="2"/>
    <x v="0"/>
    <n v="4.5"/>
    <x v="0"/>
    <x v="2"/>
  </r>
  <r>
    <s v="PAT_404"/>
    <n v="66"/>
    <x v="1"/>
    <x v="1"/>
    <x v="0"/>
    <x v="0"/>
    <x v="0"/>
    <x v="1"/>
    <s v="t"/>
    <s v="f"/>
    <s v="f"/>
    <s v="GERMANY"/>
    <s v="GERMANY"/>
    <n v="805"/>
    <x v="2"/>
    <x v="6"/>
    <n v="6"/>
    <n v="6"/>
    <n v="6"/>
    <s v="Medium"/>
    <s v="t"/>
    <s v="f"/>
    <s v="f"/>
    <s v="f"/>
    <s v="f"/>
    <s v="t"/>
    <s v="t"/>
    <x v="2"/>
    <x v="0"/>
    <n v="6"/>
    <x v="0"/>
    <x v="2"/>
  </r>
  <r>
    <s v="PAT_406"/>
    <n v="62"/>
    <x v="1"/>
    <x v="0"/>
    <x v="0"/>
    <x v="0"/>
    <x v="1"/>
    <x v="1"/>
    <s v="f"/>
    <s v="f"/>
    <s v="f"/>
    <s v="GERMANY"/>
    <s v="NETHERLANDS"/>
    <n v="808"/>
    <x v="3"/>
    <x v="8"/>
    <n v="10"/>
    <n v="9"/>
    <n v="9.5"/>
    <s v="Medium"/>
    <s v="t"/>
    <s v="t"/>
    <s v="f"/>
    <s v="f"/>
    <s v="t"/>
    <s v="t"/>
    <s v="t"/>
    <x v="3"/>
    <x v="1"/>
    <n v="9.5"/>
    <x v="1"/>
    <x v="3"/>
  </r>
  <r>
    <s v="PAT_408"/>
    <n v="62"/>
    <x v="1"/>
    <x v="0"/>
    <x v="0"/>
    <x v="1"/>
    <x v="1"/>
    <x v="1"/>
    <s v="f"/>
    <s v="t"/>
    <s v="t"/>
    <s v="POMERANIA"/>
    <s v="POMERANIA"/>
    <n v="811"/>
    <x v="2"/>
    <x v="2"/>
    <n v="8"/>
    <n v="7"/>
    <n v="7.5"/>
    <s v="Medium"/>
    <s v="f"/>
    <s v="f"/>
    <s v="f"/>
    <s v="f"/>
    <s v="f"/>
    <s v="t"/>
    <s v="t"/>
    <x v="2"/>
    <x v="0"/>
    <n v="7.5"/>
    <x v="0"/>
    <x v="2"/>
  </r>
  <r>
    <s v="PAT_409"/>
    <n v="46"/>
    <x v="2"/>
    <x v="1"/>
    <x v="0"/>
    <x v="0"/>
    <x v="1"/>
    <x v="0"/>
    <s v="t"/>
    <s v="f"/>
    <s v="f"/>
    <s v="ITALY"/>
    <s v="ITALY"/>
    <n v="812"/>
    <x v="3"/>
    <x v="7"/>
    <n v="4"/>
    <n v="3"/>
    <n v="3.5"/>
    <s v="Small"/>
    <s v="f"/>
    <s v="t"/>
    <s v="f"/>
    <s v="f"/>
    <s v="f"/>
    <s v="t"/>
    <s v="t"/>
    <x v="3"/>
    <x v="1"/>
    <n v="3.5"/>
    <x v="1"/>
    <x v="3"/>
  </r>
  <r>
    <s v="PAT_411"/>
    <n v="59"/>
    <x v="2"/>
    <x v="0"/>
    <x v="0"/>
    <x v="1"/>
    <x v="1"/>
    <x v="1"/>
    <s v="t"/>
    <s v="f"/>
    <s v="f"/>
    <s v="POMERANIA"/>
    <s v="POMERANIA"/>
    <n v="815"/>
    <x v="2"/>
    <x v="6"/>
    <n v="10"/>
    <n v="8"/>
    <n v="9"/>
    <s v="Medium"/>
    <s v="f"/>
    <s v="t"/>
    <s v="f"/>
    <s v="f"/>
    <s v="f"/>
    <s v="f"/>
    <s v="t"/>
    <x v="1"/>
    <x v="0"/>
    <n v="9"/>
    <x v="0"/>
    <x v="1"/>
  </r>
  <r>
    <s v="PAT_412"/>
    <n v="46"/>
    <x v="2"/>
    <x v="0"/>
    <x v="0"/>
    <x v="0"/>
    <x v="1"/>
    <x v="0"/>
    <s v="t"/>
    <s v="f"/>
    <s v="t"/>
    <s v="POMERANIA"/>
    <s v="POMERANIA"/>
    <n v="818"/>
    <x v="2"/>
    <x v="7"/>
    <n v="6"/>
    <n v="4"/>
    <n v="5"/>
    <s v="Medium"/>
    <s v="t"/>
    <s v="f"/>
    <s v="t"/>
    <s v="t"/>
    <s v="t"/>
    <s v="f"/>
    <s v="t"/>
    <x v="2"/>
    <x v="0"/>
    <n v="5"/>
    <x v="0"/>
    <x v="2"/>
  </r>
  <r>
    <s v="PAT_413"/>
    <n v="58"/>
    <x v="2"/>
    <x v="0"/>
    <x v="0"/>
    <x v="1"/>
    <x v="0"/>
    <x v="1"/>
    <s v="t"/>
    <s v="t"/>
    <s v="t"/>
    <s v="ITALY"/>
    <s v="POMERANIA"/>
    <n v="819"/>
    <x v="2"/>
    <x v="8"/>
    <n v="13"/>
    <n v="10"/>
    <n v="11.5"/>
    <s v="Large"/>
    <s v="t"/>
    <s v="f"/>
    <s v="f"/>
    <s v="f"/>
    <s v="f"/>
    <s v="t"/>
    <s v="t"/>
    <x v="3"/>
    <x v="1"/>
    <n v="11.5"/>
    <x v="1"/>
    <x v="3"/>
  </r>
  <r>
    <s v="PAT_414"/>
    <n v="20"/>
    <x v="0"/>
    <x v="1"/>
    <x v="0"/>
    <x v="0"/>
    <x v="1"/>
    <x v="0"/>
    <s v="f"/>
    <s v="f"/>
    <s v="f"/>
    <s v="UNK"/>
    <s v="ITALY"/>
    <n v="822"/>
    <x v="4"/>
    <x v="4"/>
    <n v="4"/>
    <n v="2"/>
    <n v="3"/>
    <s v="Small"/>
    <s v="f"/>
    <s v="f"/>
    <s v="f"/>
    <s v="f"/>
    <s v="f"/>
    <s v="t"/>
    <s v="t"/>
    <x v="2"/>
    <x v="0"/>
    <n v="3"/>
    <x v="0"/>
    <x v="2"/>
  </r>
  <r>
    <s v="PAT_416"/>
    <n v="84"/>
    <x v="1"/>
    <x v="0"/>
    <x v="0"/>
    <x v="0"/>
    <x v="0"/>
    <x v="1"/>
    <s v="t"/>
    <s v="f"/>
    <s v="f"/>
    <s v="GERMANY"/>
    <s v="GERMANY"/>
    <n v="826"/>
    <x v="2"/>
    <x v="6"/>
    <n v="20"/>
    <n v="10"/>
    <n v="15"/>
    <s v="Large"/>
    <s v="t"/>
    <s v="t"/>
    <s v="f"/>
    <s v="f"/>
    <s v="t"/>
    <s v="t"/>
    <s v="t"/>
    <x v="3"/>
    <x v="1"/>
    <n v="15"/>
    <x v="1"/>
    <x v="3"/>
  </r>
  <r>
    <s v="PAT_417"/>
    <n v="27"/>
    <x v="0"/>
    <x v="0"/>
    <x v="0"/>
    <x v="0"/>
    <x v="1"/>
    <x v="0"/>
    <s v="t"/>
    <s v="f"/>
    <s v="f"/>
    <s v="ITALY"/>
    <s v="ITALY"/>
    <n v="3537"/>
    <x v="3"/>
    <x v="11"/>
    <n v="9"/>
    <n v="5"/>
    <n v="7"/>
    <s v="Medium"/>
    <s v="f"/>
    <s v="t"/>
    <s v="f"/>
    <s v="f"/>
    <s v="f"/>
    <s v="t"/>
    <s v="f"/>
    <x v="0"/>
    <x v="0"/>
    <n v="7"/>
    <x v="0"/>
    <x v="0"/>
  </r>
  <r>
    <s v="PAT_419"/>
    <n v="80"/>
    <x v="1"/>
    <x v="1"/>
    <x v="0"/>
    <x v="0"/>
    <x v="0"/>
    <x v="1"/>
    <s v="f"/>
    <s v="f"/>
    <s v="f"/>
    <s v="POMERANIA"/>
    <s v="POMERANIA"/>
    <n v="832"/>
    <x v="2"/>
    <x v="2"/>
    <n v="12"/>
    <n v="10"/>
    <n v="11"/>
    <s v="Large"/>
    <s v="t"/>
    <s v="f"/>
    <s v="t"/>
    <s v="f"/>
    <s v="t"/>
    <s v="t"/>
    <s v="t"/>
    <x v="3"/>
    <x v="1"/>
    <n v="11"/>
    <x v="1"/>
    <x v="3"/>
  </r>
  <r>
    <s v="PAT_420"/>
    <n v="37"/>
    <x v="3"/>
    <x v="1"/>
    <x v="0"/>
    <x v="1"/>
    <x v="0"/>
    <x v="0"/>
    <s v="t"/>
    <s v="f"/>
    <s v="f"/>
    <s v="UNK"/>
    <s v="ITALY"/>
    <n v="834"/>
    <x v="4"/>
    <x v="0"/>
    <n v="8"/>
    <n v="7"/>
    <n v="7.5"/>
    <s v="Medium"/>
    <s v="t"/>
    <s v="t"/>
    <s v="f"/>
    <s v="f"/>
    <s v="t"/>
    <s v="t"/>
    <s v="t"/>
    <x v="2"/>
    <x v="0"/>
    <n v="7.5"/>
    <x v="0"/>
    <x v="2"/>
  </r>
  <r>
    <s v="PAT_422"/>
    <n v="64"/>
    <x v="1"/>
    <x v="0"/>
    <x v="0"/>
    <x v="1"/>
    <x v="1"/>
    <x v="0"/>
    <s v="f"/>
    <s v="f"/>
    <s v="f"/>
    <s v="ITALY"/>
    <s v="GERMANY"/>
    <n v="837"/>
    <x v="3"/>
    <x v="3"/>
    <n v="20"/>
    <n v="14"/>
    <n v="17"/>
    <s v="Large"/>
    <s v="t"/>
    <s v="t"/>
    <s v="t"/>
    <s v="f"/>
    <s v="t"/>
    <s v="t"/>
    <s v="t"/>
    <x v="3"/>
    <x v="1"/>
    <n v="17"/>
    <x v="1"/>
    <x v="3"/>
  </r>
  <r>
    <s v="PAT_423"/>
    <n v="71"/>
    <x v="1"/>
    <x v="1"/>
    <x v="0"/>
    <x v="0"/>
    <x v="0"/>
    <x v="0"/>
    <s v="t"/>
    <s v="f"/>
    <s v="f"/>
    <s v="POMERANIA"/>
    <s v="POMERANIA"/>
    <n v="839"/>
    <x v="2"/>
    <x v="0"/>
    <n v="15"/>
    <n v="14"/>
    <n v="14.5"/>
    <s v="Large"/>
    <s v="t"/>
    <s v="t"/>
    <s v="t"/>
    <s v="f"/>
    <s v="t"/>
    <s v="t"/>
    <s v="t"/>
    <x v="3"/>
    <x v="1"/>
    <n v="14.5"/>
    <x v="1"/>
    <x v="3"/>
  </r>
  <r>
    <s v="PAT_428"/>
    <n v="73"/>
    <x v="1"/>
    <x v="1"/>
    <x v="0"/>
    <x v="0"/>
    <x v="0"/>
    <x v="0"/>
    <s v="f"/>
    <s v="f"/>
    <s v="f"/>
    <s v="UNK"/>
    <s v="ITALY"/>
    <n v="845"/>
    <x v="3"/>
    <x v="0"/>
    <n v="10"/>
    <n v="9"/>
    <n v="9.5"/>
    <s v="Medium"/>
    <s v="t"/>
    <s v="f"/>
    <s v="f"/>
    <s v="f"/>
    <s v="t"/>
    <s v="f"/>
    <s v="t"/>
    <x v="2"/>
    <x v="0"/>
    <n v="9.5"/>
    <x v="0"/>
    <x v="2"/>
  </r>
  <r>
    <s v="PAT_430"/>
    <n v="75"/>
    <x v="1"/>
    <x v="1"/>
    <x v="0"/>
    <x v="0"/>
    <x v="0"/>
    <x v="1"/>
    <s v="t"/>
    <s v="t"/>
    <s v="t"/>
    <s v="GERMANY"/>
    <s v="GERMANY"/>
    <n v="848"/>
    <x v="2"/>
    <x v="0"/>
    <n v="10"/>
    <n v="10"/>
    <n v="10"/>
    <s v="Medium"/>
    <s v="t"/>
    <s v="t"/>
    <s v="f"/>
    <s v="f"/>
    <s v="t"/>
    <s v="t"/>
    <s v="t"/>
    <x v="3"/>
    <x v="1"/>
    <n v="10"/>
    <x v="1"/>
    <x v="3"/>
  </r>
  <r>
    <s v="PAT_432"/>
    <n v="55"/>
    <x v="2"/>
    <x v="1"/>
    <x v="0"/>
    <x v="0"/>
    <x v="0"/>
    <x v="0"/>
    <s v="t"/>
    <s v="f"/>
    <s v="f"/>
    <s v="GERMANY"/>
    <s v="GERMANY"/>
    <n v="851"/>
    <x v="2"/>
    <x v="7"/>
    <n v="7"/>
    <n v="5"/>
    <n v="6"/>
    <s v="Medium"/>
    <s v="t"/>
    <s v="t"/>
    <s v="t"/>
    <s v="f"/>
    <s v="t"/>
    <s v="t"/>
    <s v="t"/>
    <x v="3"/>
    <x v="1"/>
    <n v="6"/>
    <x v="1"/>
    <x v="3"/>
  </r>
  <r>
    <s v="PAT_437"/>
    <n v="63"/>
    <x v="1"/>
    <x v="0"/>
    <x v="1"/>
    <x v="0"/>
    <x v="0"/>
    <x v="1"/>
    <s v="t"/>
    <s v="f"/>
    <s v="f"/>
    <s v="GERMANY"/>
    <s v="GERMANY"/>
    <n v="857"/>
    <x v="2"/>
    <x v="0"/>
    <n v="10"/>
    <n v="10"/>
    <n v="10"/>
    <s v="Medium"/>
    <s v="f"/>
    <s v="f"/>
    <s v="f"/>
    <s v="f"/>
    <s v="f"/>
    <s v="f"/>
    <s v="t"/>
    <x v="2"/>
    <x v="0"/>
    <n v="10"/>
    <x v="0"/>
    <x v="2"/>
  </r>
  <r>
    <s v="PAT_441"/>
    <n v="55"/>
    <x v="2"/>
    <x v="1"/>
    <x v="0"/>
    <x v="0"/>
    <x v="0"/>
    <x v="1"/>
    <s v="t"/>
    <s v="f"/>
    <s v="f"/>
    <s v="GERMANY"/>
    <s v="GERMANY"/>
    <n v="861"/>
    <x v="2"/>
    <x v="4"/>
    <n v="6"/>
    <n v="5"/>
    <n v="5.5"/>
    <s v="Medium"/>
    <s v="f"/>
    <s v="t"/>
    <s v="f"/>
    <s v="f"/>
    <s v="f"/>
    <s v="t"/>
    <s v="t"/>
    <x v="3"/>
    <x v="1"/>
    <n v="5.5"/>
    <x v="1"/>
    <x v="3"/>
  </r>
  <r>
    <s v="PAT_442"/>
    <n v="56"/>
    <x v="2"/>
    <x v="1"/>
    <x v="0"/>
    <x v="0"/>
    <x v="0"/>
    <x v="0"/>
    <s v="t"/>
    <s v="f"/>
    <s v="f"/>
    <s v="GERMANY"/>
    <s v="GERMANY"/>
    <n v="863"/>
    <x v="2"/>
    <x v="0"/>
    <n v="70"/>
    <n v="60"/>
    <n v="65"/>
    <s v="Large"/>
    <s v="t"/>
    <s v="t"/>
    <s v="f"/>
    <s v="f"/>
    <s v="f"/>
    <s v="t"/>
    <s v="t"/>
    <x v="3"/>
    <x v="1"/>
    <n v="65"/>
    <x v="1"/>
    <x v="3"/>
  </r>
  <r>
    <s v="PAT_445"/>
    <n v="61"/>
    <x v="1"/>
    <x v="1"/>
    <x v="0"/>
    <x v="0"/>
    <x v="0"/>
    <x v="0"/>
    <s v="t"/>
    <s v="f"/>
    <s v="f"/>
    <s v="ITALY"/>
    <s v="POMERANIA"/>
    <n v="871"/>
    <x v="2"/>
    <x v="7"/>
    <n v="15"/>
    <n v="7"/>
    <n v="11"/>
    <s v="Large"/>
    <s v="t"/>
    <s v="t"/>
    <s v="t"/>
    <s v="f"/>
    <s v="t"/>
    <s v="t"/>
    <s v="t"/>
    <x v="3"/>
    <x v="1"/>
    <n v="11"/>
    <x v="1"/>
    <x v="3"/>
  </r>
  <r>
    <s v="PAT_447"/>
    <n v="62"/>
    <x v="1"/>
    <x v="1"/>
    <x v="0"/>
    <x v="0"/>
    <x v="0"/>
    <x v="1"/>
    <s v="f"/>
    <s v="f"/>
    <s v="f"/>
    <s v="POMERANIA"/>
    <s v="POMERANIA"/>
    <n v="873"/>
    <x v="2"/>
    <x v="7"/>
    <n v="4"/>
    <n v="3"/>
    <n v="3.5"/>
    <s v="Small"/>
    <s v="t"/>
    <s v="f"/>
    <s v="f"/>
    <s v="f"/>
    <s v="f"/>
    <s v="t"/>
    <s v="t"/>
    <x v="5"/>
    <x v="1"/>
    <n v="3.5"/>
    <x v="1"/>
    <x v="5"/>
  </r>
  <r>
    <s v="PAT_451"/>
    <n v="64"/>
    <x v="1"/>
    <x v="1"/>
    <x v="0"/>
    <x v="0"/>
    <x v="1"/>
    <x v="1"/>
    <s v="f"/>
    <s v="f"/>
    <s v="f"/>
    <s v="GERMANY"/>
    <s v="GERMANY"/>
    <n v="878"/>
    <x v="2"/>
    <x v="0"/>
    <n v="16"/>
    <n v="15"/>
    <n v="15.5"/>
    <s v="Large"/>
    <s v="f"/>
    <s v="t"/>
    <s v="f"/>
    <s v="f"/>
    <s v="f"/>
    <s v="f"/>
    <s v="t"/>
    <x v="3"/>
    <x v="1"/>
    <n v="15.5"/>
    <x v="1"/>
    <x v="3"/>
  </r>
  <r>
    <s v="PAT_452"/>
    <n v="73"/>
    <x v="1"/>
    <x v="1"/>
    <x v="0"/>
    <x v="0"/>
    <x v="1"/>
    <x v="1"/>
    <s v="t"/>
    <s v="t"/>
    <s v="t"/>
    <s v="ITALY"/>
    <s v="ITALY"/>
    <n v="882"/>
    <x v="3"/>
    <x v="5"/>
    <n v="9"/>
    <n v="8"/>
    <n v="8.5"/>
    <s v="Medium"/>
    <s v="t"/>
    <s v="t"/>
    <s v="t"/>
    <s v="f"/>
    <s v="t"/>
    <s v="f"/>
    <s v="t"/>
    <x v="3"/>
    <x v="1"/>
    <n v="8.5"/>
    <x v="1"/>
    <x v="3"/>
  </r>
  <r>
    <s v="PAT_453"/>
    <n v="63"/>
    <x v="1"/>
    <x v="0"/>
    <x v="0"/>
    <x v="0"/>
    <x v="1"/>
    <x v="1"/>
    <s v="f"/>
    <s v="f"/>
    <s v="f"/>
    <s v="GERMANY"/>
    <s v="GERMANY"/>
    <n v="883"/>
    <x v="2"/>
    <x v="1"/>
    <n v="10"/>
    <n v="8"/>
    <n v="9"/>
    <s v="Medium"/>
    <s v="t"/>
    <s v="t"/>
    <s v="t"/>
    <s v="f"/>
    <s v="t"/>
    <s v="t"/>
    <s v="t"/>
    <x v="3"/>
    <x v="1"/>
    <n v="9"/>
    <x v="1"/>
    <x v="3"/>
  </r>
  <r>
    <s v="PAT_454"/>
    <n v="54"/>
    <x v="2"/>
    <x v="1"/>
    <x v="1"/>
    <x v="0"/>
    <x v="1"/>
    <x v="1"/>
    <s v="f"/>
    <s v="f"/>
    <s v="f"/>
    <s v="POMERANIA"/>
    <s v="POMERANIA"/>
    <n v="884"/>
    <x v="2"/>
    <x v="2"/>
    <n v="12"/>
    <n v="10"/>
    <n v="11"/>
    <s v="Large"/>
    <s v="t"/>
    <s v="t"/>
    <s v="t"/>
    <s v="f"/>
    <s v="f"/>
    <s v="t"/>
    <s v="t"/>
    <x v="5"/>
    <x v="1"/>
    <n v="11"/>
    <x v="1"/>
    <x v="5"/>
  </r>
  <r>
    <s v="PAT_456"/>
    <n v="53"/>
    <x v="2"/>
    <x v="1"/>
    <x v="0"/>
    <x v="0"/>
    <x v="1"/>
    <x v="1"/>
    <s v="t"/>
    <s v="f"/>
    <s v="f"/>
    <s v="GERMANY"/>
    <s v="GERMANY"/>
    <n v="887"/>
    <x v="2"/>
    <x v="4"/>
    <n v="16"/>
    <n v="10"/>
    <n v="13"/>
    <s v="Large"/>
    <s v="t"/>
    <s v="t"/>
    <s v="f"/>
    <s v="f"/>
    <s v="f"/>
    <s v="t"/>
    <s v="t"/>
    <x v="3"/>
    <x v="1"/>
    <n v="13"/>
    <x v="1"/>
    <x v="3"/>
  </r>
  <r>
    <s v="PAT_457"/>
    <n v="77"/>
    <x v="1"/>
    <x v="1"/>
    <x v="0"/>
    <x v="0"/>
    <x v="0"/>
    <x v="0"/>
    <s v="f"/>
    <s v="f"/>
    <s v="f"/>
    <s v="POMERANIA"/>
    <s v="POMERANIA"/>
    <n v="890"/>
    <x v="2"/>
    <x v="2"/>
    <n v="7"/>
    <n v="4"/>
    <n v="5.5"/>
    <s v="Medium"/>
    <s v="t"/>
    <s v="f"/>
    <s v="f"/>
    <s v="f"/>
    <s v="f"/>
    <s v="f"/>
    <s v="t"/>
    <x v="2"/>
    <x v="0"/>
    <n v="5.5"/>
    <x v="0"/>
    <x v="2"/>
  </r>
  <r>
    <s v="PAT_458"/>
    <n v="80"/>
    <x v="1"/>
    <x v="0"/>
    <x v="0"/>
    <x v="1"/>
    <x v="0"/>
    <x v="1"/>
    <s v="f"/>
    <s v="f"/>
    <s v="f"/>
    <s v="POMERANIA"/>
    <s v="POMERANIA"/>
    <n v="891"/>
    <x v="0"/>
    <x v="0"/>
    <n v="6"/>
    <n v="6"/>
    <n v="6"/>
    <s v="Medium"/>
    <s v="f"/>
    <s v="t"/>
    <s v="f"/>
    <s v="f"/>
    <s v="f"/>
    <s v="t"/>
    <s v="t"/>
    <x v="3"/>
    <x v="1"/>
    <n v="6"/>
    <x v="1"/>
    <x v="3"/>
  </r>
  <r>
    <s v="PAT_459"/>
    <n v="84"/>
    <x v="1"/>
    <x v="0"/>
    <x v="0"/>
    <x v="1"/>
    <x v="0"/>
    <x v="0"/>
    <s v="f"/>
    <s v="t"/>
    <s v="t"/>
    <s v="GERMANY"/>
    <s v="GERMANY"/>
    <n v="892"/>
    <x v="2"/>
    <x v="0"/>
    <n v="12"/>
    <n v="9"/>
    <n v="10.5"/>
    <s v="Large"/>
    <s v="t"/>
    <s v="t"/>
    <s v="t"/>
    <s v="f"/>
    <s v="t"/>
    <s v="t"/>
    <s v="t"/>
    <x v="3"/>
    <x v="1"/>
    <n v="10.5"/>
    <x v="1"/>
    <x v="3"/>
  </r>
  <r>
    <s v="PAT_46"/>
    <n v="55"/>
    <x v="2"/>
    <x v="1"/>
    <x v="0"/>
    <x v="0"/>
    <x v="0"/>
    <x v="1"/>
    <s v="t"/>
    <s v="t"/>
    <s v="t"/>
    <s v="POMERANIA"/>
    <s v="POMERANIA"/>
    <n v="881"/>
    <x v="3"/>
    <x v="3"/>
    <n v="6"/>
    <n v="5"/>
    <n v="5.5"/>
    <s v="Medium"/>
    <s v="t"/>
    <s v="t"/>
    <s v="f"/>
    <s v="t"/>
    <s v="t"/>
    <s v="t"/>
    <s v="t"/>
    <x v="3"/>
    <x v="1"/>
    <n v="5.5"/>
    <x v="1"/>
    <x v="3"/>
  </r>
  <r>
    <s v="PAT_460"/>
    <n v="73"/>
    <x v="1"/>
    <x v="1"/>
    <x v="0"/>
    <x v="0"/>
    <x v="0"/>
    <x v="1"/>
    <s v="f"/>
    <s v="f"/>
    <s v="f"/>
    <s v="POMERANIA"/>
    <s v="POMERANIA"/>
    <n v="894"/>
    <x v="2"/>
    <x v="13"/>
    <n v="18"/>
    <n v="16"/>
    <n v="17"/>
    <s v="Large"/>
    <s v="t"/>
    <s v="f"/>
    <s v="t"/>
    <s v="f"/>
    <s v="t"/>
    <s v="t"/>
    <s v="t"/>
    <x v="3"/>
    <x v="1"/>
    <n v="17"/>
    <x v="1"/>
    <x v="3"/>
  </r>
  <r>
    <s v="PAT_461"/>
    <n v="41"/>
    <x v="3"/>
    <x v="1"/>
    <x v="0"/>
    <x v="0"/>
    <x v="0"/>
    <x v="1"/>
    <s v="f"/>
    <s v="f"/>
    <s v="f"/>
    <s v="POMERANIA"/>
    <s v="POMERANIA"/>
    <n v="895"/>
    <x v="3"/>
    <x v="7"/>
    <n v="10"/>
    <n v="7"/>
    <n v="8.5"/>
    <s v="Medium"/>
    <s v="t"/>
    <s v="t"/>
    <s v="f"/>
    <s v="f"/>
    <s v="t"/>
    <s v="f"/>
    <s v="t"/>
    <x v="3"/>
    <x v="1"/>
    <n v="8.5"/>
    <x v="1"/>
    <x v="3"/>
  </r>
  <r>
    <s v="PAT_463"/>
    <n v="67"/>
    <x v="1"/>
    <x v="1"/>
    <x v="0"/>
    <x v="0"/>
    <x v="0"/>
    <x v="1"/>
    <s v="t"/>
    <s v="t"/>
    <s v="t"/>
    <s v="POMERANIA"/>
    <s v="POMERANIA"/>
    <n v="897"/>
    <x v="2"/>
    <x v="0"/>
    <n v="7"/>
    <n v="7"/>
    <n v="7"/>
    <s v="Medium"/>
    <s v="t"/>
    <s v="t"/>
    <s v="t"/>
    <s v="f"/>
    <s v="t"/>
    <s v="t"/>
    <s v="t"/>
    <x v="3"/>
    <x v="1"/>
    <n v="7"/>
    <x v="1"/>
    <x v="3"/>
  </r>
  <r>
    <s v="PAT_464"/>
    <n v="75"/>
    <x v="1"/>
    <x v="1"/>
    <x v="0"/>
    <x v="0"/>
    <x v="1"/>
    <x v="1"/>
    <s v="t"/>
    <s v="f"/>
    <s v="f"/>
    <s v="GERMANY"/>
    <s v="GERMANY"/>
    <n v="1794"/>
    <x v="3"/>
    <x v="3"/>
    <n v="25"/>
    <n v="13"/>
    <n v="19"/>
    <s v="Large"/>
    <s v="f"/>
    <s v="t"/>
    <s v="t"/>
    <s v="f"/>
    <s v="f"/>
    <s v="f"/>
    <s v="t"/>
    <x v="3"/>
    <x v="1"/>
    <n v="19"/>
    <x v="1"/>
    <x v="3"/>
  </r>
  <r>
    <s v="PAT_465"/>
    <n v="14"/>
    <x v="0"/>
    <x v="1"/>
    <x v="0"/>
    <x v="0"/>
    <x v="0"/>
    <x v="1"/>
    <s v="f"/>
    <s v="f"/>
    <s v="f"/>
    <s v="POMERANIA"/>
    <s v="POMERANIA"/>
    <n v="901"/>
    <x v="2"/>
    <x v="12"/>
    <n v="3"/>
    <n v="3"/>
    <n v="3"/>
    <s v="Small"/>
    <s v="f"/>
    <s v="t"/>
    <s v="f"/>
    <s v="t"/>
    <s v="f"/>
    <s v="f"/>
    <s v="t"/>
    <x v="0"/>
    <x v="0"/>
    <n v="3"/>
    <x v="0"/>
    <x v="0"/>
  </r>
  <r>
    <s v="PAT_466"/>
    <n v="44"/>
    <x v="3"/>
    <x v="1"/>
    <x v="0"/>
    <x v="0"/>
    <x v="1"/>
    <x v="0"/>
    <s v="f"/>
    <s v="f"/>
    <s v="f"/>
    <s v="POMERANIA"/>
    <s v="POMERANIA"/>
    <n v="903"/>
    <x v="3"/>
    <x v="0"/>
    <n v="5"/>
    <n v="5"/>
    <n v="5"/>
    <s v="Medium"/>
    <s v="t"/>
    <s v="t"/>
    <s v="f"/>
    <s v="f"/>
    <s v="t"/>
    <s v="t"/>
    <s v="t"/>
    <x v="3"/>
    <x v="1"/>
    <n v="5"/>
    <x v="1"/>
    <x v="3"/>
  </r>
  <r>
    <s v="PAT_467"/>
    <n v="46"/>
    <x v="2"/>
    <x v="1"/>
    <x v="0"/>
    <x v="0"/>
    <x v="1"/>
    <x v="0"/>
    <s v="f"/>
    <s v="t"/>
    <s v="f"/>
    <s v="POMERANIA"/>
    <s v="POMERANIA"/>
    <n v="904"/>
    <x v="2"/>
    <x v="4"/>
    <n v="10"/>
    <n v="5"/>
    <n v="7.5"/>
    <s v="Medium"/>
    <s v="t"/>
    <s v="t"/>
    <s v="f"/>
    <s v="f"/>
    <s v="f"/>
    <s v="t"/>
    <s v="t"/>
    <x v="3"/>
    <x v="1"/>
    <n v="7.5"/>
    <x v="1"/>
    <x v="3"/>
  </r>
  <r>
    <s v="PAT_468"/>
    <n v="40"/>
    <x v="3"/>
    <x v="0"/>
    <x v="0"/>
    <x v="1"/>
    <x v="0"/>
    <x v="1"/>
    <s v="f"/>
    <s v="t"/>
    <s v="f"/>
    <s v="POMERANIA"/>
    <s v="UNK"/>
    <n v="905"/>
    <x v="2"/>
    <x v="6"/>
    <n v="4"/>
    <n v="2"/>
    <n v="3"/>
    <s v="Small"/>
    <s v="t"/>
    <s v="t"/>
    <s v="t"/>
    <s v="f"/>
    <s v="t"/>
    <s v="t"/>
    <s v="t"/>
    <x v="3"/>
    <x v="1"/>
    <n v="3"/>
    <x v="1"/>
    <x v="3"/>
  </r>
  <r>
    <s v="PAT_473"/>
    <n v="33"/>
    <x v="3"/>
    <x v="0"/>
    <x v="0"/>
    <x v="1"/>
    <x v="1"/>
    <x v="0"/>
    <s v="t"/>
    <s v="f"/>
    <s v="f"/>
    <s v="POMERANIA"/>
    <s v="POMERANIA"/>
    <n v="911"/>
    <x v="2"/>
    <x v="6"/>
    <n v="10"/>
    <n v="8"/>
    <n v="9"/>
    <s v="Medium"/>
    <s v="t"/>
    <s v="t"/>
    <s v="f"/>
    <s v="f"/>
    <s v="t"/>
    <s v="t"/>
    <s v="t"/>
    <x v="3"/>
    <x v="1"/>
    <n v="9"/>
    <x v="1"/>
    <x v="3"/>
  </r>
  <r>
    <s v="PAT_474"/>
    <n v="38"/>
    <x v="3"/>
    <x v="1"/>
    <x v="0"/>
    <x v="1"/>
    <x v="1"/>
    <x v="0"/>
    <s v="t"/>
    <s v="f"/>
    <s v="f"/>
    <s v="GERMANY"/>
    <s v="GERMANY"/>
    <n v="912"/>
    <x v="2"/>
    <x v="1"/>
    <n v="13"/>
    <n v="8"/>
    <n v="10.5"/>
    <s v="Large"/>
    <s v="t"/>
    <s v="t"/>
    <s v="f"/>
    <s v="f"/>
    <s v="t"/>
    <s v="t"/>
    <s v="t"/>
    <x v="3"/>
    <x v="1"/>
    <n v="10.5"/>
    <x v="1"/>
    <x v="3"/>
  </r>
  <r>
    <s v="PAT_475"/>
    <n v="52"/>
    <x v="2"/>
    <x v="1"/>
    <x v="0"/>
    <x v="0"/>
    <x v="0"/>
    <x v="1"/>
    <s v="f"/>
    <s v="t"/>
    <s v="t"/>
    <s v="GERMANY"/>
    <s v="GERMANY"/>
    <n v="913"/>
    <x v="2"/>
    <x v="7"/>
    <n v="4"/>
    <n v="4"/>
    <n v="4"/>
    <s v="Small"/>
    <s v="t"/>
    <s v="t"/>
    <s v="t"/>
    <s v="f"/>
    <s v="t"/>
    <s v="t"/>
    <s v="t"/>
    <x v="3"/>
    <x v="1"/>
    <n v="4"/>
    <x v="1"/>
    <x v="3"/>
  </r>
  <r>
    <s v="PAT_478"/>
    <n v="47"/>
    <x v="2"/>
    <x v="0"/>
    <x v="0"/>
    <x v="1"/>
    <x v="1"/>
    <x v="0"/>
    <s v="f"/>
    <s v="f"/>
    <s v="f"/>
    <s v="POMERANIA"/>
    <s v="POMERANIA"/>
    <n v="916"/>
    <x v="2"/>
    <x v="4"/>
    <n v="22"/>
    <n v="20"/>
    <n v="21"/>
    <s v="Large"/>
    <s v="t"/>
    <s v="t"/>
    <s v="f"/>
    <s v="f"/>
    <s v="f"/>
    <s v="f"/>
    <s v="t"/>
    <x v="3"/>
    <x v="1"/>
    <n v="21"/>
    <x v="1"/>
    <x v="3"/>
  </r>
  <r>
    <s v="PAT_479"/>
    <n v="48"/>
    <x v="2"/>
    <x v="0"/>
    <x v="0"/>
    <x v="0"/>
    <x v="1"/>
    <x v="1"/>
    <s v="f"/>
    <s v="f"/>
    <s v="f"/>
    <s v="POMERANIA"/>
    <s v="POMERANIA"/>
    <n v="919"/>
    <x v="2"/>
    <x v="3"/>
    <n v="5"/>
    <n v="5"/>
    <n v="5"/>
    <s v="Medium"/>
    <s v="t"/>
    <s v="f"/>
    <s v="f"/>
    <s v="f"/>
    <s v="t"/>
    <s v="t"/>
    <s v="t"/>
    <x v="3"/>
    <x v="1"/>
    <n v="5"/>
    <x v="1"/>
    <x v="3"/>
  </r>
  <r>
    <s v="PAT_48"/>
    <n v="73"/>
    <x v="1"/>
    <x v="1"/>
    <x v="0"/>
    <x v="0"/>
    <x v="0"/>
    <x v="0"/>
    <s v="t"/>
    <s v="t"/>
    <s v="t"/>
    <s v="BRAZIL"/>
    <s v="BRAZIL"/>
    <n v="74"/>
    <x v="3"/>
    <x v="5"/>
    <n v="10"/>
    <n v="7"/>
    <n v="8.5"/>
    <s v="Medium"/>
    <s v="f"/>
    <s v="t"/>
    <s v="f"/>
    <s v="f"/>
    <s v="f"/>
    <s v="t"/>
    <s v="t"/>
    <x v="5"/>
    <x v="1"/>
    <n v="8.5"/>
    <x v="1"/>
    <x v="5"/>
  </r>
  <r>
    <s v="PAT_480"/>
    <n v="47"/>
    <x v="2"/>
    <x v="0"/>
    <x v="0"/>
    <x v="1"/>
    <x v="1"/>
    <x v="1"/>
    <s v="t"/>
    <s v="f"/>
    <s v="f"/>
    <s v="POMERANIA"/>
    <s v="POMERANIA"/>
    <n v="921"/>
    <x v="2"/>
    <x v="0"/>
    <n v="7"/>
    <n v="6"/>
    <n v="6.5"/>
    <s v="Medium"/>
    <s v="f"/>
    <s v="t"/>
    <s v="f"/>
    <s v="f"/>
    <s v="t"/>
    <s v="t"/>
    <s v="t"/>
    <x v="3"/>
    <x v="1"/>
    <n v="6.5"/>
    <x v="1"/>
    <x v="3"/>
  </r>
  <r>
    <s v="PAT_481"/>
    <n v="54"/>
    <x v="2"/>
    <x v="1"/>
    <x v="0"/>
    <x v="0"/>
    <x v="0"/>
    <x v="0"/>
    <s v="t"/>
    <s v="f"/>
    <s v="f"/>
    <s v="POMERANIA"/>
    <s v="POMERANIA"/>
    <n v="923"/>
    <x v="2"/>
    <x v="4"/>
    <n v="7"/>
    <n v="6"/>
    <n v="6.5"/>
    <s v="Medium"/>
    <s v="t"/>
    <s v="t"/>
    <s v="f"/>
    <s v="f"/>
    <s v="t"/>
    <s v="t"/>
    <s v="t"/>
    <x v="3"/>
    <x v="1"/>
    <n v="6.5"/>
    <x v="1"/>
    <x v="3"/>
  </r>
  <r>
    <s v="PAT_483"/>
    <n v="85"/>
    <x v="1"/>
    <x v="1"/>
    <x v="0"/>
    <x v="0"/>
    <x v="1"/>
    <x v="0"/>
    <s v="t"/>
    <s v="t"/>
    <s v="f"/>
    <s v="POMERANIA"/>
    <s v="POMERANIA"/>
    <n v="925"/>
    <x v="3"/>
    <x v="7"/>
    <n v="12"/>
    <n v="5"/>
    <n v="8.5"/>
    <s v="Medium"/>
    <s v="t"/>
    <s v="t"/>
    <s v="t"/>
    <s v="f"/>
    <s v="t"/>
    <s v="t"/>
    <s v="t"/>
    <x v="3"/>
    <x v="1"/>
    <n v="8.5"/>
    <x v="1"/>
    <x v="3"/>
  </r>
  <r>
    <s v="PAT_484"/>
    <n v="55"/>
    <x v="2"/>
    <x v="1"/>
    <x v="0"/>
    <x v="1"/>
    <x v="1"/>
    <x v="0"/>
    <s v="f"/>
    <s v="f"/>
    <s v="f"/>
    <s v="POMERANIA"/>
    <s v="POMERANIA"/>
    <n v="926"/>
    <x v="2"/>
    <x v="11"/>
    <n v="16"/>
    <n v="5"/>
    <n v="10.5"/>
    <s v="Large"/>
    <s v="f"/>
    <s v="f"/>
    <s v="f"/>
    <s v="f"/>
    <s v="f"/>
    <s v="f"/>
    <s v="t"/>
    <x v="2"/>
    <x v="0"/>
    <n v="10.5"/>
    <x v="0"/>
    <x v="2"/>
  </r>
  <r>
    <s v="PAT_486"/>
    <n v="57"/>
    <x v="2"/>
    <x v="0"/>
    <x v="0"/>
    <x v="1"/>
    <x v="1"/>
    <x v="0"/>
    <s v="t"/>
    <s v="t"/>
    <s v="t"/>
    <s v="POMERANIA"/>
    <s v="POMERANIA"/>
    <n v="929"/>
    <x v="2"/>
    <x v="9"/>
    <n v="16"/>
    <n v="12"/>
    <n v="14"/>
    <s v="Large"/>
    <s v="f"/>
    <s v="t"/>
    <s v="f"/>
    <s v="t"/>
    <s v="f"/>
    <s v="f"/>
    <s v="t"/>
    <x v="4"/>
    <x v="1"/>
    <n v="14"/>
    <x v="1"/>
    <x v="4"/>
  </r>
  <r>
    <s v="PAT_490"/>
    <n v="45"/>
    <x v="2"/>
    <x v="0"/>
    <x v="0"/>
    <x v="0"/>
    <x v="1"/>
    <x v="1"/>
    <s v="f"/>
    <s v="f"/>
    <s v="f"/>
    <s v="POMERANIA"/>
    <s v="POMERANIA"/>
    <n v="933"/>
    <x v="2"/>
    <x v="1"/>
    <n v="5"/>
    <n v="4"/>
    <n v="4.5"/>
    <s v="Small"/>
    <s v="t"/>
    <s v="t"/>
    <s v="f"/>
    <s v="f"/>
    <s v="f"/>
    <s v="t"/>
    <s v="t"/>
    <x v="5"/>
    <x v="1"/>
    <n v="4.5"/>
    <x v="1"/>
    <x v="5"/>
  </r>
  <r>
    <s v="PAT_492"/>
    <n v="70"/>
    <x v="1"/>
    <x v="0"/>
    <x v="0"/>
    <x v="1"/>
    <x v="0"/>
    <x v="0"/>
    <s v="f"/>
    <s v="f"/>
    <s v="f"/>
    <s v="POMERANIA"/>
    <s v="POMERANIA"/>
    <n v="937"/>
    <x v="2"/>
    <x v="6"/>
    <n v="18"/>
    <n v="13"/>
    <n v="15.5"/>
    <s v="Large"/>
    <s v="f"/>
    <s v="t"/>
    <s v="f"/>
    <s v="f"/>
    <s v="f"/>
    <s v="t"/>
    <s v="t"/>
    <x v="5"/>
    <x v="1"/>
    <n v="15.5"/>
    <x v="1"/>
    <x v="5"/>
  </r>
  <r>
    <s v="PAT_493"/>
    <n v="46"/>
    <x v="2"/>
    <x v="0"/>
    <x v="0"/>
    <x v="1"/>
    <x v="1"/>
    <x v="1"/>
    <s v="f"/>
    <s v="f"/>
    <s v="f"/>
    <s v="POMERANIA"/>
    <s v="POMERANIA"/>
    <n v="3016"/>
    <x v="2"/>
    <x v="5"/>
    <n v="7"/>
    <n v="5"/>
    <n v="6"/>
    <s v="Medium"/>
    <s v="t"/>
    <s v="f"/>
    <s v="f"/>
    <s v="f"/>
    <s v="f"/>
    <s v="t"/>
    <s v="f"/>
    <x v="2"/>
    <x v="0"/>
    <n v="6"/>
    <x v="0"/>
    <x v="2"/>
  </r>
  <r>
    <s v="PAT_498"/>
    <n v="60"/>
    <x v="1"/>
    <x v="1"/>
    <x v="0"/>
    <x v="1"/>
    <x v="1"/>
    <x v="1"/>
    <s v="f"/>
    <s v="f"/>
    <s v="f"/>
    <s v="POMERANIA"/>
    <s v="POMERANIA"/>
    <n v="944"/>
    <x v="2"/>
    <x v="0"/>
    <n v="4"/>
    <n v="2"/>
    <n v="3"/>
    <s v="Small"/>
    <s v="f"/>
    <s v="f"/>
    <s v="f"/>
    <s v="f"/>
    <s v="f"/>
    <s v="f"/>
    <s v="t"/>
    <x v="2"/>
    <x v="0"/>
    <n v="3"/>
    <x v="0"/>
    <x v="2"/>
  </r>
  <r>
    <s v="PAT_50"/>
    <n v="81"/>
    <x v="1"/>
    <x v="1"/>
    <x v="0"/>
    <x v="0"/>
    <x v="0"/>
    <x v="1"/>
    <s v="f"/>
    <s v="t"/>
    <s v="t"/>
    <s v="GERMANY"/>
    <s v="BRAZIL"/>
    <n v="76"/>
    <x v="2"/>
    <x v="4"/>
    <n v="7"/>
    <n v="18"/>
    <n v="12.5"/>
    <s v="Large"/>
    <s v="t"/>
    <s v="t"/>
    <s v="f"/>
    <s v="f"/>
    <s v="t"/>
    <s v="t"/>
    <s v="t"/>
    <x v="3"/>
    <x v="1"/>
    <n v="12.5"/>
    <x v="1"/>
    <x v="3"/>
  </r>
  <r>
    <s v="PAT_500"/>
    <n v="67"/>
    <x v="1"/>
    <x v="1"/>
    <x v="0"/>
    <x v="0"/>
    <x v="0"/>
    <x v="0"/>
    <s v="f"/>
    <s v="t"/>
    <s v="t"/>
    <s v="GERMANY"/>
    <s v="BRAZIL"/>
    <n v="947"/>
    <x v="3"/>
    <x v="1"/>
    <n v="13"/>
    <n v="8"/>
    <n v="10.5"/>
    <s v="Large"/>
    <s v="t"/>
    <s v="t"/>
    <s v="t"/>
    <s v="f"/>
    <s v="t"/>
    <s v="t"/>
    <s v="t"/>
    <x v="5"/>
    <x v="1"/>
    <n v="10.5"/>
    <x v="1"/>
    <x v="5"/>
  </r>
  <r>
    <s v="PAT_503"/>
    <n v="88"/>
    <x v="1"/>
    <x v="0"/>
    <x v="0"/>
    <x v="1"/>
    <x v="1"/>
    <x v="1"/>
    <s v="t"/>
    <s v="t"/>
    <s v="t"/>
    <s v="POMERANIA"/>
    <s v="POMERANIA"/>
    <n v="949"/>
    <x v="2"/>
    <x v="0"/>
    <n v="9"/>
    <n v="7"/>
    <n v="8"/>
    <s v="Medium"/>
    <s v="t"/>
    <s v="f"/>
    <s v="f"/>
    <s v="f"/>
    <s v="t"/>
    <s v="t"/>
    <s v="t"/>
    <x v="5"/>
    <x v="1"/>
    <n v="8"/>
    <x v="1"/>
    <x v="5"/>
  </r>
  <r>
    <s v="PAT_505"/>
    <n v="71"/>
    <x v="1"/>
    <x v="1"/>
    <x v="0"/>
    <x v="0"/>
    <x v="0"/>
    <x v="0"/>
    <s v="t"/>
    <s v="t"/>
    <s v="t"/>
    <s v="BRAZIL"/>
    <s v="BRAZIL"/>
    <n v="951"/>
    <x v="2"/>
    <x v="7"/>
    <n v="7"/>
    <n v="6"/>
    <n v="6.5"/>
    <s v="Medium"/>
    <s v="t"/>
    <s v="f"/>
    <s v="f"/>
    <s v="f"/>
    <s v="f"/>
    <s v="t"/>
    <s v="t"/>
    <x v="3"/>
    <x v="1"/>
    <n v="6.5"/>
    <x v="1"/>
    <x v="3"/>
  </r>
  <r>
    <s v="PAT_507"/>
    <n v="69"/>
    <x v="1"/>
    <x v="1"/>
    <x v="0"/>
    <x v="0"/>
    <x v="0"/>
    <x v="1"/>
    <s v="t"/>
    <s v="t"/>
    <s v="t"/>
    <s v="BRAZIL"/>
    <s v="GERMANY"/>
    <n v="954"/>
    <x v="0"/>
    <x v="3"/>
    <n v="13"/>
    <n v="6"/>
    <n v="9.5"/>
    <s v="Medium"/>
    <s v="t"/>
    <s v="t"/>
    <s v="f"/>
    <s v="f"/>
    <s v="t"/>
    <s v="t"/>
    <s v="t"/>
    <x v="3"/>
    <x v="1"/>
    <n v="9.5"/>
    <x v="1"/>
    <x v="3"/>
  </r>
  <r>
    <s v="PAT_51"/>
    <n v="79"/>
    <x v="1"/>
    <x v="0"/>
    <x v="0"/>
    <x v="0"/>
    <x v="0"/>
    <x v="0"/>
    <s v="t"/>
    <s v="t"/>
    <s v="t"/>
    <s v="BRAZIL"/>
    <s v="ITALY"/>
    <n v="78"/>
    <x v="3"/>
    <x v="5"/>
    <n v="20"/>
    <n v="10"/>
    <n v="15"/>
    <s v="Large"/>
    <s v="t"/>
    <s v="t"/>
    <s v="t"/>
    <s v="f"/>
    <s v="t"/>
    <s v="f"/>
    <s v="t"/>
    <x v="5"/>
    <x v="1"/>
    <n v="15"/>
    <x v="1"/>
    <x v="5"/>
  </r>
  <r>
    <s v="PAT_510"/>
    <n v="62"/>
    <x v="1"/>
    <x v="0"/>
    <x v="0"/>
    <x v="0"/>
    <x v="1"/>
    <x v="1"/>
    <s v="t"/>
    <s v="t"/>
    <s v="t"/>
    <s v="GERMANY"/>
    <s v="GERMANY"/>
    <n v="959"/>
    <x v="3"/>
    <x v="0"/>
    <n v="9"/>
    <n v="6"/>
    <n v="7.5"/>
    <s v="Medium"/>
    <s v="t"/>
    <s v="t"/>
    <s v="t"/>
    <s v="t"/>
    <s v="t"/>
    <s v="f"/>
    <s v="t"/>
    <x v="3"/>
    <x v="1"/>
    <n v="7.5"/>
    <x v="1"/>
    <x v="3"/>
  </r>
  <r>
    <s v="PAT_513"/>
    <n v="67"/>
    <x v="1"/>
    <x v="0"/>
    <x v="1"/>
    <x v="0"/>
    <x v="1"/>
    <x v="0"/>
    <s v="t"/>
    <s v="t"/>
    <s v="t"/>
    <s v="BRAZIL"/>
    <s v="BRAZIL"/>
    <n v="964"/>
    <x v="0"/>
    <x v="4"/>
    <n v="12"/>
    <n v="9"/>
    <n v="10.5"/>
    <s v="Large"/>
    <s v="t"/>
    <s v="f"/>
    <s v="t"/>
    <s v="f"/>
    <s v="t"/>
    <s v="t"/>
    <s v="t"/>
    <x v="3"/>
    <x v="1"/>
    <n v="10.5"/>
    <x v="1"/>
    <x v="3"/>
  </r>
  <r>
    <s v="PAT_514"/>
    <n v="64"/>
    <x v="1"/>
    <x v="0"/>
    <x v="1"/>
    <x v="1"/>
    <x v="1"/>
    <x v="1"/>
    <s v="t"/>
    <s v="t"/>
    <s v="t"/>
    <s v="GERMANY"/>
    <s v="GERMANY"/>
    <n v="967"/>
    <x v="3"/>
    <x v="0"/>
    <n v="10"/>
    <n v="8"/>
    <n v="9"/>
    <s v="Medium"/>
    <s v="t"/>
    <s v="t"/>
    <s v="t"/>
    <s v="f"/>
    <s v="f"/>
    <s v="t"/>
    <s v="t"/>
    <x v="3"/>
    <x v="1"/>
    <n v="9"/>
    <x v="1"/>
    <x v="3"/>
  </r>
  <r>
    <s v="PAT_516"/>
    <n v="85"/>
    <x v="1"/>
    <x v="1"/>
    <x v="0"/>
    <x v="0"/>
    <x v="0"/>
    <x v="0"/>
    <s v="t"/>
    <s v="t"/>
    <s v="t"/>
    <s v="BRAZIL"/>
    <s v="BRAZIL"/>
    <n v="966"/>
    <x v="0"/>
    <x v="7"/>
    <n v="5"/>
    <n v="4"/>
    <n v="4.5"/>
    <s v="Small"/>
    <s v="f"/>
    <s v="t"/>
    <s v="f"/>
    <s v="f"/>
    <s v="f"/>
    <s v="t"/>
    <s v="t"/>
    <x v="3"/>
    <x v="1"/>
    <n v="4.5"/>
    <x v="1"/>
    <x v="3"/>
  </r>
  <r>
    <s v="PAT_520"/>
    <n v="68"/>
    <x v="1"/>
    <x v="0"/>
    <x v="0"/>
    <x v="0"/>
    <x v="1"/>
    <x v="1"/>
    <s v="t"/>
    <s v="t"/>
    <s v="f"/>
    <s v="UNK"/>
    <s v="GERMANY"/>
    <n v="983"/>
    <x v="2"/>
    <x v="4"/>
    <n v="16"/>
    <n v="14"/>
    <n v="15"/>
    <s v="Large"/>
    <s v="t"/>
    <s v="f"/>
    <s v="t"/>
    <s v="f"/>
    <s v="t"/>
    <s v="t"/>
    <s v="t"/>
    <x v="3"/>
    <x v="1"/>
    <n v="15"/>
    <x v="1"/>
    <x v="3"/>
  </r>
  <r>
    <s v="PAT_521"/>
    <n v="32"/>
    <x v="3"/>
    <x v="0"/>
    <x v="0"/>
    <x v="0"/>
    <x v="1"/>
    <x v="1"/>
    <s v="f"/>
    <s v="t"/>
    <s v="t"/>
    <s v="GERMANY"/>
    <s v="GERMANY"/>
    <n v="984"/>
    <x v="2"/>
    <x v="7"/>
    <n v="5"/>
    <n v="5"/>
    <n v="5"/>
    <s v="Medium"/>
    <s v="t"/>
    <s v="t"/>
    <s v="t"/>
    <s v="f"/>
    <s v="t"/>
    <s v="t"/>
    <s v="t"/>
    <x v="3"/>
    <x v="1"/>
    <n v="5"/>
    <x v="1"/>
    <x v="3"/>
  </r>
  <r>
    <s v="PAT_522"/>
    <n v="53"/>
    <x v="2"/>
    <x v="0"/>
    <x v="0"/>
    <x v="0"/>
    <x v="0"/>
    <x v="0"/>
    <s v="f"/>
    <s v="t"/>
    <s v="t"/>
    <s v="ITALY"/>
    <s v="ITALY"/>
    <n v="986"/>
    <x v="2"/>
    <x v="5"/>
    <n v="10"/>
    <n v="8"/>
    <n v="9"/>
    <s v="Medium"/>
    <s v="t"/>
    <s v="t"/>
    <s v="t"/>
    <s v="f"/>
    <s v="t"/>
    <s v="t"/>
    <s v="t"/>
    <x v="3"/>
    <x v="1"/>
    <n v="9"/>
    <x v="1"/>
    <x v="3"/>
  </r>
  <r>
    <s v="PAT_523"/>
    <n v="52"/>
    <x v="2"/>
    <x v="1"/>
    <x v="1"/>
    <x v="0"/>
    <x v="0"/>
    <x v="0"/>
    <s v="t"/>
    <s v="t"/>
    <s v="t"/>
    <s v="GERMANY"/>
    <s v="GERMANY"/>
    <n v="988"/>
    <x v="2"/>
    <x v="0"/>
    <n v="6"/>
    <n v="5"/>
    <n v="5.5"/>
    <s v="Medium"/>
    <s v="t"/>
    <s v="t"/>
    <s v="f"/>
    <s v="f"/>
    <s v="t"/>
    <s v="t"/>
    <s v="t"/>
    <x v="3"/>
    <x v="1"/>
    <n v="5.5"/>
    <x v="1"/>
    <x v="3"/>
  </r>
  <r>
    <s v="PAT_526"/>
    <n v="59"/>
    <x v="2"/>
    <x v="0"/>
    <x v="0"/>
    <x v="1"/>
    <x v="1"/>
    <x v="0"/>
    <s v="t"/>
    <s v="f"/>
    <s v="t"/>
    <s v="ITALY"/>
    <s v="GERMANY"/>
    <n v="991"/>
    <x v="2"/>
    <x v="4"/>
    <n v="7"/>
    <n v="5"/>
    <n v="6"/>
    <s v="Medium"/>
    <s v="t"/>
    <s v="t"/>
    <s v="t"/>
    <s v="f"/>
    <s v="t"/>
    <s v="t"/>
    <s v="t"/>
    <x v="3"/>
    <x v="1"/>
    <n v="6"/>
    <x v="1"/>
    <x v="3"/>
  </r>
  <r>
    <s v="PAT_528"/>
    <n v="75"/>
    <x v="1"/>
    <x v="1"/>
    <x v="0"/>
    <x v="0"/>
    <x v="0"/>
    <x v="0"/>
    <s v="f"/>
    <s v="t"/>
    <s v="t"/>
    <s v="GERMANY"/>
    <s v="GERMANY"/>
    <n v="992"/>
    <x v="2"/>
    <x v="5"/>
    <n v="10"/>
    <n v="8"/>
    <n v="9"/>
    <s v="Medium"/>
    <s v="f"/>
    <s v="f"/>
    <s v="f"/>
    <s v="f"/>
    <s v="f"/>
    <s v="f"/>
    <s v="t"/>
    <x v="2"/>
    <x v="0"/>
    <n v="9"/>
    <x v="0"/>
    <x v="2"/>
  </r>
  <r>
    <s v="PAT_529"/>
    <n v="75"/>
    <x v="1"/>
    <x v="0"/>
    <x v="1"/>
    <x v="1"/>
    <x v="1"/>
    <x v="1"/>
    <s v="f"/>
    <s v="t"/>
    <s v="t"/>
    <s v="GERMANY"/>
    <s v="GERMANY"/>
    <n v="994"/>
    <x v="0"/>
    <x v="1"/>
    <n v="5"/>
    <n v="4"/>
    <n v="4.5"/>
    <s v="Small"/>
    <s v="t"/>
    <s v="f"/>
    <s v="t"/>
    <s v="f"/>
    <s v="t"/>
    <s v="t"/>
    <s v="t"/>
    <x v="3"/>
    <x v="1"/>
    <n v="4.5"/>
    <x v="1"/>
    <x v="3"/>
  </r>
  <r>
    <s v="PAT_53"/>
    <n v="80"/>
    <x v="1"/>
    <x v="0"/>
    <x v="0"/>
    <x v="0"/>
    <x v="0"/>
    <x v="0"/>
    <s v="t"/>
    <s v="t"/>
    <s v="f"/>
    <s v="BRAZIL"/>
    <s v="BRAZIL"/>
    <n v="1370"/>
    <x v="0"/>
    <x v="6"/>
    <n v="20"/>
    <n v="18"/>
    <n v="19"/>
    <s v="Large"/>
    <s v="t"/>
    <s v="t"/>
    <s v="f"/>
    <s v="f"/>
    <s v="f"/>
    <s v="t"/>
    <s v="t"/>
    <x v="3"/>
    <x v="1"/>
    <n v="19"/>
    <x v="1"/>
    <x v="3"/>
  </r>
  <r>
    <s v="PAT_531"/>
    <n v="62"/>
    <x v="1"/>
    <x v="0"/>
    <x v="0"/>
    <x v="0"/>
    <x v="1"/>
    <x v="0"/>
    <s v="t"/>
    <s v="t"/>
    <s v="t"/>
    <s v="ITALY"/>
    <s v="ITALY"/>
    <n v="1004"/>
    <x v="2"/>
    <x v="0"/>
    <n v="10"/>
    <n v="7"/>
    <n v="8.5"/>
    <s v="Medium"/>
    <s v="t"/>
    <s v="f"/>
    <s v="f"/>
    <s v="f"/>
    <s v="f"/>
    <s v="t"/>
    <s v="t"/>
    <x v="3"/>
    <x v="1"/>
    <n v="8.5"/>
    <x v="1"/>
    <x v="3"/>
  </r>
  <r>
    <s v="PAT_532"/>
    <n v="83"/>
    <x v="1"/>
    <x v="1"/>
    <x v="0"/>
    <x v="0"/>
    <x v="0"/>
    <x v="0"/>
    <s v="t"/>
    <s v="t"/>
    <s v="t"/>
    <s v="GERMANY"/>
    <s v="GERMANY"/>
    <n v="3216"/>
    <x v="2"/>
    <x v="0"/>
    <n v="4"/>
    <n v="3"/>
    <n v="3.5"/>
    <s v="Small"/>
    <s v="f"/>
    <s v="t"/>
    <s v="f"/>
    <s v="f"/>
    <s v="f"/>
    <s v="t"/>
    <s v="f"/>
    <x v="1"/>
    <x v="0"/>
    <n v="3.5"/>
    <x v="0"/>
    <x v="1"/>
  </r>
  <r>
    <s v="PAT_534"/>
    <n v="55"/>
    <x v="2"/>
    <x v="0"/>
    <x v="1"/>
    <x v="0"/>
    <x v="1"/>
    <x v="0"/>
    <s v="f"/>
    <s v="t"/>
    <s v="t"/>
    <s v="ITALY"/>
    <s v="ITALY"/>
    <n v="1009"/>
    <x v="3"/>
    <x v="4"/>
    <n v="7"/>
    <n v="6"/>
    <n v="6.5"/>
    <s v="Medium"/>
    <s v="t"/>
    <s v="t"/>
    <s v="t"/>
    <s v="f"/>
    <s v="t"/>
    <s v="t"/>
    <s v="t"/>
    <x v="3"/>
    <x v="1"/>
    <n v="6.5"/>
    <x v="1"/>
    <x v="3"/>
  </r>
  <r>
    <s v="PAT_536"/>
    <n v="52"/>
    <x v="2"/>
    <x v="1"/>
    <x v="0"/>
    <x v="0"/>
    <x v="0"/>
    <x v="0"/>
    <s v="f"/>
    <s v="t"/>
    <s v="t"/>
    <s v="GERMANY"/>
    <s v="GERMANY"/>
    <n v="3227"/>
    <x v="2"/>
    <x v="2"/>
    <n v="6"/>
    <n v="5"/>
    <n v="5.5"/>
    <s v="Medium"/>
    <s v="t"/>
    <s v="f"/>
    <s v="f"/>
    <s v="f"/>
    <s v="f"/>
    <s v="f"/>
    <s v="f"/>
    <x v="2"/>
    <x v="0"/>
    <n v="5.5"/>
    <x v="0"/>
    <x v="2"/>
  </r>
  <r>
    <s v="PAT_537"/>
    <n v="62"/>
    <x v="1"/>
    <x v="0"/>
    <x v="1"/>
    <x v="1"/>
    <x v="1"/>
    <x v="0"/>
    <s v="f"/>
    <s v="t"/>
    <s v="t"/>
    <s v="BRAZIL"/>
    <s v="BRAZIL"/>
    <n v="1014"/>
    <x v="2"/>
    <x v="8"/>
    <n v="8"/>
    <n v="7"/>
    <n v="7.5"/>
    <s v="Medium"/>
    <s v="f"/>
    <s v="f"/>
    <s v="t"/>
    <s v="f"/>
    <s v="f"/>
    <s v="t"/>
    <s v="t"/>
    <x v="5"/>
    <x v="1"/>
    <n v="7.5"/>
    <x v="1"/>
    <x v="5"/>
  </r>
  <r>
    <s v="PAT_539"/>
    <n v="65"/>
    <x v="1"/>
    <x v="0"/>
    <x v="1"/>
    <x v="1"/>
    <x v="1"/>
    <x v="1"/>
    <s v="t"/>
    <s v="t"/>
    <s v="t"/>
    <s v="ITALY"/>
    <s v="ITALY"/>
    <n v="1023"/>
    <x v="2"/>
    <x v="0"/>
    <n v="6"/>
    <n v="5"/>
    <n v="5.5"/>
    <s v="Medium"/>
    <s v="t"/>
    <s v="t"/>
    <s v="f"/>
    <s v="f"/>
    <s v="f"/>
    <s v="t"/>
    <s v="t"/>
    <x v="2"/>
    <x v="0"/>
    <n v="5.5"/>
    <x v="0"/>
    <x v="2"/>
  </r>
  <r>
    <s v="PAT_540"/>
    <n v="70"/>
    <x v="1"/>
    <x v="1"/>
    <x v="1"/>
    <x v="1"/>
    <x v="1"/>
    <x v="1"/>
    <s v="t"/>
    <s v="t"/>
    <s v="t"/>
    <s v="GERMANY"/>
    <s v="NETHERLANDS"/>
    <n v="1016"/>
    <x v="0"/>
    <x v="7"/>
    <n v="7"/>
    <n v="5"/>
    <n v="6"/>
    <s v="Medium"/>
    <s v="t"/>
    <s v="t"/>
    <s v="t"/>
    <s v="f"/>
    <s v="t"/>
    <s v="t"/>
    <s v="t"/>
    <x v="3"/>
    <x v="1"/>
    <n v="6"/>
    <x v="1"/>
    <x v="3"/>
  </r>
  <r>
    <s v="PAT_541"/>
    <n v="69"/>
    <x v="1"/>
    <x v="0"/>
    <x v="1"/>
    <x v="1"/>
    <x v="0"/>
    <x v="0"/>
    <s v="f"/>
    <s v="t"/>
    <s v="t"/>
    <s v="ITALY"/>
    <s v="GERMANY"/>
    <n v="3303"/>
    <x v="0"/>
    <x v="0"/>
    <n v="8"/>
    <n v="5"/>
    <n v="6.5"/>
    <s v="Medium"/>
    <s v="t"/>
    <s v="f"/>
    <s v="f"/>
    <s v="f"/>
    <s v="f"/>
    <s v="f"/>
    <s v="f"/>
    <x v="2"/>
    <x v="0"/>
    <n v="6.5"/>
    <x v="0"/>
    <x v="2"/>
  </r>
  <r>
    <s v="PAT_544"/>
    <n v="87"/>
    <x v="1"/>
    <x v="1"/>
    <x v="0"/>
    <x v="0"/>
    <x v="0"/>
    <x v="0"/>
    <s v="f"/>
    <s v="f"/>
    <s v="f"/>
    <s v="UNKNOWN"/>
    <s v="UNKNOWN"/>
    <n v="3299"/>
    <x v="2"/>
    <x v="0"/>
    <n v="5"/>
    <n v="4"/>
    <n v="4.5"/>
    <s v="Small"/>
    <s v="f"/>
    <s v="t"/>
    <s v="f"/>
    <s v="f"/>
    <s v="f"/>
    <s v="t"/>
    <s v="f"/>
    <x v="1"/>
    <x v="0"/>
    <n v="4.5"/>
    <x v="0"/>
    <x v="1"/>
  </r>
  <r>
    <s v="PAT_547"/>
    <n v="56"/>
    <x v="2"/>
    <x v="1"/>
    <x v="0"/>
    <x v="0"/>
    <x v="1"/>
    <x v="1"/>
    <s v="f"/>
    <s v="t"/>
    <s v="t"/>
    <s v="GERMANY"/>
    <s v="GERMANY"/>
    <n v="1033"/>
    <x v="3"/>
    <x v="7"/>
    <n v="5"/>
    <n v="3"/>
    <n v="4"/>
    <s v="Small"/>
    <s v="t"/>
    <s v="t"/>
    <s v="f"/>
    <s v="f"/>
    <s v="f"/>
    <s v="t"/>
    <s v="t"/>
    <x v="3"/>
    <x v="1"/>
    <n v="4"/>
    <x v="1"/>
    <x v="3"/>
  </r>
  <r>
    <s v="PAT_549"/>
    <n v="85"/>
    <x v="1"/>
    <x v="0"/>
    <x v="0"/>
    <x v="0"/>
    <x v="0"/>
    <x v="0"/>
    <s v="f"/>
    <s v="t"/>
    <s v="f"/>
    <s v="BRAZIL"/>
    <s v="BRAZIL"/>
    <n v="1043"/>
    <x v="2"/>
    <x v="3"/>
    <n v="30"/>
    <n v="24"/>
    <n v="27"/>
    <s v="Large"/>
    <s v="t"/>
    <s v="t"/>
    <s v="f"/>
    <s v="f"/>
    <s v="f"/>
    <s v="t"/>
    <s v="t"/>
    <x v="5"/>
    <x v="1"/>
    <n v="27"/>
    <x v="1"/>
    <x v="5"/>
  </r>
  <r>
    <s v="PAT_55"/>
    <n v="66"/>
    <x v="1"/>
    <x v="1"/>
    <x v="0"/>
    <x v="0"/>
    <x v="0"/>
    <x v="0"/>
    <s v="t"/>
    <s v="t"/>
    <s v="t"/>
    <s v="GERMANY"/>
    <s v="GERMANY"/>
    <n v="84"/>
    <x v="0"/>
    <x v="5"/>
    <n v="10"/>
    <n v="5"/>
    <n v="7.5"/>
    <s v="Medium"/>
    <s v="t"/>
    <s v="f"/>
    <s v="f"/>
    <s v="f"/>
    <s v="t"/>
    <s v="t"/>
    <s v="t"/>
    <x v="3"/>
    <x v="1"/>
    <n v="7.5"/>
    <x v="1"/>
    <x v="3"/>
  </r>
  <r>
    <s v="PAT_551"/>
    <n v="66"/>
    <x v="1"/>
    <x v="0"/>
    <x v="0"/>
    <x v="1"/>
    <x v="1"/>
    <x v="0"/>
    <s v="t"/>
    <s v="t"/>
    <s v="f"/>
    <s v="GERMANY"/>
    <s v="NETHERLANDS"/>
    <n v="1047"/>
    <x v="0"/>
    <x v="0"/>
    <n v="5"/>
    <n v="5"/>
    <n v="5"/>
    <s v="Medium"/>
    <s v="f"/>
    <s v="t"/>
    <s v="f"/>
    <s v="f"/>
    <s v="f"/>
    <s v="t"/>
    <s v="t"/>
    <x v="3"/>
    <x v="1"/>
    <n v="5"/>
    <x v="1"/>
    <x v="3"/>
  </r>
  <r>
    <s v="PAT_554"/>
    <n v="62"/>
    <x v="1"/>
    <x v="1"/>
    <x v="0"/>
    <x v="0"/>
    <x v="1"/>
    <x v="1"/>
    <s v="f"/>
    <s v="t"/>
    <s v="t"/>
    <s v="GERMANY"/>
    <s v="GERMANY"/>
    <n v="1051"/>
    <x v="0"/>
    <x v="0"/>
    <n v="6"/>
    <n v="5"/>
    <n v="5.5"/>
    <s v="Medium"/>
    <s v="t"/>
    <s v="t"/>
    <s v="t"/>
    <s v="f"/>
    <s v="t"/>
    <s v="t"/>
    <s v="t"/>
    <x v="3"/>
    <x v="1"/>
    <n v="5.5"/>
    <x v="1"/>
    <x v="3"/>
  </r>
  <r>
    <s v="PAT_558"/>
    <n v="57"/>
    <x v="2"/>
    <x v="1"/>
    <x v="0"/>
    <x v="0"/>
    <x v="1"/>
    <x v="0"/>
    <s v="t"/>
    <s v="t"/>
    <s v="t"/>
    <s v="GERMANY"/>
    <s v="GERMANY"/>
    <n v="1072"/>
    <x v="3"/>
    <x v="7"/>
    <n v="9"/>
    <n v="12"/>
    <n v="10.5"/>
    <s v="Large"/>
    <s v="t"/>
    <s v="t"/>
    <s v="t"/>
    <s v="f"/>
    <s v="t"/>
    <s v="t"/>
    <s v="t"/>
    <x v="3"/>
    <x v="1"/>
    <n v="10.5"/>
    <x v="1"/>
    <x v="3"/>
  </r>
  <r>
    <s v="PAT_559"/>
    <n v="54"/>
    <x v="2"/>
    <x v="0"/>
    <x v="1"/>
    <x v="0"/>
    <x v="1"/>
    <x v="0"/>
    <s v="f"/>
    <s v="t"/>
    <s v="t"/>
    <s v="POMERANIA"/>
    <s v="POMERANIA"/>
    <n v="1093"/>
    <x v="0"/>
    <x v="6"/>
    <n v="35"/>
    <n v="20"/>
    <n v="27.5"/>
    <s v="Large"/>
    <s v="t"/>
    <s v="t"/>
    <s v="t"/>
    <s v="f"/>
    <s v="t"/>
    <s v="t"/>
    <s v="t"/>
    <x v="3"/>
    <x v="1"/>
    <n v="27.5"/>
    <x v="1"/>
    <x v="3"/>
  </r>
  <r>
    <s v="PAT_56"/>
    <n v="70"/>
    <x v="1"/>
    <x v="1"/>
    <x v="0"/>
    <x v="0"/>
    <x v="0"/>
    <x v="0"/>
    <s v="t"/>
    <s v="t"/>
    <s v="t"/>
    <s v="GERMANY"/>
    <s v="GERMANY"/>
    <n v="86"/>
    <x v="2"/>
    <x v="5"/>
    <n v="24"/>
    <n v="20"/>
    <n v="22"/>
    <s v="Large"/>
    <s v="t"/>
    <s v="t"/>
    <s v="t"/>
    <s v="f"/>
    <s v="t"/>
    <s v="f"/>
    <s v="t"/>
    <x v="5"/>
    <x v="1"/>
    <n v="22"/>
    <x v="1"/>
    <x v="5"/>
  </r>
  <r>
    <s v="PAT_561"/>
    <n v="39"/>
    <x v="3"/>
    <x v="0"/>
    <x v="0"/>
    <x v="1"/>
    <x v="1"/>
    <x v="0"/>
    <s v="t"/>
    <s v="t"/>
    <s v="f"/>
    <s v="BRAZIL"/>
    <s v="BRAZIL"/>
    <n v="1069"/>
    <x v="2"/>
    <x v="6"/>
    <n v="7"/>
    <n v="6"/>
    <n v="6.5"/>
    <s v="Medium"/>
    <s v="t"/>
    <s v="t"/>
    <s v="t"/>
    <s v="f"/>
    <s v="t"/>
    <s v="t"/>
    <s v="t"/>
    <x v="5"/>
    <x v="1"/>
    <n v="6.5"/>
    <x v="1"/>
    <x v="5"/>
  </r>
  <r>
    <s v="PAT_562"/>
    <n v="58"/>
    <x v="2"/>
    <x v="0"/>
    <x v="1"/>
    <x v="1"/>
    <x v="1"/>
    <x v="0"/>
    <s v="t"/>
    <s v="t"/>
    <s v="t"/>
    <s v="POMERANIA"/>
    <s v="POMERANIA"/>
    <n v="1110"/>
    <x v="2"/>
    <x v="7"/>
    <n v="0"/>
    <n v="0"/>
    <n v="0"/>
    <s v="Small"/>
    <s v="f"/>
    <s v="t"/>
    <s v="f"/>
    <s v="f"/>
    <s v="f"/>
    <s v="t"/>
    <s v="t"/>
    <x v="3"/>
    <x v="1"/>
    <n v="0"/>
    <x v="1"/>
    <x v="3"/>
  </r>
  <r>
    <s v="PAT_563"/>
    <n v="72"/>
    <x v="1"/>
    <x v="1"/>
    <x v="0"/>
    <x v="0"/>
    <x v="0"/>
    <x v="1"/>
    <s v="t"/>
    <s v="t"/>
    <s v="t"/>
    <s v="UNK"/>
    <s v="UNK"/>
    <n v="1070"/>
    <x v="2"/>
    <x v="0"/>
    <n v="9"/>
    <n v="7"/>
    <n v="8"/>
    <s v="Medium"/>
    <s v="t"/>
    <s v="f"/>
    <s v="t"/>
    <s v="f"/>
    <s v="t"/>
    <s v="t"/>
    <s v="t"/>
    <x v="3"/>
    <x v="1"/>
    <n v="8"/>
    <x v="1"/>
    <x v="3"/>
  </r>
  <r>
    <s v="PAT_564"/>
    <n v="73"/>
    <x v="1"/>
    <x v="1"/>
    <x v="1"/>
    <x v="0"/>
    <x v="0"/>
    <x v="0"/>
    <s v="f"/>
    <s v="t"/>
    <s v="f"/>
    <s v="BRAZIL"/>
    <s v="BRAZIL"/>
    <n v="1079"/>
    <x v="2"/>
    <x v="5"/>
    <n v="18"/>
    <n v="8"/>
    <n v="13"/>
    <s v="Large"/>
    <s v="t"/>
    <s v="t"/>
    <s v="f"/>
    <s v="t"/>
    <s v="t"/>
    <s v="t"/>
    <s v="t"/>
    <x v="3"/>
    <x v="1"/>
    <n v="13"/>
    <x v="1"/>
    <x v="3"/>
  </r>
  <r>
    <s v="PAT_565"/>
    <n v="51"/>
    <x v="2"/>
    <x v="0"/>
    <x v="1"/>
    <x v="1"/>
    <x v="1"/>
    <x v="0"/>
    <s v="f"/>
    <s v="t"/>
    <s v="f"/>
    <s v="POMERANIA"/>
    <s v="POMERANIA"/>
    <n v="1073"/>
    <x v="2"/>
    <x v="1"/>
    <n v="15"/>
    <n v="13"/>
    <n v="14"/>
    <s v="Large"/>
    <s v="t"/>
    <s v="f"/>
    <s v="f"/>
    <s v="f"/>
    <s v="f"/>
    <s v="f"/>
    <s v="t"/>
    <x v="3"/>
    <x v="1"/>
    <n v="14"/>
    <x v="1"/>
    <x v="3"/>
  </r>
  <r>
    <s v="PAT_566"/>
    <n v="54"/>
    <x v="2"/>
    <x v="0"/>
    <x v="0"/>
    <x v="0"/>
    <x v="0"/>
    <x v="0"/>
    <s v="f"/>
    <s v="t"/>
    <s v="t"/>
    <s v="ITALY"/>
    <s v="BRAZIL"/>
    <n v="179"/>
    <x v="3"/>
    <x v="5"/>
    <n v="4"/>
    <n v="3"/>
    <n v="3.5"/>
    <s v="Small"/>
    <s v="t"/>
    <s v="f"/>
    <s v="f"/>
    <s v="f"/>
    <s v="f"/>
    <s v="f"/>
    <s v="f"/>
    <x v="2"/>
    <x v="0"/>
    <n v="3.5"/>
    <x v="0"/>
    <x v="2"/>
  </r>
  <r>
    <s v="PAT_57"/>
    <n v="75"/>
    <x v="1"/>
    <x v="1"/>
    <x v="0"/>
    <x v="0"/>
    <x v="0"/>
    <x v="0"/>
    <s v="f"/>
    <s v="t"/>
    <s v="t"/>
    <s v="BRAZIL"/>
    <s v="BRAZIL"/>
    <n v="90"/>
    <x v="2"/>
    <x v="4"/>
    <n v="6"/>
    <n v="6"/>
    <n v="6"/>
    <s v="Medium"/>
    <s v="t"/>
    <s v="f"/>
    <s v="f"/>
    <s v="f"/>
    <s v="f"/>
    <s v="f"/>
    <s v="t"/>
    <x v="2"/>
    <x v="0"/>
    <n v="6"/>
    <x v="0"/>
    <x v="2"/>
  </r>
  <r>
    <s v="PAT_570"/>
    <n v="43"/>
    <x v="3"/>
    <x v="0"/>
    <x v="0"/>
    <x v="0"/>
    <x v="1"/>
    <x v="0"/>
    <s v="f"/>
    <s v="t"/>
    <s v="t"/>
    <s v="POMERANIA"/>
    <s v="POMERANIA"/>
    <n v="1085"/>
    <x v="2"/>
    <x v="0"/>
    <n v="15"/>
    <n v="13"/>
    <n v="14"/>
    <s v="Large"/>
    <s v="t"/>
    <s v="t"/>
    <s v="f"/>
    <s v="f"/>
    <s v="t"/>
    <s v="t"/>
    <s v="t"/>
    <x v="3"/>
    <x v="1"/>
    <n v="14"/>
    <x v="1"/>
    <x v="3"/>
  </r>
  <r>
    <s v="PAT_571"/>
    <n v="47"/>
    <x v="2"/>
    <x v="1"/>
    <x v="0"/>
    <x v="0"/>
    <x v="0"/>
    <x v="0"/>
    <s v="t"/>
    <s v="f"/>
    <s v="f"/>
    <s v="POMERANIA"/>
    <s v="POMERANIA"/>
    <n v="1097"/>
    <x v="3"/>
    <x v="0"/>
    <n v="19"/>
    <n v="10"/>
    <n v="14.5"/>
    <s v="Large"/>
    <s v="t"/>
    <s v="f"/>
    <s v="f"/>
    <s v="f"/>
    <s v="f"/>
    <s v="f"/>
    <s v="t"/>
    <x v="2"/>
    <x v="0"/>
    <n v="14.5"/>
    <x v="0"/>
    <x v="2"/>
  </r>
  <r>
    <s v="PAT_572"/>
    <n v="39"/>
    <x v="3"/>
    <x v="1"/>
    <x v="0"/>
    <x v="0"/>
    <x v="0"/>
    <x v="0"/>
    <s v="f"/>
    <s v="t"/>
    <s v="t"/>
    <s v="POMERANIA"/>
    <s v="POMERANIA"/>
    <n v="1086"/>
    <x v="3"/>
    <x v="0"/>
    <n v="18"/>
    <n v="15"/>
    <n v="16.5"/>
    <s v="Large"/>
    <s v="t"/>
    <s v="t"/>
    <s v="t"/>
    <s v="t"/>
    <s v="t"/>
    <s v="t"/>
    <s v="t"/>
    <x v="3"/>
    <x v="1"/>
    <n v="16.5"/>
    <x v="1"/>
    <x v="3"/>
  </r>
  <r>
    <s v="PAT_573"/>
    <n v="51"/>
    <x v="2"/>
    <x v="1"/>
    <x v="0"/>
    <x v="0"/>
    <x v="1"/>
    <x v="1"/>
    <s v="f"/>
    <s v="f"/>
    <s v="f"/>
    <s v="POMERANIA"/>
    <s v="POMERANIA"/>
    <n v="1090"/>
    <x v="4"/>
    <x v="0"/>
    <n v="9"/>
    <n v="7"/>
    <n v="8"/>
    <s v="Medium"/>
    <s v="t"/>
    <s v="t"/>
    <s v="t"/>
    <s v="f"/>
    <s v="f"/>
    <s v="t"/>
    <s v="t"/>
    <x v="3"/>
    <x v="1"/>
    <n v="8"/>
    <x v="1"/>
    <x v="3"/>
  </r>
  <r>
    <s v="PAT_575"/>
    <n v="80"/>
    <x v="1"/>
    <x v="1"/>
    <x v="0"/>
    <x v="0"/>
    <x v="0"/>
    <x v="1"/>
    <s v="f"/>
    <s v="t"/>
    <s v="t"/>
    <s v="GERMANY"/>
    <s v="GERMANY"/>
    <n v="1087"/>
    <x v="0"/>
    <x v="0"/>
    <n v="10"/>
    <n v="9"/>
    <n v="9.5"/>
    <s v="Medium"/>
    <s v="t"/>
    <s v="t"/>
    <s v="f"/>
    <s v="f"/>
    <s v="t"/>
    <s v="t"/>
    <s v="t"/>
    <x v="3"/>
    <x v="1"/>
    <n v="9.5"/>
    <x v="1"/>
    <x v="3"/>
  </r>
  <r>
    <s v="PAT_579"/>
    <n v="45"/>
    <x v="2"/>
    <x v="0"/>
    <x v="0"/>
    <x v="0"/>
    <x v="1"/>
    <x v="1"/>
    <s v="t"/>
    <s v="t"/>
    <s v="t"/>
    <s v="GERMANY"/>
    <s v="POMERANIA"/>
    <n v="1099"/>
    <x v="3"/>
    <x v="2"/>
    <n v="10"/>
    <n v="10"/>
    <n v="10"/>
    <s v="Medium"/>
    <s v="t"/>
    <s v="t"/>
    <s v="f"/>
    <s v="f"/>
    <s v="f"/>
    <s v="t"/>
    <s v="t"/>
    <x v="2"/>
    <x v="0"/>
    <n v="10"/>
    <x v="0"/>
    <x v="2"/>
  </r>
  <r>
    <s v="PAT_58"/>
    <n v="63"/>
    <x v="1"/>
    <x v="0"/>
    <x v="0"/>
    <x v="1"/>
    <x v="0"/>
    <x v="0"/>
    <s v="f"/>
    <s v="f"/>
    <s v="f"/>
    <s v="POMERANIA"/>
    <s v="POMERANIA"/>
    <n v="91"/>
    <x v="2"/>
    <x v="0"/>
    <n v="9"/>
    <n v="6"/>
    <n v="7.5"/>
    <s v="Medium"/>
    <s v="f"/>
    <s v="t"/>
    <s v="f"/>
    <s v="f"/>
    <s v="f"/>
    <s v="t"/>
    <s v="t"/>
    <x v="3"/>
    <x v="1"/>
    <n v="7.5"/>
    <x v="1"/>
    <x v="3"/>
  </r>
  <r>
    <s v="PAT_580"/>
    <n v="57"/>
    <x v="2"/>
    <x v="1"/>
    <x v="0"/>
    <x v="0"/>
    <x v="0"/>
    <x v="1"/>
    <s v="f"/>
    <s v="t"/>
    <s v="t"/>
    <s v="GERMANY"/>
    <s v="GERMANY"/>
    <n v="1104"/>
    <x v="3"/>
    <x v="3"/>
    <n v="2"/>
    <n v="1"/>
    <n v="1.5"/>
    <s v="Small"/>
    <s v="t"/>
    <s v="t"/>
    <s v="f"/>
    <s v="t"/>
    <s v="f"/>
    <s v="t"/>
    <s v="t"/>
    <x v="3"/>
    <x v="1"/>
    <n v="1.5"/>
    <x v="1"/>
    <x v="3"/>
  </r>
  <r>
    <s v="PAT_581"/>
    <n v="58"/>
    <x v="2"/>
    <x v="1"/>
    <x v="0"/>
    <x v="0"/>
    <x v="0"/>
    <x v="0"/>
    <s v="f"/>
    <s v="t"/>
    <s v="f"/>
    <s v="POMERANIA"/>
    <s v="POMERANIA"/>
    <n v="1114"/>
    <x v="0"/>
    <x v="8"/>
    <n v="11"/>
    <n v="8"/>
    <n v="9.5"/>
    <s v="Medium"/>
    <s v="t"/>
    <s v="t"/>
    <s v="f"/>
    <s v="f"/>
    <s v="f"/>
    <s v="t"/>
    <s v="t"/>
    <x v="3"/>
    <x v="1"/>
    <n v="9.5"/>
    <x v="1"/>
    <x v="3"/>
  </r>
  <r>
    <s v="PAT_583"/>
    <n v="43"/>
    <x v="3"/>
    <x v="0"/>
    <x v="0"/>
    <x v="0"/>
    <x v="1"/>
    <x v="0"/>
    <s v="f"/>
    <s v="f"/>
    <s v="f"/>
    <s v="POMERANIA"/>
    <s v="NETHERLANDS"/>
    <n v="1112"/>
    <x v="2"/>
    <x v="0"/>
    <n v="5"/>
    <n v="5"/>
    <n v="5"/>
    <s v="Medium"/>
    <s v="t"/>
    <s v="t"/>
    <s v="f"/>
    <s v="f"/>
    <s v="f"/>
    <s v="t"/>
    <s v="t"/>
    <x v="3"/>
    <x v="1"/>
    <n v="5"/>
    <x v="1"/>
    <x v="3"/>
  </r>
  <r>
    <s v="PAT_585"/>
    <n v="59"/>
    <x v="2"/>
    <x v="0"/>
    <x v="1"/>
    <x v="1"/>
    <x v="0"/>
    <x v="0"/>
    <s v="f"/>
    <s v="f"/>
    <s v="f"/>
    <s v="POMERANIA"/>
    <s v="POMERANIA"/>
    <n v="1130"/>
    <x v="3"/>
    <x v="9"/>
    <n v="5"/>
    <n v="5"/>
    <n v="5"/>
    <s v="Medium"/>
    <s v="t"/>
    <s v="t"/>
    <s v="f"/>
    <s v="f"/>
    <s v="t"/>
    <s v="t"/>
    <s v="t"/>
    <x v="2"/>
    <x v="0"/>
    <n v="5"/>
    <x v="0"/>
    <x v="2"/>
  </r>
  <r>
    <s v="PAT_587"/>
    <n v="67"/>
    <x v="1"/>
    <x v="0"/>
    <x v="0"/>
    <x v="1"/>
    <x v="1"/>
    <x v="0"/>
    <s v="f"/>
    <s v="t"/>
    <s v="t"/>
    <s v="GERMANY"/>
    <s v="ITALY"/>
    <n v="3431"/>
    <x v="3"/>
    <x v="2"/>
    <n v="13"/>
    <n v="12"/>
    <n v="12.5"/>
    <s v="Large"/>
    <s v="t"/>
    <s v="f"/>
    <s v="f"/>
    <s v="f"/>
    <s v="f"/>
    <s v="f"/>
    <s v="f"/>
    <x v="2"/>
    <x v="0"/>
    <n v="12.5"/>
    <x v="0"/>
    <x v="2"/>
  </r>
  <r>
    <s v="PAT_59"/>
    <n v="72"/>
    <x v="1"/>
    <x v="1"/>
    <x v="1"/>
    <x v="0"/>
    <x v="0"/>
    <x v="0"/>
    <s v="f"/>
    <s v="t"/>
    <s v="f"/>
    <s v="BRAZIL"/>
    <s v="BRAZIL"/>
    <n v="94"/>
    <x v="2"/>
    <x v="0"/>
    <n v="18"/>
    <n v="15"/>
    <n v="16.5"/>
    <s v="Large"/>
    <s v="t"/>
    <s v="f"/>
    <s v="f"/>
    <s v="f"/>
    <s v="f"/>
    <s v="t"/>
    <s v="t"/>
    <x v="2"/>
    <x v="0"/>
    <n v="16.5"/>
    <x v="0"/>
    <x v="2"/>
  </r>
  <r>
    <s v="PAT_590"/>
    <n v="57"/>
    <x v="2"/>
    <x v="1"/>
    <x v="0"/>
    <x v="0"/>
    <x v="1"/>
    <x v="0"/>
    <s v="f"/>
    <s v="t"/>
    <s v="t"/>
    <s v="BRAZIL"/>
    <s v="BRAZIL"/>
    <n v="1121"/>
    <x v="5"/>
    <x v="5"/>
    <n v="19"/>
    <n v="18"/>
    <n v="18.5"/>
    <s v="Large"/>
    <s v="t"/>
    <s v="t"/>
    <s v="t"/>
    <s v="f"/>
    <s v="f"/>
    <s v="t"/>
    <s v="t"/>
    <x v="5"/>
    <x v="1"/>
    <n v="18.5"/>
    <x v="1"/>
    <x v="5"/>
  </r>
  <r>
    <s v="PAT_595"/>
    <n v="76"/>
    <x v="1"/>
    <x v="0"/>
    <x v="0"/>
    <x v="1"/>
    <x v="1"/>
    <x v="0"/>
    <s v="f"/>
    <s v="t"/>
    <s v="t"/>
    <s v="GERMANY"/>
    <s v="GERMANY"/>
    <n v="1142"/>
    <x v="2"/>
    <x v="1"/>
    <n v="5"/>
    <n v="3"/>
    <n v="4"/>
    <s v="Small"/>
    <s v="t"/>
    <s v="f"/>
    <s v="f"/>
    <s v="f"/>
    <s v="f"/>
    <s v="f"/>
    <s v="t"/>
    <x v="2"/>
    <x v="0"/>
    <n v="4"/>
    <x v="0"/>
    <x v="2"/>
  </r>
  <r>
    <s v="PAT_596"/>
    <n v="64"/>
    <x v="1"/>
    <x v="0"/>
    <x v="0"/>
    <x v="0"/>
    <x v="1"/>
    <x v="0"/>
    <s v="t"/>
    <s v="t"/>
    <s v="t"/>
    <s v="GERMANY"/>
    <s v="NETHERLANDS"/>
    <n v="1146"/>
    <x v="4"/>
    <x v="6"/>
    <n v="1"/>
    <n v="1"/>
    <n v="1"/>
    <s v="Small"/>
    <s v="t"/>
    <s v="t"/>
    <s v="f"/>
    <s v="f"/>
    <s v="f"/>
    <s v="t"/>
    <s v="t"/>
    <x v="3"/>
    <x v="1"/>
    <n v="1"/>
    <x v="1"/>
    <x v="3"/>
  </r>
  <r>
    <s v="PAT_598"/>
    <n v="88"/>
    <x v="1"/>
    <x v="1"/>
    <x v="0"/>
    <x v="0"/>
    <x v="0"/>
    <x v="0"/>
    <s v="t"/>
    <s v="t"/>
    <s v="t"/>
    <s v="POMERANIA"/>
    <s v="POMERANIA"/>
    <n v="1137"/>
    <x v="2"/>
    <x v="0"/>
    <n v="10"/>
    <n v="10"/>
    <n v="10"/>
    <s v="Medium"/>
    <s v="t"/>
    <s v="t"/>
    <s v="f"/>
    <s v="t"/>
    <s v="f"/>
    <s v="t"/>
    <s v="t"/>
    <x v="3"/>
    <x v="1"/>
    <n v="10"/>
    <x v="1"/>
    <x v="3"/>
  </r>
  <r>
    <s v="PAT_599"/>
    <n v="82"/>
    <x v="1"/>
    <x v="1"/>
    <x v="0"/>
    <x v="0"/>
    <x v="1"/>
    <x v="1"/>
    <s v="f"/>
    <s v="t"/>
    <s v="t"/>
    <s v="POMERANIA"/>
    <s v="POMERANIA"/>
    <n v="1140"/>
    <x v="2"/>
    <x v="5"/>
    <n v="18"/>
    <n v="15"/>
    <n v="16.5"/>
    <s v="Large"/>
    <s v="t"/>
    <s v="f"/>
    <s v="f"/>
    <s v="f"/>
    <s v="f"/>
    <s v="f"/>
    <s v="t"/>
    <x v="2"/>
    <x v="0"/>
    <n v="16.5"/>
    <x v="0"/>
    <x v="2"/>
  </r>
  <r>
    <s v="PAT_600"/>
    <n v="83"/>
    <x v="1"/>
    <x v="1"/>
    <x v="1"/>
    <x v="0"/>
    <x v="0"/>
    <x v="0"/>
    <s v="t"/>
    <s v="t"/>
    <s v="t"/>
    <s v="ITALY"/>
    <s v="ITALY"/>
    <n v="1141"/>
    <x v="2"/>
    <x v="3"/>
    <n v="10"/>
    <n v="7"/>
    <n v="8.5"/>
    <s v="Medium"/>
    <s v="t"/>
    <s v="t"/>
    <s v="f"/>
    <s v="t"/>
    <s v="f"/>
    <s v="t"/>
    <s v="t"/>
    <x v="5"/>
    <x v="1"/>
    <n v="8.5"/>
    <x v="1"/>
    <x v="5"/>
  </r>
  <r>
    <s v="PAT_601"/>
    <n v="84"/>
    <x v="1"/>
    <x v="1"/>
    <x v="1"/>
    <x v="0"/>
    <x v="1"/>
    <x v="0"/>
    <s v="f"/>
    <s v="t"/>
    <s v="t"/>
    <s v="ITALY"/>
    <s v="PORTUGAL"/>
    <n v="1147"/>
    <x v="4"/>
    <x v="6"/>
    <n v="15"/>
    <n v="10"/>
    <n v="12.5"/>
    <s v="Large"/>
    <s v="t"/>
    <s v="t"/>
    <s v="f"/>
    <s v="f"/>
    <s v="t"/>
    <s v="t"/>
    <s v="t"/>
    <x v="3"/>
    <x v="1"/>
    <n v="12.5"/>
    <x v="1"/>
    <x v="3"/>
  </r>
  <r>
    <s v="PAT_604"/>
    <n v="76"/>
    <x v="1"/>
    <x v="1"/>
    <x v="1"/>
    <x v="0"/>
    <x v="0"/>
    <x v="0"/>
    <s v="t"/>
    <s v="t"/>
    <s v="t"/>
    <s v="UNK"/>
    <s v="UNK"/>
    <n v="1150"/>
    <x v="3"/>
    <x v="3"/>
    <n v="5"/>
    <n v="5"/>
    <n v="5"/>
    <s v="Medium"/>
    <s v="f"/>
    <s v="t"/>
    <s v="f"/>
    <s v="f"/>
    <s v="f"/>
    <s v="t"/>
    <s v="t"/>
    <x v="3"/>
    <x v="1"/>
    <n v="5"/>
    <x v="1"/>
    <x v="3"/>
  </r>
  <r>
    <s v="PAT_609"/>
    <n v="61"/>
    <x v="1"/>
    <x v="0"/>
    <x v="1"/>
    <x v="1"/>
    <x v="1"/>
    <x v="0"/>
    <s v="f"/>
    <s v="f"/>
    <s v="f"/>
    <s v="POMERANIA"/>
    <s v="POMERANIA"/>
    <n v="1159"/>
    <x v="2"/>
    <x v="3"/>
    <n v="14"/>
    <n v="8"/>
    <n v="11"/>
    <s v="Large"/>
    <s v="f"/>
    <s v="t"/>
    <s v="f"/>
    <s v="f"/>
    <s v="t"/>
    <s v="t"/>
    <s v="t"/>
    <x v="3"/>
    <x v="1"/>
    <n v="11"/>
    <x v="1"/>
    <x v="3"/>
  </r>
  <r>
    <s v="PAT_61"/>
    <n v="50"/>
    <x v="2"/>
    <x v="1"/>
    <x v="1"/>
    <x v="0"/>
    <x v="0"/>
    <x v="0"/>
    <s v="t"/>
    <s v="t"/>
    <s v="t"/>
    <s v="ITALY"/>
    <s v="ITALY"/>
    <n v="299"/>
    <x v="3"/>
    <x v="12"/>
    <n v="5"/>
    <n v="3"/>
    <n v="4"/>
    <s v="Small"/>
    <s v="f"/>
    <s v="t"/>
    <s v="f"/>
    <s v="f"/>
    <s v="f"/>
    <s v="t"/>
    <s v="f"/>
    <x v="0"/>
    <x v="0"/>
    <n v="4"/>
    <x v="0"/>
    <x v="0"/>
  </r>
  <r>
    <s v="PAT_613"/>
    <n v="75"/>
    <x v="1"/>
    <x v="1"/>
    <x v="0"/>
    <x v="0"/>
    <x v="0"/>
    <x v="1"/>
    <s v="f"/>
    <s v="t"/>
    <s v="t"/>
    <s v="ITALY"/>
    <s v="ITALY"/>
    <n v="1164"/>
    <x v="0"/>
    <x v="11"/>
    <n v="1"/>
    <n v="1"/>
    <n v="1"/>
    <s v="Small"/>
    <s v="f"/>
    <s v="t"/>
    <s v="f"/>
    <s v="f"/>
    <s v="f"/>
    <s v="t"/>
    <s v="t"/>
    <x v="3"/>
    <x v="1"/>
    <n v="1"/>
    <x v="1"/>
    <x v="3"/>
  </r>
  <r>
    <s v="PAT_614"/>
    <n v="56"/>
    <x v="2"/>
    <x v="1"/>
    <x v="0"/>
    <x v="0"/>
    <x v="0"/>
    <x v="0"/>
    <s v="t"/>
    <s v="t"/>
    <s v="t"/>
    <s v="UNK"/>
    <s v="UNK"/>
    <n v="1166"/>
    <x v="3"/>
    <x v="6"/>
    <n v="18"/>
    <n v="6"/>
    <n v="12"/>
    <s v="Large"/>
    <s v="f"/>
    <s v="t"/>
    <s v="f"/>
    <s v="t"/>
    <s v="f"/>
    <s v="f"/>
    <s v="t"/>
    <x v="4"/>
    <x v="1"/>
    <n v="12"/>
    <x v="1"/>
    <x v="4"/>
  </r>
  <r>
    <s v="PAT_618"/>
    <n v="70"/>
    <x v="1"/>
    <x v="0"/>
    <x v="0"/>
    <x v="1"/>
    <x v="0"/>
    <x v="1"/>
    <s v="t"/>
    <s v="t"/>
    <s v="t"/>
    <s v="ITALY"/>
    <s v="ITALY"/>
    <n v="1174"/>
    <x v="0"/>
    <x v="1"/>
    <n v="5"/>
    <n v="3"/>
    <n v="4"/>
    <s v="Small"/>
    <s v="f"/>
    <s v="t"/>
    <s v="f"/>
    <s v="f"/>
    <s v="t"/>
    <s v="t"/>
    <s v="t"/>
    <x v="3"/>
    <x v="1"/>
    <n v="4"/>
    <x v="1"/>
    <x v="3"/>
  </r>
  <r>
    <s v="PAT_619"/>
    <n v="58"/>
    <x v="2"/>
    <x v="0"/>
    <x v="0"/>
    <x v="0"/>
    <x v="0"/>
    <x v="1"/>
    <s v="t"/>
    <s v="t"/>
    <s v="t"/>
    <s v="BRAZIL"/>
    <s v="GERMANY"/>
    <n v="1175"/>
    <x v="2"/>
    <x v="5"/>
    <n v="17"/>
    <n v="11"/>
    <n v="14"/>
    <s v="Large"/>
    <s v="f"/>
    <s v="f"/>
    <s v="f"/>
    <s v="f"/>
    <s v="f"/>
    <s v="f"/>
    <s v="t"/>
    <x v="3"/>
    <x v="1"/>
    <n v="14"/>
    <x v="1"/>
    <x v="3"/>
  </r>
  <r>
    <s v="PAT_62"/>
    <n v="55"/>
    <x v="2"/>
    <x v="1"/>
    <x v="0"/>
    <x v="0"/>
    <x v="1"/>
    <x v="1"/>
    <s v="f"/>
    <s v="t"/>
    <s v="f"/>
    <s v="POMERANIA"/>
    <s v="POMERANIA"/>
    <n v="97"/>
    <x v="0"/>
    <x v="0"/>
    <n v="7"/>
    <n v="8"/>
    <n v="7.5"/>
    <s v="Medium"/>
    <s v="t"/>
    <s v="t"/>
    <s v="f"/>
    <s v="f"/>
    <s v="t"/>
    <s v="t"/>
    <s v="t"/>
    <x v="3"/>
    <x v="1"/>
    <n v="7.5"/>
    <x v="1"/>
    <x v="3"/>
  </r>
  <r>
    <s v="PAT_625"/>
    <n v="64"/>
    <x v="1"/>
    <x v="1"/>
    <x v="0"/>
    <x v="0"/>
    <x v="0"/>
    <x v="1"/>
    <s v="f"/>
    <s v="t"/>
    <s v="t"/>
    <s v="GERMANY"/>
    <s v="GERMANY"/>
    <n v="1184"/>
    <x v="2"/>
    <x v="0"/>
    <n v="5"/>
    <n v="5"/>
    <n v="5"/>
    <s v="Medium"/>
    <s v="t"/>
    <s v="t"/>
    <s v="f"/>
    <s v="f"/>
    <s v="t"/>
    <s v="f"/>
    <s v="t"/>
    <x v="1"/>
    <x v="0"/>
    <n v="5"/>
    <x v="0"/>
    <x v="1"/>
  </r>
  <r>
    <s v="PAT_627"/>
    <n v="32"/>
    <x v="3"/>
    <x v="1"/>
    <x v="0"/>
    <x v="0"/>
    <x v="0"/>
    <x v="1"/>
    <s v="f"/>
    <s v="t"/>
    <s v="t"/>
    <s v="POMERANIA"/>
    <s v="POMERANIA"/>
    <n v="1188"/>
    <x v="2"/>
    <x v="11"/>
    <n v="7"/>
    <n v="7"/>
    <n v="7"/>
    <s v="Medium"/>
    <s v="t"/>
    <s v="t"/>
    <s v="f"/>
    <s v="t"/>
    <s v="f"/>
    <s v="f"/>
    <s v="t"/>
    <x v="0"/>
    <x v="0"/>
    <n v="7"/>
    <x v="0"/>
    <x v="0"/>
  </r>
  <r>
    <s v="PAT_63"/>
    <n v="36"/>
    <x v="3"/>
    <x v="1"/>
    <x v="0"/>
    <x v="0"/>
    <x v="0"/>
    <x v="0"/>
    <s v="t"/>
    <s v="t"/>
    <s v="t"/>
    <s v="BRAZIL"/>
    <s v="NORWAY"/>
    <n v="1075"/>
    <x v="2"/>
    <x v="6"/>
    <n v="15"/>
    <n v="10"/>
    <n v="12.5"/>
    <s v="Large"/>
    <s v="t"/>
    <s v="t"/>
    <s v="t"/>
    <s v="f"/>
    <s v="t"/>
    <s v="t"/>
    <s v="t"/>
    <x v="3"/>
    <x v="1"/>
    <n v="12.5"/>
    <x v="1"/>
    <x v="3"/>
  </r>
  <r>
    <s v="PAT_631"/>
    <n v="64"/>
    <x v="1"/>
    <x v="0"/>
    <x v="0"/>
    <x v="1"/>
    <x v="0"/>
    <x v="1"/>
    <s v="t"/>
    <s v="t"/>
    <s v="f"/>
    <s v="UNK"/>
    <s v="ITALY"/>
    <n v="1227"/>
    <x v="2"/>
    <x v="0"/>
    <n v="0"/>
    <n v="0"/>
    <n v="0"/>
    <s v="Small"/>
    <s v="t"/>
    <s v="t"/>
    <s v="t"/>
    <s v="f"/>
    <s v="t"/>
    <s v="t"/>
    <s v="t"/>
    <x v="3"/>
    <x v="1"/>
    <n v="0"/>
    <x v="1"/>
    <x v="3"/>
  </r>
  <r>
    <s v="PAT_632"/>
    <n v="73"/>
    <x v="1"/>
    <x v="1"/>
    <x v="0"/>
    <x v="0"/>
    <x v="0"/>
    <x v="0"/>
    <s v="f"/>
    <s v="t"/>
    <s v="t"/>
    <s v="UNKNOWN"/>
    <s v="UNKNOWN"/>
    <n v="3700"/>
    <x v="2"/>
    <x v="2"/>
    <n v="18"/>
    <n v="14"/>
    <n v="16"/>
    <s v="Large"/>
    <s v="f"/>
    <s v="f"/>
    <s v="f"/>
    <s v="f"/>
    <s v="f"/>
    <s v="t"/>
    <s v="f"/>
    <x v="2"/>
    <x v="0"/>
    <n v="16"/>
    <x v="0"/>
    <x v="2"/>
  </r>
  <r>
    <s v="PAT_633"/>
    <n v="61"/>
    <x v="1"/>
    <x v="0"/>
    <x v="1"/>
    <x v="1"/>
    <x v="1"/>
    <x v="0"/>
    <s v="f"/>
    <s v="t"/>
    <s v="f"/>
    <s v="POMERANIA"/>
    <s v="POMERANIA"/>
    <n v="1199"/>
    <x v="0"/>
    <x v="9"/>
    <n v="10"/>
    <n v="7"/>
    <n v="8.5"/>
    <s v="Medium"/>
    <s v="t"/>
    <s v="t"/>
    <s v="t"/>
    <s v="t"/>
    <s v="t"/>
    <s v="t"/>
    <s v="t"/>
    <x v="5"/>
    <x v="1"/>
    <n v="8.5"/>
    <x v="1"/>
    <x v="5"/>
  </r>
  <r>
    <s v="PAT_636"/>
    <n v="78"/>
    <x v="1"/>
    <x v="1"/>
    <x v="0"/>
    <x v="0"/>
    <x v="0"/>
    <x v="1"/>
    <s v="t"/>
    <s v="t"/>
    <s v="t"/>
    <s v="BRAZIL"/>
    <s v="BRAZIL"/>
    <n v="1204"/>
    <x v="2"/>
    <x v="6"/>
    <n v="20"/>
    <n v="18"/>
    <n v="19"/>
    <s v="Large"/>
    <s v="t"/>
    <s v="t"/>
    <s v="t"/>
    <s v="t"/>
    <s v="t"/>
    <s v="t"/>
    <s v="t"/>
    <x v="3"/>
    <x v="1"/>
    <n v="19"/>
    <x v="1"/>
    <x v="3"/>
  </r>
  <r>
    <s v="PAT_637"/>
    <n v="69"/>
    <x v="1"/>
    <x v="0"/>
    <x v="1"/>
    <x v="1"/>
    <x v="0"/>
    <x v="0"/>
    <s v="t"/>
    <s v="t"/>
    <s v="t"/>
    <s v="BRAZIL"/>
    <s v="BRAZIL"/>
    <n v="1434"/>
    <x v="2"/>
    <x v="4"/>
    <n v="7"/>
    <n v="7"/>
    <n v="7"/>
    <s v="Medium"/>
    <s v="f"/>
    <s v="f"/>
    <s v="f"/>
    <s v="f"/>
    <s v="f"/>
    <s v="t"/>
    <s v="t"/>
    <x v="5"/>
    <x v="1"/>
    <n v="7"/>
    <x v="1"/>
    <x v="5"/>
  </r>
  <r>
    <s v="PAT_638"/>
    <n v="73"/>
    <x v="1"/>
    <x v="1"/>
    <x v="0"/>
    <x v="0"/>
    <x v="0"/>
    <x v="1"/>
    <s v="f"/>
    <s v="t"/>
    <s v="t"/>
    <s v="NETHERLANDS"/>
    <s v="POMERANIA"/>
    <n v="3680"/>
    <x v="2"/>
    <x v="2"/>
    <n v="12"/>
    <n v="6"/>
    <n v="9"/>
    <s v="Medium"/>
    <s v="t"/>
    <s v="f"/>
    <s v="f"/>
    <s v="f"/>
    <s v="f"/>
    <s v="f"/>
    <s v="f"/>
    <x v="2"/>
    <x v="0"/>
    <n v="9"/>
    <x v="0"/>
    <x v="2"/>
  </r>
  <r>
    <s v="PAT_639"/>
    <n v="66"/>
    <x v="1"/>
    <x v="1"/>
    <x v="0"/>
    <x v="1"/>
    <x v="0"/>
    <x v="1"/>
    <s v="t"/>
    <s v="t"/>
    <s v="t"/>
    <s v="GERMANY"/>
    <s v="NETHERLANDS"/>
    <n v="3674"/>
    <x v="2"/>
    <x v="5"/>
    <n v="8"/>
    <n v="7"/>
    <n v="7.5"/>
    <s v="Medium"/>
    <s v="f"/>
    <s v="f"/>
    <s v="f"/>
    <s v="f"/>
    <s v="f"/>
    <s v="t"/>
    <s v="f"/>
    <x v="2"/>
    <x v="0"/>
    <n v="7.5"/>
    <x v="0"/>
    <x v="2"/>
  </r>
  <r>
    <s v="PAT_641"/>
    <n v="20"/>
    <x v="0"/>
    <x v="1"/>
    <x v="0"/>
    <x v="0"/>
    <x v="0"/>
    <x v="1"/>
    <s v="f"/>
    <s v="t"/>
    <s v="f"/>
    <s v="GERMANY"/>
    <s v="UNK"/>
    <n v="1211"/>
    <x v="2"/>
    <x v="4"/>
    <n v="5"/>
    <n v="3"/>
    <n v="4"/>
    <s v="Small"/>
    <s v="t"/>
    <s v="f"/>
    <s v="f"/>
    <s v="f"/>
    <s v="f"/>
    <s v="t"/>
    <s v="t"/>
    <x v="0"/>
    <x v="0"/>
    <n v="4"/>
    <x v="0"/>
    <x v="0"/>
  </r>
  <r>
    <s v="PAT_645"/>
    <n v="57"/>
    <x v="2"/>
    <x v="1"/>
    <x v="0"/>
    <x v="0"/>
    <x v="1"/>
    <x v="1"/>
    <s v="f"/>
    <s v="f"/>
    <s v="f"/>
    <s v="GERMANY"/>
    <s v="GERMANY"/>
    <n v="4043"/>
    <x v="3"/>
    <x v="0"/>
    <n v="6"/>
    <n v="5"/>
    <n v="5.5"/>
    <s v="Medium"/>
    <s v="t"/>
    <s v="t"/>
    <s v="f"/>
    <s v="f"/>
    <s v="f"/>
    <s v="f"/>
    <s v="f"/>
    <x v="2"/>
    <x v="0"/>
    <n v="5.5"/>
    <x v="0"/>
    <x v="2"/>
  </r>
  <r>
    <s v="PAT_649"/>
    <n v="67"/>
    <x v="1"/>
    <x v="1"/>
    <x v="1"/>
    <x v="0"/>
    <x v="1"/>
    <x v="0"/>
    <s v="f"/>
    <s v="t"/>
    <s v="t"/>
    <s v="BRAZIL"/>
    <s v="BRAZIL"/>
    <n v="1233"/>
    <x v="6"/>
    <x v="5"/>
    <n v="15"/>
    <n v="15"/>
    <n v="15"/>
    <s v="Large"/>
    <s v="f"/>
    <s v="f"/>
    <s v="f"/>
    <s v="f"/>
    <s v="f"/>
    <s v="t"/>
    <s v="t"/>
    <x v="1"/>
    <x v="0"/>
    <n v="15"/>
    <x v="0"/>
    <x v="1"/>
  </r>
  <r>
    <s v="PAT_65"/>
    <n v="61"/>
    <x v="1"/>
    <x v="1"/>
    <x v="0"/>
    <x v="0"/>
    <x v="0"/>
    <x v="0"/>
    <s v="t"/>
    <s v="t"/>
    <s v="t"/>
    <s v="BRASIL"/>
    <s v="GERMANY"/>
    <n v="101"/>
    <x v="2"/>
    <x v="5"/>
    <n v="10"/>
    <n v="10"/>
    <n v="10"/>
    <s v="Medium"/>
    <s v="f"/>
    <s v="f"/>
    <s v="f"/>
    <s v="f"/>
    <s v="f"/>
    <s v="f"/>
    <s v="t"/>
    <x v="2"/>
    <x v="0"/>
    <n v="10"/>
    <x v="0"/>
    <x v="2"/>
  </r>
  <r>
    <s v="PAT_651"/>
    <n v="78"/>
    <x v="1"/>
    <x v="1"/>
    <x v="0"/>
    <x v="0"/>
    <x v="0"/>
    <x v="1"/>
    <s v="t"/>
    <s v="t"/>
    <s v="t"/>
    <s v="ITALY"/>
    <s v="GERMANY"/>
    <n v="1232"/>
    <x v="2"/>
    <x v="2"/>
    <n v="8"/>
    <n v="7"/>
    <n v="7.5"/>
    <s v="Medium"/>
    <s v="f"/>
    <s v="f"/>
    <s v="f"/>
    <s v="f"/>
    <s v="f"/>
    <s v="f"/>
    <s v="t"/>
    <x v="2"/>
    <x v="0"/>
    <n v="7.5"/>
    <x v="0"/>
    <x v="2"/>
  </r>
  <r>
    <s v="PAT_655"/>
    <n v="53"/>
    <x v="2"/>
    <x v="1"/>
    <x v="0"/>
    <x v="0"/>
    <x v="0"/>
    <x v="1"/>
    <s v="f"/>
    <s v="t"/>
    <s v="t"/>
    <s v="GERMANY"/>
    <s v="GERMANY"/>
    <n v="926"/>
    <x v="2"/>
    <x v="2"/>
    <n v="9"/>
    <n v="7"/>
    <n v="8"/>
    <s v="Medium"/>
    <s v="t"/>
    <s v="f"/>
    <s v="f"/>
    <s v="f"/>
    <s v="f"/>
    <s v="f"/>
    <s v="f"/>
    <x v="2"/>
    <x v="0"/>
    <n v="8"/>
    <x v="0"/>
    <x v="2"/>
  </r>
  <r>
    <s v="PAT_656"/>
    <n v="58"/>
    <x v="2"/>
    <x v="0"/>
    <x v="0"/>
    <x v="0"/>
    <x v="0"/>
    <x v="0"/>
    <s v="f"/>
    <s v="t"/>
    <s v="t"/>
    <s v="UNK"/>
    <s v="UNK"/>
    <n v="1246"/>
    <x v="2"/>
    <x v="4"/>
    <n v="18"/>
    <n v="12"/>
    <n v="15"/>
    <s v="Large"/>
    <s v="t"/>
    <s v="t"/>
    <s v="f"/>
    <s v="t"/>
    <s v="f"/>
    <s v="f"/>
    <s v="t"/>
    <x v="4"/>
    <x v="1"/>
    <n v="15"/>
    <x v="1"/>
    <x v="4"/>
  </r>
  <r>
    <s v="PAT_660"/>
    <n v="42"/>
    <x v="3"/>
    <x v="1"/>
    <x v="0"/>
    <x v="0"/>
    <x v="1"/>
    <x v="1"/>
    <s v="t"/>
    <s v="t"/>
    <s v="t"/>
    <s v="POLAND"/>
    <s v="GERMANY"/>
    <n v="1249"/>
    <x v="3"/>
    <x v="7"/>
    <n v="11"/>
    <n v="9"/>
    <n v="10"/>
    <s v="Medium"/>
    <s v="t"/>
    <s v="t"/>
    <s v="f"/>
    <s v="t"/>
    <s v="f"/>
    <s v="t"/>
    <s v="t"/>
    <x v="3"/>
    <x v="1"/>
    <n v="10"/>
    <x v="1"/>
    <x v="3"/>
  </r>
  <r>
    <s v="PAT_662"/>
    <n v="40"/>
    <x v="3"/>
    <x v="0"/>
    <x v="0"/>
    <x v="1"/>
    <x v="0"/>
    <x v="1"/>
    <s v="t"/>
    <s v="t"/>
    <s v="t"/>
    <s v="GERMANY"/>
    <s v="GERMANY"/>
    <n v="1251"/>
    <x v="3"/>
    <x v="6"/>
    <n v="30"/>
    <n v="25"/>
    <n v="27.5"/>
    <s v="Large"/>
    <s v="f"/>
    <s v="t"/>
    <s v="f"/>
    <s v="t"/>
    <s v="t"/>
    <s v="t"/>
    <s v="t"/>
    <x v="3"/>
    <x v="1"/>
    <n v="27.5"/>
    <x v="1"/>
    <x v="3"/>
  </r>
  <r>
    <s v="PAT_663"/>
    <n v="58"/>
    <x v="2"/>
    <x v="1"/>
    <x v="0"/>
    <x v="0"/>
    <x v="0"/>
    <x v="1"/>
    <s v="t"/>
    <s v="t"/>
    <s v="t"/>
    <s v="BRAZIL"/>
    <s v="BRAZIL"/>
    <n v="1254"/>
    <x v="3"/>
    <x v="4"/>
    <n v="13"/>
    <n v="12"/>
    <n v="12.5"/>
    <s v="Large"/>
    <s v="t"/>
    <s v="t"/>
    <s v="t"/>
    <s v="t"/>
    <s v="t"/>
    <s v="f"/>
    <s v="t"/>
    <x v="5"/>
    <x v="1"/>
    <n v="12.5"/>
    <x v="1"/>
    <x v="5"/>
  </r>
  <r>
    <s v="PAT_664"/>
    <n v="69"/>
    <x v="1"/>
    <x v="1"/>
    <x v="0"/>
    <x v="0"/>
    <x v="0"/>
    <x v="1"/>
    <s v="f"/>
    <s v="t"/>
    <s v="t"/>
    <s v="ITALY"/>
    <s v="GERMANY"/>
    <n v="1263"/>
    <x v="2"/>
    <x v="4"/>
    <n v="13"/>
    <n v="9"/>
    <n v="11"/>
    <s v="Large"/>
    <s v="t"/>
    <s v="t"/>
    <s v="f"/>
    <s v="t"/>
    <s v="t"/>
    <s v="t"/>
    <s v="t"/>
    <x v="5"/>
    <x v="1"/>
    <n v="11"/>
    <x v="1"/>
    <x v="5"/>
  </r>
  <r>
    <s v="PAT_67"/>
    <n v="37"/>
    <x v="3"/>
    <x v="0"/>
    <x v="0"/>
    <x v="1"/>
    <x v="1"/>
    <x v="0"/>
    <s v="t"/>
    <s v="t"/>
    <s v="t"/>
    <s v="BRAZIL"/>
    <s v="BRAZIL"/>
    <n v="104"/>
    <x v="5"/>
    <x v="0"/>
    <n v="18"/>
    <n v="14"/>
    <n v="16"/>
    <s v="Large"/>
    <s v="t"/>
    <s v="t"/>
    <s v="t"/>
    <s v="f"/>
    <s v="t"/>
    <s v="t"/>
    <s v="t"/>
    <x v="3"/>
    <x v="1"/>
    <n v="16"/>
    <x v="1"/>
    <x v="3"/>
  </r>
  <r>
    <s v="PAT_673"/>
    <n v="70"/>
    <x v="1"/>
    <x v="1"/>
    <x v="0"/>
    <x v="0"/>
    <x v="1"/>
    <x v="1"/>
    <s v="t"/>
    <s v="t"/>
    <s v="t"/>
    <s v="NETHERLANDS"/>
    <s v="FRANCE"/>
    <n v="3928"/>
    <x v="2"/>
    <x v="0"/>
    <n v="13"/>
    <n v="9"/>
    <n v="11"/>
    <s v="Large"/>
    <s v="t"/>
    <s v="t"/>
    <s v="f"/>
    <s v="f"/>
    <s v="t"/>
    <s v="f"/>
    <s v="f"/>
    <x v="2"/>
    <x v="0"/>
    <n v="11"/>
    <x v="0"/>
    <x v="2"/>
  </r>
  <r>
    <s v="PAT_677"/>
    <n v="75"/>
    <x v="1"/>
    <x v="0"/>
    <x v="0"/>
    <x v="0"/>
    <x v="1"/>
    <x v="0"/>
    <s v="t"/>
    <s v="t"/>
    <s v="t"/>
    <s v="ITALY"/>
    <s v="ITALY"/>
    <n v="1349"/>
    <x v="2"/>
    <x v="2"/>
    <n v="11"/>
    <n v="7"/>
    <n v="9"/>
    <s v="Medium"/>
    <s v="f"/>
    <s v="t"/>
    <s v="f"/>
    <s v="t"/>
    <s v="f"/>
    <s v="t"/>
    <s v="t"/>
    <x v="5"/>
    <x v="1"/>
    <n v="9"/>
    <x v="1"/>
    <x v="5"/>
  </r>
  <r>
    <s v="PAT_679"/>
    <n v="75"/>
    <x v="1"/>
    <x v="0"/>
    <x v="1"/>
    <x v="0"/>
    <x v="0"/>
    <x v="1"/>
    <s v="t"/>
    <s v="t"/>
    <s v="t"/>
    <s v="UNK"/>
    <s v="UNK"/>
    <n v="1286"/>
    <x v="2"/>
    <x v="13"/>
    <n v="6"/>
    <n v="5"/>
    <n v="5.5"/>
    <s v="Medium"/>
    <s v="f"/>
    <s v="f"/>
    <s v="f"/>
    <s v="t"/>
    <s v="f"/>
    <s v="t"/>
    <s v="t"/>
    <x v="5"/>
    <x v="1"/>
    <n v="5.5"/>
    <x v="1"/>
    <x v="5"/>
  </r>
  <r>
    <s v="PAT_68"/>
    <n v="59"/>
    <x v="2"/>
    <x v="1"/>
    <x v="0"/>
    <x v="0"/>
    <x v="0"/>
    <x v="0"/>
    <s v="t"/>
    <s v="t"/>
    <s v="f"/>
    <s v="ITALY"/>
    <s v="ITALY"/>
    <n v="105"/>
    <x v="2"/>
    <x v="0"/>
    <n v="8"/>
    <n v="7"/>
    <n v="7.5"/>
    <s v="Medium"/>
    <s v="f"/>
    <s v="t"/>
    <s v="f"/>
    <s v="f"/>
    <s v="f"/>
    <s v="t"/>
    <s v="t"/>
    <x v="3"/>
    <x v="1"/>
    <n v="7.5"/>
    <x v="1"/>
    <x v="3"/>
  </r>
  <r>
    <s v="PAT_680"/>
    <n v="78"/>
    <x v="1"/>
    <x v="0"/>
    <x v="1"/>
    <x v="0"/>
    <x v="0"/>
    <x v="1"/>
    <s v="t"/>
    <s v="t"/>
    <s v="t"/>
    <s v="PORTUGAL"/>
    <s v="ITALY"/>
    <n v="1289"/>
    <x v="2"/>
    <x v="4"/>
    <n v="10"/>
    <n v="10"/>
    <n v="10"/>
    <s v="Medium"/>
    <s v="f"/>
    <s v="t"/>
    <s v="f"/>
    <s v="t"/>
    <s v="f"/>
    <s v="t"/>
    <s v="t"/>
    <x v="4"/>
    <x v="1"/>
    <n v="10"/>
    <x v="1"/>
    <x v="4"/>
  </r>
  <r>
    <s v="PAT_682"/>
    <n v="75"/>
    <x v="1"/>
    <x v="1"/>
    <x v="0"/>
    <x v="0"/>
    <x v="0"/>
    <x v="1"/>
    <s v="f"/>
    <s v="t"/>
    <s v="t"/>
    <s v="POMERANIA"/>
    <s v="POMERANIA"/>
    <n v="1292"/>
    <x v="2"/>
    <x v="4"/>
    <n v="10"/>
    <n v="10"/>
    <n v="10"/>
    <s v="Medium"/>
    <s v="t"/>
    <s v="t"/>
    <s v="f"/>
    <s v="f"/>
    <s v="t"/>
    <s v="t"/>
    <s v="t"/>
    <x v="3"/>
    <x v="1"/>
    <n v="10"/>
    <x v="1"/>
    <x v="3"/>
  </r>
  <r>
    <s v="PAT_684"/>
    <n v="79"/>
    <x v="1"/>
    <x v="0"/>
    <x v="0"/>
    <x v="1"/>
    <x v="0"/>
    <x v="1"/>
    <s v="f"/>
    <s v="f"/>
    <s v="f"/>
    <s v="POMERANIA"/>
    <s v="POMERANIA"/>
    <n v="1302"/>
    <x v="0"/>
    <x v="2"/>
    <n v="5"/>
    <n v="5"/>
    <n v="5"/>
    <s v="Medium"/>
    <s v="t"/>
    <s v="t"/>
    <s v="f"/>
    <s v="f"/>
    <s v="t"/>
    <s v="t"/>
    <s v="t"/>
    <x v="3"/>
    <x v="1"/>
    <n v="5"/>
    <x v="1"/>
    <x v="3"/>
  </r>
  <r>
    <s v="PAT_686"/>
    <n v="32"/>
    <x v="3"/>
    <x v="0"/>
    <x v="1"/>
    <x v="1"/>
    <x v="1"/>
    <x v="1"/>
    <s v="t"/>
    <s v="t"/>
    <s v="t"/>
    <s v="GERMANY"/>
    <s v="GERMANY"/>
    <n v="1355"/>
    <x v="3"/>
    <x v="0"/>
    <n v="17"/>
    <n v="15"/>
    <n v="16"/>
    <s v="Large"/>
    <s v="t"/>
    <s v="t"/>
    <s v="t"/>
    <s v="t"/>
    <s v="t"/>
    <s v="t"/>
    <s v="t"/>
    <x v="5"/>
    <x v="1"/>
    <n v="16"/>
    <x v="1"/>
    <x v="5"/>
  </r>
  <r>
    <s v="PAT_687"/>
    <n v="49"/>
    <x v="2"/>
    <x v="1"/>
    <x v="1"/>
    <x v="0"/>
    <x v="0"/>
    <x v="0"/>
    <s v="t"/>
    <s v="f"/>
    <s v="f"/>
    <s v="UNK"/>
    <s v="UNK"/>
    <n v="1304"/>
    <x v="5"/>
    <x v="7"/>
    <n v="7"/>
    <n v="6"/>
    <n v="6.5"/>
    <s v="Medium"/>
    <s v="f"/>
    <s v="t"/>
    <s v="f"/>
    <s v="t"/>
    <s v="f"/>
    <s v="t"/>
    <s v="t"/>
    <x v="3"/>
    <x v="1"/>
    <n v="6.5"/>
    <x v="1"/>
    <x v="3"/>
  </r>
  <r>
    <s v="PAT_688"/>
    <n v="54"/>
    <x v="2"/>
    <x v="1"/>
    <x v="0"/>
    <x v="0"/>
    <x v="0"/>
    <x v="1"/>
    <s v="f"/>
    <s v="t"/>
    <s v="t"/>
    <s v="GERMANY"/>
    <s v="GERMANY"/>
    <n v="1305"/>
    <x v="2"/>
    <x v="6"/>
    <n v="7"/>
    <n v="5"/>
    <n v="6"/>
    <s v="Medium"/>
    <s v="t"/>
    <s v="t"/>
    <s v="f"/>
    <s v="f"/>
    <s v="f"/>
    <s v="t"/>
    <s v="t"/>
    <x v="3"/>
    <x v="1"/>
    <n v="6"/>
    <x v="1"/>
    <x v="3"/>
  </r>
  <r>
    <s v="PAT_689"/>
    <n v="55"/>
    <x v="2"/>
    <x v="0"/>
    <x v="1"/>
    <x v="1"/>
    <x v="1"/>
    <x v="0"/>
    <s v="f"/>
    <s v="t"/>
    <s v="t"/>
    <s v="GERMANY"/>
    <s v="GERMANY"/>
    <n v="1306"/>
    <x v="2"/>
    <x v="5"/>
    <n v="10"/>
    <n v="7"/>
    <n v="8.5"/>
    <s v="Medium"/>
    <s v="t"/>
    <s v="f"/>
    <s v="f"/>
    <s v="f"/>
    <s v="f"/>
    <s v="t"/>
    <s v="t"/>
    <x v="5"/>
    <x v="1"/>
    <n v="8.5"/>
    <x v="1"/>
    <x v="5"/>
  </r>
  <r>
    <s v="PAT_69"/>
    <n v="66"/>
    <x v="1"/>
    <x v="1"/>
    <x v="0"/>
    <x v="0"/>
    <x v="0"/>
    <x v="0"/>
    <s v="t"/>
    <s v="f"/>
    <s v="f"/>
    <s v="GERMANY"/>
    <s v="GERMANY"/>
    <n v="1053"/>
    <x v="2"/>
    <x v="5"/>
    <n v="11"/>
    <n v="10"/>
    <n v="10.5"/>
    <s v="Large"/>
    <s v="t"/>
    <s v="f"/>
    <s v="t"/>
    <s v="f"/>
    <s v="f"/>
    <s v="t"/>
    <s v="t"/>
    <x v="2"/>
    <x v="0"/>
    <n v="10.5"/>
    <x v="0"/>
    <x v="2"/>
  </r>
  <r>
    <s v="PAT_690"/>
    <n v="58"/>
    <x v="2"/>
    <x v="1"/>
    <x v="0"/>
    <x v="0"/>
    <x v="0"/>
    <x v="1"/>
    <s v="t"/>
    <s v="t"/>
    <s v="t"/>
    <s v="NETHERLANDS"/>
    <s v="UNK"/>
    <n v="1309"/>
    <x v="3"/>
    <x v="7"/>
    <n v="17"/>
    <n v="14"/>
    <n v="15.5"/>
    <s v="Large"/>
    <s v="t"/>
    <s v="t"/>
    <s v="t"/>
    <s v="t"/>
    <s v="t"/>
    <s v="t"/>
    <s v="t"/>
    <x v="3"/>
    <x v="1"/>
    <n v="15.5"/>
    <x v="1"/>
    <x v="3"/>
  </r>
  <r>
    <s v="PAT_691"/>
    <n v="56"/>
    <x v="2"/>
    <x v="0"/>
    <x v="0"/>
    <x v="1"/>
    <x v="1"/>
    <x v="0"/>
    <s v="f"/>
    <s v="f"/>
    <s v="t"/>
    <s v="POMERANIA"/>
    <s v="GERMANY"/>
    <n v="1311"/>
    <x v="0"/>
    <x v="2"/>
    <n v="20"/>
    <n v="15"/>
    <n v="17.5"/>
    <s v="Large"/>
    <s v="f"/>
    <s v="f"/>
    <s v="f"/>
    <s v="t"/>
    <s v="f"/>
    <s v="t"/>
    <s v="t"/>
    <x v="3"/>
    <x v="1"/>
    <n v="17.5"/>
    <x v="1"/>
    <x v="3"/>
  </r>
  <r>
    <s v="PAT_692"/>
    <n v="71"/>
    <x v="1"/>
    <x v="1"/>
    <x v="0"/>
    <x v="0"/>
    <x v="1"/>
    <x v="1"/>
    <s v="f"/>
    <s v="t"/>
    <s v="t"/>
    <s v="GERMANY"/>
    <s v="GERMANY"/>
    <n v="1308"/>
    <x v="3"/>
    <x v="0"/>
    <n v="9"/>
    <n v="6"/>
    <n v="7.5"/>
    <s v="Medium"/>
    <s v="t"/>
    <s v="t"/>
    <s v="t"/>
    <s v="t"/>
    <s v="f"/>
    <s v="t"/>
    <s v="t"/>
    <x v="3"/>
    <x v="1"/>
    <n v="7.5"/>
    <x v="1"/>
    <x v="3"/>
  </r>
  <r>
    <s v="PAT_693"/>
    <n v="64"/>
    <x v="1"/>
    <x v="1"/>
    <x v="0"/>
    <x v="0"/>
    <x v="1"/>
    <x v="1"/>
    <s v="t"/>
    <s v="t"/>
    <s v="t"/>
    <s v="ISRAEL"/>
    <s v="UNK"/>
    <n v="1313"/>
    <x v="2"/>
    <x v="2"/>
    <n v="16"/>
    <n v="8"/>
    <n v="12"/>
    <s v="Large"/>
    <s v="t"/>
    <s v="t"/>
    <s v="f"/>
    <s v="t"/>
    <s v="f"/>
    <s v="f"/>
    <s v="t"/>
    <x v="2"/>
    <x v="0"/>
    <n v="12"/>
    <x v="0"/>
    <x v="2"/>
  </r>
  <r>
    <s v="PAT_698"/>
    <n v="82"/>
    <x v="1"/>
    <x v="1"/>
    <x v="0"/>
    <x v="0"/>
    <x v="0"/>
    <x v="0"/>
    <s v="f"/>
    <s v="t"/>
    <s v="t"/>
    <s v="POMERANIA"/>
    <s v="POMERANIA"/>
    <n v="1150"/>
    <x v="2"/>
    <x v="2"/>
    <n v="9"/>
    <n v="7"/>
    <n v="8"/>
    <s v="Medium"/>
    <s v="t"/>
    <s v="f"/>
    <s v="f"/>
    <s v="f"/>
    <s v="t"/>
    <s v="f"/>
    <s v="f"/>
    <x v="2"/>
    <x v="0"/>
    <n v="8"/>
    <x v="0"/>
    <x v="2"/>
  </r>
  <r>
    <s v="PAT_699"/>
    <n v="76"/>
    <x v="1"/>
    <x v="0"/>
    <x v="0"/>
    <x v="0"/>
    <x v="0"/>
    <x v="0"/>
    <s v="f"/>
    <s v="t"/>
    <s v="t"/>
    <s v="GERMANY"/>
    <s v="GERMANY"/>
    <n v="1320"/>
    <x v="0"/>
    <x v="0"/>
    <n v="6"/>
    <n v="4"/>
    <n v="5"/>
    <s v="Medium"/>
    <s v="t"/>
    <s v="t"/>
    <s v="f"/>
    <s v="f"/>
    <s v="f"/>
    <s v="t"/>
    <s v="t"/>
    <x v="3"/>
    <x v="1"/>
    <n v="5"/>
    <x v="1"/>
    <x v="3"/>
  </r>
  <r>
    <s v="PAT_70"/>
    <n v="67"/>
    <x v="1"/>
    <x v="0"/>
    <x v="0"/>
    <x v="1"/>
    <x v="1"/>
    <x v="0"/>
    <s v="f"/>
    <s v="f"/>
    <s v="f"/>
    <s v="ITALY"/>
    <s v="ITALY"/>
    <n v="107"/>
    <x v="2"/>
    <x v="11"/>
    <n v="9"/>
    <n v="7"/>
    <n v="8"/>
    <s v="Medium"/>
    <s v="f"/>
    <s v="t"/>
    <s v="f"/>
    <s v="t"/>
    <s v="f"/>
    <s v="f"/>
    <s v="t"/>
    <x v="4"/>
    <x v="1"/>
    <n v="8"/>
    <x v="1"/>
    <x v="4"/>
  </r>
  <r>
    <s v="PAT_701"/>
    <n v="69"/>
    <x v="1"/>
    <x v="0"/>
    <x v="0"/>
    <x v="1"/>
    <x v="0"/>
    <x v="1"/>
    <s v="f"/>
    <s v="t"/>
    <s v="t"/>
    <s v="POMERANIA"/>
    <s v="POMERANIA"/>
    <n v="4056"/>
    <x v="2"/>
    <x v="0"/>
    <n v="10"/>
    <n v="5"/>
    <n v="7.5"/>
    <s v="Medium"/>
    <s v="f"/>
    <s v="f"/>
    <s v="f"/>
    <s v="f"/>
    <s v="f"/>
    <s v="t"/>
    <s v="f"/>
    <x v="1"/>
    <x v="0"/>
    <n v="7.5"/>
    <x v="0"/>
    <x v="1"/>
  </r>
  <r>
    <s v="PAT_703"/>
    <n v="67"/>
    <x v="1"/>
    <x v="1"/>
    <x v="0"/>
    <x v="1"/>
    <x v="0"/>
    <x v="1"/>
    <s v="f"/>
    <s v="f"/>
    <s v="f"/>
    <s v="GERMANY"/>
    <s v="GERMANY"/>
    <n v="1329"/>
    <x v="0"/>
    <x v="2"/>
    <n v="6"/>
    <n v="6"/>
    <n v="6"/>
    <s v="Medium"/>
    <s v="f"/>
    <s v="t"/>
    <s v="f"/>
    <s v="f"/>
    <s v="f"/>
    <s v="t"/>
    <s v="t"/>
    <x v="3"/>
    <x v="1"/>
    <n v="6"/>
    <x v="1"/>
    <x v="3"/>
  </r>
  <r>
    <s v="PAT_704"/>
    <n v="82"/>
    <x v="1"/>
    <x v="0"/>
    <x v="0"/>
    <x v="0"/>
    <x v="0"/>
    <x v="0"/>
    <s v="f"/>
    <s v="t"/>
    <s v="t"/>
    <s v="POMERANIA"/>
    <s v="POMERANIA"/>
    <n v="1323"/>
    <x v="2"/>
    <x v="2"/>
    <n v="6"/>
    <n v="6"/>
    <n v="6"/>
    <s v="Medium"/>
    <s v="t"/>
    <s v="f"/>
    <s v="f"/>
    <s v="f"/>
    <s v="f"/>
    <s v="f"/>
    <s v="t"/>
    <x v="2"/>
    <x v="0"/>
    <n v="6"/>
    <x v="0"/>
    <x v="2"/>
  </r>
  <r>
    <s v="PAT_705"/>
    <n v="58"/>
    <x v="2"/>
    <x v="1"/>
    <x v="0"/>
    <x v="1"/>
    <x v="1"/>
    <x v="1"/>
    <s v="t"/>
    <s v="t"/>
    <s v="t"/>
    <s v="GERMANY"/>
    <s v="GERMANY"/>
    <n v="4015"/>
    <x v="0"/>
    <x v="2"/>
    <n v="9"/>
    <n v="7"/>
    <n v="8"/>
    <s v="Medium"/>
    <s v="f"/>
    <s v="t"/>
    <s v="f"/>
    <s v="f"/>
    <s v="f"/>
    <s v="f"/>
    <s v="f"/>
    <x v="2"/>
    <x v="0"/>
    <n v="8"/>
    <x v="0"/>
    <x v="2"/>
  </r>
  <r>
    <s v="PAT_707"/>
    <n v="55"/>
    <x v="2"/>
    <x v="1"/>
    <x v="0"/>
    <x v="0"/>
    <x v="1"/>
    <x v="0"/>
    <s v="t"/>
    <s v="t"/>
    <s v="t"/>
    <s v="UNK"/>
    <s v="UNK"/>
    <n v="1327"/>
    <x v="5"/>
    <x v="7"/>
    <n v="1"/>
    <n v="1"/>
    <n v="1"/>
    <s v="Small"/>
    <s v="f"/>
    <s v="f"/>
    <s v="f"/>
    <s v="f"/>
    <s v="f"/>
    <s v="t"/>
    <s v="t"/>
    <x v="2"/>
    <x v="0"/>
    <n v="1"/>
    <x v="0"/>
    <x v="2"/>
  </r>
  <r>
    <s v="PAT_71"/>
    <n v="57"/>
    <x v="2"/>
    <x v="1"/>
    <x v="0"/>
    <x v="0"/>
    <x v="1"/>
    <x v="1"/>
    <s v="t"/>
    <s v="t"/>
    <s v="t"/>
    <s v="POMERANIA"/>
    <s v="POMERANIA"/>
    <n v="108"/>
    <x v="3"/>
    <x v="6"/>
    <n v="15"/>
    <n v="13"/>
    <n v="14"/>
    <s v="Large"/>
    <s v="t"/>
    <s v="f"/>
    <s v="f"/>
    <s v="f"/>
    <s v="f"/>
    <s v="f"/>
    <s v="t"/>
    <x v="2"/>
    <x v="0"/>
    <n v="14"/>
    <x v="0"/>
    <x v="2"/>
  </r>
  <r>
    <s v="PAT_711"/>
    <n v="50"/>
    <x v="2"/>
    <x v="0"/>
    <x v="0"/>
    <x v="0"/>
    <x v="0"/>
    <x v="1"/>
    <s v="f"/>
    <s v="t"/>
    <s v="f"/>
    <s v="GERMANY"/>
    <s v="GERMANY"/>
    <n v="4067"/>
    <x v="2"/>
    <x v="8"/>
    <n v="23"/>
    <n v="21"/>
    <n v="22"/>
    <s v="Large"/>
    <s v="t"/>
    <s v="f"/>
    <s v="f"/>
    <s v="f"/>
    <s v="f"/>
    <s v="t"/>
    <s v="f"/>
    <x v="2"/>
    <x v="0"/>
    <n v="22"/>
    <x v="0"/>
    <x v="2"/>
  </r>
  <r>
    <s v="PAT_714"/>
    <n v="67"/>
    <x v="1"/>
    <x v="0"/>
    <x v="1"/>
    <x v="0"/>
    <x v="1"/>
    <x v="1"/>
    <s v="t"/>
    <s v="t"/>
    <s v="t"/>
    <s v="GERMANY"/>
    <s v="GERMANY"/>
    <n v="1337"/>
    <x v="3"/>
    <x v="1"/>
    <n v="15"/>
    <n v="11"/>
    <n v="13"/>
    <s v="Large"/>
    <s v="t"/>
    <s v="t"/>
    <s v="f"/>
    <s v="t"/>
    <s v="f"/>
    <s v="t"/>
    <s v="t"/>
    <x v="5"/>
    <x v="1"/>
    <n v="13"/>
    <x v="1"/>
    <x v="5"/>
  </r>
  <r>
    <s v="PAT_715"/>
    <n v="80"/>
    <x v="1"/>
    <x v="0"/>
    <x v="0"/>
    <x v="1"/>
    <x v="1"/>
    <x v="0"/>
    <s v="t"/>
    <s v="t"/>
    <s v="t"/>
    <s v="POMERANIA"/>
    <s v="POMERANIA"/>
    <n v="4072"/>
    <x v="2"/>
    <x v="8"/>
    <n v="3"/>
    <n v="2"/>
    <n v="2.5"/>
    <s v="Small"/>
    <s v="f"/>
    <s v="f"/>
    <s v="f"/>
    <s v="f"/>
    <s v="f"/>
    <s v="t"/>
    <s v="f"/>
    <x v="2"/>
    <x v="0"/>
    <n v="2.5"/>
    <x v="0"/>
    <x v="2"/>
  </r>
  <r>
    <s v="PAT_716"/>
    <n v="56"/>
    <x v="2"/>
    <x v="1"/>
    <x v="0"/>
    <x v="0"/>
    <x v="0"/>
    <x v="0"/>
    <s v="t"/>
    <s v="t"/>
    <s v="t"/>
    <s v="GERMANY"/>
    <s v="GERMANY"/>
    <n v="1345"/>
    <x v="0"/>
    <x v="6"/>
    <n v="15"/>
    <n v="15"/>
    <n v="15"/>
    <s v="Large"/>
    <s v="f"/>
    <s v="f"/>
    <s v="f"/>
    <s v="f"/>
    <s v="f"/>
    <s v="t"/>
    <s v="t"/>
    <x v="3"/>
    <x v="1"/>
    <n v="15"/>
    <x v="1"/>
    <x v="3"/>
  </r>
  <r>
    <s v="PAT_719"/>
    <n v="66"/>
    <x v="1"/>
    <x v="1"/>
    <x v="0"/>
    <x v="0"/>
    <x v="1"/>
    <x v="1"/>
    <s v="t"/>
    <s v="t"/>
    <s v="t"/>
    <s v="POMERANIA"/>
    <s v="POMERANIA"/>
    <n v="1361"/>
    <x v="2"/>
    <x v="2"/>
    <n v="29"/>
    <n v="19"/>
    <n v="24"/>
    <s v="Large"/>
    <s v="f"/>
    <s v="f"/>
    <s v="f"/>
    <s v="f"/>
    <s v="f"/>
    <s v="f"/>
    <s v="t"/>
    <x v="4"/>
    <x v="1"/>
    <n v="24"/>
    <x v="1"/>
    <x v="4"/>
  </r>
  <r>
    <s v="PAT_72"/>
    <n v="36"/>
    <x v="3"/>
    <x v="1"/>
    <x v="0"/>
    <x v="0"/>
    <x v="0"/>
    <x v="1"/>
    <s v="f"/>
    <s v="t"/>
    <s v="t"/>
    <s v="POMERANIA"/>
    <s v="POMERANIA"/>
    <n v="110"/>
    <x v="2"/>
    <x v="4"/>
    <n v="8"/>
    <n v="6"/>
    <n v="7"/>
    <s v="Medium"/>
    <s v="f"/>
    <s v="t"/>
    <s v="f"/>
    <s v="f"/>
    <s v="f"/>
    <s v="f"/>
    <s v="t"/>
    <x v="0"/>
    <x v="0"/>
    <n v="7"/>
    <x v="0"/>
    <x v="0"/>
  </r>
  <r>
    <s v="PAT_720"/>
    <n v="54"/>
    <x v="2"/>
    <x v="1"/>
    <x v="0"/>
    <x v="1"/>
    <x v="0"/>
    <x v="0"/>
    <s v="t"/>
    <s v="t"/>
    <s v="t"/>
    <s v="GERMANY"/>
    <s v="GERMANY"/>
    <n v="1362"/>
    <x v="2"/>
    <x v="5"/>
    <n v="11"/>
    <n v="10"/>
    <n v="10.5"/>
    <s v="Large"/>
    <s v="f"/>
    <s v="f"/>
    <s v="f"/>
    <s v="f"/>
    <s v="t"/>
    <s v="t"/>
    <s v="t"/>
    <x v="3"/>
    <x v="1"/>
    <n v="10.5"/>
    <x v="1"/>
    <x v="3"/>
  </r>
  <r>
    <s v="PAT_721"/>
    <n v="62"/>
    <x v="1"/>
    <x v="1"/>
    <x v="0"/>
    <x v="0"/>
    <x v="1"/>
    <x v="1"/>
    <s v="f"/>
    <s v="t"/>
    <s v="t"/>
    <s v="POMERANIA"/>
    <s v="POMERANIA"/>
    <n v="1365"/>
    <x v="2"/>
    <x v="0"/>
    <n v="15"/>
    <n v="10"/>
    <n v="12.5"/>
    <s v="Large"/>
    <s v="t"/>
    <s v="t"/>
    <s v="f"/>
    <s v="f"/>
    <s v="f"/>
    <s v="t"/>
    <s v="t"/>
    <x v="3"/>
    <x v="1"/>
    <n v="12.5"/>
    <x v="1"/>
    <x v="3"/>
  </r>
  <r>
    <s v="PAT_724"/>
    <n v="49"/>
    <x v="2"/>
    <x v="1"/>
    <x v="0"/>
    <x v="0"/>
    <x v="1"/>
    <x v="1"/>
    <s v="f"/>
    <s v="t"/>
    <s v="t"/>
    <s v="GERMANY"/>
    <s v="GERMANY"/>
    <n v="1369"/>
    <x v="0"/>
    <x v="0"/>
    <n v="5"/>
    <n v="5"/>
    <n v="5"/>
    <s v="Medium"/>
    <s v="t"/>
    <s v="f"/>
    <s v="t"/>
    <s v="f"/>
    <s v="f"/>
    <s v="t"/>
    <s v="t"/>
    <x v="3"/>
    <x v="1"/>
    <n v="5"/>
    <x v="1"/>
    <x v="3"/>
  </r>
  <r>
    <s v="PAT_726"/>
    <n v="56"/>
    <x v="2"/>
    <x v="1"/>
    <x v="0"/>
    <x v="0"/>
    <x v="0"/>
    <x v="0"/>
    <s v="f"/>
    <s v="f"/>
    <s v="f"/>
    <s v="POMERANIA"/>
    <s v="POMERANIA"/>
    <n v="1371"/>
    <x v="2"/>
    <x v="0"/>
    <n v="12"/>
    <n v="11"/>
    <n v="11.5"/>
    <s v="Large"/>
    <s v="t"/>
    <s v="t"/>
    <s v="f"/>
    <s v="f"/>
    <s v="f"/>
    <s v="t"/>
    <s v="t"/>
    <x v="3"/>
    <x v="1"/>
    <n v="11.5"/>
    <x v="1"/>
    <x v="3"/>
  </r>
  <r>
    <s v="PAT_727"/>
    <n v="87"/>
    <x v="1"/>
    <x v="0"/>
    <x v="0"/>
    <x v="0"/>
    <x v="0"/>
    <x v="0"/>
    <s v="f"/>
    <s v="t"/>
    <s v="t"/>
    <s v="GERMANY"/>
    <s v="GERMANY"/>
    <n v="1373"/>
    <x v="2"/>
    <x v="0"/>
    <n v="15"/>
    <n v="10"/>
    <n v="12.5"/>
    <s v="Large"/>
    <s v="t"/>
    <s v="t"/>
    <s v="t"/>
    <s v="f"/>
    <s v="t"/>
    <s v="t"/>
    <s v="t"/>
    <x v="3"/>
    <x v="1"/>
    <n v="12.5"/>
    <x v="1"/>
    <x v="3"/>
  </r>
  <r>
    <s v="PAT_728"/>
    <n v="57"/>
    <x v="2"/>
    <x v="1"/>
    <x v="0"/>
    <x v="0"/>
    <x v="1"/>
    <x v="1"/>
    <s v="f"/>
    <s v="t"/>
    <s v="t"/>
    <s v="POMERANIA"/>
    <s v="POMERANIA"/>
    <n v="1533"/>
    <x v="3"/>
    <x v="2"/>
    <n v="15"/>
    <n v="5"/>
    <n v="10"/>
    <s v="Medium"/>
    <s v="f"/>
    <s v="f"/>
    <s v="f"/>
    <s v="f"/>
    <s v="f"/>
    <s v="f"/>
    <s v="f"/>
    <x v="2"/>
    <x v="0"/>
    <n v="10"/>
    <x v="0"/>
    <x v="2"/>
  </r>
  <r>
    <s v="PAT_731"/>
    <n v="66"/>
    <x v="1"/>
    <x v="0"/>
    <x v="0"/>
    <x v="0"/>
    <x v="0"/>
    <x v="0"/>
    <s v="f"/>
    <s v="t"/>
    <s v="t"/>
    <s v="POMERANIA"/>
    <s v="POMERANIA"/>
    <n v="1387"/>
    <x v="2"/>
    <x v="2"/>
    <n v="14"/>
    <n v="12"/>
    <n v="13"/>
    <s v="Large"/>
    <s v="f"/>
    <s v="f"/>
    <s v="f"/>
    <s v="f"/>
    <s v="f"/>
    <s v="t"/>
    <s v="t"/>
    <x v="2"/>
    <x v="0"/>
    <n v="13"/>
    <x v="0"/>
    <x v="2"/>
  </r>
  <r>
    <s v="PAT_734"/>
    <n v="41"/>
    <x v="3"/>
    <x v="0"/>
    <x v="0"/>
    <x v="0"/>
    <x v="0"/>
    <x v="0"/>
    <s v="f"/>
    <s v="t"/>
    <s v="f"/>
    <s v="GERMANY"/>
    <s v="GERMANY"/>
    <n v="1390"/>
    <x v="2"/>
    <x v="7"/>
    <n v="9"/>
    <n v="9"/>
    <n v="9"/>
    <s v="Medium"/>
    <s v="t"/>
    <s v="t"/>
    <s v="t"/>
    <s v="f"/>
    <s v="t"/>
    <s v="t"/>
    <s v="t"/>
    <x v="3"/>
    <x v="1"/>
    <n v="9"/>
    <x v="1"/>
    <x v="3"/>
  </r>
  <r>
    <s v="PAT_735"/>
    <n v="68"/>
    <x v="1"/>
    <x v="0"/>
    <x v="0"/>
    <x v="0"/>
    <x v="1"/>
    <x v="0"/>
    <s v="f"/>
    <s v="t"/>
    <s v="t"/>
    <s v="POMERANIA"/>
    <s v="POMERANIA"/>
    <n v="1391"/>
    <x v="2"/>
    <x v="2"/>
    <n v="10"/>
    <n v="10"/>
    <n v="10"/>
    <s v="Medium"/>
    <s v="t"/>
    <s v="t"/>
    <s v="f"/>
    <s v="f"/>
    <s v="t"/>
    <s v="t"/>
    <s v="t"/>
    <x v="2"/>
    <x v="0"/>
    <n v="10"/>
    <x v="0"/>
    <x v="2"/>
  </r>
  <r>
    <s v="PAT_737"/>
    <n v="51"/>
    <x v="2"/>
    <x v="1"/>
    <x v="0"/>
    <x v="0"/>
    <x v="1"/>
    <x v="0"/>
    <s v="t"/>
    <s v="t"/>
    <s v="t"/>
    <s v="GERMANY"/>
    <s v="GERMANY"/>
    <n v="1394"/>
    <x v="2"/>
    <x v="7"/>
    <n v="5"/>
    <n v="5"/>
    <n v="5"/>
    <s v="Medium"/>
    <s v="f"/>
    <s v="t"/>
    <s v="t"/>
    <s v="f"/>
    <s v="t"/>
    <s v="t"/>
    <s v="t"/>
    <x v="3"/>
    <x v="1"/>
    <n v="5"/>
    <x v="1"/>
    <x v="3"/>
  </r>
  <r>
    <s v="PAT_738"/>
    <n v="58"/>
    <x v="2"/>
    <x v="1"/>
    <x v="0"/>
    <x v="0"/>
    <x v="1"/>
    <x v="1"/>
    <s v="t"/>
    <s v="f"/>
    <s v="t"/>
    <s v="POMERANIA"/>
    <s v="POMERANIA"/>
    <n v="1397"/>
    <x v="2"/>
    <x v="0"/>
    <n v="3"/>
    <n v="3"/>
    <n v="3"/>
    <s v="Small"/>
    <s v="f"/>
    <s v="f"/>
    <s v="f"/>
    <s v="f"/>
    <s v="t"/>
    <s v="t"/>
    <s v="t"/>
    <x v="3"/>
    <x v="1"/>
    <n v="3"/>
    <x v="1"/>
    <x v="3"/>
  </r>
  <r>
    <s v="PAT_739"/>
    <n v="51"/>
    <x v="2"/>
    <x v="0"/>
    <x v="0"/>
    <x v="1"/>
    <x v="1"/>
    <x v="0"/>
    <s v="t"/>
    <s v="t"/>
    <s v="t"/>
    <s v="POMERANIA"/>
    <s v="POMERANIA"/>
    <n v="1398"/>
    <x v="2"/>
    <x v="11"/>
    <n v="50"/>
    <n v="48"/>
    <n v="49"/>
    <s v="Large"/>
    <s v="t"/>
    <s v="f"/>
    <s v="f"/>
    <s v="f"/>
    <s v="f"/>
    <s v="f"/>
    <s v="t"/>
    <x v="2"/>
    <x v="0"/>
    <n v="49"/>
    <x v="0"/>
    <x v="2"/>
  </r>
  <r>
    <s v="PAT_74"/>
    <n v="56"/>
    <x v="2"/>
    <x v="1"/>
    <x v="0"/>
    <x v="0"/>
    <x v="0"/>
    <x v="1"/>
    <s v="f"/>
    <s v="t"/>
    <s v="t"/>
    <s v="BRASIL"/>
    <s v="BRAZIL"/>
    <n v="112"/>
    <x v="3"/>
    <x v="0"/>
    <n v="15"/>
    <n v="9"/>
    <n v="12"/>
    <s v="Large"/>
    <s v="t"/>
    <s v="f"/>
    <s v="f"/>
    <s v="f"/>
    <s v="f"/>
    <s v="f"/>
    <s v="t"/>
    <x v="3"/>
    <x v="1"/>
    <n v="12"/>
    <x v="1"/>
    <x v="3"/>
  </r>
  <r>
    <s v="PAT_742"/>
    <n v="78"/>
    <x v="1"/>
    <x v="1"/>
    <x v="0"/>
    <x v="0"/>
    <x v="0"/>
    <x v="0"/>
    <s v="f"/>
    <s v="t"/>
    <s v="t"/>
    <s v="POMERANIA"/>
    <s v="POMERANIA"/>
    <n v="1402"/>
    <x v="2"/>
    <x v="8"/>
    <n v="15"/>
    <n v="10"/>
    <n v="12.5"/>
    <s v="Large"/>
    <s v="f"/>
    <s v="f"/>
    <s v="f"/>
    <s v="t"/>
    <s v="f"/>
    <s v="t"/>
    <s v="t"/>
    <x v="2"/>
    <x v="0"/>
    <n v="12.5"/>
    <x v="0"/>
    <x v="2"/>
  </r>
  <r>
    <s v="PAT_744"/>
    <n v="90"/>
    <x v="1"/>
    <x v="0"/>
    <x v="0"/>
    <x v="0"/>
    <x v="0"/>
    <x v="0"/>
    <s v="t"/>
    <s v="t"/>
    <s v="t"/>
    <s v="GERMANY"/>
    <s v="GERMANY"/>
    <n v="1405"/>
    <x v="2"/>
    <x v="0"/>
    <n v="16"/>
    <n v="5"/>
    <n v="10.5"/>
    <s v="Large"/>
    <s v="t"/>
    <s v="t"/>
    <s v="f"/>
    <s v="f"/>
    <s v="f"/>
    <s v="t"/>
    <s v="t"/>
    <x v="3"/>
    <x v="1"/>
    <n v="10.5"/>
    <x v="1"/>
    <x v="3"/>
  </r>
  <r>
    <s v="PAT_746"/>
    <n v="71"/>
    <x v="1"/>
    <x v="1"/>
    <x v="0"/>
    <x v="0"/>
    <x v="0"/>
    <x v="1"/>
    <s v="t"/>
    <s v="t"/>
    <s v="t"/>
    <s v="GERMANY"/>
    <s v="GERMANY"/>
    <n v="1407"/>
    <x v="3"/>
    <x v="4"/>
    <n v="20"/>
    <n v="17"/>
    <n v="18.5"/>
    <s v="Large"/>
    <s v="t"/>
    <s v="t"/>
    <s v="f"/>
    <s v="t"/>
    <s v="f"/>
    <s v="t"/>
    <s v="t"/>
    <x v="4"/>
    <x v="1"/>
    <n v="18.5"/>
    <x v="1"/>
    <x v="4"/>
  </r>
  <r>
    <s v="PAT_747"/>
    <n v="55"/>
    <x v="2"/>
    <x v="0"/>
    <x v="0"/>
    <x v="0"/>
    <x v="0"/>
    <x v="1"/>
    <s v="f"/>
    <s v="t"/>
    <s v="t"/>
    <s v="UNK"/>
    <s v="BRAZIL"/>
    <n v="1408"/>
    <x v="3"/>
    <x v="6"/>
    <n v="13"/>
    <n v="12"/>
    <n v="12.5"/>
    <s v="Large"/>
    <s v="t"/>
    <s v="t"/>
    <s v="f"/>
    <s v="f"/>
    <s v="f"/>
    <s v="t"/>
    <s v="t"/>
    <x v="3"/>
    <x v="1"/>
    <n v="12.5"/>
    <x v="1"/>
    <x v="3"/>
  </r>
  <r>
    <s v="PAT_749"/>
    <n v="39"/>
    <x v="3"/>
    <x v="0"/>
    <x v="0"/>
    <x v="1"/>
    <x v="1"/>
    <x v="0"/>
    <s v="f"/>
    <s v="t"/>
    <s v="t"/>
    <s v="BRAZIL"/>
    <s v="BRAZIL"/>
    <n v="1414"/>
    <x v="2"/>
    <x v="2"/>
    <n v="10"/>
    <n v="10"/>
    <n v="10"/>
    <s v="Medium"/>
    <s v="f"/>
    <s v="f"/>
    <s v="f"/>
    <s v="f"/>
    <s v="f"/>
    <s v="f"/>
    <s v="t"/>
    <x v="2"/>
    <x v="0"/>
    <n v="10"/>
    <x v="0"/>
    <x v="2"/>
  </r>
  <r>
    <s v="PAT_753"/>
    <n v="61"/>
    <x v="1"/>
    <x v="1"/>
    <x v="0"/>
    <x v="0"/>
    <x v="0"/>
    <x v="0"/>
    <s v="t"/>
    <s v="t"/>
    <s v="t"/>
    <s v="GERMANY"/>
    <s v="GERMANY"/>
    <n v="1427"/>
    <x v="3"/>
    <x v="0"/>
    <n v="5"/>
    <n v="5"/>
    <n v="5"/>
    <s v="Medium"/>
    <s v="f"/>
    <s v="t"/>
    <s v="f"/>
    <s v="t"/>
    <s v="f"/>
    <s v="t"/>
    <s v="t"/>
    <x v="2"/>
    <x v="0"/>
    <n v="5"/>
    <x v="0"/>
    <x v="2"/>
  </r>
  <r>
    <s v="PAT_754"/>
    <n v="75"/>
    <x v="1"/>
    <x v="0"/>
    <x v="0"/>
    <x v="0"/>
    <x v="0"/>
    <x v="1"/>
    <s v="f"/>
    <s v="t"/>
    <s v="t"/>
    <s v="ITALY"/>
    <s v="GERMANY"/>
    <n v="1429"/>
    <x v="2"/>
    <x v="2"/>
    <n v="40"/>
    <n v="34"/>
    <n v="37"/>
    <s v="Large"/>
    <s v="f"/>
    <s v="t"/>
    <s v="f"/>
    <s v="f"/>
    <s v="f"/>
    <s v="f"/>
    <s v="t"/>
    <x v="4"/>
    <x v="1"/>
    <n v="37"/>
    <x v="1"/>
    <x v="4"/>
  </r>
  <r>
    <s v="PAT_755"/>
    <n v="70"/>
    <x v="1"/>
    <x v="0"/>
    <x v="0"/>
    <x v="0"/>
    <x v="0"/>
    <x v="0"/>
    <s v="t"/>
    <s v="t"/>
    <s v="t"/>
    <s v="POMERANIA"/>
    <s v="POMERANIA"/>
    <n v="1430"/>
    <x v="2"/>
    <x v="0"/>
    <n v="5"/>
    <n v="5"/>
    <n v="5"/>
    <s v="Medium"/>
    <s v="t"/>
    <s v="f"/>
    <s v="t"/>
    <s v="f"/>
    <s v="t"/>
    <s v="t"/>
    <s v="t"/>
    <x v="2"/>
    <x v="0"/>
    <n v="5"/>
    <x v="0"/>
    <x v="2"/>
  </r>
  <r>
    <s v="PAT_756"/>
    <n v="27"/>
    <x v="0"/>
    <x v="1"/>
    <x v="0"/>
    <x v="1"/>
    <x v="0"/>
    <x v="0"/>
    <s v="t"/>
    <s v="t"/>
    <s v="t"/>
    <s v="ITALY"/>
    <s v="ITALY"/>
    <n v="1496"/>
    <x v="4"/>
    <x v="9"/>
    <n v="8"/>
    <n v="5"/>
    <n v="6.5"/>
    <s v="Medium"/>
    <s v="f"/>
    <s v="t"/>
    <s v="f"/>
    <s v="f"/>
    <s v="f"/>
    <s v="t"/>
    <s v="t"/>
    <x v="0"/>
    <x v="0"/>
    <n v="6.5"/>
    <x v="0"/>
    <x v="0"/>
  </r>
  <r>
    <s v="PAT_757"/>
    <n v="77"/>
    <x v="1"/>
    <x v="0"/>
    <x v="0"/>
    <x v="0"/>
    <x v="0"/>
    <x v="1"/>
    <s v="f"/>
    <s v="t"/>
    <s v="t"/>
    <s v="GERMANY"/>
    <s v="GERMANY"/>
    <n v="1431"/>
    <x v="2"/>
    <x v="3"/>
    <n v="10"/>
    <n v="9"/>
    <n v="9.5"/>
    <s v="Medium"/>
    <s v="t"/>
    <s v="t"/>
    <s v="f"/>
    <s v="t"/>
    <s v="t"/>
    <s v="t"/>
    <s v="t"/>
    <x v="2"/>
    <x v="0"/>
    <n v="9.5"/>
    <x v="0"/>
    <x v="2"/>
  </r>
  <r>
    <s v="PAT_759"/>
    <n v="74"/>
    <x v="1"/>
    <x v="0"/>
    <x v="0"/>
    <x v="0"/>
    <x v="0"/>
    <x v="0"/>
    <s v="f"/>
    <s v="t"/>
    <s v="f"/>
    <s v="GERMANY"/>
    <s v="GERMANY"/>
    <n v="1538"/>
    <x v="2"/>
    <x v="7"/>
    <n v="5"/>
    <n v="3"/>
    <n v="4"/>
    <s v="Small"/>
    <s v="t"/>
    <s v="t"/>
    <s v="f"/>
    <s v="f"/>
    <s v="t"/>
    <s v="t"/>
    <s v="t"/>
    <x v="3"/>
    <x v="1"/>
    <n v="4"/>
    <x v="1"/>
    <x v="3"/>
  </r>
  <r>
    <s v="PAT_76"/>
    <n v="94"/>
    <x v="1"/>
    <x v="0"/>
    <x v="0"/>
    <x v="0"/>
    <x v="0"/>
    <x v="0"/>
    <s v="f"/>
    <s v="t"/>
    <s v="t"/>
    <s v="ITALY"/>
    <s v="ITALY"/>
    <n v="1039"/>
    <x v="0"/>
    <x v="1"/>
    <n v="20"/>
    <n v="18"/>
    <n v="19"/>
    <s v="Large"/>
    <s v="t"/>
    <s v="t"/>
    <s v="f"/>
    <s v="f"/>
    <s v="f"/>
    <s v="t"/>
    <s v="t"/>
    <x v="5"/>
    <x v="1"/>
    <n v="19"/>
    <x v="1"/>
    <x v="5"/>
  </r>
  <r>
    <s v="PAT_763"/>
    <n v="66"/>
    <x v="1"/>
    <x v="1"/>
    <x v="0"/>
    <x v="0"/>
    <x v="0"/>
    <x v="0"/>
    <s v="t"/>
    <s v="t"/>
    <s v="t"/>
    <s v="BRAZIL"/>
    <s v="BRAZIL"/>
    <n v="1439"/>
    <x v="4"/>
    <x v="11"/>
    <n v="15"/>
    <n v="15"/>
    <n v="15"/>
    <s v="Large"/>
    <s v="f"/>
    <s v="f"/>
    <s v="f"/>
    <s v="f"/>
    <s v="f"/>
    <s v="t"/>
    <s v="t"/>
    <x v="2"/>
    <x v="0"/>
    <n v="15"/>
    <x v="0"/>
    <x v="2"/>
  </r>
  <r>
    <s v="PAT_764"/>
    <n v="69"/>
    <x v="1"/>
    <x v="0"/>
    <x v="0"/>
    <x v="0"/>
    <x v="0"/>
    <x v="0"/>
    <s v="f"/>
    <s v="t"/>
    <s v="f"/>
    <s v="ITALY"/>
    <s v="ITALY"/>
    <n v="1448"/>
    <x v="3"/>
    <x v="4"/>
    <n v="4"/>
    <n v="4"/>
    <n v="4"/>
    <s v="Small"/>
    <s v="t"/>
    <s v="f"/>
    <s v="f"/>
    <s v="f"/>
    <s v="t"/>
    <s v="f"/>
    <s v="t"/>
    <x v="3"/>
    <x v="1"/>
    <n v="4"/>
    <x v="1"/>
    <x v="3"/>
  </r>
  <r>
    <s v="PAT_766"/>
    <n v="63"/>
    <x v="1"/>
    <x v="0"/>
    <x v="0"/>
    <x v="0"/>
    <x v="1"/>
    <x v="0"/>
    <s v="f"/>
    <s v="f"/>
    <s v="f"/>
    <s v="ITALY"/>
    <s v="ITALY"/>
    <n v="1444"/>
    <x v="3"/>
    <x v="1"/>
    <n v="6"/>
    <n v="6"/>
    <n v="6"/>
    <s v="Medium"/>
    <s v="f"/>
    <s v="f"/>
    <s v="f"/>
    <s v="f"/>
    <s v="f"/>
    <s v="f"/>
    <s v="t"/>
    <x v="3"/>
    <x v="1"/>
    <n v="6"/>
    <x v="1"/>
    <x v="3"/>
  </r>
  <r>
    <s v="PAT_770"/>
    <n v="79"/>
    <x v="1"/>
    <x v="0"/>
    <x v="0"/>
    <x v="0"/>
    <x v="1"/>
    <x v="0"/>
    <s v="f"/>
    <s v="t"/>
    <s v="t"/>
    <s v="BRAZIL"/>
    <s v="BRAZIL"/>
    <n v="1451"/>
    <x v="5"/>
    <x v="0"/>
    <n v="40"/>
    <n v="5"/>
    <n v="22.5"/>
    <s v="Large"/>
    <s v="t"/>
    <s v="t"/>
    <s v="t"/>
    <s v="f"/>
    <s v="t"/>
    <s v="t"/>
    <s v="t"/>
    <x v="5"/>
    <x v="1"/>
    <n v="22.5"/>
    <x v="1"/>
    <x v="5"/>
  </r>
  <r>
    <s v="PAT_771"/>
    <n v="69"/>
    <x v="1"/>
    <x v="0"/>
    <x v="1"/>
    <x v="1"/>
    <x v="0"/>
    <x v="0"/>
    <s v="t"/>
    <s v="t"/>
    <s v="t"/>
    <s v="ITALY"/>
    <s v="ITALY"/>
    <n v="1488"/>
    <x v="3"/>
    <x v="5"/>
    <n v="7"/>
    <n v="7"/>
    <n v="7"/>
    <s v="Medium"/>
    <s v="t"/>
    <s v="t"/>
    <s v="f"/>
    <s v="t"/>
    <s v="f"/>
    <s v="t"/>
    <s v="t"/>
    <x v="5"/>
    <x v="1"/>
    <n v="7"/>
    <x v="1"/>
    <x v="5"/>
  </r>
  <r>
    <s v="PAT_774"/>
    <n v="45"/>
    <x v="2"/>
    <x v="0"/>
    <x v="0"/>
    <x v="1"/>
    <x v="1"/>
    <x v="1"/>
    <s v="t"/>
    <s v="t"/>
    <s v="t"/>
    <s v="ITALY"/>
    <s v="ITALY"/>
    <n v="1462"/>
    <x v="3"/>
    <x v="3"/>
    <n v="7"/>
    <n v="5"/>
    <n v="6"/>
    <s v="Medium"/>
    <s v="t"/>
    <s v="t"/>
    <s v="f"/>
    <s v="t"/>
    <s v="f"/>
    <s v="t"/>
    <s v="t"/>
    <x v="3"/>
    <x v="1"/>
    <n v="6"/>
    <x v="1"/>
    <x v="3"/>
  </r>
  <r>
    <s v="PAT_778"/>
    <n v="52"/>
    <x v="2"/>
    <x v="1"/>
    <x v="0"/>
    <x v="1"/>
    <x v="0"/>
    <x v="0"/>
    <s v="t"/>
    <s v="t"/>
    <s v="t"/>
    <s v="GERMANY"/>
    <s v="ITALY"/>
    <n v="1471"/>
    <x v="3"/>
    <x v="0"/>
    <n v="15"/>
    <n v="10"/>
    <n v="12.5"/>
    <s v="Large"/>
    <s v="f"/>
    <s v="t"/>
    <s v="f"/>
    <s v="t"/>
    <s v="t"/>
    <s v="t"/>
    <s v="t"/>
    <x v="3"/>
    <x v="1"/>
    <n v="12.5"/>
    <x v="1"/>
    <x v="3"/>
  </r>
  <r>
    <s v="PAT_78"/>
    <n v="54"/>
    <x v="2"/>
    <x v="0"/>
    <x v="1"/>
    <x v="1"/>
    <x v="0"/>
    <x v="0"/>
    <s v="f"/>
    <s v="t"/>
    <s v="t"/>
    <s v="GERMANY"/>
    <s v="GERMANY"/>
    <n v="118"/>
    <x v="3"/>
    <x v="4"/>
    <n v="20"/>
    <n v="20"/>
    <n v="20"/>
    <s v="Large"/>
    <s v="f"/>
    <s v="t"/>
    <s v="f"/>
    <s v="f"/>
    <s v="f"/>
    <s v="t"/>
    <s v="t"/>
    <x v="3"/>
    <x v="1"/>
    <n v="20"/>
    <x v="1"/>
    <x v="3"/>
  </r>
  <r>
    <s v="PAT_781"/>
    <n v="55"/>
    <x v="2"/>
    <x v="1"/>
    <x v="0"/>
    <x v="0"/>
    <x v="0"/>
    <x v="1"/>
    <s v="t"/>
    <s v="t"/>
    <s v="t"/>
    <s v="GERMANY"/>
    <s v="GERMANY"/>
    <n v="1474"/>
    <x v="3"/>
    <x v="0"/>
    <n v="10"/>
    <n v="4"/>
    <n v="7"/>
    <s v="Medium"/>
    <s v="f"/>
    <s v="t"/>
    <s v="f"/>
    <s v="t"/>
    <s v="f"/>
    <s v="t"/>
    <s v="t"/>
    <x v="3"/>
    <x v="1"/>
    <n v="7"/>
    <x v="1"/>
    <x v="3"/>
  </r>
  <r>
    <s v="PAT_782"/>
    <n v="71"/>
    <x v="1"/>
    <x v="0"/>
    <x v="0"/>
    <x v="0"/>
    <x v="0"/>
    <x v="1"/>
    <s v="t"/>
    <s v="f"/>
    <s v="t"/>
    <s v="GERMANY"/>
    <s v="GERMANY"/>
    <n v="1493"/>
    <x v="3"/>
    <x v="6"/>
    <n v="12"/>
    <n v="6"/>
    <n v="9"/>
    <s v="Medium"/>
    <s v="f"/>
    <s v="f"/>
    <s v="f"/>
    <s v="f"/>
    <s v="f"/>
    <s v="f"/>
    <s v="t"/>
    <x v="2"/>
    <x v="0"/>
    <n v="9"/>
    <x v="0"/>
    <x v="2"/>
  </r>
  <r>
    <s v="PAT_785"/>
    <n v="77"/>
    <x v="1"/>
    <x v="1"/>
    <x v="0"/>
    <x v="0"/>
    <x v="0"/>
    <x v="0"/>
    <s v="f"/>
    <s v="f"/>
    <s v="f"/>
    <s v="ITALY"/>
    <s v="ITALY"/>
    <n v="1479"/>
    <x v="4"/>
    <x v="7"/>
    <n v="15"/>
    <n v="15"/>
    <n v="15"/>
    <s v="Large"/>
    <s v="t"/>
    <s v="t"/>
    <s v="f"/>
    <s v="f"/>
    <s v="f"/>
    <s v="t"/>
    <s v="t"/>
    <x v="3"/>
    <x v="1"/>
    <n v="15"/>
    <x v="1"/>
    <x v="3"/>
  </r>
  <r>
    <s v="PAT_788"/>
    <n v="60"/>
    <x v="1"/>
    <x v="1"/>
    <x v="0"/>
    <x v="0"/>
    <x v="1"/>
    <x v="0"/>
    <s v="f"/>
    <s v="t"/>
    <s v="f"/>
    <s v="ITALY"/>
    <s v="ITALY"/>
    <n v="1503"/>
    <x v="4"/>
    <x v="0"/>
    <n v="17"/>
    <n v="7"/>
    <n v="12"/>
    <s v="Large"/>
    <s v="f"/>
    <s v="t"/>
    <s v="f"/>
    <s v="f"/>
    <s v="f"/>
    <s v="t"/>
    <s v="t"/>
    <x v="3"/>
    <x v="1"/>
    <n v="12"/>
    <x v="1"/>
    <x v="3"/>
  </r>
  <r>
    <s v="PAT_789"/>
    <n v="70"/>
    <x v="1"/>
    <x v="0"/>
    <x v="0"/>
    <x v="0"/>
    <x v="1"/>
    <x v="1"/>
    <s v="f"/>
    <s v="t"/>
    <s v="t"/>
    <s v="GERMANY"/>
    <s v="GERMANY"/>
    <n v="1483"/>
    <x v="3"/>
    <x v="4"/>
    <n v="15"/>
    <n v="7"/>
    <n v="11"/>
    <s v="Large"/>
    <s v="t"/>
    <s v="t"/>
    <s v="t"/>
    <s v="f"/>
    <s v="f"/>
    <s v="t"/>
    <s v="t"/>
    <x v="3"/>
    <x v="1"/>
    <n v="11"/>
    <x v="1"/>
    <x v="3"/>
  </r>
  <r>
    <s v="PAT_79"/>
    <n v="63"/>
    <x v="1"/>
    <x v="1"/>
    <x v="0"/>
    <x v="0"/>
    <x v="0"/>
    <x v="0"/>
    <s v="f"/>
    <s v="t"/>
    <s v="t"/>
    <s v="POMERANIA"/>
    <s v="POMERANIA"/>
    <n v="120"/>
    <x v="2"/>
    <x v="0"/>
    <n v="7"/>
    <n v="5"/>
    <n v="6"/>
    <s v="Medium"/>
    <s v="f"/>
    <s v="f"/>
    <s v="f"/>
    <s v="f"/>
    <s v="f"/>
    <s v="f"/>
    <s v="t"/>
    <x v="3"/>
    <x v="1"/>
    <n v="6"/>
    <x v="1"/>
    <x v="3"/>
  </r>
  <r>
    <s v="PAT_792"/>
    <n v="58"/>
    <x v="2"/>
    <x v="1"/>
    <x v="0"/>
    <x v="1"/>
    <x v="1"/>
    <x v="0"/>
    <s v="f"/>
    <s v="t"/>
    <s v="t"/>
    <s v="BRAZIL"/>
    <s v="BRAZIL"/>
    <n v="4351"/>
    <x v="5"/>
    <x v="2"/>
    <n v="5"/>
    <n v="5"/>
    <n v="5"/>
    <s v="Medium"/>
    <s v="f"/>
    <s v="f"/>
    <s v="f"/>
    <s v="f"/>
    <s v="f"/>
    <s v="f"/>
    <s v="f"/>
    <x v="2"/>
    <x v="0"/>
    <n v="5"/>
    <x v="0"/>
    <x v="2"/>
  </r>
  <r>
    <s v="PAT_793"/>
    <n v="36"/>
    <x v="3"/>
    <x v="0"/>
    <x v="0"/>
    <x v="0"/>
    <x v="0"/>
    <x v="0"/>
    <s v="t"/>
    <s v="t"/>
    <s v="f"/>
    <s v="ITALY"/>
    <s v="ITALY"/>
    <n v="1512"/>
    <x v="4"/>
    <x v="4"/>
    <n v="7"/>
    <n v="4"/>
    <n v="5.5"/>
    <s v="Medium"/>
    <s v="t"/>
    <s v="f"/>
    <s v="f"/>
    <s v="f"/>
    <s v="f"/>
    <s v="f"/>
    <s v="t"/>
    <x v="0"/>
    <x v="0"/>
    <n v="5.5"/>
    <x v="0"/>
    <x v="0"/>
  </r>
  <r>
    <s v="PAT_795"/>
    <n v="69"/>
    <x v="1"/>
    <x v="0"/>
    <x v="0"/>
    <x v="1"/>
    <x v="1"/>
    <x v="1"/>
    <s v="t"/>
    <s v="t"/>
    <s v="t"/>
    <s v="GERMANY"/>
    <s v="GERMANY"/>
    <n v="1508"/>
    <x v="3"/>
    <x v="8"/>
    <n v="11"/>
    <n v="10"/>
    <n v="10.5"/>
    <s v="Large"/>
    <s v="t"/>
    <s v="f"/>
    <s v="f"/>
    <s v="f"/>
    <s v="f"/>
    <s v="t"/>
    <s v="t"/>
    <x v="2"/>
    <x v="0"/>
    <n v="10.5"/>
    <x v="0"/>
    <x v="2"/>
  </r>
  <r>
    <s v="PAT_799"/>
    <n v="73"/>
    <x v="1"/>
    <x v="1"/>
    <x v="0"/>
    <x v="0"/>
    <x v="0"/>
    <x v="0"/>
    <s v="f"/>
    <s v="t"/>
    <s v="t"/>
    <s v="POMERANIA"/>
    <s v="POMERANIA"/>
    <n v="1515"/>
    <x v="3"/>
    <x v="0"/>
    <n v="5"/>
    <n v="4"/>
    <n v="4.5"/>
    <s v="Small"/>
    <s v="t"/>
    <s v="f"/>
    <s v="f"/>
    <s v="f"/>
    <s v="f"/>
    <s v="t"/>
    <s v="t"/>
    <x v="2"/>
    <x v="0"/>
    <n v="4.5"/>
    <x v="0"/>
    <x v="2"/>
  </r>
  <r>
    <s v="PAT_801"/>
    <n v="43"/>
    <x v="3"/>
    <x v="1"/>
    <x v="0"/>
    <x v="0"/>
    <x v="0"/>
    <x v="0"/>
    <s v="t"/>
    <s v="t"/>
    <s v="t"/>
    <s v="ITALY"/>
    <s v="ITALY"/>
    <n v="1518"/>
    <x v="4"/>
    <x v="3"/>
    <n v="20"/>
    <n v="8"/>
    <n v="14"/>
    <s v="Large"/>
    <s v="f"/>
    <s v="t"/>
    <s v="f"/>
    <s v="f"/>
    <s v="f"/>
    <s v="f"/>
    <s v="t"/>
    <x v="4"/>
    <x v="1"/>
    <n v="14"/>
    <x v="1"/>
    <x v="4"/>
  </r>
  <r>
    <s v="PAT_802"/>
    <n v="60"/>
    <x v="1"/>
    <x v="0"/>
    <x v="1"/>
    <x v="0"/>
    <x v="1"/>
    <x v="0"/>
    <s v="f"/>
    <s v="t"/>
    <s v="t"/>
    <s v="GERMANY"/>
    <s v="GERMANY"/>
    <n v="1516"/>
    <x v="3"/>
    <x v="0"/>
    <n v="20"/>
    <n v="10"/>
    <n v="15"/>
    <s v="Large"/>
    <s v="t"/>
    <s v="f"/>
    <s v="f"/>
    <s v="f"/>
    <s v="f"/>
    <s v="f"/>
    <s v="t"/>
    <x v="2"/>
    <x v="0"/>
    <n v="15"/>
    <x v="0"/>
    <x v="2"/>
  </r>
  <r>
    <s v="PAT_805"/>
    <n v="58"/>
    <x v="2"/>
    <x v="1"/>
    <x v="0"/>
    <x v="0"/>
    <x v="0"/>
    <x v="0"/>
    <s v="f"/>
    <s v="t"/>
    <s v="t"/>
    <s v="GERMANY"/>
    <s v="GERMANY"/>
    <n v="1517"/>
    <x v="3"/>
    <x v="8"/>
    <n v="10"/>
    <n v="8"/>
    <n v="9"/>
    <s v="Medium"/>
    <s v="t"/>
    <s v="t"/>
    <s v="f"/>
    <s v="f"/>
    <s v="f"/>
    <s v="t"/>
    <s v="t"/>
    <x v="5"/>
    <x v="1"/>
    <n v="9"/>
    <x v="1"/>
    <x v="5"/>
  </r>
  <r>
    <s v="PAT_806"/>
    <n v="54"/>
    <x v="2"/>
    <x v="0"/>
    <x v="0"/>
    <x v="0"/>
    <x v="0"/>
    <x v="1"/>
    <s v="f"/>
    <s v="t"/>
    <s v="t"/>
    <s v="GERMANY"/>
    <s v="GERMANY"/>
    <n v="1520"/>
    <x v="2"/>
    <x v="2"/>
    <n v="5"/>
    <n v="5"/>
    <n v="5"/>
    <s v="Medium"/>
    <s v="f"/>
    <s v="f"/>
    <s v="f"/>
    <s v="f"/>
    <s v="f"/>
    <s v="t"/>
    <s v="t"/>
    <x v="3"/>
    <x v="1"/>
    <n v="5"/>
    <x v="1"/>
    <x v="3"/>
  </r>
  <r>
    <s v="PAT_809"/>
    <n v="66"/>
    <x v="1"/>
    <x v="1"/>
    <x v="0"/>
    <x v="0"/>
    <x v="0"/>
    <x v="0"/>
    <s v="t"/>
    <s v="t"/>
    <s v="t"/>
    <s v="GERMANY"/>
    <s v="GERMANY"/>
    <n v="1528"/>
    <x v="3"/>
    <x v="0"/>
    <n v="6"/>
    <n v="6"/>
    <n v="6"/>
    <s v="Medium"/>
    <s v="t"/>
    <s v="f"/>
    <s v="f"/>
    <s v="f"/>
    <s v="f"/>
    <s v="f"/>
    <s v="t"/>
    <x v="2"/>
    <x v="0"/>
    <n v="6"/>
    <x v="0"/>
    <x v="2"/>
  </r>
  <r>
    <s v="PAT_81"/>
    <n v="63"/>
    <x v="1"/>
    <x v="0"/>
    <x v="0"/>
    <x v="0"/>
    <x v="0"/>
    <x v="1"/>
    <s v="t"/>
    <s v="t"/>
    <s v="f"/>
    <s v="POMERANIA"/>
    <s v="POMERANIA"/>
    <n v="123"/>
    <x v="3"/>
    <x v="5"/>
    <n v="13"/>
    <n v="11"/>
    <n v="12"/>
    <s v="Large"/>
    <s v="f"/>
    <s v="t"/>
    <s v="f"/>
    <s v="f"/>
    <s v="f"/>
    <s v="t"/>
    <s v="t"/>
    <x v="2"/>
    <x v="0"/>
    <n v="12"/>
    <x v="0"/>
    <x v="2"/>
  </r>
  <r>
    <s v="PAT_810"/>
    <n v="51"/>
    <x v="2"/>
    <x v="0"/>
    <x v="1"/>
    <x v="0"/>
    <x v="1"/>
    <x v="0"/>
    <s v="f"/>
    <s v="t"/>
    <s v="t"/>
    <s v="BRAZIL"/>
    <s v="GERMANY"/>
    <n v="1526"/>
    <x v="3"/>
    <x v="3"/>
    <n v="42"/>
    <n v="21"/>
    <n v="31.5"/>
    <s v="Large"/>
    <s v="t"/>
    <s v="t"/>
    <s v="f"/>
    <s v="f"/>
    <s v="t"/>
    <s v="t"/>
    <s v="t"/>
    <x v="3"/>
    <x v="1"/>
    <n v="31.5"/>
    <x v="1"/>
    <x v="3"/>
  </r>
  <r>
    <s v="PAT_814"/>
    <n v="63"/>
    <x v="1"/>
    <x v="0"/>
    <x v="0"/>
    <x v="1"/>
    <x v="1"/>
    <x v="0"/>
    <s v="t"/>
    <s v="t"/>
    <s v="t"/>
    <s v="POMERANIA"/>
    <s v="POMERANIA"/>
    <n v="1532"/>
    <x v="2"/>
    <x v="6"/>
    <n v="40"/>
    <n v="20"/>
    <n v="30"/>
    <s v="Large"/>
    <s v="t"/>
    <s v="t"/>
    <s v="t"/>
    <s v="f"/>
    <s v="t"/>
    <s v="t"/>
    <s v="t"/>
    <x v="3"/>
    <x v="1"/>
    <n v="30"/>
    <x v="1"/>
    <x v="3"/>
  </r>
  <r>
    <s v="PAT_817"/>
    <n v="85"/>
    <x v="1"/>
    <x v="0"/>
    <x v="0"/>
    <x v="1"/>
    <x v="0"/>
    <x v="1"/>
    <s v="t"/>
    <s v="t"/>
    <s v="t"/>
    <s v="GERMANY"/>
    <s v="GERMANY"/>
    <n v="1537"/>
    <x v="2"/>
    <x v="11"/>
    <n v="11"/>
    <n v="10"/>
    <n v="10.5"/>
    <s v="Large"/>
    <s v="f"/>
    <s v="t"/>
    <s v="f"/>
    <s v="t"/>
    <s v="f"/>
    <s v="t"/>
    <s v="t"/>
    <x v="3"/>
    <x v="1"/>
    <n v="10.5"/>
    <x v="1"/>
    <x v="3"/>
  </r>
  <r>
    <s v="PAT_82"/>
    <n v="71"/>
    <x v="1"/>
    <x v="0"/>
    <x v="0"/>
    <x v="0"/>
    <x v="1"/>
    <x v="0"/>
    <s v="t"/>
    <s v="f"/>
    <s v="f"/>
    <s v="POMERANIA"/>
    <s v="POMERANIA"/>
    <n v="125"/>
    <x v="2"/>
    <x v="5"/>
    <n v="15"/>
    <n v="13"/>
    <n v="14"/>
    <s v="Large"/>
    <s v="t"/>
    <s v="t"/>
    <s v="t"/>
    <s v="f"/>
    <s v="t"/>
    <s v="t"/>
    <s v="t"/>
    <x v="3"/>
    <x v="1"/>
    <n v="14"/>
    <x v="1"/>
    <x v="3"/>
  </r>
  <r>
    <s v="PAT_822"/>
    <n v="72"/>
    <x v="1"/>
    <x v="0"/>
    <x v="0"/>
    <x v="0"/>
    <x v="0"/>
    <x v="0"/>
    <s v="f"/>
    <s v="t"/>
    <s v="t"/>
    <s v="UNK"/>
    <s v="UNK"/>
    <n v="1550"/>
    <x v="3"/>
    <x v="0"/>
    <n v="13"/>
    <n v="10"/>
    <n v="11.5"/>
    <s v="Large"/>
    <s v="t"/>
    <s v="t"/>
    <s v="f"/>
    <s v="f"/>
    <s v="f"/>
    <s v="t"/>
    <s v="t"/>
    <x v="3"/>
    <x v="1"/>
    <n v="11.5"/>
    <x v="1"/>
    <x v="3"/>
  </r>
  <r>
    <s v="PAT_823"/>
    <n v="64"/>
    <x v="1"/>
    <x v="0"/>
    <x v="0"/>
    <x v="1"/>
    <x v="1"/>
    <x v="1"/>
    <s v="f"/>
    <s v="t"/>
    <s v="t"/>
    <s v="GERMANY"/>
    <s v="GERMANY"/>
    <n v="1558"/>
    <x v="2"/>
    <x v="5"/>
    <n v="30"/>
    <n v="20"/>
    <n v="25"/>
    <s v="Large"/>
    <s v="t"/>
    <s v="t"/>
    <s v="t"/>
    <s v="f"/>
    <s v="t"/>
    <s v="t"/>
    <s v="t"/>
    <x v="3"/>
    <x v="1"/>
    <n v="25"/>
    <x v="1"/>
    <x v="3"/>
  </r>
  <r>
    <s v="PAT_824"/>
    <n v="83"/>
    <x v="1"/>
    <x v="0"/>
    <x v="0"/>
    <x v="0"/>
    <x v="1"/>
    <x v="1"/>
    <s v="f"/>
    <s v="t"/>
    <s v="f"/>
    <s v="GERMANY"/>
    <s v="GERMANY"/>
    <n v="1561"/>
    <x v="2"/>
    <x v="2"/>
    <n v="11"/>
    <n v="9"/>
    <n v="10"/>
    <s v="Medium"/>
    <s v="t"/>
    <s v="f"/>
    <s v="f"/>
    <s v="f"/>
    <s v="f"/>
    <s v="t"/>
    <s v="t"/>
    <x v="2"/>
    <x v="0"/>
    <n v="10"/>
    <x v="0"/>
    <x v="2"/>
  </r>
  <r>
    <s v="PAT_826"/>
    <n v="77"/>
    <x v="1"/>
    <x v="1"/>
    <x v="0"/>
    <x v="0"/>
    <x v="0"/>
    <x v="1"/>
    <s v="t"/>
    <s v="t"/>
    <s v="t"/>
    <s v="UNK"/>
    <s v="UNK"/>
    <n v="1615"/>
    <x v="2"/>
    <x v="0"/>
    <n v="10"/>
    <n v="8"/>
    <n v="9"/>
    <s v="Medium"/>
    <s v="f"/>
    <s v="f"/>
    <s v="f"/>
    <s v="f"/>
    <s v="f"/>
    <s v="t"/>
    <s v="t"/>
    <x v="3"/>
    <x v="1"/>
    <n v="9"/>
    <x v="1"/>
    <x v="3"/>
  </r>
  <r>
    <s v="PAT_83"/>
    <n v="64"/>
    <x v="1"/>
    <x v="1"/>
    <x v="0"/>
    <x v="0"/>
    <x v="0"/>
    <x v="1"/>
    <s v="t"/>
    <s v="t"/>
    <s v="t"/>
    <s v="GERMANY"/>
    <s v="GERMANY"/>
    <n v="126"/>
    <x v="2"/>
    <x v="2"/>
    <n v="7"/>
    <n v="6"/>
    <n v="6.5"/>
    <s v="Medium"/>
    <s v="t"/>
    <s v="t"/>
    <s v="t"/>
    <s v="f"/>
    <s v="t"/>
    <s v="t"/>
    <s v="t"/>
    <x v="3"/>
    <x v="1"/>
    <n v="6.5"/>
    <x v="1"/>
    <x v="3"/>
  </r>
  <r>
    <s v="PAT_831"/>
    <n v="72"/>
    <x v="1"/>
    <x v="1"/>
    <x v="0"/>
    <x v="0"/>
    <x v="0"/>
    <x v="0"/>
    <s v="f"/>
    <s v="t"/>
    <s v="t"/>
    <s v="ITALY"/>
    <s v="ITALY"/>
    <n v="1570"/>
    <x v="3"/>
    <x v="8"/>
    <n v="10"/>
    <n v="7"/>
    <n v="8.5"/>
    <s v="Medium"/>
    <s v="t"/>
    <s v="t"/>
    <s v="f"/>
    <s v="t"/>
    <s v="f"/>
    <s v="t"/>
    <s v="t"/>
    <x v="2"/>
    <x v="0"/>
    <n v="8.5"/>
    <x v="0"/>
    <x v="2"/>
  </r>
  <r>
    <s v="PAT_833"/>
    <n v="37"/>
    <x v="3"/>
    <x v="0"/>
    <x v="0"/>
    <x v="1"/>
    <x v="1"/>
    <x v="1"/>
    <s v="t"/>
    <s v="t"/>
    <s v="f"/>
    <s v="ITALY"/>
    <s v="ITALY"/>
    <n v="1571"/>
    <x v="4"/>
    <x v="7"/>
    <n v="3"/>
    <n v="3"/>
    <n v="3"/>
    <s v="Small"/>
    <s v="f"/>
    <s v="t"/>
    <s v="f"/>
    <s v="t"/>
    <s v="f"/>
    <s v="f"/>
    <s v="t"/>
    <x v="3"/>
    <x v="1"/>
    <n v="3"/>
    <x v="1"/>
    <x v="3"/>
  </r>
  <r>
    <s v="PAT_834"/>
    <n v="81"/>
    <x v="1"/>
    <x v="0"/>
    <x v="0"/>
    <x v="0"/>
    <x v="0"/>
    <x v="1"/>
    <s v="t"/>
    <s v="t"/>
    <s v="f"/>
    <s v="GERMANY"/>
    <s v="GERMANY"/>
    <n v="4490"/>
    <x v="2"/>
    <x v="5"/>
    <n v="10"/>
    <n v="9"/>
    <n v="9.5"/>
    <s v="Medium"/>
    <s v="f"/>
    <s v="f"/>
    <s v="f"/>
    <s v="f"/>
    <s v="f"/>
    <s v="f"/>
    <s v="f"/>
    <x v="2"/>
    <x v="0"/>
    <n v="9.5"/>
    <x v="0"/>
    <x v="2"/>
  </r>
  <r>
    <s v="PAT_838"/>
    <n v="53"/>
    <x v="2"/>
    <x v="1"/>
    <x v="0"/>
    <x v="0"/>
    <x v="0"/>
    <x v="0"/>
    <s v="t"/>
    <s v="t"/>
    <s v="t"/>
    <s v="POMERANIA"/>
    <s v="POMERANIA"/>
    <n v="1585"/>
    <x v="3"/>
    <x v="3"/>
    <n v="18"/>
    <n v="10"/>
    <n v="14"/>
    <s v="Large"/>
    <s v="f"/>
    <s v="f"/>
    <s v="f"/>
    <s v="f"/>
    <s v="f"/>
    <s v="t"/>
    <s v="t"/>
    <x v="3"/>
    <x v="1"/>
    <n v="14"/>
    <x v="1"/>
    <x v="3"/>
  </r>
  <r>
    <s v="PAT_84"/>
    <n v="69"/>
    <x v="1"/>
    <x v="1"/>
    <x v="0"/>
    <x v="0"/>
    <x v="0"/>
    <x v="0"/>
    <s v="t"/>
    <s v="f"/>
    <s v="f"/>
    <s v="POMERANIA"/>
    <s v="POMERANIA"/>
    <n v="128"/>
    <x v="2"/>
    <x v="0"/>
    <n v="11"/>
    <n v="7"/>
    <n v="9"/>
    <s v="Medium"/>
    <s v="t"/>
    <s v="t"/>
    <s v="t"/>
    <s v="f"/>
    <s v="t"/>
    <s v="t"/>
    <s v="t"/>
    <x v="3"/>
    <x v="1"/>
    <n v="9"/>
    <x v="1"/>
    <x v="3"/>
  </r>
  <r>
    <s v="PAT_842"/>
    <n v="40"/>
    <x v="3"/>
    <x v="1"/>
    <x v="0"/>
    <x v="0"/>
    <x v="1"/>
    <x v="1"/>
    <s v="t"/>
    <s v="t"/>
    <s v="f"/>
    <s v="GERMANY"/>
    <s v="GERMANY"/>
    <n v="1606"/>
    <x v="3"/>
    <x v="6"/>
    <n v="31"/>
    <n v="21"/>
    <n v="26"/>
    <s v="Large"/>
    <s v="f"/>
    <s v="t"/>
    <s v="f"/>
    <s v="f"/>
    <s v="f"/>
    <s v="f"/>
    <s v="t"/>
    <x v="3"/>
    <x v="1"/>
    <n v="26"/>
    <x v="1"/>
    <x v="3"/>
  </r>
  <r>
    <s v="PAT_844"/>
    <n v="63"/>
    <x v="1"/>
    <x v="0"/>
    <x v="1"/>
    <x v="0"/>
    <x v="0"/>
    <x v="0"/>
    <s v="f"/>
    <s v="f"/>
    <s v="f"/>
    <s v="ITALY"/>
    <s v="ITALY"/>
    <n v="1605"/>
    <x v="2"/>
    <x v="13"/>
    <n v="8"/>
    <n v="7"/>
    <n v="7.5"/>
    <s v="Medium"/>
    <s v="f"/>
    <s v="t"/>
    <s v="f"/>
    <s v="t"/>
    <s v="f"/>
    <s v="t"/>
    <s v="t"/>
    <x v="5"/>
    <x v="1"/>
    <n v="7.5"/>
    <x v="1"/>
    <x v="5"/>
  </r>
  <r>
    <s v="PAT_846"/>
    <n v="63"/>
    <x v="1"/>
    <x v="1"/>
    <x v="0"/>
    <x v="0"/>
    <x v="1"/>
    <x v="1"/>
    <s v="f"/>
    <s v="t"/>
    <s v="t"/>
    <s v="UNK"/>
    <s v="GERMANY"/>
    <n v="1607"/>
    <x v="2"/>
    <x v="5"/>
    <n v="19"/>
    <n v="12"/>
    <n v="15.5"/>
    <s v="Large"/>
    <s v="t"/>
    <s v="t"/>
    <s v="f"/>
    <s v="f"/>
    <s v="f"/>
    <s v="f"/>
    <s v="t"/>
    <x v="2"/>
    <x v="0"/>
    <n v="15.5"/>
    <x v="0"/>
    <x v="2"/>
  </r>
  <r>
    <s v="PAT_847"/>
    <n v="60"/>
    <x v="1"/>
    <x v="0"/>
    <x v="0"/>
    <x v="0"/>
    <x v="1"/>
    <x v="0"/>
    <s v="t"/>
    <s v="t"/>
    <s v="t"/>
    <s v="POMERANIA"/>
    <s v="POMERANIA"/>
    <n v="1610"/>
    <x v="2"/>
    <x v="4"/>
    <n v="15"/>
    <n v="10"/>
    <n v="12.5"/>
    <s v="Large"/>
    <s v="f"/>
    <s v="f"/>
    <s v="t"/>
    <s v="f"/>
    <s v="f"/>
    <s v="f"/>
    <s v="t"/>
    <x v="3"/>
    <x v="1"/>
    <n v="12.5"/>
    <x v="1"/>
    <x v="3"/>
  </r>
  <r>
    <s v="PAT_849"/>
    <n v="63"/>
    <x v="1"/>
    <x v="0"/>
    <x v="0"/>
    <x v="0"/>
    <x v="1"/>
    <x v="0"/>
    <s v="t"/>
    <s v="t"/>
    <s v="t"/>
    <s v="BRAZIL"/>
    <s v="GERMANY"/>
    <n v="1612"/>
    <x v="2"/>
    <x v="3"/>
    <n v="15"/>
    <n v="7"/>
    <n v="11"/>
    <s v="Large"/>
    <s v="f"/>
    <s v="t"/>
    <s v="f"/>
    <s v="t"/>
    <s v="t"/>
    <s v="t"/>
    <s v="t"/>
    <x v="3"/>
    <x v="1"/>
    <n v="11"/>
    <x v="1"/>
    <x v="3"/>
  </r>
  <r>
    <s v="PAT_85"/>
    <n v="71"/>
    <x v="1"/>
    <x v="1"/>
    <x v="0"/>
    <x v="0"/>
    <x v="0"/>
    <x v="0"/>
    <s v="t"/>
    <s v="f"/>
    <s v="f"/>
    <s v="UNK"/>
    <s v="UNK"/>
    <n v="129"/>
    <x v="3"/>
    <x v="6"/>
    <n v="4"/>
    <n v="3"/>
    <n v="3.5"/>
    <s v="Small"/>
    <s v="f"/>
    <s v="t"/>
    <s v="f"/>
    <s v="f"/>
    <s v="f"/>
    <s v="t"/>
    <s v="t"/>
    <x v="2"/>
    <x v="0"/>
    <n v="3.5"/>
    <x v="0"/>
    <x v="2"/>
  </r>
  <r>
    <s v="PAT_851"/>
    <n v="77"/>
    <x v="1"/>
    <x v="1"/>
    <x v="0"/>
    <x v="0"/>
    <x v="0"/>
    <x v="1"/>
    <s v="t"/>
    <s v="t"/>
    <s v="t"/>
    <s v="POMERANIA"/>
    <s v="POMERANIA"/>
    <n v="4519"/>
    <x v="3"/>
    <x v="0"/>
    <n v="25"/>
    <n v="10"/>
    <n v="17.5"/>
    <s v="Large"/>
    <s v="t"/>
    <s v="f"/>
    <s v="f"/>
    <s v="f"/>
    <s v="f"/>
    <s v="f"/>
    <s v="f"/>
    <x v="2"/>
    <x v="0"/>
    <n v="17.5"/>
    <x v="0"/>
    <x v="2"/>
  </r>
  <r>
    <s v="PAT_852"/>
    <n v="56"/>
    <x v="2"/>
    <x v="0"/>
    <x v="0"/>
    <x v="0"/>
    <x v="0"/>
    <x v="1"/>
    <s v="f"/>
    <s v="t"/>
    <s v="t"/>
    <s v="UNK"/>
    <s v="GERMANY"/>
    <n v="1629"/>
    <x v="3"/>
    <x v="1"/>
    <n v="7"/>
    <n v="5"/>
    <n v="6"/>
    <s v="Medium"/>
    <s v="f"/>
    <s v="f"/>
    <s v="f"/>
    <s v="f"/>
    <s v="t"/>
    <s v="t"/>
    <s v="t"/>
    <x v="3"/>
    <x v="1"/>
    <n v="6"/>
    <x v="1"/>
    <x v="3"/>
  </r>
  <r>
    <s v="PAT_853"/>
    <n v="77"/>
    <x v="1"/>
    <x v="1"/>
    <x v="0"/>
    <x v="1"/>
    <x v="0"/>
    <x v="0"/>
    <s v="t"/>
    <s v="t"/>
    <s v="t"/>
    <s v="ITALY"/>
    <s v="ITALY"/>
    <n v="1642"/>
    <x v="3"/>
    <x v="0"/>
    <n v="2"/>
    <n v="6"/>
    <n v="4"/>
    <s v="Small"/>
    <s v="f"/>
    <s v="f"/>
    <s v="f"/>
    <s v="f"/>
    <s v="f"/>
    <s v="t"/>
    <s v="t"/>
    <x v="3"/>
    <x v="1"/>
    <n v="4"/>
    <x v="1"/>
    <x v="3"/>
  </r>
  <r>
    <s v="PAT_856"/>
    <n v="51"/>
    <x v="2"/>
    <x v="0"/>
    <x v="0"/>
    <x v="1"/>
    <x v="1"/>
    <x v="1"/>
    <s v="t"/>
    <s v="t"/>
    <s v="t"/>
    <s v="UNK"/>
    <s v="UNK"/>
    <n v="1626"/>
    <x v="3"/>
    <x v="6"/>
    <n v="10"/>
    <n v="9"/>
    <n v="9.5"/>
    <s v="Medium"/>
    <s v="t"/>
    <s v="f"/>
    <s v="t"/>
    <s v="f"/>
    <s v="t"/>
    <s v="t"/>
    <s v="t"/>
    <x v="3"/>
    <x v="1"/>
    <n v="9.5"/>
    <x v="1"/>
    <x v="3"/>
  </r>
  <r>
    <s v="PAT_86"/>
    <n v="53"/>
    <x v="2"/>
    <x v="1"/>
    <x v="0"/>
    <x v="0"/>
    <x v="0"/>
    <x v="1"/>
    <s v="f"/>
    <s v="t"/>
    <s v="t"/>
    <s v="POMERANIA"/>
    <s v="POMERANIA"/>
    <n v="1109"/>
    <x v="2"/>
    <x v="8"/>
    <n v="7"/>
    <n v="6"/>
    <n v="6.5"/>
    <s v="Medium"/>
    <s v="t"/>
    <s v="t"/>
    <s v="t"/>
    <s v="f"/>
    <s v="t"/>
    <s v="t"/>
    <s v="t"/>
    <x v="3"/>
    <x v="1"/>
    <n v="6.5"/>
    <x v="1"/>
    <x v="3"/>
  </r>
  <r>
    <s v="PAT_860"/>
    <n v="57"/>
    <x v="2"/>
    <x v="1"/>
    <x v="0"/>
    <x v="1"/>
    <x v="1"/>
    <x v="1"/>
    <s v="f"/>
    <s v="t"/>
    <s v="t"/>
    <s v="GERMANY"/>
    <s v="GERMANY"/>
    <n v="1641"/>
    <x v="3"/>
    <x v="8"/>
    <n v="14"/>
    <n v="13"/>
    <n v="13.5"/>
    <s v="Large"/>
    <s v="f"/>
    <s v="t"/>
    <s v="t"/>
    <s v="t"/>
    <s v="f"/>
    <s v="t"/>
    <s v="t"/>
    <x v="5"/>
    <x v="1"/>
    <n v="13.5"/>
    <x v="1"/>
    <x v="5"/>
  </r>
  <r>
    <s v="PAT_861"/>
    <n v="46"/>
    <x v="2"/>
    <x v="0"/>
    <x v="0"/>
    <x v="1"/>
    <x v="0"/>
    <x v="1"/>
    <s v="f"/>
    <s v="t"/>
    <s v="t"/>
    <s v="POMERANIA"/>
    <s v="POMERANIA"/>
    <n v="1639"/>
    <x v="3"/>
    <x v="9"/>
    <n v="10"/>
    <n v="9"/>
    <n v="9.5"/>
    <s v="Medium"/>
    <s v="t"/>
    <s v="f"/>
    <s v="t"/>
    <s v="f"/>
    <s v="t"/>
    <s v="t"/>
    <s v="t"/>
    <x v="2"/>
    <x v="0"/>
    <n v="9.5"/>
    <x v="0"/>
    <x v="2"/>
  </r>
  <r>
    <s v="PAT_862"/>
    <n v="57"/>
    <x v="2"/>
    <x v="1"/>
    <x v="0"/>
    <x v="0"/>
    <x v="0"/>
    <x v="0"/>
    <s v="t"/>
    <s v="t"/>
    <s v="t"/>
    <s v="GERMANY"/>
    <s v="GERMANY"/>
    <n v="1643"/>
    <x v="3"/>
    <x v="7"/>
    <n v="2"/>
    <n v="1"/>
    <n v="1.5"/>
    <s v="Small"/>
    <s v="t"/>
    <s v="t"/>
    <s v="f"/>
    <s v="f"/>
    <s v="f"/>
    <s v="f"/>
    <s v="t"/>
    <x v="2"/>
    <x v="0"/>
    <n v="1.5"/>
    <x v="0"/>
    <x v="2"/>
  </r>
  <r>
    <s v="PAT_864"/>
    <n v="55"/>
    <x v="2"/>
    <x v="1"/>
    <x v="0"/>
    <x v="0"/>
    <x v="0"/>
    <x v="0"/>
    <s v="f"/>
    <s v="t"/>
    <s v="t"/>
    <s v="POMERANIA"/>
    <s v="POMERANIA"/>
    <n v="1645"/>
    <x v="3"/>
    <x v="4"/>
    <n v="16"/>
    <n v="13"/>
    <n v="14.5"/>
    <s v="Large"/>
    <s v="t"/>
    <s v="t"/>
    <s v="f"/>
    <s v="f"/>
    <s v="t"/>
    <s v="t"/>
    <s v="t"/>
    <x v="3"/>
    <x v="1"/>
    <n v="14.5"/>
    <x v="1"/>
    <x v="3"/>
  </r>
  <r>
    <s v="PAT_866"/>
    <n v="56"/>
    <x v="2"/>
    <x v="0"/>
    <x v="0"/>
    <x v="1"/>
    <x v="1"/>
    <x v="1"/>
    <s v="t"/>
    <s v="t"/>
    <s v="f"/>
    <s v="POMERANIA"/>
    <s v="POMERANIA"/>
    <n v="1649"/>
    <x v="3"/>
    <x v="2"/>
    <n v="10"/>
    <n v="8"/>
    <n v="9"/>
    <s v="Medium"/>
    <s v="f"/>
    <s v="t"/>
    <s v="f"/>
    <s v="f"/>
    <s v="f"/>
    <s v="t"/>
    <s v="t"/>
    <x v="3"/>
    <x v="1"/>
    <n v="9"/>
    <x v="1"/>
    <x v="3"/>
  </r>
  <r>
    <s v="PAT_867"/>
    <n v="47"/>
    <x v="2"/>
    <x v="1"/>
    <x v="0"/>
    <x v="0"/>
    <x v="1"/>
    <x v="1"/>
    <s v="f"/>
    <s v="t"/>
    <s v="t"/>
    <s v="POMERANIA"/>
    <s v="POMERANIA"/>
    <n v="1650"/>
    <x v="3"/>
    <x v="6"/>
    <n v="11"/>
    <n v="11"/>
    <n v="11"/>
    <s v="Large"/>
    <s v="t"/>
    <s v="t"/>
    <s v="t"/>
    <s v="f"/>
    <s v="t"/>
    <s v="t"/>
    <s v="t"/>
    <x v="3"/>
    <x v="1"/>
    <n v="11"/>
    <x v="1"/>
    <x v="3"/>
  </r>
  <r>
    <s v="PAT_868"/>
    <n v="64"/>
    <x v="1"/>
    <x v="0"/>
    <x v="0"/>
    <x v="1"/>
    <x v="1"/>
    <x v="0"/>
    <s v="t"/>
    <s v="f"/>
    <s v="f"/>
    <s v="ITALY"/>
    <s v="ITALY"/>
    <n v="1657"/>
    <x v="3"/>
    <x v="6"/>
    <n v="4"/>
    <n v="4"/>
    <n v="4"/>
    <s v="Small"/>
    <s v="t"/>
    <s v="f"/>
    <s v="f"/>
    <s v="f"/>
    <s v="f"/>
    <s v="t"/>
    <s v="t"/>
    <x v="2"/>
    <x v="0"/>
    <n v="4"/>
    <x v="0"/>
    <x v="2"/>
  </r>
  <r>
    <s v="PAT_87"/>
    <n v="57"/>
    <x v="2"/>
    <x v="1"/>
    <x v="0"/>
    <x v="0"/>
    <x v="0"/>
    <x v="1"/>
    <s v="t"/>
    <s v="f"/>
    <s v="f"/>
    <s v="POMERANIA"/>
    <s v="POMERANIA"/>
    <n v="133"/>
    <x v="3"/>
    <x v="6"/>
    <n v="17"/>
    <n v="15"/>
    <n v="16"/>
    <s v="Large"/>
    <s v="f"/>
    <s v="t"/>
    <s v="f"/>
    <s v="f"/>
    <s v="f"/>
    <s v="t"/>
    <s v="f"/>
    <x v="1"/>
    <x v="0"/>
    <n v="16"/>
    <x v="0"/>
    <x v="1"/>
  </r>
  <r>
    <s v="PAT_873"/>
    <n v="69"/>
    <x v="1"/>
    <x v="0"/>
    <x v="0"/>
    <x v="1"/>
    <x v="0"/>
    <x v="0"/>
    <s v="f"/>
    <s v="t"/>
    <s v="t"/>
    <s v="GERMANY"/>
    <s v="ITALY"/>
    <n v="1661"/>
    <x v="2"/>
    <x v="5"/>
    <n v="7"/>
    <n v="4"/>
    <n v="5.5"/>
    <s v="Medium"/>
    <s v="f"/>
    <s v="f"/>
    <s v="f"/>
    <s v="f"/>
    <s v="f"/>
    <s v="t"/>
    <s v="t"/>
    <x v="2"/>
    <x v="0"/>
    <n v="5.5"/>
    <x v="0"/>
    <x v="2"/>
  </r>
  <r>
    <s v="PAT_874"/>
    <n v="84"/>
    <x v="1"/>
    <x v="1"/>
    <x v="0"/>
    <x v="0"/>
    <x v="0"/>
    <x v="0"/>
    <s v="f"/>
    <s v="f"/>
    <s v="t"/>
    <s v="POMERANIA"/>
    <s v="POMERANIA"/>
    <n v="1672"/>
    <x v="2"/>
    <x v="7"/>
    <n v="7"/>
    <n v="6"/>
    <n v="6.5"/>
    <s v="Medium"/>
    <s v="f"/>
    <s v="f"/>
    <s v="f"/>
    <s v="f"/>
    <s v="f"/>
    <s v="t"/>
    <s v="t"/>
    <x v="5"/>
    <x v="1"/>
    <n v="6.5"/>
    <x v="1"/>
    <x v="5"/>
  </r>
  <r>
    <s v="PAT_877"/>
    <n v="62"/>
    <x v="1"/>
    <x v="0"/>
    <x v="0"/>
    <x v="1"/>
    <x v="1"/>
    <x v="0"/>
    <s v="f"/>
    <s v="f"/>
    <s v="f"/>
    <s v="UNK"/>
    <s v="UNK"/>
    <n v="1667"/>
    <x v="2"/>
    <x v="4"/>
    <n v="15"/>
    <n v="11"/>
    <n v="13"/>
    <s v="Large"/>
    <s v="f"/>
    <s v="t"/>
    <s v="f"/>
    <s v="t"/>
    <s v="f"/>
    <s v="t"/>
    <s v="t"/>
    <x v="3"/>
    <x v="1"/>
    <n v="13"/>
    <x v="1"/>
    <x v="3"/>
  </r>
  <r>
    <s v="PAT_878"/>
    <n v="74"/>
    <x v="1"/>
    <x v="1"/>
    <x v="0"/>
    <x v="0"/>
    <x v="1"/>
    <x v="0"/>
    <s v="t"/>
    <s v="t"/>
    <s v="t"/>
    <s v="POMERANIA"/>
    <s v="NETHERLANDS"/>
    <n v="1663"/>
    <x v="2"/>
    <x v="11"/>
    <n v="10"/>
    <n v="8"/>
    <n v="9"/>
    <s v="Medium"/>
    <s v="t"/>
    <s v="f"/>
    <s v="f"/>
    <s v="f"/>
    <s v="f"/>
    <s v="t"/>
    <s v="t"/>
    <x v="2"/>
    <x v="0"/>
    <n v="9"/>
    <x v="0"/>
    <x v="2"/>
  </r>
  <r>
    <s v="PAT_88"/>
    <n v="65"/>
    <x v="1"/>
    <x v="0"/>
    <x v="0"/>
    <x v="1"/>
    <x v="1"/>
    <x v="1"/>
    <s v="t"/>
    <s v="f"/>
    <s v="f"/>
    <s v="GERMANY"/>
    <s v="POMERANIA"/>
    <n v="133"/>
    <x v="2"/>
    <x v="0"/>
    <n v="7"/>
    <n v="5"/>
    <n v="6"/>
    <s v="Medium"/>
    <s v="f"/>
    <s v="t"/>
    <s v="f"/>
    <s v="f"/>
    <s v="f"/>
    <s v="t"/>
    <s v="t"/>
    <x v="3"/>
    <x v="1"/>
    <n v="6"/>
    <x v="1"/>
    <x v="3"/>
  </r>
  <r>
    <s v="PAT_880"/>
    <n v="83"/>
    <x v="1"/>
    <x v="1"/>
    <x v="0"/>
    <x v="0"/>
    <x v="0"/>
    <x v="1"/>
    <s v="f"/>
    <s v="t"/>
    <s v="f"/>
    <s v="GERMANY"/>
    <s v="GERMANY"/>
    <n v="1673"/>
    <x v="2"/>
    <x v="2"/>
    <n v="10"/>
    <n v="8"/>
    <n v="9"/>
    <s v="Medium"/>
    <s v="t"/>
    <s v="f"/>
    <s v="f"/>
    <s v="f"/>
    <s v="f"/>
    <s v="t"/>
    <s v="t"/>
    <x v="2"/>
    <x v="0"/>
    <n v="9"/>
    <x v="0"/>
    <x v="2"/>
  </r>
  <r>
    <s v="PAT_883"/>
    <n v="71"/>
    <x v="1"/>
    <x v="0"/>
    <x v="0"/>
    <x v="1"/>
    <x v="1"/>
    <x v="0"/>
    <s v="t"/>
    <s v="t"/>
    <s v="t"/>
    <s v="GERMANY"/>
    <s v="GERMANY"/>
    <n v="1682"/>
    <x v="2"/>
    <x v="13"/>
    <n v="6"/>
    <n v="5"/>
    <n v="5.5"/>
    <s v="Medium"/>
    <s v="f"/>
    <s v="t"/>
    <s v="f"/>
    <s v="f"/>
    <s v="f"/>
    <s v="t"/>
    <s v="t"/>
    <x v="2"/>
    <x v="0"/>
    <n v="5.5"/>
    <x v="0"/>
    <x v="2"/>
  </r>
  <r>
    <s v="PAT_885"/>
    <n v="51"/>
    <x v="2"/>
    <x v="1"/>
    <x v="0"/>
    <x v="1"/>
    <x v="0"/>
    <x v="0"/>
    <s v="f"/>
    <s v="t"/>
    <s v="f"/>
    <s v="POMERANIA"/>
    <s v="POMERANIA"/>
    <n v="1687"/>
    <x v="2"/>
    <x v="0"/>
    <n v="4"/>
    <n v="4"/>
    <n v="4"/>
    <s v="Small"/>
    <s v="f"/>
    <s v="f"/>
    <s v="f"/>
    <s v="f"/>
    <s v="f"/>
    <s v="t"/>
    <s v="t"/>
    <x v="3"/>
    <x v="1"/>
    <n v="4"/>
    <x v="1"/>
    <x v="3"/>
  </r>
  <r>
    <s v="PAT_886"/>
    <n v="70"/>
    <x v="1"/>
    <x v="1"/>
    <x v="0"/>
    <x v="0"/>
    <x v="0"/>
    <x v="0"/>
    <s v="f"/>
    <s v="t"/>
    <s v="t"/>
    <s v="GERMANY"/>
    <s v="UNK"/>
    <n v="1684"/>
    <x v="3"/>
    <x v="5"/>
    <n v="10"/>
    <n v="6"/>
    <n v="8"/>
    <s v="Medium"/>
    <s v="f"/>
    <s v="t"/>
    <s v="t"/>
    <s v="t"/>
    <s v="f"/>
    <s v="t"/>
    <s v="t"/>
    <x v="2"/>
    <x v="0"/>
    <n v="8"/>
    <x v="0"/>
    <x v="2"/>
  </r>
  <r>
    <s v="PAT_889"/>
    <n v="71"/>
    <x v="1"/>
    <x v="1"/>
    <x v="0"/>
    <x v="0"/>
    <x v="0"/>
    <x v="0"/>
    <s v="f"/>
    <s v="t"/>
    <s v="t"/>
    <s v="POMERANIA"/>
    <s v="POMERANIA"/>
    <n v="1689"/>
    <x v="3"/>
    <x v="11"/>
    <n v="20"/>
    <n v="18"/>
    <n v="19"/>
    <s v="Large"/>
    <s v="t"/>
    <s v="f"/>
    <s v="t"/>
    <s v="f"/>
    <s v="f"/>
    <s v="t"/>
    <s v="t"/>
    <x v="2"/>
    <x v="0"/>
    <n v="19"/>
    <x v="0"/>
    <x v="2"/>
  </r>
  <r>
    <s v="PAT_89"/>
    <n v="64"/>
    <x v="1"/>
    <x v="1"/>
    <x v="0"/>
    <x v="0"/>
    <x v="0"/>
    <x v="1"/>
    <s v="f"/>
    <s v="f"/>
    <s v="f"/>
    <s v="POMERANIA"/>
    <s v="POMERANIA"/>
    <n v="135"/>
    <x v="2"/>
    <x v="7"/>
    <n v="3"/>
    <n v="3"/>
    <n v="3"/>
    <s v="Small"/>
    <s v="t"/>
    <s v="f"/>
    <s v="t"/>
    <s v="f"/>
    <s v="t"/>
    <s v="t"/>
    <s v="t"/>
    <x v="3"/>
    <x v="1"/>
    <n v="3"/>
    <x v="1"/>
    <x v="3"/>
  </r>
  <r>
    <s v="PAT_891"/>
    <n v="57"/>
    <x v="2"/>
    <x v="1"/>
    <x v="0"/>
    <x v="0"/>
    <x v="0"/>
    <x v="1"/>
    <s v="f"/>
    <s v="t"/>
    <s v="f"/>
    <s v="POMERANIA"/>
    <s v="POMERANIA"/>
    <n v="1700"/>
    <x v="2"/>
    <x v="8"/>
    <n v="8"/>
    <n v="8"/>
    <n v="8"/>
    <s v="Medium"/>
    <s v="t"/>
    <s v="f"/>
    <s v="f"/>
    <s v="f"/>
    <s v="f"/>
    <s v="t"/>
    <s v="t"/>
    <x v="2"/>
    <x v="0"/>
    <n v="8"/>
    <x v="0"/>
    <x v="2"/>
  </r>
  <r>
    <s v="PAT_9"/>
    <n v="54"/>
    <x v="2"/>
    <x v="0"/>
    <x v="0"/>
    <x v="1"/>
    <x v="0"/>
    <x v="0"/>
    <s v="f"/>
    <s v="t"/>
    <s v="f"/>
    <s v="ITALY"/>
    <s v="ITALY"/>
    <n v="17"/>
    <x v="2"/>
    <x v="6"/>
    <n v="9"/>
    <n v="5"/>
    <n v="7"/>
    <s v="Medium"/>
    <s v="f"/>
    <s v="f"/>
    <s v="f"/>
    <s v="f"/>
    <s v="f"/>
    <s v="f"/>
    <s v="t"/>
    <x v="2"/>
    <x v="0"/>
    <n v="7"/>
    <x v="0"/>
    <x v="2"/>
  </r>
  <r>
    <s v="PAT_90"/>
    <n v="74"/>
    <x v="1"/>
    <x v="1"/>
    <x v="0"/>
    <x v="0"/>
    <x v="0"/>
    <x v="0"/>
    <s v="t"/>
    <s v="t"/>
    <s v="t"/>
    <s v="POMERANIA"/>
    <s v="POMERANIA"/>
    <n v="219"/>
    <x v="3"/>
    <x v="11"/>
    <n v="6"/>
    <n v="6"/>
    <n v="6"/>
    <s v="Medium"/>
    <s v="f"/>
    <s v="f"/>
    <s v="f"/>
    <s v="f"/>
    <s v="f"/>
    <s v="t"/>
    <s v="f"/>
    <x v="1"/>
    <x v="0"/>
    <n v="6"/>
    <x v="0"/>
    <x v="1"/>
  </r>
  <r>
    <s v="PAT_901"/>
    <n v="60"/>
    <x v="1"/>
    <x v="0"/>
    <x v="0"/>
    <x v="1"/>
    <x v="1"/>
    <x v="0"/>
    <s v="f"/>
    <s v="f"/>
    <s v="f"/>
    <s v="GERMANY"/>
    <s v="GERMANY"/>
    <n v="1716"/>
    <x v="2"/>
    <x v="0"/>
    <n v="12"/>
    <n v="10"/>
    <n v="11"/>
    <s v="Large"/>
    <s v="f"/>
    <s v="t"/>
    <s v="f"/>
    <s v="t"/>
    <s v="f"/>
    <s v="t"/>
    <s v="t"/>
    <x v="3"/>
    <x v="1"/>
    <n v="11"/>
    <x v="1"/>
    <x v="3"/>
  </r>
  <r>
    <s v="PAT_905"/>
    <n v="76"/>
    <x v="1"/>
    <x v="0"/>
    <x v="0"/>
    <x v="0"/>
    <x v="1"/>
    <x v="0"/>
    <s v="t"/>
    <s v="t"/>
    <s v="f"/>
    <s v="POMERANIA"/>
    <s v="POMERANIA"/>
    <n v="1721"/>
    <x v="3"/>
    <x v="7"/>
    <n v="3"/>
    <n v="3"/>
    <n v="3"/>
    <s v="Small"/>
    <s v="t"/>
    <s v="t"/>
    <s v="f"/>
    <s v="f"/>
    <s v="t"/>
    <s v="t"/>
    <s v="t"/>
    <x v="3"/>
    <x v="1"/>
    <n v="3"/>
    <x v="1"/>
    <x v="3"/>
  </r>
  <r>
    <s v="PAT_91"/>
    <n v="65"/>
    <x v="1"/>
    <x v="0"/>
    <x v="0"/>
    <x v="0"/>
    <x v="1"/>
    <x v="0"/>
    <s v="t"/>
    <s v="t"/>
    <s v="t"/>
    <s v="ITALY"/>
    <s v="PORTUGAL"/>
    <n v="354"/>
    <x v="2"/>
    <x v="0"/>
    <n v="35"/>
    <n v="15"/>
    <n v="25"/>
    <s v="Large"/>
    <s v="t"/>
    <s v="f"/>
    <s v="f"/>
    <s v="f"/>
    <s v="f"/>
    <s v="f"/>
    <s v="f"/>
    <x v="2"/>
    <x v="0"/>
    <n v="25"/>
    <x v="0"/>
    <x v="2"/>
  </r>
  <r>
    <s v="PAT_914"/>
    <n v="74"/>
    <x v="1"/>
    <x v="1"/>
    <x v="0"/>
    <x v="0"/>
    <x v="0"/>
    <x v="0"/>
    <s v="f"/>
    <s v="t"/>
    <s v="t"/>
    <s v="GERMANY"/>
    <s v="GERMANY"/>
    <n v="1740"/>
    <x v="2"/>
    <x v="8"/>
    <n v="6"/>
    <n v="6"/>
    <n v="6"/>
    <s v="Medium"/>
    <s v="t"/>
    <s v="f"/>
    <s v="f"/>
    <s v="f"/>
    <s v="f"/>
    <s v="t"/>
    <s v="t"/>
    <x v="2"/>
    <x v="0"/>
    <n v="6"/>
    <x v="0"/>
    <x v="2"/>
  </r>
  <r>
    <s v="PAT_918"/>
    <n v="91"/>
    <x v="1"/>
    <x v="1"/>
    <x v="0"/>
    <x v="0"/>
    <x v="0"/>
    <x v="0"/>
    <s v="f"/>
    <s v="f"/>
    <s v="f"/>
    <s v="PORTUGAL"/>
    <s v="POMERANIA"/>
    <n v="1742"/>
    <x v="2"/>
    <x v="0"/>
    <n v="15"/>
    <n v="8"/>
    <n v="11.5"/>
    <s v="Large"/>
    <s v="t"/>
    <s v="t"/>
    <s v="t"/>
    <s v="t"/>
    <s v="t"/>
    <s v="t"/>
    <s v="t"/>
    <x v="3"/>
    <x v="1"/>
    <n v="11.5"/>
    <x v="1"/>
    <x v="3"/>
  </r>
  <r>
    <s v="PAT_919"/>
    <n v="65"/>
    <x v="1"/>
    <x v="1"/>
    <x v="0"/>
    <x v="0"/>
    <x v="0"/>
    <x v="0"/>
    <s v="f"/>
    <s v="t"/>
    <s v="f"/>
    <s v="POMERANIA"/>
    <s v="POMERANIA"/>
    <n v="1744"/>
    <x v="2"/>
    <x v="7"/>
    <n v="13"/>
    <n v="10"/>
    <n v="11.5"/>
    <s v="Large"/>
    <s v="f"/>
    <s v="t"/>
    <s v="f"/>
    <s v="t"/>
    <s v="t"/>
    <s v="t"/>
    <s v="t"/>
    <x v="3"/>
    <x v="1"/>
    <n v="11.5"/>
    <x v="1"/>
    <x v="3"/>
  </r>
  <r>
    <s v="PAT_921"/>
    <n v="62"/>
    <x v="1"/>
    <x v="0"/>
    <x v="0"/>
    <x v="1"/>
    <x v="0"/>
    <x v="0"/>
    <s v="t"/>
    <s v="t"/>
    <s v="t"/>
    <s v="GERMANY"/>
    <s v="GERMANY"/>
    <n v="1750"/>
    <x v="2"/>
    <x v="7"/>
    <n v="5"/>
    <n v="3"/>
    <n v="4"/>
    <s v="Small"/>
    <s v="t"/>
    <s v="f"/>
    <s v="f"/>
    <s v="f"/>
    <s v="t"/>
    <s v="f"/>
    <s v="t"/>
    <x v="2"/>
    <x v="0"/>
    <n v="4"/>
    <x v="0"/>
    <x v="2"/>
  </r>
  <r>
    <s v="PAT_923"/>
    <n v="66"/>
    <x v="1"/>
    <x v="1"/>
    <x v="0"/>
    <x v="0"/>
    <x v="0"/>
    <x v="1"/>
    <s v="f"/>
    <s v="f"/>
    <s v="f"/>
    <s v="POMERANIA"/>
    <s v="POMERANIA"/>
    <n v="1753"/>
    <x v="2"/>
    <x v="7"/>
    <n v="15"/>
    <n v="15"/>
    <n v="15"/>
    <s v="Large"/>
    <s v="f"/>
    <s v="t"/>
    <s v="f"/>
    <s v="t"/>
    <s v="t"/>
    <s v="t"/>
    <s v="t"/>
    <x v="3"/>
    <x v="1"/>
    <n v="15"/>
    <x v="1"/>
    <x v="3"/>
  </r>
  <r>
    <s v="PAT_924"/>
    <n v="64"/>
    <x v="1"/>
    <x v="1"/>
    <x v="0"/>
    <x v="0"/>
    <x v="0"/>
    <x v="1"/>
    <s v="f"/>
    <s v="t"/>
    <s v="t"/>
    <s v="GERMANY"/>
    <s v="GERMANY"/>
    <n v="1757"/>
    <x v="3"/>
    <x v="11"/>
    <n v="5"/>
    <n v="5"/>
    <n v="5"/>
    <s v="Medium"/>
    <s v="f"/>
    <s v="f"/>
    <s v="f"/>
    <s v="f"/>
    <s v="t"/>
    <s v="t"/>
    <s v="t"/>
    <x v="5"/>
    <x v="1"/>
    <n v="5"/>
    <x v="1"/>
    <x v="5"/>
  </r>
  <r>
    <s v="PAT_927"/>
    <n v="64"/>
    <x v="1"/>
    <x v="1"/>
    <x v="0"/>
    <x v="0"/>
    <x v="1"/>
    <x v="0"/>
    <s v="t"/>
    <s v="f"/>
    <s v="f"/>
    <s v="GERMANY"/>
    <s v="GERMANY"/>
    <n v="1759"/>
    <x v="2"/>
    <x v="6"/>
    <n v="9"/>
    <n v="6"/>
    <n v="7.5"/>
    <s v="Medium"/>
    <s v="t"/>
    <s v="t"/>
    <s v="t"/>
    <s v="t"/>
    <s v="f"/>
    <s v="t"/>
    <s v="t"/>
    <x v="3"/>
    <x v="1"/>
    <n v="7.5"/>
    <x v="1"/>
    <x v="3"/>
  </r>
  <r>
    <s v="PAT_93"/>
    <n v="65"/>
    <x v="1"/>
    <x v="0"/>
    <x v="0"/>
    <x v="1"/>
    <x v="0"/>
    <x v="0"/>
    <s v="f"/>
    <s v="t"/>
    <s v="t"/>
    <s v="UNKNOWN"/>
    <s v="UNKNOWN"/>
    <n v="361"/>
    <x v="4"/>
    <x v="0"/>
    <n v="8"/>
    <n v="6"/>
    <n v="7"/>
    <s v="Medium"/>
    <s v="f"/>
    <s v="t"/>
    <s v="f"/>
    <s v="f"/>
    <s v="f"/>
    <s v="t"/>
    <s v="f"/>
    <x v="1"/>
    <x v="0"/>
    <n v="7"/>
    <x v="0"/>
    <x v="1"/>
  </r>
  <r>
    <s v="PAT_931"/>
    <n v="71"/>
    <x v="1"/>
    <x v="1"/>
    <x v="0"/>
    <x v="0"/>
    <x v="0"/>
    <x v="0"/>
    <s v="f"/>
    <s v="t"/>
    <s v="t"/>
    <s v="POMERANIA"/>
    <s v="POMERANIA"/>
    <n v="1762"/>
    <x v="2"/>
    <x v="8"/>
    <n v="13"/>
    <n v="7"/>
    <n v="10"/>
    <s v="Medium"/>
    <s v="t"/>
    <s v="f"/>
    <s v="f"/>
    <s v="f"/>
    <s v="f"/>
    <s v="f"/>
    <s v="t"/>
    <x v="2"/>
    <x v="0"/>
    <n v="10"/>
    <x v="0"/>
    <x v="2"/>
  </r>
  <r>
    <s v="PAT_937"/>
    <n v="64"/>
    <x v="1"/>
    <x v="0"/>
    <x v="0"/>
    <x v="1"/>
    <x v="0"/>
    <x v="0"/>
    <s v="t"/>
    <s v="t"/>
    <s v="t"/>
    <s v="GERMANY"/>
    <s v="GERMANY"/>
    <n v="1768"/>
    <x v="2"/>
    <x v="0"/>
    <n v="12"/>
    <n v="10"/>
    <n v="11"/>
    <s v="Large"/>
    <s v="f"/>
    <s v="t"/>
    <s v="f"/>
    <s v="f"/>
    <s v="f"/>
    <s v="t"/>
    <s v="t"/>
    <x v="2"/>
    <x v="0"/>
    <n v="11"/>
    <x v="0"/>
    <x v="2"/>
  </r>
  <r>
    <s v="PAT_942"/>
    <n v="67"/>
    <x v="1"/>
    <x v="0"/>
    <x v="1"/>
    <x v="1"/>
    <x v="1"/>
    <x v="1"/>
    <s v="f"/>
    <s v="t"/>
    <s v="t"/>
    <s v="POMERANIA"/>
    <s v="POMERANIA"/>
    <n v="1792"/>
    <x v="4"/>
    <x v="0"/>
    <n v="13"/>
    <n v="10"/>
    <n v="11.5"/>
    <s v="Large"/>
    <s v="t"/>
    <s v="f"/>
    <s v="f"/>
    <s v="f"/>
    <s v="f"/>
    <s v="f"/>
    <s v="t"/>
    <x v="2"/>
    <x v="0"/>
    <n v="11.5"/>
    <x v="0"/>
    <x v="2"/>
  </r>
  <r>
    <s v="PAT_943"/>
    <n v="32"/>
    <x v="3"/>
    <x v="1"/>
    <x v="0"/>
    <x v="0"/>
    <x v="1"/>
    <x v="0"/>
    <s v="f"/>
    <s v="f"/>
    <s v="f"/>
    <s v="POMERANIA"/>
    <s v="POMERANIA"/>
    <n v="1793"/>
    <x v="2"/>
    <x v="4"/>
    <n v="13"/>
    <n v="12"/>
    <n v="12.5"/>
    <s v="Large"/>
    <s v="t"/>
    <s v="f"/>
    <s v="f"/>
    <s v="f"/>
    <s v="t"/>
    <s v="t"/>
    <s v="t"/>
    <x v="3"/>
    <x v="1"/>
    <n v="12.5"/>
    <x v="1"/>
    <x v="3"/>
  </r>
  <r>
    <s v="PAT_944"/>
    <n v="31"/>
    <x v="3"/>
    <x v="0"/>
    <x v="0"/>
    <x v="1"/>
    <x v="1"/>
    <x v="0"/>
    <s v="f"/>
    <s v="t"/>
    <s v="t"/>
    <s v="POMERANIA"/>
    <s v="POMERANIA"/>
    <n v="1795"/>
    <x v="3"/>
    <x v="0"/>
    <n v="10"/>
    <n v="7"/>
    <n v="8.5"/>
    <s v="Medium"/>
    <s v="f"/>
    <s v="t"/>
    <s v="f"/>
    <s v="f"/>
    <s v="t"/>
    <s v="t"/>
    <s v="t"/>
    <x v="3"/>
    <x v="1"/>
    <n v="8.5"/>
    <x v="1"/>
    <x v="3"/>
  </r>
  <r>
    <s v="PAT_946"/>
    <n v="52"/>
    <x v="2"/>
    <x v="1"/>
    <x v="0"/>
    <x v="0"/>
    <x v="0"/>
    <x v="0"/>
    <s v="f"/>
    <s v="t"/>
    <s v="t"/>
    <s v="POMERANIA"/>
    <s v="POMERANIA"/>
    <n v="1809"/>
    <x v="3"/>
    <x v="7"/>
    <n v="3"/>
    <n v="3"/>
    <n v="3"/>
    <s v="Small"/>
    <s v="f"/>
    <s v="t"/>
    <s v="f"/>
    <s v="t"/>
    <s v="t"/>
    <s v="t"/>
    <s v="t"/>
    <x v="3"/>
    <x v="1"/>
    <n v="3"/>
    <x v="1"/>
    <x v="3"/>
  </r>
  <r>
    <s v="PAT_948"/>
    <n v="58"/>
    <x v="2"/>
    <x v="1"/>
    <x v="1"/>
    <x v="0"/>
    <x v="1"/>
    <x v="0"/>
    <s v="f"/>
    <s v="f"/>
    <s v="f"/>
    <s v="POMERANIA"/>
    <s v="POMERANIA"/>
    <n v="1801"/>
    <x v="3"/>
    <x v="7"/>
    <n v="3"/>
    <n v="2"/>
    <n v="2.5"/>
    <s v="Small"/>
    <s v="f"/>
    <s v="t"/>
    <s v="f"/>
    <s v="f"/>
    <s v="t"/>
    <s v="t"/>
    <s v="t"/>
    <x v="3"/>
    <x v="1"/>
    <n v="2.5"/>
    <x v="1"/>
    <x v="3"/>
  </r>
  <r>
    <s v="PAT_950"/>
    <n v="53"/>
    <x v="2"/>
    <x v="0"/>
    <x v="0"/>
    <x v="1"/>
    <x v="1"/>
    <x v="1"/>
    <s v="t"/>
    <s v="f"/>
    <s v="f"/>
    <s v="POMERANIA"/>
    <s v="POMERANIA"/>
    <n v="1804"/>
    <x v="4"/>
    <x v="0"/>
    <n v="7"/>
    <n v="6"/>
    <n v="6.5"/>
    <s v="Medium"/>
    <s v="t"/>
    <s v="f"/>
    <s v="f"/>
    <s v="f"/>
    <s v="t"/>
    <s v="t"/>
    <s v="t"/>
    <x v="3"/>
    <x v="1"/>
    <n v="6.5"/>
    <x v="1"/>
    <x v="3"/>
  </r>
  <r>
    <s v="PAT_951"/>
    <n v="52"/>
    <x v="2"/>
    <x v="0"/>
    <x v="0"/>
    <x v="0"/>
    <x v="0"/>
    <x v="0"/>
    <s v="f"/>
    <s v="t"/>
    <s v="t"/>
    <s v="POMERANIA"/>
    <s v="POMERANIA"/>
    <n v="1836"/>
    <x v="2"/>
    <x v="2"/>
    <n v="10"/>
    <n v="10"/>
    <n v="10"/>
    <s v="Medium"/>
    <s v="t"/>
    <s v="f"/>
    <s v="f"/>
    <s v="f"/>
    <s v="f"/>
    <s v="t"/>
    <s v="t"/>
    <x v="2"/>
    <x v="0"/>
    <n v="10"/>
    <x v="0"/>
    <x v="2"/>
  </r>
  <r>
    <s v="PAT_953"/>
    <n v="53"/>
    <x v="2"/>
    <x v="1"/>
    <x v="0"/>
    <x v="1"/>
    <x v="1"/>
    <x v="1"/>
    <s v="f"/>
    <s v="f"/>
    <s v="t"/>
    <s v="POMERANIA"/>
    <s v="POMERANIA"/>
    <n v="1806"/>
    <x v="3"/>
    <x v="5"/>
    <n v="9"/>
    <n v="8"/>
    <n v="8.5"/>
    <s v="Medium"/>
    <s v="t"/>
    <s v="t"/>
    <s v="f"/>
    <s v="f"/>
    <s v="f"/>
    <s v="t"/>
    <s v="t"/>
    <x v="5"/>
    <x v="1"/>
    <n v="8.5"/>
    <x v="1"/>
    <x v="5"/>
  </r>
  <r>
    <s v="PAT_960"/>
    <n v="59"/>
    <x v="2"/>
    <x v="0"/>
    <x v="0"/>
    <x v="0"/>
    <x v="1"/>
    <x v="1"/>
    <s v="t"/>
    <s v="f"/>
    <s v="f"/>
    <s v="POMERANIA"/>
    <s v="POMERANIA"/>
    <n v="1816"/>
    <x v="3"/>
    <x v="0"/>
    <n v="7"/>
    <n v="5"/>
    <n v="6"/>
    <s v="Medium"/>
    <s v="f"/>
    <s v="f"/>
    <s v="f"/>
    <s v="f"/>
    <s v="f"/>
    <s v="f"/>
    <s v="t"/>
    <x v="2"/>
    <x v="0"/>
    <n v="6"/>
    <x v="0"/>
    <x v="2"/>
  </r>
  <r>
    <s v="PAT_961"/>
    <n v="71"/>
    <x v="1"/>
    <x v="0"/>
    <x v="0"/>
    <x v="0"/>
    <x v="1"/>
    <x v="0"/>
    <s v="t"/>
    <s v="t"/>
    <s v="t"/>
    <s v="UNK"/>
    <s v="UNK"/>
    <n v="1818"/>
    <x v="4"/>
    <x v="11"/>
    <n v="21"/>
    <n v="20"/>
    <n v="20.5"/>
    <s v="Large"/>
    <s v="t"/>
    <s v="f"/>
    <s v="f"/>
    <s v="f"/>
    <s v="f"/>
    <s v="t"/>
    <s v="t"/>
    <x v="2"/>
    <x v="0"/>
    <n v="20.5"/>
    <x v="0"/>
    <x v="2"/>
  </r>
  <r>
    <s v="PAT_962"/>
    <n v="52"/>
    <x v="2"/>
    <x v="0"/>
    <x v="0"/>
    <x v="0"/>
    <x v="1"/>
    <x v="1"/>
    <s v="t"/>
    <s v="f"/>
    <s v="f"/>
    <s v="POMERANIA"/>
    <s v="POMERANIA"/>
    <n v="1823"/>
    <x v="3"/>
    <x v="0"/>
    <n v="3"/>
    <n v="3"/>
    <n v="3"/>
    <s v="Small"/>
    <s v="t"/>
    <s v="t"/>
    <s v="t"/>
    <s v="f"/>
    <s v="f"/>
    <s v="t"/>
    <s v="t"/>
    <x v="3"/>
    <x v="1"/>
    <n v="3"/>
    <x v="1"/>
    <x v="3"/>
  </r>
  <r>
    <s v="PAT_963"/>
    <n v="58"/>
    <x v="2"/>
    <x v="0"/>
    <x v="0"/>
    <x v="1"/>
    <x v="1"/>
    <x v="1"/>
    <s v="f"/>
    <s v="t"/>
    <s v="t"/>
    <s v="ITALY"/>
    <s v="GERMANY"/>
    <n v="1820"/>
    <x v="2"/>
    <x v="4"/>
    <n v="7"/>
    <n v="6"/>
    <n v="6.5"/>
    <s v="Medium"/>
    <s v="f"/>
    <s v="f"/>
    <s v="f"/>
    <s v="f"/>
    <s v="f"/>
    <s v="f"/>
    <s v="t"/>
    <x v="2"/>
    <x v="0"/>
    <n v="6.5"/>
    <x v="0"/>
    <x v="2"/>
  </r>
  <r>
    <s v="PAT_966"/>
    <n v="46"/>
    <x v="2"/>
    <x v="1"/>
    <x v="0"/>
    <x v="0"/>
    <x v="0"/>
    <x v="0"/>
    <s v="f"/>
    <s v="f"/>
    <s v="f"/>
    <s v="POMERANIA"/>
    <s v="POMERANIA"/>
    <n v="1825"/>
    <x v="3"/>
    <x v="0"/>
    <n v="12"/>
    <n v="5"/>
    <n v="8.5"/>
    <s v="Medium"/>
    <s v="t"/>
    <s v="t"/>
    <s v="f"/>
    <s v="t"/>
    <s v="f"/>
    <s v="f"/>
    <s v="t"/>
    <x v="4"/>
    <x v="1"/>
    <n v="8.5"/>
    <x v="1"/>
    <x v="4"/>
  </r>
  <r>
    <s v="PAT_968"/>
    <n v="56"/>
    <x v="2"/>
    <x v="0"/>
    <x v="0"/>
    <x v="1"/>
    <x v="1"/>
    <x v="0"/>
    <s v="t"/>
    <s v="f"/>
    <s v="t"/>
    <s v="POMERANIA"/>
    <s v="POMERANIA"/>
    <n v="1835"/>
    <x v="2"/>
    <x v="0"/>
    <n v="4"/>
    <n v="3"/>
    <n v="3.5"/>
    <s v="Small"/>
    <s v="t"/>
    <s v="t"/>
    <s v="f"/>
    <s v="t"/>
    <s v="t"/>
    <s v="t"/>
    <s v="t"/>
    <x v="3"/>
    <x v="1"/>
    <n v="3.5"/>
    <x v="1"/>
    <x v="3"/>
  </r>
  <r>
    <s v="PAT_97"/>
    <n v="47"/>
    <x v="2"/>
    <x v="0"/>
    <x v="0"/>
    <x v="0"/>
    <x v="1"/>
    <x v="0"/>
    <s v="f"/>
    <s v="t"/>
    <s v="f"/>
    <s v="GERMANY"/>
    <s v="GERMANY"/>
    <n v="151"/>
    <x v="2"/>
    <x v="6"/>
    <n v="22"/>
    <n v="15"/>
    <n v="18.5"/>
    <s v="Large"/>
    <s v="t"/>
    <s v="t"/>
    <s v="f"/>
    <s v="f"/>
    <s v="t"/>
    <s v="t"/>
    <s v="t"/>
    <x v="3"/>
    <x v="1"/>
    <n v="18.5"/>
    <x v="1"/>
    <x v="3"/>
  </r>
  <r>
    <s v="PAT_971"/>
    <n v="64"/>
    <x v="1"/>
    <x v="1"/>
    <x v="0"/>
    <x v="0"/>
    <x v="1"/>
    <x v="0"/>
    <s v="f"/>
    <s v="t"/>
    <s v="t"/>
    <s v="POMERANIA"/>
    <s v="POMERANIA"/>
    <n v="1847"/>
    <x v="2"/>
    <x v="8"/>
    <n v="14"/>
    <n v="13"/>
    <n v="13.5"/>
    <s v="Large"/>
    <s v="t"/>
    <s v="f"/>
    <s v="f"/>
    <s v="f"/>
    <s v="f"/>
    <s v="f"/>
    <s v="t"/>
    <x v="2"/>
    <x v="0"/>
    <n v="13.5"/>
    <x v="0"/>
    <x v="2"/>
  </r>
  <r>
    <s v="PAT_972"/>
    <n v="45"/>
    <x v="2"/>
    <x v="1"/>
    <x v="0"/>
    <x v="0"/>
    <x v="0"/>
    <x v="1"/>
    <s v="f"/>
    <s v="f"/>
    <s v="f"/>
    <s v="POMERANIA"/>
    <s v="POMERANIA"/>
    <n v="1843"/>
    <x v="2"/>
    <x v="5"/>
    <n v="5"/>
    <n v="3"/>
    <n v="4"/>
    <s v="Small"/>
    <s v="f"/>
    <s v="t"/>
    <s v="f"/>
    <s v="t"/>
    <s v="f"/>
    <s v="f"/>
    <s v="t"/>
    <x v="4"/>
    <x v="1"/>
    <n v="4"/>
    <x v="1"/>
    <x v="4"/>
  </r>
  <r>
    <s v="PAT_973"/>
    <n v="64"/>
    <x v="1"/>
    <x v="0"/>
    <x v="0"/>
    <x v="0"/>
    <x v="1"/>
    <x v="0"/>
    <s v="t"/>
    <s v="t"/>
    <s v="t"/>
    <s v="ITALY"/>
    <s v="ITALY"/>
    <n v="1839"/>
    <x v="3"/>
    <x v="3"/>
    <n v="5"/>
    <n v="3"/>
    <n v="4"/>
    <s v="Small"/>
    <s v="t"/>
    <s v="f"/>
    <s v="f"/>
    <s v="f"/>
    <s v="f"/>
    <s v="f"/>
    <s v="t"/>
    <x v="2"/>
    <x v="0"/>
    <n v="4"/>
    <x v="0"/>
    <x v="2"/>
  </r>
  <r>
    <s v="PAT_975"/>
    <n v="21"/>
    <x v="0"/>
    <x v="0"/>
    <x v="0"/>
    <x v="1"/>
    <x v="1"/>
    <x v="1"/>
    <s v="f"/>
    <s v="t"/>
    <s v="t"/>
    <s v="POMERANIA"/>
    <s v="POMERANIA"/>
    <n v="4734"/>
    <x v="2"/>
    <x v="4"/>
    <n v="20"/>
    <n v="10"/>
    <n v="15"/>
    <s v="Large"/>
    <s v="f"/>
    <s v="t"/>
    <s v="f"/>
    <s v="f"/>
    <s v="f"/>
    <s v="t"/>
    <s v="f"/>
    <x v="0"/>
    <x v="0"/>
    <n v="15"/>
    <x v="0"/>
    <x v="0"/>
  </r>
  <r>
    <s v="PAT_976"/>
    <n v="85"/>
    <x v="1"/>
    <x v="1"/>
    <x v="0"/>
    <x v="0"/>
    <x v="1"/>
    <x v="0"/>
    <s v="f"/>
    <s v="t"/>
    <s v="t"/>
    <s v="POMERANIA"/>
    <s v="POMERANIA"/>
    <n v="1837"/>
    <x v="3"/>
    <x v="1"/>
    <n v="35"/>
    <n v="25"/>
    <n v="30"/>
    <s v="Large"/>
    <s v="f"/>
    <s v="t"/>
    <s v="f"/>
    <s v="t"/>
    <s v="t"/>
    <s v="t"/>
    <s v="t"/>
    <x v="3"/>
    <x v="1"/>
    <n v="30"/>
    <x v="1"/>
    <x v="3"/>
  </r>
  <r>
    <s v="PAT_982"/>
    <n v="68"/>
    <x v="1"/>
    <x v="1"/>
    <x v="0"/>
    <x v="0"/>
    <x v="0"/>
    <x v="1"/>
    <s v="t"/>
    <s v="t"/>
    <s v="t"/>
    <s v="POMERANIA"/>
    <s v="POMERANIA"/>
    <n v="1852"/>
    <x v="3"/>
    <x v="2"/>
    <n v="17"/>
    <n v="14"/>
    <n v="15.5"/>
    <s v="Large"/>
    <s v="t"/>
    <s v="f"/>
    <s v="f"/>
    <s v="f"/>
    <s v="f"/>
    <s v="t"/>
    <s v="t"/>
    <x v="2"/>
    <x v="0"/>
    <n v="15.5"/>
    <x v="0"/>
    <x v="2"/>
  </r>
  <r>
    <s v="PAT_983"/>
    <n v="78"/>
    <x v="1"/>
    <x v="1"/>
    <x v="0"/>
    <x v="0"/>
    <x v="0"/>
    <x v="0"/>
    <s v="f"/>
    <s v="t"/>
    <s v="t"/>
    <s v="POMERANIA"/>
    <s v="POMERANIA"/>
    <n v="1853"/>
    <x v="2"/>
    <x v="5"/>
    <n v="10"/>
    <n v="9"/>
    <n v="9.5"/>
    <s v="Medium"/>
    <s v="t"/>
    <s v="f"/>
    <s v="t"/>
    <s v="f"/>
    <s v="f"/>
    <s v="t"/>
    <s v="t"/>
    <x v="2"/>
    <x v="0"/>
    <n v="9.5"/>
    <x v="0"/>
    <x v="2"/>
  </r>
  <r>
    <s v="PAT_985"/>
    <n v="49"/>
    <x v="2"/>
    <x v="0"/>
    <x v="0"/>
    <x v="0"/>
    <x v="1"/>
    <x v="1"/>
    <s v="f"/>
    <s v="t"/>
    <s v="t"/>
    <s v="POMERANIA"/>
    <s v="POMERANIA"/>
    <n v="1856"/>
    <x v="3"/>
    <x v="7"/>
    <n v="14"/>
    <n v="9"/>
    <n v="11.5"/>
    <s v="Large"/>
    <s v="t"/>
    <s v="t"/>
    <s v="t"/>
    <s v="f"/>
    <s v="t"/>
    <s v="t"/>
    <s v="t"/>
    <x v="3"/>
    <x v="1"/>
    <n v="11.5"/>
    <x v="1"/>
    <x v="3"/>
  </r>
  <r>
    <s v="PAT_987"/>
    <n v="47"/>
    <x v="2"/>
    <x v="1"/>
    <x v="0"/>
    <x v="0"/>
    <x v="1"/>
    <x v="1"/>
    <s v="f"/>
    <s v="f"/>
    <s v="f"/>
    <s v="POMERANIA"/>
    <s v="POMERANIA"/>
    <n v="1859"/>
    <x v="3"/>
    <x v="0"/>
    <n v="13"/>
    <n v="9"/>
    <n v="11"/>
    <s v="Large"/>
    <s v="t"/>
    <s v="t"/>
    <s v="t"/>
    <s v="t"/>
    <s v="f"/>
    <s v="t"/>
    <s v="t"/>
    <x v="2"/>
    <x v="0"/>
    <n v="11"/>
    <x v="0"/>
    <x v="2"/>
  </r>
  <r>
    <s v="PAT_988"/>
    <n v="78"/>
    <x v="1"/>
    <x v="1"/>
    <x v="0"/>
    <x v="0"/>
    <x v="0"/>
    <x v="1"/>
    <s v="f"/>
    <s v="t"/>
    <s v="f"/>
    <s v="POMERANIA"/>
    <s v="POMERANIA"/>
    <n v="1858"/>
    <x v="3"/>
    <x v="0"/>
    <n v="7"/>
    <n v="5"/>
    <n v="6"/>
    <s v="Medium"/>
    <s v="t"/>
    <s v="f"/>
    <s v="f"/>
    <s v="f"/>
    <s v="t"/>
    <s v="t"/>
    <s v="t"/>
    <x v="3"/>
    <x v="1"/>
    <n v="6"/>
    <x v="1"/>
    <x v="3"/>
  </r>
  <r>
    <s v="PAT_99"/>
    <n v="78"/>
    <x v="1"/>
    <x v="1"/>
    <x v="0"/>
    <x v="0"/>
    <x v="0"/>
    <x v="0"/>
    <s v="t"/>
    <s v="t"/>
    <s v="t"/>
    <s v="POMERANIA"/>
    <s v="POMERANIA"/>
    <n v="153"/>
    <x v="2"/>
    <x v="0"/>
    <n v="10"/>
    <n v="6"/>
    <n v="8"/>
    <s v="Medium"/>
    <s v="t"/>
    <s v="t"/>
    <s v="t"/>
    <s v="f"/>
    <s v="t"/>
    <s v="t"/>
    <s v="t"/>
    <x v="3"/>
    <x v="1"/>
    <n v="8"/>
    <x v="1"/>
    <x v="3"/>
  </r>
  <r>
    <s v="PAT_992"/>
    <n v="51"/>
    <x v="2"/>
    <x v="0"/>
    <x v="0"/>
    <x v="0"/>
    <x v="1"/>
    <x v="0"/>
    <s v="f"/>
    <s v="f"/>
    <s v="f"/>
    <s v="GERMANY"/>
    <s v="GERMANY"/>
    <n v="1864"/>
    <x v="3"/>
    <x v="8"/>
    <n v="9"/>
    <n v="8"/>
    <n v="8.5"/>
    <s v="Medium"/>
    <s v="t"/>
    <s v="f"/>
    <s v="f"/>
    <s v="f"/>
    <s v="f"/>
    <s v="f"/>
    <s v="t"/>
    <x v="2"/>
    <x v="0"/>
    <n v="8.5"/>
    <x v="0"/>
    <x v="2"/>
  </r>
  <r>
    <s v="PAT_994"/>
    <n v="52"/>
    <x v="2"/>
    <x v="1"/>
    <x v="0"/>
    <x v="0"/>
    <x v="1"/>
    <x v="1"/>
    <s v="t"/>
    <s v="t"/>
    <s v="f"/>
    <s v="POMERANIA"/>
    <s v="POMERANIA"/>
    <n v="1866"/>
    <x v="3"/>
    <x v="11"/>
    <n v="11"/>
    <n v="8"/>
    <n v="9.5"/>
    <s v="Medium"/>
    <s v="t"/>
    <s v="t"/>
    <s v="f"/>
    <s v="f"/>
    <s v="t"/>
    <s v="f"/>
    <s v="t"/>
    <x v="3"/>
    <x v="1"/>
    <n v="9.5"/>
    <x v="1"/>
    <x v="3"/>
  </r>
  <r>
    <s v="PAT_995"/>
    <n v="49"/>
    <x v="2"/>
    <x v="1"/>
    <x v="0"/>
    <x v="0"/>
    <x v="0"/>
    <x v="0"/>
    <s v="f"/>
    <s v="f"/>
    <s v="f"/>
    <s v="UNK"/>
    <s v="UNK"/>
    <n v="1867"/>
    <x v="2"/>
    <x v="11"/>
    <n v="23"/>
    <n v="20"/>
    <n v="21.5"/>
    <s v="Large"/>
    <s v="f"/>
    <s v="t"/>
    <s v="f"/>
    <s v="t"/>
    <s v="f"/>
    <s v="t"/>
    <s v="t"/>
    <x v="4"/>
    <x v="1"/>
    <n v="21.5"/>
    <x v="1"/>
    <x v="4"/>
  </r>
  <r>
    <s v="PAT_996"/>
    <n v="50"/>
    <x v="2"/>
    <x v="0"/>
    <x v="0"/>
    <x v="0"/>
    <x v="0"/>
    <x v="0"/>
    <s v="f"/>
    <s v="f"/>
    <s v="f"/>
    <s v="UNKNOWN"/>
    <s v="UNKNOWN"/>
    <n v="6"/>
    <x v="1"/>
    <x v="6"/>
    <n v="0"/>
    <n v="0"/>
    <n v="0"/>
    <s v="Small"/>
    <s v="f"/>
    <s v="f"/>
    <s v="f"/>
    <s v="f"/>
    <s v="f"/>
    <s v="f"/>
    <s v="f"/>
    <x v="2"/>
    <x v="0"/>
    <n v="0"/>
    <x v="0"/>
    <x v="2"/>
  </r>
  <r>
    <s v="PAT_997"/>
    <n v="60"/>
    <x v="1"/>
    <x v="0"/>
    <x v="0"/>
    <x v="0"/>
    <x v="0"/>
    <x v="0"/>
    <s v="f"/>
    <s v="f"/>
    <s v="f"/>
    <s v="UNKNOWN"/>
    <s v="UNKNOWN"/>
    <n v="14"/>
    <x v="1"/>
    <x v="2"/>
    <n v="0"/>
    <n v="0"/>
    <n v="0"/>
    <s v="Small"/>
    <s v="t"/>
    <s v="f"/>
    <s v="f"/>
    <s v="f"/>
    <s v="t"/>
    <s v="f"/>
    <s v="f"/>
    <x v="2"/>
    <x v="0"/>
    <n v="0"/>
    <x v="0"/>
    <x v="2"/>
  </r>
  <r>
    <s v="PAT_998"/>
    <n v="50"/>
    <x v="2"/>
    <x v="1"/>
    <x v="0"/>
    <x v="0"/>
    <x v="0"/>
    <x v="0"/>
    <s v="f"/>
    <s v="f"/>
    <s v="f"/>
    <s v="UNKNOWN"/>
    <s v="UNKNOWN"/>
    <n v="17"/>
    <x v="1"/>
    <x v="0"/>
    <n v="0"/>
    <n v="0"/>
    <n v="0"/>
    <s v="Small"/>
    <s v="f"/>
    <s v="t"/>
    <s v="f"/>
    <s v="f"/>
    <s v="f"/>
    <s v="f"/>
    <s v="f"/>
    <x v="1"/>
    <x v="0"/>
    <n v="0"/>
    <x v="0"/>
    <x v="1"/>
  </r>
  <r>
    <s v="PAT_999"/>
    <n v="40"/>
    <x v="3"/>
    <x v="1"/>
    <x v="0"/>
    <x v="0"/>
    <x v="0"/>
    <x v="0"/>
    <s v="f"/>
    <s v="f"/>
    <s v="f"/>
    <s v="UNKNOWN"/>
    <s v="UNKNOWN"/>
    <n v="20"/>
    <x v="1"/>
    <x v="5"/>
    <n v="0"/>
    <n v="0"/>
    <n v="0"/>
    <s v="Small"/>
    <s v="t"/>
    <s v="f"/>
    <s v="f"/>
    <s v="f"/>
    <s v="t"/>
    <s v="f"/>
    <s v="f"/>
    <x v="2"/>
    <x v="0"/>
    <n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7BC12C-6857-4556-A42A-2703E1646871}"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0" firstHeaderRow="1" firstDataRow="1" firstDataCol="1"/>
  <pivotFields count="32">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Row" dataField="1" showAll="0" sortType="descending">
      <items count="7">
        <item x="2"/>
        <item x="3"/>
        <item x="0"/>
        <item x="4"/>
        <item x="1"/>
        <item x="5"/>
        <item t="default"/>
      </items>
      <autoSortScope>
        <pivotArea dataOnly="0" outline="0" fieldPosition="0">
          <references count="1">
            <reference field="4294967294" count="1" selected="0">
              <x v="0"/>
            </reference>
          </references>
        </pivotArea>
      </autoSortScope>
    </pivotField>
  </pivotFields>
  <rowFields count="1">
    <field x="31"/>
  </rowFields>
  <rowItems count="7">
    <i>
      <x/>
    </i>
    <i>
      <x v="1"/>
    </i>
    <i>
      <x v="2"/>
    </i>
    <i>
      <x v="4"/>
    </i>
    <i>
      <x v="5"/>
    </i>
    <i>
      <x v="3"/>
    </i>
    <i t="grand">
      <x/>
    </i>
  </rowItems>
  <colItems count="1">
    <i/>
  </colItems>
  <dataFields count="1">
    <dataField name="Count of Diagnosis_Description" fld="31" subtotal="count" baseField="0" baseItem="0"/>
  </dataFields>
  <chartFormats count="1">
    <chartFormat chart="2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63EA54-F89F-4CBB-8BF1-5911AC831771}"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9:C22" firstHeaderRow="1" firstDataRow="1" firstDataCol="1"/>
  <pivotFields count="32">
    <pivotField showAll="0"/>
    <pivotField showAll="0"/>
    <pivotField showAll="0"/>
    <pivotField showAll="0">
      <items count="3">
        <item x="1"/>
        <item x="0"/>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8">
        <item x="1"/>
        <item x="0"/>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s>
  <rowFields count="1">
    <field x="6"/>
  </rowFields>
  <rowItems count="3">
    <i>
      <x/>
    </i>
    <i>
      <x v="1"/>
    </i>
    <i t="grand">
      <x/>
    </i>
  </rowItems>
  <colItems count="1">
    <i/>
  </colItems>
  <dataFields count="1">
    <dataField name="Average of cancerous_flag" fld="28" subtotal="average" baseField="6"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230FB4-F432-434A-AB00-ABF55ACB170A}"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5:B18" firstHeaderRow="1" firstDataRow="1" firstDataCol="1"/>
  <pivotFields count="32">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pivotFields>
  <rowFields count="1">
    <field x="30"/>
  </rowFields>
  <rowItems count="3">
    <i>
      <x/>
    </i>
    <i>
      <x v="1"/>
    </i>
    <i t="grand">
      <x/>
    </i>
  </rowItems>
  <colItems count="1">
    <i/>
  </colItems>
  <dataFields count="1">
    <dataField name="Count of cancerous_flag" fld="28" subtotal="count" baseField="0" baseItem="0"/>
  </dataFields>
  <formats count="1">
    <format dxfId="5">
      <pivotArea field="3" type="button" dataOnly="0" labelOnly="1" outline="0"/>
    </format>
  </formats>
  <chartFormats count="3">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30" count="1" selected="0">
            <x v="0"/>
          </reference>
        </references>
      </pivotArea>
    </chartFormat>
    <chartFormat chart="22" format="12">
      <pivotArea type="data" outline="0" fieldPosition="0">
        <references count="2">
          <reference field="4294967294" count="1" selected="0">
            <x v="0"/>
          </reference>
          <reference field="3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186DF-5296-4A0B-9B6A-8B020B6ECFDD}"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5:C18" firstHeaderRow="1" firstDataRow="1" firstDataCol="1"/>
  <pivotFields count="32">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3">
    <i>
      <x/>
    </i>
    <i>
      <x v="1"/>
    </i>
    <i t="grand">
      <x/>
    </i>
  </rowItems>
  <colItems count="1">
    <i/>
  </colItems>
  <dataFields count="1">
    <dataField name="Average of cancerous_flag" fld="28" subtotal="average" baseField="3" baseItem="0" numFmtId="164"/>
  </dataField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F932E9-A5FA-45FA-A96E-A5035D96A5B3}"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3" firstDataCol="1"/>
  <pivotFields count="32">
    <pivotField showAll="0"/>
    <pivotField showAll="0"/>
    <pivotField axis="axisRow" showAll="0">
      <items count="5">
        <item x="1"/>
        <item x="3"/>
        <item x="2"/>
        <item x="0"/>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2"/>
        <item x="3"/>
        <item x="4"/>
        <item x="0"/>
        <item x="5"/>
        <item x="1"/>
        <item t="default"/>
      </items>
    </pivotField>
    <pivotField dataField="1" showAll="0"/>
    <pivotField showAll="0"/>
    <pivotField showAll="0"/>
    <pivotField showAll="0"/>
  </pivotFields>
  <rowFields count="1">
    <field x="2"/>
  </rowFields>
  <rowItems count="5">
    <i>
      <x/>
    </i>
    <i>
      <x v="1"/>
    </i>
    <i>
      <x v="2"/>
    </i>
    <i>
      <x v="3"/>
    </i>
    <i t="grand">
      <x/>
    </i>
  </rowItems>
  <colFields count="2">
    <field x="3"/>
    <field x="-2"/>
  </colFields>
  <colItems count="6">
    <i>
      <x/>
      <x/>
    </i>
    <i r="1" i="1">
      <x v="1"/>
    </i>
    <i>
      <x v="1"/>
      <x/>
    </i>
    <i r="1" i="1">
      <x v="1"/>
    </i>
    <i t="grand">
      <x/>
    </i>
    <i t="grand" i="1">
      <x/>
    </i>
  </colItems>
  <dataFields count="2">
    <dataField name="Average of cancerous_flag" fld="28" subtotal="average" baseField="2" baseItem="0" numFmtId="164"/>
    <dataField name="Count of cancerous_flag" fld="28" subtotal="count" baseField="2" baseItem="0" numFmtId="165"/>
  </dataFields>
  <formats count="3">
    <format dxfId="32">
      <pivotArea collapsedLevelsAreSubtotals="1" fieldPosition="0">
        <references count="2">
          <reference field="2" count="1">
            <x v="0"/>
          </reference>
          <reference field="3" count="1" selected="0">
            <x v="0"/>
          </reference>
        </references>
      </pivotArea>
    </format>
    <format dxfId="31">
      <pivotArea outline="0" fieldPosition="0">
        <references count="1">
          <reference field="4294967294" count="1">
            <x v="0"/>
          </reference>
        </references>
      </pivotArea>
    </format>
    <format dxfId="30">
      <pivotArea outline="0" fieldPosition="0">
        <references count="1">
          <reference field="4294967294" count="1">
            <x v="1"/>
          </reference>
        </references>
      </pivotArea>
    </format>
  </formats>
  <conditionalFormats count="3">
    <conditionalFormat priority="3">
      <pivotAreas count="1">
        <pivotArea type="data" collapsedLevelsAreSubtotals="1" fieldPosition="0">
          <references count="3">
            <reference field="4294967294" count="1" selected="0">
              <x v="0"/>
            </reference>
            <reference field="2" count="4">
              <x v="0"/>
              <x v="1"/>
              <x v="2"/>
              <x v="3"/>
            </reference>
            <reference field="3" count="1" selected="0">
              <x v="0"/>
            </reference>
          </references>
        </pivotArea>
      </pivotAreas>
    </conditionalFormat>
    <conditionalFormat priority="2">
      <pivotAreas count="1">
        <pivotArea type="data" collapsedLevelsAreSubtotals="1" fieldPosition="0">
          <references count="3">
            <reference field="4294967294" count="1" selected="0">
              <x v="0"/>
            </reference>
            <reference field="2" count="4">
              <x v="0"/>
              <x v="1"/>
              <x v="2"/>
              <x v="3"/>
            </reference>
            <reference field="3" count="1" selected="0">
              <x v="1"/>
            </reference>
          </references>
        </pivotArea>
      </pivotAreas>
    </conditionalFormat>
    <conditionalFormat priority="1">
      <pivotAreas count="1">
        <pivotArea type="data" collapsedLevelsAreSubtotals="1" fieldPosition="0">
          <references count="3">
            <reference field="4294967294" count="1" selected="0">
              <x v="0"/>
            </reference>
            <reference field="2" count="4">
              <x v="0"/>
              <x v="1"/>
              <x v="2"/>
              <x v="3"/>
            </reference>
            <reference field="3"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E3CA9C-1ED8-44FB-80FC-6D82910CC508}"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0:B57"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7">
        <item x="2"/>
        <item x="3"/>
        <item x="4"/>
        <item x="0"/>
        <item x="5"/>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axis="axisRow" showAll="0">
      <items count="7">
        <item x="2"/>
        <item x="3"/>
        <item x="0"/>
        <item x="4"/>
        <item x="1"/>
        <item x="5"/>
        <item t="default"/>
      </items>
    </pivotField>
  </pivotFields>
  <rowFields count="1">
    <field x="31"/>
  </rowFields>
  <rowItems count="7">
    <i>
      <x/>
    </i>
    <i>
      <x v="1"/>
    </i>
    <i>
      <x v="2"/>
    </i>
    <i>
      <x v="3"/>
    </i>
    <i>
      <x v="4"/>
    </i>
    <i>
      <x v="5"/>
    </i>
    <i t="grand">
      <x/>
    </i>
  </rowItems>
  <colItems count="1">
    <i/>
  </colItems>
  <dataFields count="1">
    <dataField name="Average of cancerous_flag" fld="28"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C8B0AC-58E3-4603-8536-6557D109782D}"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1:B37" firstHeaderRow="1" firstDataRow="1" firstDataCol="1"/>
  <pivotFields count="32">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5">
        <item x="9"/>
        <item x="5"/>
        <item x="4"/>
        <item x="6"/>
        <item x="1"/>
        <item x="0"/>
        <item x="12"/>
        <item x="2"/>
        <item x="8"/>
        <item x="13"/>
        <item x="3"/>
        <item x="7"/>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5"/>
  </rowFields>
  <rowItems count="6">
    <i>
      <x v="3"/>
    </i>
    <i>
      <x v="4"/>
    </i>
    <i>
      <x v="10"/>
    </i>
    <i>
      <x v="9"/>
    </i>
    <i>
      <x v="11"/>
    </i>
    <i t="grand">
      <x/>
    </i>
  </rowItems>
  <colItems count="1">
    <i/>
  </colItems>
  <dataFields count="1">
    <dataField name="Average of cancerous_flag" fld="28" subtotal="average" baseField="15" baseItem="3" numFmtId="164"/>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FDE0C7-A201-484A-95A4-BC14A0E7E894}"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2:B27" firstHeaderRow="1" firstDataRow="1" firstDataCol="1"/>
  <pivotFields count="32">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5">
    <i>
      <x/>
    </i>
    <i>
      <x v="2"/>
    </i>
    <i>
      <x v="1"/>
    </i>
    <i>
      <x v="3"/>
    </i>
    <i t="grand">
      <x/>
    </i>
  </rowItems>
  <colItems count="1">
    <i/>
  </colItems>
  <dataFields count="1">
    <dataField name="Average of cancerous_flag" fld="28" subtotal="average" baseField="2" baseItem="0" numFmtId="164"/>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A75740-F008-4557-AB78-8D52206C0833}"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C27" firstHeaderRow="1" firstDataRow="1" firstDataCol="0"/>
  <pivotFields count="32">
    <pivotField showAll="0"/>
    <pivotField showAll="0"/>
    <pivotField showAll="0">
      <items count="5">
        <item x="1"/>
        <item x="3"/>
        <item x="2"/>
        <item x="0"/>
        <item t="default"/>
      </items>
    </pivotField>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380DF2-5349-4631-97CE-9414DE99F43F}"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32">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cancerous_flag"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9AF43B-E337-4111-BA93-F3AF9BB3B8E0}"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2">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Count of cancerous_flag" fld="28" subtotal="count"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3A3D0B-8014-41E5-B310-9C4D95CBC89A}"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mean_diameter" fld="29" subtotal="average"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15E298-53AB-4F40-AD16-ACD73D5F67C4}"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5:T16" firstHeaderRow="1" firstDataRow="1" firstDataCol="1"/>
  <pivotFields count="32">
    <pivotField showAll="0"/>
    <pivotField showAll="0"/>
    <pivotField showAll="0">
      <items count="5">
        <item x="1"/>
        <item x="3"/>
        <item x="2"/>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5">
        <item x="9"/>
        <item x="5"/>
        <item x="4"/>
        <item x="6"/>
        <item x="1"/>
        <item x="0"/>
        <item x="12"/>
        <item x="2"/>
        <item x="8"/>
        <item x="13"/>
        <item x="3"/>
        <item x="7"/>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5"/>
  </rowFields>
  <rowItems count="11">
    <i>
      <x v="11"/>
    </i>
    <i>
      <x v="9"/>
    </i>
    <i>
      <x v="10"/>
    </i>
    <i>
      <x v="4"/>
    </i>
    <i>
      <x v="3"/>
    </i>
    <i>
      <x v="5"/>
    </i>
    <i>
      <x v="2"/>
    </i>
    <i>
      <x v="13"/>
    </i>
    <i>
      <x v="1"/>
    </i>
    <i>
      <x v="8"/>
    </i>
    <i t="grand">
      <x/>
    </i>
  </rowItems>
  <colItems count="1">
    <i/>
  </colItems>
  <dataFields count="1">
    <dataField name="Average of cancerous_flag" fld="28" subtotal="average" baseField="15" baseItem="4" numFmtId="164"/>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11"/>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5CB1120-E7EA-492D-84D7-5D8316BFF6F0}"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9:N16" firstHeaderRow="1" firstDataRow="1" firstDataCol="1"/>
  <pivotFields count="32">
    <pivotField showAll="0"/>
    <pivotField showAll="0"/>
    <pivotField showAll="0">
      <items count="5">
        <item x="1"/>
        <item x="3"/>
        <item x="2"/>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sortType="descending">
      <items count="7">
        <item x="2"/>
        <item x="3"/>
        <item x="0"/>
        <item x="4"/>
        <item x="1"/>
        <item x="5"/>
        <item t="default"/>
      </items>
      <autoSortScope>
        <pivotArea dataOnly="0" outline="0" fieldPosition="0">
          <references count="1">
            <reference field="4294967294" count="1" selected="0">
              <x v="0"/>
            </reference>
          </references>
        </pivotArea>
      </autoSortScope>
    </pivotField>
  </pivotFields>
  <rowFields count="1">
    <field x="31"/>
  </rowFields>
  <rowItems count="7">
    <i>
      <x v="3"/>
    </i>
    <i>
      <x v="5"/>
    </i>
    <i>
      <x v="1"/>
    </i>
    <i>
      <x/>
    </i>
    <i>
      <x v="4"/>
    </i>
    <i>
      <x v="2"/>
    </i>
    <i t="grand">
      <x/>
    </i>
  </rowItems>
  <colItems count="1">
    <i/>
  </colItems>
  <dataFields count="1">
    <dataField name="Average of mean_diameter" fld="29" subtotal="average" baseField="31" baseItem="2" numFmtId="167"/>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FBA76EF-891E-49C2-8C27-F13E25A85A60}"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6" firstHeaderRow="1" firstDataRow="1" firstDataCol="1"/>
  <pivotFields count="32">
    <pivotField showAll="0"/>
    <pivotField showAll="0"/>
    <pivotField showAll="0">
      <items count="5">
        <item x="1"/>
        <item x="3"/>
        <item x="2"/>
        <item x="0"/>
        <item t="default"/>
      </items>
    </pivotField>
    <pivotField showAll="0">
      <items count="3">
        <item x="1"/>
        <item x="0"/>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3">
    <i>
      <x/>
    </i>
    <i>
      <x v="1"/>
    </i>
    <i t="grand">
      <x/>
    </i>
  </rowItems>
  <colItems count="1">
    <i/>
  </colItems>
  <dataFields count="1">
    <dataField name="Average of cancerous_flag" fld="28" subtotal="average" baseField="7" baseItem="0" numFmtId="164"/>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DBF2657-6B22-4E50-84C2-EF2C948D518F}"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19" firstHeaderRow="1" firstDataRow="1" firstDataCol="1"/>
  <pivotFields count="32">
    <pivotField showAll="0"/>
    <pivotField showAll="0"/>
    <pivotField showAll="0"/>
    <pivotField showAll="0">
      <items count="3">
        <item x="1"/>
        <item h="1" x="0"/>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6"/>
  </rowFields>
  <rowItems count="3">
    <i>
      <x/>
    </i>
    <i>
      <x v="1"/>
    </i>
    <i t="grand">
      <x/>
    </i>
  </rowItems>
  <colItems count="1">
    <i/>
  </colItems>
  <dataFields count="1">
    <dataField name="Average of cancerous_flag" fld="28" subtotal="average" baseField="6"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142BFA7-2006-4AC1-AED2-5403A3D9520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3" firstHeaderRow="1" firstDataRow="1" firstDataCol="1"/>
  <pivotFields count="32">
    <pivotField showAll="0"/>
    <pivotField showAll="0"/>
    <pivotField showAll="0"/>
    <pivotField showAll="0">
      <items count="3">
        <item x="1"/>
        <item h="1" x="0"/>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5"/>
  </rowFields>
  <rowItems count="3">
    <i>
      <x/>
    </i>
    <i>
      <x v="1"/>
    </i>
    <i t="grand">
      <x/>
    </i>
  </rowItems>
  <colItems count="1">
    <i/>
  </colItems>
  <dataFields count="1">
    <dataField name="Average of cancerous_flag" fld="28" subtotal="average"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8FF4AD9-4E79-4358-922A-D3BC2DC05536}"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2">
    <pivotField showAll="0"/>
    <pivotField showAll="0"/>
    <pivotField showAll="0">
      <items count="5">
        <item x="1"/>
        <item x="3"/>
        <item x="2"/>
        <item x="0"/>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3">
    <i>
      <x/>
    </i>
    <i>
      <x v="1"/>
    </i>
    <i t="grand">
      <x/>
    </i>
  </rowItems>
  <colItems count="1">
    <i/>
  </colItems>
  <dataFields count="1">
    <dataField name="Average of cancerous_flag" fld="28"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42B446E-21D7-4F9B-BE7E-E6DB7407C454}"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CA2E55-FBC9-47A6-8F1F-CE48608E5B00}" autoFormatId="16" applyNumberFormats="0" applyBorderFormats="0" applyFontFormats="0" applyPatternFormats="0" applyAlignmentFormats="0" applyWidthHeightFormats="0">
  <queryTableRefresh nextId="34" unboundColumnsRight="1">
    <queryTableFields count="32">
      <queryTableField id="1" name="patient_id" tableColumnId="1"/>
      <queryTableField id="2" name="age" tableColumnId="2"/>
      <queryTableField id="3" name="age_group" tableColumnId="3"/>
      <queryTableField id="4" name="gender" tableColumnId="4"/>
      <queryTableField id="5" name="smoke" tableColumnId="5"/>
      <queryTableField id="6" name="drink" tableColumnId="6"/>
      <queryTableField id="7" name="pesticide" tableColumnId="7"/>
      <queryTableField id="8" name="skin_cancer_history" tableColumnId="8"/>
      <queryTableField id="9" name="cancer_history" tableColumnId="9"/>
      <queryTableField id="10" name="has_piped_water" tableColumnId="10"/>
      <queryTableField id="11" name="has_sewage_system" tableColumnId="11"/>
      <queryTableField id="12" name="background_father" tableColumnId="12"/>
      <queryTableField id="13" name="background_mother" tableColumnId="13"/>
      <queryTableField id="14" name="lesion_id" tableColumnId="14"/>
      <queryTableField id="15" name="fitspatrick" tableColumnId="15"/>
      <queryTableField id="16" name="region" tableColumnId="16"/>
      <queryTableField id="17" name="diameter_1" tableColumnId="17"/>
      <queryTableField id="18" name="diameter_2" tableColumnId="18"/>
      <queryTableField id="19" name="avg_diameter" tableColumnId="19"/>
      <queryTableField id="20" name="lesion_size_category" tableColumnId="20"/>
      <queryTableField id="21" name="itch" tableColumnId="21"/>
      <queryTableField id="22" name="grew" tableColumnId="22"/>
      <queryTableField id="23" name="hurt" tableColumnId="23"/>
      <queryTableField id="24" name="changed" tableColumnId="24"/>
      <queryTableField id="25" name="bleed" tableColumnId="25"/>
      <queryTableField id="26" name="elevation" tableColumnId="26"/>
      <queryTableField id="27" name="biopsed" tableColumnId="27"/>
      <queryTableField id="28" name="diagnostic" tableColumnId="28"/>
      <queryTableField id="29" name="cancerous_flag" tableColumnId="29"/>
      <queryTableField id="30" name="mean_diameter" tableColumnId="30"/>
      <queryTableField id="31" name="lesion_status" tableColumnId="31"/>
      <queryTableField id="33" dataBound="0" tableColumnId="33"/>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FD2340D-8BDD-4EEF-9C1F-38D0A5945CB3}" sourceName="gender">
  <pivotTables>
    <pivotTable tabId="20" name="PivotTable7"/>
    <pivotTable tabId="20" name="PivotTable6"/>
    <pivotTable tabId="14" name="PivotTable4"/>
    <pivotTable tabId="9" name="PivotTable5"/>
    <pivotTable tabId="6" name="PivotTable2"/>
    <pivotTable tabId="6" name="PivotTable1"/>
    <pivotTable tabId="6" name="PivotTable3"/>
    <pivotTable tabId="14" name="PivotTable5"/>
    <pivotTable tabId="20" name="PivotTable5"/>
  </pivotTables>
  <data>
    <tabular pivotCacheId="163563206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9C5AFC2-940D-4B76-9BC8-2AF406F31C52}" sourceName="age_group">
  <pivotTables>
    <pivotTable tabId="20" name="PivotTable7"/>
    <pivotTable tabId="14" name="PivotTable6"/>
    <pivotTable tabId="20" name="PivotTable6"/>
    <pivotTable tabId="20" name="PivotTable2"/>
    <pivotTable tabId="20" name="PivotTable5"/>
  </pivotTables>
  <data>
    <tabular pivotCacheId="1635632060">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0056712-3CEE-4A73-B2D0-5D9275477953}" cache="Slicer_gender1" caption="Gender" columnCount="2" style="DermAI Medical Blue" rowHeight="257175"/>
  <slicer name="age_group" xr10:uid="{F875169C-72EB-48C7-9629-CFF9F12B6382}" cache="Slicer_age_group" caption="Age Group" columnCount="2" style="DermAI Medical Blu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410CD9E-7E82-40E1-A1B1-126FBB28CD36}" cache="Slicer_gender1" caption="gender"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FBC043-83E5-4A66-8AFA-1009B77F7891}" name="Table2" displayName="Table2" ref="A3:AF868" totalsRowShown="0">
  <autoFilter ref="A3:AF868" xr:uid="{74FBC043-83E5-4A66-8AFA-1009B77F7891}"/>
  <tableColumns count="32">
    <tableColumn id="1" xr3:uid="{60051AED-F273-4821-95D1-8880BC494AFD}" name="patient_id"/>
    <tableColumn id="2" xr3:uid="{A9F19B06-2E6A-46C1-9289-4F5777A79B5D}" name="age"/>
    <tableColumn id="3" xr3:uid="{BA52C066-AB1F-4A30-8F01-966D2FC08216}" name="age_group"/>
    <tableColumn id="4" xr3:uid="{DA140302-16EB-4804-AE82-D2D7B7D17BA3}" name="gender"/>
    <tableColumn id="5" xr3:uid="{B87256B6-80F8-4E72-B084-2F53B71DC983}" name="smoke"/>
    <tableColumn id="6" xr3:uid="{5831EE15-A5B8-48D4-9A32-B11B8189D094}" name="drink"/>
    <tableColumn id="7" xr3:uid="{D07E61F0-C54F-4439-88E3-960C122B8345}" name="pesticide"/>
    <tableColumn id="8" xr3:uid="{F42C5962-E298-4398-BCF7-50AF532D48AC}" name="skin_cancer_history"/>
    <tableColumn id="9" xr3:uid="{E0904479-17F1-4DA0-BD07-7B0EAAF66665}" name="cancer_history"/>
    <tableColumn id="10" xr3:uid="{F93625B8-7BDE-48E7-A6D2-849BE182DC56}" name="has_piped_water"/>
    <tableColumn id="11" xr3:uid="{2E6B03F8-5819-44BE-9D4B-CD416C456693}" name="has_sewage_system"/>
    <tableColumn id="12" xr3:uid="{CF577145-E17B-4267-89BE-115CE9F6885D}" name="background_father"/>
    <tableColumn id="13" xr3:uid="{DA82AAE7-F7AD-4EBC-AB7F-C2C20302390E}" name="background_mother"/>
    <tableColumn id="14" xr3:uid="{BB604C96-BDE6-40AB-A4C1-C2158A0D7BE4}" name="lesion_id"/>
    <tableColumn id="15" xr3:uid="{A3CFB23B-258F-4294-B97E-562BE2D3B9EE}" name="fitspatrick"/>
    <tableColumn id="16" xr3:uid="{3C1FCD15-8A9A-4842-B94F-6EEF61BBF3A8}" name="region"/>
    <tableColumn id="17" xr3:uid="{9D6AF037-EA55-4C0B-8688-0CA4C9B10788}" name="diameter_1"/>
    <tableColumn id="18" xr3:uid="{4238C70A-8823-4505-875C-F8A0F43B61F4}" name="diameter_2"/>
    <tableColumn id="19" xr3:uid="{69DB8B85-37C1-4F87-B8A7-BB89D57FB998}" name="avg_diameter"/>
    <tableColumn id="20" xr3:uid="{2FB02E88-E873-4E7D-B522-CE6CA8DDC88A}" name="lesion_size_category"/>
    <tableColumn id="21" xr3:uid="{D6167C91-D351-456D-84CE-887E03470D2C}" name="itch"/>
    <tableColumn id="22" xr3:uid="{7380E633-4C5D-4CFD-869E-7B935774E864}" name="grew"/>
    <tableColumn id="23" xr3:uid="{84048760-C66D-482D-B16C-772BF5B1C884}" name="hurt"/>
    <tableColumn id="24" xr3:uid="{0A179B05-5D47-4FEA-A77B-402424F7854E}" name="changed"/>
    <tableColumn id="25" xr3:uid="{95E14015-29CA-49B8-AFA4-98FDB65C10FB}" name="bleed"/>
    <tableColumn id="26" xr3:uid="{69B3D1E0-D636-41DF-8143-13156C12D31E}" name="elevation"/>
    <tableColumn id="27" xr3:uid="{A5411B60-E2EA-404F-9A15-CEF6155DFC08}" name="biopsed"/>
    <tableColumn id="28" xr3:uid="{D026DA2B-9A1F-4651-A48C-19F02098D2CF}" name="diagnostic"/>
    <tableColumn id="29" xr3:uid="{F6301165-B380-4102-957A-DAE6145A7533}" name="cancerous_flag"/>
    <tableColumn id="30" xr3:uid="{DF0A7D58-8BF7-4EC8-9FAA-7D3A1C39A07A}" name="mean_diameter"/>
    <tableColumn id="31" xr3:uid="{3FD66BDB-BE08-40B2-90CD-42E43F8767D5}" name="  lesion_classification"/>
    <tableColumn id="32" xr3:uid="{E86F1492-1D69-40EF-8E6E-C27DCC4EA8E9}" name="Diagnosis_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F6F742-58E5-4661-95BA-FA5925AED1AA}" name="DermAI_Data" displayName="DermAI_Data" ref="A1:AF1089" tableType="queryTable" totalsRowShown="0">
  <autoFilter ref="A1:AF1089" xr:uid="{45F6F742-58E5-4661-95BA-FA5925AED1AA}"/>
  <tableColumns count="32">
    <tableColumn id="1" xr3:uid="{3E214224-32CD-4E20-AAFA-748E52390192}" uniqueName="1" name="patient_id" queryTableFieldId="1" dataDxfId="29"/>
    <tableColumn id="2" xr3:uid="{370695A0-97D4-40E2-BD5E-7EE31B444637}" uniqueName="2" name="age" queryTableFieldId="2"/>
    <tableColumn id="3" xr3:uid="{256D4E18-0D24-40EB-A15F-E88320E9F473}" uniqueName="3" name="age_group" queryTableFieldId="3" dataDxfId="28"/>
    <tableColumn id="4" xr3:uid="{6A8A7A5F-99C1-4BDF-AC7E-46A3C66FE1BD}" uniqueName="4" name="gender" queryTableFieldId="4" dataDxfId="27"/>
    <tableColumn id="5" xr3:uid="{7E653F93-382D-498E-AD66-38A90AAED68C}" uniqueName="5" name="smoke" queryTableFieldId="5" dataDxfId="26"/>
    <tableColumn id="6" xr3:uid="{90FE4FB4-F61C-4261-BD47-D0B655190B00}" uniqueName="6" name="drink" queryTableFieldId="6" dataDxfId="25"/>
    <tableColumn id="7" xr3:uid="{C178985E-2F0E-48B7-B8DE-A0FFDDD8E386}" uniqueName="7" name="pesticide" queryTableFieldId="7" dataDxfId="24"/>
    <tableColumn id="8" xr3:uid="{5D36DEED-D43A-4FCF-862C-011C157B78ED}" uniqueName="8" name="skin_cancer_history" queryTableFieldId="8" dataDxfId="23"/>
    <tableColumn id="9" xr3:uid="{D6B9E37B-63CE-4617-84AC-88F1EA0AA0F1}" uniqueName="9" name="cancer_history" queryTableFieldId="9" dataDxfId="22"/>
    <tableColumn id="10" xr3:uid="{2BD05AF6-92DE-4A5B-8C5F-317B7DDFE171}" uniqueName="10" name="has_piped_water" queryTableFieldId="10" dataDxfId="21"/>
    <tableColumn id="11" xr3:uid="{96F6B7DF-3007-4E56-AFAC-866A20EB8BB4}" uniqueName="11" name="has_sewage_system" queryTableFieldId="11" dataDxfId="20"/>
    <tableColumn id="12" xr3:uid="{27CB48C2-92CB-46F1-854E-4BA020E45DF7}" uniqueName="12" name="background_father" queryTableFieldId="12" dataDxfId="19"/>
    <tableColumn id="13" xr3:uid="{436F1085-9D57-4B7E-B8B5-FF28E491AF03}" uniqueName="13" name="background_mother" queryTableFieldId="13" dataDxfId="18"/>
    <tableColumn id="14" xr3:uid="{051FCE37-ADF7-4769-813C-6A22AD935700}" uniqueName="14" name="lesion_id" queryTableFieldId="14"/>
    <tableColumn id="15" xr3:uid="{9A8FCDDD-7F6B-4EFC-B80A-17BAE92D1E19}" uniqueName="15" name="fitspatrick" queryTableFieldId="15"/>
    <tableColumn id="16" xr3:uid="{FAD2AF84-1F90-4B42-BF90-935DB5AD5048}" uniqueName="16" name="region" queryTableFieldId="16" dataDxfId="17"/>
    <tableColumn id="17" xr3:uid="{6B785F81-CC46-4A48-9763-7D7CD305F787}" uniqueName="17" name="diameter_1" queryTableFieldId="17"/>
    <tableColumn id="18" xr3:uid="{E9C30598-A4A8-40F0-8C89-C034F076BBE4}" uniqueName="18" name="diameter_2" queryTableFieldId="18"/>
    <tableColumn id="19" xr3:uid="{03C7F030-8150-4304-A010-AEEBCD9A2969}" uniqueName="19" name="avg_diameter" queryTableFieldId="19"/>
    <tableColumn id="20" xr3:uid="{BE94CF9F-F236-4845-B76D-9483E93A26D6}" uniqueName="20" name="lesion_size_category" queryTableFieldId="20" dataDxfId="16"/>
    <tableColumn id="21" xr3:uid="{47C8736E-092A-4A86-9957-0346C34AB5E0}" uniqueName="21" name="itch" queryTableFieldId="21" dataDxfId="15"/>
    <tableColumn id="22" xr3:uid="{5A798FF4-0B7A-45F3-8CE6-C0AF3567CE05}" uniqueName="22" name="grew" queryTableFieldId="22" dataDxfId="14"/>
    <tableColumn id="23" xr3:uid="{014902C4-1373-4802-8EF5-EB63ED17AD29}" uniqueName="23" name="hurt" queryTableFieldId="23" dataDxfId="13"/>
    <tableColumn id="24" xr3:uid="{4B897ABA-F218-4A2A-A746-2BFD82DE4496}" uniqueName="24" name="changed" queryTableFieldId="24" dataDxfId="12"/>
    <tableColumn id="25" xr3:uid="{C93ECD71-113D-49B0-A3DE-71F542943F06}" uniqueName="25" name="bleed" queryTableFieldId="25" dataDxfId="11"/>
    <tableColumn id="26" xr3:uid="{7A73A185-F3F5-4AF1-8252-F51F9FD72CD3}" uniqueName="26" name="elevation" queryTableFieldId="26" dataDxfId="10"/>
    <tableColumn id="27" xr3:uid="{6D36DD3F-FC4A-4FE7-8A82-98B900D6CA7F}" uniqueName="27" name="biopsed" queryTableFieldId="27" dataDxfId="9"/>
    <tableColumn id="28" xr3:uid="{E495AAA5-BDD5-4ED8-9AA1-B0F0D597EE42}" uniqueName="28" name="diagnostic" queryTableFieldId="28" dataDxfId="8"/>
    <tableColumn id="29" xr3:uid="{B42E611C-D261-451D-A305-A032EF12C37B}" uniqueName="29" name="cancerous_flag" queryTableFieldId="29"/>
    <tableColumn id="30" xr3:uid="{B0B4D8EE-5F7C-44DF-BC9E-2819BB4D11A9}" uniqueName="30" name="mean_diameter" queryTableFieldId="30"/>
    <tableColumn id="31" xr3:uid="{20A54F5F-C405-4C2B-8B9E-A5C37F00B09A}" uniqueName="31" name="  lesion_classification" queryTableFieldId="31" dataDxfId="7"/>
    <tableColumn id="33" xr3:uid="{6EC1D7A4-5AA2-45DC-A6D6-DBD648BC1714}" uniqueName="33" name="Diagnosis_Description" queryTableFieldId="33" dataDxfId="6">
      <calculatedColumnFormula>_xlfn.XLOOKUP(DermAI_Data[[#This Row],[diagnostic]],Diagnosis_lookup!$A$2:$A$7,Diagnosis_lookup!$B$2:$B$7,"Not Found")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openxmlformats.org/officeDocument/2006/relationships/drawing" Target="../drawings/drawing4.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F195-75F4-42B0-AAAE-A6114532A828}">
  <dimension ref="F2:S10"/>
  <sheetViews>
    <sheetView tabSelected="1" zoomScaleNormal="100" workbookViewId="0">
      <selection activeCell="A3" sqref="A3"/>
    </sheetView>
  </sheetViews>
  <sheetFormatPr defaultRowHeight="15" x14ac:dyDescent="0.25"/>
  <cols>
    <col min="1" max="16384" width="9.140625" style="28"/>
  </cols>
  <sheetData>
    <row r="2" spans="6:19" x14ac:dyDescent="0.25">
      <c r="P2" s="30"/>
    </row>
    <row r="5" spans="6:19" x14ac:dyDescent="0.25">
      <c r="O5" s="34"/>
      <c r="R5" s="29"/>
      <c r="S5" s="29"/>
    </row>
    <row r="6" spans="6:19" x14ac:dyDescent="0.25">
      <c r="F6" s="28" t="str">
        <f>TEXT(A4, "#,##0")</f>
        <v>0</v>
      </c>
      <c r="H6" s="28" t="e" vm="1">
        <v>#VALUE!</v>
      </c>
    </row>
    <row r="8" spans="6:19" x14ac:dyDescent="0.25">
      <c r="O8" s="28" t="s">
        <v>1219</v>
      </c>
    </row>
    <row r="10" spans="6:19" x14ac:dyDescent="0.25">
      <c r="O10"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A89D3-9DD3-49CC-9D6A-085B603931E5}">
  <dimension ref="F2:S10"/>
  <sheetViews>
    <sheetView workbookViewId="0">
      <selection activeCell="P13" sqref="P13"/>
    </sheetView>
  </sheetViews>
  <sheetFormatPr defaultRowHeight="15" x14ac:dyDescent="0.25"/>
  <cols>
    <col min="1" max="16384" width="9.140625" style="28"/>
  </cols>
  <sheetData>
    <row r="2" spans="6:19" x14ac:dyDescent="0.25">
      <c r="P2" s="30"/>
    </row>
    <row r="5" spans="6:19" x14ac:dyDescent="0.25">
      <c r="O5" s="34"/>
      <c r="R5" s="29"/>
      <c r="S5" s="29"/>
    </row>
    <row r="6" spans="6:19" x14ac:dyDescent="0.25">
      <c r="F6" s="28" t="str">
        <f>TEXT(A4, "#,##0")</f>
        <v>0</v>
      </c>
      <c r="H6" s="28" t="e" vm="1">
        <v>#VALUE!</v>
      </c>
    </row>
    <row r="8" spans="6:19" x14ac:dyDescent="0.25">
      <c r="O8" s="28" t="s">
        <v>1219</v>
      </c>
    </row>
    <row r="10" spans="6:19" x14ac:dyDescent="0.25">
      <c r="O10" s="3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4B8B8-5E35-4FE3-A20D-2F3BC6C5724C}">
  <dimension ref="A1:AF868"/>
  <sheetViews>
    <sheetView workbookViewId="0"/>
  </sheetViews>
  <sheetFormatPr defaultRowHeight="15" x14ac:dyDescent="0.25"/>
  <cols>
    <col min="1" max="1" width="12.28515625" bestFit="1" customWidth="1"/>
    <col min="2" max="2" width="9.28515625" bestFit="1" customWidth="1"/>
    <col min="3" max="3" width="12.42578125" bestFit="1" customWidth="1"/>
    <col min="4" max="4" width="9.5703125" bestFit="1" customWidth="1"/>
    <col min="5" max="6" width="9.28515625" bestFit="1" customWidth="1"/>
    <col min="7" max="7" width="11.7109375" bestFit="1" customWidth="1"/>
    <col min="8" max="8" width="21.28515625" bestFit="1" customWidth="1"/>
    <col min="9" max="9" width="16.5703125" bestFit="1" customWidth="1"/>
    <col min="10" max="10" width="18.42578125" bestFit="1" customWidth="1"/>
    <col min="11" max="11" width="21.7109375" bestFit="1" customWidth="1"/>
    <col min="12" max="12" width="20.28515625" bestFit="1" customWidth="1"/>
    <col min="13" max="13" width="21.42578125" bestFit="1" customWidth="1"/>
    <col min="14" max="14" width="11.42578125" bestFit="1" customWidth="1"/>
    <col min="15" max="15" width="12.42578125" bestFit="1" customWidth="1"/>
    <col min="16" max="16" width="10" bestFit="1" customWidth="1"/>
    <col min="17" max="18" width="13.28515625" bestFit="1" customWidth="1"/>
    <col min="19" max="19" width="15.42578125" bestFit="1" customWidth="1"/>
    <col min="20" max="20" width="22.140625" bestFit="1" customWidth="1"/>
    <col min="21" max="23" width="9.28515625" bestFit="1" customWidth="1"/>
    <col min="24" max="24" width="10.85546875" bestFit="1" customWidth="1"/>
    <col min="25" max="25" width="9.28515625" bestFit="1" customWidth="1"/>
    <col min="26" max="26" width="11.7109375" bestFit="1" customWidth="1"/>
    <col min="27" max="27" width="10.5703125" bestFit="1" customWidth="1"/>
    <col min="28" max="28" width="12.5703125" bestFit="1" customWidth="1"/>
    <col min="29" max="29" width="16.85546875" bestFit="1" customWidth="1"/>
    <col min="30" max="30" width="17.42578125" bestFit="1" customWidth="1"/>
    <col min="31" max="31" width="22.85546875" bestFit="1" customWidth="1"/>
    <col min="32" max="32" width="24.42578125" bestFit="1" customWidth="1"/>
  </cols>
  <sheetData>
    <row r="1" spans="1:32" x14ac:dyDescent="0.25">
      <c r="A1" s="27" t="s">
        <v>1213</v>
      </c>
    </row>
    <row r="3" spans="1:32"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1197</v>
      </c>
      <c r="AF3" t="s">
        <v>1196</v>
      </c>
    </row>
    <row r="4" spans="1:32" x14ac:dyDescent="0.25">
      <c r="A4" t="s">
        <v>30</v>
      </c>
      <c r="B4">
        <v>14</v>
      </c>
      <c r="C4" t="s">
        <v>31</v>
      </c>
      <c r="D4" t="s">
        <v>32</v>
      </c>
      <c r="E4" t="s">
        <v>33</v>
      </c>
      <c r="F4" t="s">
        <v>33</v>
      </c>
      <c r="G4" t="s">
        <v>33</v>
      </c>
      <c r="H4" t="s">
        <v>33</v>
      </c>
      <c r="I4" t="s">
        <v>34</v>
      </c>
      <c r="J4" t="s">
        <v>33</v>
      </c>
      <c r="K4" t="s">
        <v>33</v>
      </c>
      <c r="L4" t="s">
        <v>35</v>
      </c>
      <c r="M4" t="s">
        <v>35</v>
      </c>
      <c r="N4">
        <v>393</v>
      </c>
      <c r="O4">
        <v>1</v>
      </c>
      <c r="P4" t="s">
        <v>36</v>
      </c>
      <c r="Q4">
        <v>7</v>
      </c>
      <c r="R4">
        <v>3</v>
      </c>
      <c r="S4">
        <v>5</v>
      </c>
      <c r="T4" t="s">
        <v>37</v>
      </c>
      <c r="U4" t="s">
        <v>33</v>
      </c>
      <c r="V4" t="s">
        <v>33</v>
      </c>
      <c r="W4" t="s">
        <v>33</v>
      </c>
      <c r="X4" t="s">
        <v>33</v>
      </c>
      <c r="Y4" t="s">
        <v>33</v>
      </c>
      <c r="Z4" t="s">
        <v>33</v>
      </c>
      <c r="AA4" t="s">
        <v>34</v>
      </c>
      <c r="AB4" t="s">
        <v>38</v>
      </c>
      <c r="AC4">
        <v>0</v>
      </c>
      <c r="AD4">
        <v>5</v>
      </c>
      <c r="AE4" t="s">
        <v>39</v>
      </c>
      <c r="AF4" t="s">
        <v>1192</v>
      </c>
    </row>
    <row r="5" spans="1:32" x14ac:dyDescent="0.25">
      <c r="A5" t="s">
        <v>40</v>
      </c>
      <c r="B5">
        <v>65</v>
      </c>
      <c r="C5" t="s">
        <v>41</v>
      </c>
      <c r="D5" t="s">
        <v>32</v>
      </c>
      <c r="E5" t="s">
        <v>33</v>
      </c>
      <c r="F5" t="s">
        <v>33</v>
      </c>
      <c r="G5" t="s">
        <v>33</v>
      </c>
      <c r="H5" t="s">
        <v>33</v>
      </c>
      <c r="I5" t="s">
        <v>33</v>
      </c>
      <c r="J5" t="s">
        <v>33</v>
      </c>
      <c r="K5" t="s">
        <v>33</v>
      </c>
      <c r="L5" t="s">
        <v>42</v>
      </c>
      <c r="M5" t="s">
        <v>42</v>
      </c>
      <c r="N5">
        <v>31</v>
      </c>
      <c r="O5">
        <v>0</v>
      </c>
      <c r="P5" t="s">
        <v>43</v>
      </c>
      <c r="Q5">
        <v>0</v>
      </c>
      <c r="R5">
        <v>0</v>
      </c>
      <c r="S5">
        <v>0</v>
      </c>
      <c r="T5" t="s">
        <v>44</v>
      </c>
      <c r="U5" t="s">
        <v>33</v>
      </c>
      <c r="V5" t="s">
        <v>33</v>
      </c>
      <c r="W5" t="s">
        <v>33</v>
      </c>
      <c r="X5" t="s">
        <v>33</v>
      </c>
      <c r="Y5" t="s">
        <v>33</v>
      </c>
      <c r="Z5" t="s">
        <v>33</v>
      </c>
      <c r="AA5" t="s">
        <v>33</v>
      </c>
      <c r="AB5" t="s">
        <v>45</v>
      </c>
      <c r="AC5">
        <v>0</v>
      </c>
      <c r="AD5">
        <v>0</v>
      </c>
      <c r="AE5" t="s">
        <v>39</v>
      </c>
      <c r="AF5" t="s">
        <v>1193</v>
      </c>
    </row>
    <row r="6" spans="1:32" x14ac:dyDescent="0.25">
      <c r="A6" t="s">
        <v>46</v>
      </c>
      <c r="B6">
        <v>63</v>
      </c>
      <c r="C6" t="s">
        <v>41</v>
      </c>
      <c r="D6" t="s">
        <v>32</v>
      </c>
      <c r="E6" t="s">
        <v>33</v>
      </c>
      <c r="F6" t="s">
        <v>33</v>
      </c>
      <c r="G6" t="s">
        <v>33</v>
      </c>
      <c r="H6" t="s">
        <v>33</v>
      </c>
      <c r="I6" t="s">
        <v>33</v>
      </c>
      <c r="J6" t="s">
        <v>33</v>
      </c>
      <c r="K6" t="s">
        <v>33</v>
      </c>
      <c r="L6" t="s">
        <v>42</v>
      </c>
      <c r="M6" t="s">
        <v>42</v>
      </c>
      <c r="N6">
        <v>53</v>
      </c>
      <c r="O6">
        <v>0</v>
      </c>
      <c r="P6" t="s">
        <v>47</v>
      </c>
      <c r="Q6">
        <v>0</v>
      </c>
      <c r="R6">
        <v>0</v>
      </c>
      <c r="S6">
        <v>0</v>
      </c>
      <c r="T6" t="s">
        <v>44</v>
      </c>
      <c r="U6" t="s">
        <v>33</v>
      </c>
      <c r="V6" t="s">
        <v>33</v>
      </c>
      <c r="W6" t="s">
        <v>33</v>
      </c>
      <c r="X6" t="s">
        <v>33</v>
      </c>
      <c r="Y6" t="s">
        <v>33</v>
      </c>
      <c r="Z6" t="s">
        <v>33</v>
      </c>
      <c r="AA6" t="s">
        <v>33</v>
      </c>
      <c r="AB6" t="s">
        <v>48</v>
      </c>
      <c r="AC6">
        <v>0</v>
      </c>
      <c r="AD6">
        <v>0</v>
      </c>
      <c r="AE6" t="s">
        <v>39</v>
      </c>
      <c r="AF6" t="s">
        <v>1190</v>
      </c>
    </row>
    <row r="7" spans="1:32" x14ac:dyDescent="0.25">
      <c r="A7" t="s">
        <v>49</v>
      </c>
      <c r="B7">
        <v>64</v>
      </c>
      <c r="C7" t="s">
        <v>41</v>
      </c>
      <c r="D7" t="s">
        <v>32</v>
      </c>
      <c r="E7" t="s">
        <v>33</v>
      </c>
      <c r="F7" t="s">
        <v>33</v>
      </c>
      <c r="G7" t="s">
        <v>33</v>
      </c>
      <c r="H7" t="s">
        <v>33</v>
      </c>
      <c r="I7" t="s">
        <v>33</v>
      </c>
      <c r="J7" t="s">
        <v>33</v>
      </c>
      <c r="K7" t="s">
        <v>33</v>
      </c>
      <c r="L7" t="s">
        <v>42</v>
      </c>
      <c r="M7" t="s">
        <v>42</v>
      </c>
      <c r="N7">
        <v>59</v>
      </c>
      <c r="O7">
        <v>0</v>
      </c>
      <c r="P7" t="s">
        <v>36</v>
      </c>
      <c r="Q7">
        <v>0</v>
      </c>
      <c r="R7">
        <v>0</v>
      </c>
      <c r="S7">
        <v>0</v>
      </c>
      <c r="T7" t="s">
        <v>44</v>
      </c>
      <c r="U7" t="s">
        <v>33</v>
      </c>
      <c r="V7" t="s">
        <v>34</v>
      </c>
      <c r="W7" t="s">
        <v>33</v>
      </c>
      <c r="X7" t="s">
        <v>33</v>
      </c>
      <c r="Y7" t="s">
        <v>33</v>
      </c>
      <c r="Z7" t="s">
        <v>34</v>
      </c>
      <c r="AA7" t="s">
        <v>33</v>
      </c>
      <c r="AB7" t="s">
        <v>45</v>
      </c>
      <c r="AC7">
        <v>0</v>
      </c>
      <c r="AD7">
        <v>0</v>
      </c>
      <c r="AE7" t="s">
        <v>39</v>
      </c>
      <c r="AF7" t="s">
        <v>1193</v>
      </c>
    </row>
    <row r="8" spans="1:32" x14ac:dyDescent="0.25">
      <c r="A8" t="s">
        <v>50</v>
      </c>
      <c r="B8">
        <v>59</v>
      </c>
      <c r="C8" t="s">
        <v>51</v>
      </c>
      <c r="D8" t="s">
        <v>32</v>
      </c>
      <c r="E8" t="s">
        <v>34</v>
      </c>
      <c r="F8" t="s">
        <v>34</v>
      </c>
      <c r="G8" t="s">
        <v>33</v>
      </c>
      <c r="H8" t="s">
        <v>33</v>
      </c>
      <c r="I8" t="s">
        <v>33</v>
      </c>
      <c r="J8" t="s">
        <v>34</v>
      </c>
      <c r="K8" t="s">
        <v>34</v>
      </c>
      <c r="L8" t="s">
        <v>52</v>
      </c>
      <c r="M8" t="s">
        <v>52</v>
      </c>
      <c r="N8">
        <v>1041</v>
      </c>
      <c r="O8">
        <v>2</v>
      </c>
      <c r="P8" t="s">
        <v>53</v>
      </c>
      <c r="Q8">
        <v>20</v>
      </c>
      <c r="R8">
        <v>15</v>
      </c>
      <c r="S8">
        <v>17.5</v>
      </c>
      <c r="T8" t="s">
        <v>54</v>
      </c>
      <c r="U8" t="s">
        <v>34</v>
      </c>
      <c r="V8" t="s">
        <v>34</v>
      </c>
      <c r="W8" t="s">
        <v>34</v>
      </c>
      <c r="X8" t="s">
        <v>33</v>
      </c>
      <c r="Y8" t="s">
        <v>34</v>
      </c>
      <c r="Z8" t="s">
        <v>34</v>
      </c>
      <c r="AA8" t="s">
        <v>34</v>
      </c>
      <c r="AB8" t="s">
        <v>55</v>
      </c>
      <c r="AC8">
        <v>1</v>
      </c>
      <c r="AD8">
        <v>17.5</v>
      </c>
      <c r="AE8" t="s">
        <v>56</v>
      </c>
      <c r="AF8" t="s">
        <v>1191</v>
      </c>
    </row>
    <row r="9" spans="1:32" x14ac:dyDescent="0.25">
      <c r="A9" t="s">
        <v>57</v>
      </c>
      <c r="B9">
        <v>43</v>
      </c>
      <c r="C9" t="s">
        <v>58</v>
      </c>
      <c r="D9" t="s">
        <v>32</v>
      </c>
      <c r="E9" t="s">
        <v>33</v>
      </c>
      <c r="F9" t="s">
        <v>33</v>
      </c>
      <c r="G9" t="s">
        <v>33</v>
      </c>
      <c r="H9" t="s">
        <v>33</v>
      </c>
      <c r="I9" t="s">
        <v>33</v>
      </c>
      <c r="J9" t="s">
        <v>33</v>
      </c>
      <c r="K9" t="s">
        <v>33</v>
      </c>
      <c r="L9" t="s">
        <v>42</v>
      </c>
      <c r="M9" t="s">
        <v>42</v>
      </c>
      <c r="N9">
        <v>82</v>
      </c>
      <c r="O9">
        <v>0</v>
      </c>
      <c r="P9" t="s">
        <v>59</v>
      </c>
      <c r="Q9">
        <v>0</v>
      </c>
      <c r="R9">
        <v>0</v>
      </c>
      <c r="S9">
        <v>0</v>
      </c>
      <c r="T9" t="s">
        <v>44</v>
      </c>
      <c r="U9" t="s">
        <v>34</v>
      </c>
      <c r="V9" t="s">
        <v>33</v>
      </c>
      <c r="W9" t="s">
        <v>33</v>
      </c>
      <c r="X9" t="s">
        <v>33</v>
      </c>
      <c r="Y9" t="s">
        <v>33</v>
      </c>
      <c r="Z9" t="s">
        <v>33</v>
      </c>
      <c r="AA9" t="s">
        <v>33</v>
      </c>
      <c r="AB9" t="s">
        <v>48</v>
      </c>
      <c r="AC9">
        <v>0</v>
      </c>
      <c r="AD9">
        <v>0</v>
      </c>
      <c r="AE9" t="s">
        <v>39</v>
      </c>
      <c r="AF9" t="s">
        <v>1190</v>
      </c>
    </row>
    <row r="10" spans="1:32" x14ac:dyDescent="0.25">
      <c r="A10" t="s">
        <v>60</v>
      </c>
      <c r="B10">
        <v>41</v>
      </c>
      <c r="C10" t="s">
        <v>58</v>
      </c>
      <c r="D10" t="s">
        <v>32</v>
      </c>
      <c r="E10" t="s">
        <v>33</v>
      </c>
      <c r="F10" t="s">
        <v>33</v>
      </c>
      <c r="G10" t="s">
        <v>33</v>
      </c>
      <c r="H10" t="s">
        <v>33</v>
      </c>
      <c r="I10" t="s">
        <v>33</v>
      </c>
      <c r="J10" t="s">
        <v>33</v>
      </c>
      <c r="K10" t="s">
        <v>33</v>
      </c>
      <c r="L10" t="s">
        <v>42</v>
      </c>
      <c r="M10" t="s">
        <v>42</v>
      </c>
      <c r="N10">
        <v>86</v>
      </c>
      <c r="O10">
        <v>0</v>
      </c>
      <c r="P10" t="s">
        <v>47</v>
      </c>
      <c r="Q10">
        <v>0</v>
      </c>
      <c r="R10">
        <v>0</v>
      </c>
      <c r="S10">
        <v>0</v>
      </c>
      <c r="T10" t="s">
        <v>44</v>
      </c>
      <c r="U10" t="s">
        <v>34</v>
      </c>
      <c r="V10" t="s">
        <v>33</v>
      </c>
      <c r="W10" t="s">
        <v>33</v>
      </c>
      <c r="X10" t="s">
        <v>33</v>
      </c>
      <c r="Y10" t="s">
        <v>33</v>
      </c>
      <c r="Z10" t="s">
        <v>33</v>
      </c>
      <c r="AA10" t="s">
        <v>33</v>
      </c>
      <c r="AB10" t="s">
        <v>48</v>
      </c>
      <c r="AC10">
        <v>0</v>
      </c>
      <c r="AD10">
        <v>0</v>
      </c>
      <c r="AE10" t="s">
        <v>39</v>
      </c>
      <c r="AF10" t="s">
        <v>1190</v>
      </c>
    </row>
    <row r="11" spans="1:32" x14ac:dyDescent="0.25">
      <c r="A11" t="s">
        <v>61</v>
      </c>
      <c r="B11">
        <v>67</v>
      </c>
      <c r="C11" t="s">
        <v>41</v>
      </c>
      <c r="D11" t="s">
        <v>32</v>
      </c>
      <c r="E11" t="s">
        <v>33</v>
      </c>
      <c r="F11" t="s">
        <v>33</v>
      </c>
      <c r="G11" t="s">
        <v>33</v>
      </c>
      <c r="H11" t="s">
        <v>33</v>
      </c>
      <c r="I11" t="s">
        <v>33</v>
      </c>
      <c r="J11" t="s">
        <v>33</v>
      </c>
      <c r="K11" t="s">
        <v>33</v>
      </c>
      <c r="L11" t="s">
        <v>42</v>
      </c>
      <c r="M11" t="s">
        <v>42</v>
      </c>
      <c r="N11">
        <v>97</v>
      </c>
      <c r="O11">
        <v>0</v>
      </c>
      <c r="P11" t="s">
        <v>36</v>
      </c>
      <c r="Q11">
        <v>0</v>
      </c>
      <c r="R11">
        <v>0</v>
      </c>
      <c r="S11">
        <v>0</v>
      </c>
      <c r="T11" t="s">
        <v>44</v>
      </c>
      <c r="U11" t="s">
        <v>34</v>
      </c>
      <c r="V11" t="s">
        <v>33</v>
      </c>
      <c r="W11" t="s">
        <v>33</v>
      </c>
      <c r="X11" t="s">
        <v>33</v>
      </c>
      <c r="Y11" t="s">
        <v>33</v>
      </c>
      <c r="Z11" t="s">
        <v>33</v>
      </c>
      <c r="AA11" t="s">
        <v>33</v>
      </c>
      <c r="AB11" t="s">
        <v>48</v>
      </c>
      <c r="AC11">
        <v>0</v>
      </c>
      <c r="AD11">
        <v>0</v>
      </c>
      <c r="AE11" t="s">
        <v>39</v>
      </c>
      <c r="AF11" t="s">
        <v>1190</v>
      </c>
    </row>
    <row r="12" spans="1:32" x14ac:dyDescent="0.25">
      <c r="A12" t="s">
        <v>62</v>
      </c>
      <c r="B12">
        <v>37</v>
      </c>
      <c r="C12" t="s">
        <v>58</v>
      </c>
      <c r="D12" t="s">
        <v>32</v>
      </c>
      <c r="E12" t="s">
        <v>33</v>
      </c>
      <c r="F12" t="s">
        <v>33</v>
      </c>
      <c r="G12" t="s">
        <v>33</v>
      </c>
      <c r="H12" t="s">
        <v>33</v>
      </c>
      <c r="I12" t="s">
        <v>33</v>
      </c>
      <c r="J12" t="s">
        <v>33</v>
      </c>
      <c r="K12" t="s">
        <v>33</v>
      </c>
      <c r="L12" t="s">
        <v>42</v>
      </c>
      <c r="M12" t="s">
        <v>42</v>
      </c>
      <c r="N12">
        <v>107</v>
      </c>
      <c r="O12">
        <v>0</v>
      </c>
      <c r="P12" t="s">
        <v>63</v>
      </c>
      <c r="Q12">
        <v>0</v>
      </c>
      <c r="R12">
        <v>0</v>
      </c>
      <c r="S12">
        <v>0</v>
      </c>
      <c r="T12" t="s">
        <v>44</v>
      </c>
      <c r="U12" t="s">
        <v>33</v>
      </c>
      <c r="V12" t="s">
        <v>33</v>
      </c>
      <c r="W12" t="s">
        <v>33</v>
      </c>
      <c r="X12" t="s">
        <v>33</v>
      </c>
      <c r="Y12" t="s">
        <v>33</v>
      </c>
      <c r="Z12" t="s">
        <v>33</v>
      </c>
      <c r="AA12" t="s">
        <v>33</v>
      </c>
      <c r="AB12" t="s">
        <v>48</v>
      </c>
      <c r="AC12">
        <v>0</v>
      </c>
      <c r="AD12">
        <v>0</v>
      </c>
      <c r="AE12" t="s">
        <v>39</v>
      </c>
      <c r="AF12" t="s">
        <v>1190</v>
      </c>
    </row>
    <row r="13" spans="1:32" x14ac:dyDescent="0.25">
      <c r="A13" t="s">
        <v>64</v>
      </c>
      <c r="B13">
        <v>48</v>
      </c>
      <c r="C13" t="s">
        <v>51</v>
      </c>
      <c r="D13" t="s">
        <v>32</v>
      </c>
      <c r="E13" t="s">
        <v>33</v>
      </c>
      <c r="F13" t="s">
        <v>33</v>
      </c>
      <c r="G13" t="s">
        <v>33</v>
      </c>
      <c r="H13" t="s">
        <v>33</v>
      </c>
      <c r="I13" t="s">
        <v>33</v>
      </c>
      <c r="J13" t="s">
        <v>33</v>
      </c>
      <c r="K13" t="s">
        <v>33</v>
      </c>
      <c r="L13" t="s">
        <v>42</v>
      </c>
      <c r="M13" t="s">
        <v>42</v>
      </c>
      <c r="N13">
        <v>110</v>
      </c>
      <c r="O13">
        <v>0</v>
      </c>
      <c r="P13" t="s">
        <v>63</v>
      </c>
      <c r="Q13">
        <v>0</v>
      </c>
      <c r="R13">
        <v>0</v>
      </c>
      <c r="S13">
        <v>0</v>
      </c>
      <c r="T13" t="s">
        <v>44</v>
      </c>
      <c r="U13" t="s">
        <v>34</v>
      </c>
      <c r="V13" t="s">
        <v>33</v>
      </c>
      <c r="W13" t="s">
        <v>33</v>
      </c>
      <c r="X13" t="s">
        <v>33</v>
      </c>
      <c r="Y13" t="s">
        <v>33</v>
      </c>
      <c r="Z13" t="s">
        <v>33</v>
      </c>
      <c r="AA13" t="s">
        <v>33</v>
      </c>
      <c r="AB13" t="s">
        <v>48</v>
      </c>
      <c r="AC13">
        <v>0</v>
      </c>
      <c r="AD13">
        <v>0</v>
      </c>
      <c r="AE13" t="s">
        <v>39</v>
      </c>
      <c r="AF13" t="s">
        <v>1190</v>
      </c>
    </row>
    <row r="14" spans="1:32" x14ac:dyDescent="0.25">
      <c r="A14" t="s">
        <v>65</v>
      </c>
      <c r="B14">
        <v>41</v>
      </c>
      <c r="C14" t="s">
        <v>58</v>
      </c>
      <c r="D14" t="s">
        <v>32</v>
      </c>
      <c r="E14" t="s">
        <v>33</v>
      </c>
      <c r="F14" t="s">
        <v>33</v>
      </c>
      <c r="G14" t="s">
        <v>33</v>
      </c>
      <c r="H14" t="s">
        <v>33</v>
      </c>
      <c r="I14" t="s">
        <v>33</v>
      </c>
      <c r="J14" t="s">
        <v>33</v>
      </c>
      <c r="K14" t="s">
        <v>33</v>
      </c>
      <c r="L14" t="s">
        <v>42</v>
      </c>
      <c r="M14" t="s">
        <v>42</v>
      </c>
      <c r="N14">
        <v>111</v>
      </c>
      <c r="O14">
        <v>0</v>
      </c>
      <c r="P14" t="s">
        <v>66</v>
      </c>
      <c r="Q14">
        <v>0</v>
      </c>
      <c r="R14">
        <v>0</v>
      </c>
      <c r="S14">
        <v>0</v>
      </c>
      <c r="T14" t="s">
        <v>44</v>
      </c>
      <c r="U14" t="s">
        <v>33</v>
      </c>
      <c r="V14" t="s">
        <v>33</v>
      </c>
      <c r="W14" t="s">
        <v>33</v>
      </c>
      <c r="X14" t="s">
        <v>33</v>
      </c>
      <c r="Y14" t="s">
        <v>33</v>
      </c>
      <c r="Z14" t="s">
        <v>33</v>
      </c>
      <c r="AA14" t="s">
        <v>33</v>
      </c>
      <c r="AB14" t="s">
        <v>48</v>
      </c>
      <c r="AC14">
        <v>0</v>
      </c>
      <c r="AD14">
        <v>0</v>
      </c>
      <c r="AE14" t="s">
        <v>39</v>
      </c>
      <c r="AF14" t="s">
        <v>1190</v>
      </c>
    </row>
    <row r="15" spans="1:32" x14ac:dyDescent="0.25">
      <c r="A15" t="s">
        <v>67</v>
      </c>
      <c r="B15">
        <v>37</v>
      </c>
      <c r="C15" t="s">
        <v>58</v>
      </c>
      <c r="D15" t="s">
        <v>32</v>
      </c>
      <c r="E15" t="s">
        <v>33</v>
      </c>
      <c r="F15" t="s">
        <v>33</v>
      </c>
      <c r="G15" t="s">
        <v>33</v>
      </c>
      <c r="H15" t="s">
        <v>33</v>
      </c>
      <c r="I15" t="s">
        <v>33</v>
      </c>
      <c r="J15" t="s">
        <v>33</v>
      </c>
      <c r="K15" t="s">
        <v>33</v>
      </c>
      <c r="L15" t="s">
        <v>42</v>
      </c>
      <c r="M15" t="s">
        <v>42</v>
      </c>
      <c r="N15">
        <v>112</v>
      </c>
      <c r="O15">
        <v>0</v>
      </c>
      <c r="P15" t="s">
        <v>68</v>
      </c>
      <c r="Q15">
        <v>0</v>
      </c>
      <c r="R15">
        <v>0</v>
      </c>
      <c r="S15">
        <v>0</v>
      </c>
      <c r="T15" t="s">
        <v>44</v>
      </c>
      <c r="U15" t="s">
        <v>34</v>
      </c>
      <c r="V15" t="s">
        <v>33</v>
      </c>
      <c r="W15" t="s">
        <v>33</v>
      </c>
      <c r="X15" t="s">
        <v>33</v>
      </c>
      <c r="Y15" t="s">
        <v>33</v>
      </c>
      <c r="Z15" t="s">
        <v>33</v>
      </c>
      <c r="AA15" t="s">
        <v>33</v>
      </c>
      <c r="AB15" t="s">
        <v>48</v>
      </c>
      <c r="AC15">
        <v>0</v>
      </c>
      <c r="AD15">
        <v>0</v>
      </c>
      <c r="AE15" t="s">
        <v>39</v>
      </c>
      <c r="AF15" t="s">
        <v>1190</v>
      </c>
    </row>
    <row r="16" spans="1:32" x14ac:dyDescent="0.25">
      <c r="A16" t="s">
        <v>69</v>
      </c>
      <c r="B16">
        <v>39</v>
      </c>
      <c r="C16" t="s">
        <v>58</v>
      </c>
      <c r="D16" t="s">
        <v>32</v>
      </c>
      <c r="E16" t="s">
        <v>33</v>
      </c>
      <c r="F16" t="s">
        <v>33</v>
      </c>
      <c r="G16" t="s">
        <v>33</v>
      </c>
      <c r="H16" t="s">
        <v>33</v>
      </c>
      <c r="I16" t="s">
        <v>33</v>
      </c>
      <c r="J16" t="s">
        <v>33</v>
      </c>
      <c r="K16" t="s">
        <v>33</v>
      </c>
      <c r="L16" t="s">
        <v>42</v>
      </c>
      <c r="M16" t="s">
        <v>42</v>
      </c>
      <c r="N16">
        <v>115</v>
      </c>
      <c r="O16">
        <v>0</v>
      </c>
      <c r="P16" t="s">
        <v>36</v>
      </c>
      <c r="Q16">
        <v>0</v>
      </c>
      <c r="R16">
        <v>0</v>
      </c>
      <c r="S16">
        <v>0</v>
      </c>
      <c r="T16" t="s">
        <v>44</v>
      </c>
      <c r="U16" t="s">
        <v>34</v>
      </c>
      <c r="V16" t="s">
        <v>33</v>
      </c>
      <c r="W16" t="s">
        <v>33</v>
      </c>
      <c r="X16" t="s">
        <v>33</v>
      </c>
      <c r="Y16" t="s">
        <v>33</v>
      </c>
      <c r="Z16" t="s">
        <v>33</v>
      </c>
      <c r="AA16" t="s">
        <v>33</v>
      </c>
      <c r="AB16" t="s">
        <v>48</v>
      </c>
      <c r="AC16">
        <v>0</v>
      </c>
      <c r="AD16">
        <v>0</v>
      </c>
      <c r="AE16" t="s">
        <v>39</v>
      </c>
      <c r="AF16" t="s">
        <v>1190</v>
      </c>
    </row>
    <row r="17" spans="1:32" x14ac:dyDescent="0.25">
      <c r="A17" t="s">
        <v>70</v>
      </c>
      <c r="B17">
        <v>52</v>
      </c>
      <c r="C17" t="s">
        <v>51</v>
      </c>
      <c r="D17" t="s">
        <v>32</v>
      </c>
      <c r="E17" t="s">
        <v>33</v>
      </c>
      <c r="F17" t="s">
        <v>33</v>
      </c>
      <c r="G17" t="s">
        <v>33</v>
      </c>
      <c r="H17" t="s">
        <v>33</v>
      </c>
      <c r="I17" t="s">
        <v>33</v>
      </c>
      <c r="J17" t="s">
        <v>33</v>
      </c>
      <c r="K17" t="s">
        <v>33</v>
      </c>
      <c r="L17" t="s">
        <v>42</v>
      </c>
      <c r="M17" t="s">
        <v>42</v>
      </c>
      <c r="N17">
        <v>124</v>
      </c>
      <c r="O17">
        <v>0</v>
      </c>
      <c r="P17" t="s">
        <v>36</v>
      </c>
      <c r="Q17">
        <v>0</v>
      </c>
      <c r="R17">
        <v>0</v>
      </c>
      <c r="S17">
        <v>0</v>
      </c>
      <c r="T17" t="s">
        <v>44</v>
      </c>
      <c r="U17" t="s">
        <v>34</v>
      </c>
      <c r="V17" t="s">
        <v>33</v>
      </c>
      <c r="W17" t="s">
        <v>33</v>
      </c>
      <c r="X17" t="s">
        <v>33</v>
      </c>
      <c r="Y17" t="s">
        <v>33</v>
      </c>
      <c r="Z17" t="s">
        <v>33</v>
      </c>
      <c r="AA17" t="s">
        <v>33</v>
      </c>
      <c r="AB17" t="s">
        <v>48</v>
      </c>
      <c r="AC17">
        <v>0</v>
      </c>
      <c r="AD17">
        <v>0</v>
      </c>
      <c r="AE17" t="s">
        <v>39</v>
      </c>
      <c r="AF17" t="s">
        <v>1190</v>
      </c>
    </row>
    <row r="18" spans="1:32" x14ac:dyDescent="0.25">
      <c r="A18" t="s">
        <v>71</v>
      </c>
      <c r="B18">
        <v>38</v>
      </c>
      <c r="C18" t="s">
        <v>58</v>
      </c>
      <c r="D18" t="s">
        <v>32</v>
      </c>
      <c r="E18" t="s">
        <v>33</v>
      </c>
      <c r="F18" t="s">
        <v>33</v>
      </c>
      <c r="G18" t="s">
        <v>33</v>
      </c>
      <c r="H18" t="s">
        <v>33</v>
      </c>
      <c r="I18" t="s">
        <v>33</v>
      </c>
      <c r="J18" t="s">
        <v>33</v>
      </c>
      <c r="K18" t="s">
        <v>33</v>
      </c>
      <c r="L18" t="s">
        <v>42</v>
      </c>
      <c r="M18" t="s">
        <v>42</v>
      </c>
      <c r="N18">
        <v>128</v>
      </c>
      <c r="O18">
        <v>0</v>
      </c>
      <c r="P18" t="s">
        <v>36</v>
      </c>
      <c r="Q18">
        <v>0</v>
      </c>
      <c r="R18">
        <v>0</v>
      </c>
      <c r="S18">
        <v>0</v>
      </c>
      <c r="T18" t="s">
        <v>44</v>
      </c>
      <c r="U18" t="s">
        <v>33</v>
      </c>
      <c r="V18" t="s">
        <v>33</v>
      </c>
      <c r="W18" t="s">
        <v>33</v>
      </c>
      <c r="X18" t="s">
        <v>33</v>
      </c>
      <c r="Y18" t="s">
        <v>33</v>
      </c>
      <c r="Z18" t="s">
        <v>33</v>
      </c>
      <c r="AA18" t="s">
        <v>33</v>
      </c>
      <c r="AB18" t="s">
        <v>48</v>
      </c>
      <c r="AC18">
        <v>0</v>
      </c>
      <c r="AD18">
        <v>0</v>
      </c>
      <c r="AE18" t="s">
        <v>39</v>
      </c>
      <c r="AF18" t="s">
        <v>1190</v>
      </c>
    </row>
    <row r="19" spans="1:32" x14ac:dyDescent="0.25">
      <c r="A19" t="s">
        <v>72</v>
      </c>
      <c r="B19">
        <v>47</v>
      </c>
      <c r="C19" t="s">
        <v>51</v>
      </c>
      <c r="D19" t="s">
        <v>32</v>
      </c>
      <c r="E19" t="s">
        <v>33</v>
      </c>
      <c r="F19" t="s">
        <v>33</v>
      </c>
      <c r="G19" t="s">
        <v>33</v>
      </c>
      <c r="H19" t="s">
        <v>33</v>
      </c>
      <c r="I19" t="s">
        <v>33</v>
      </c>
      <c r="J19" t="s">
        <v>33</v>
      </c>
      <c r="K19" t="s">
        <v>33</v>
      </c>
      <c r="L19" t="s">
        <v>42</v>
      </c>
      <c r="M19" t="s">
        <v>42</v>
      </c>
      <c r="N19">
        <v>135</v>
      </c>
      <c r="O19">
        <v>0</v>
      </c>
      <c r="P19" t="s">
        <v>68</v>
      </c>
      <c r="Q19">
        <v>0</v>
      </c>
      <c r="R19">
        <v>0</v>
      </c>
      <c r="S19">
        <v>0</v>
      </c>
      <c r="T19" t="s">
        <v>44</v>
      </c>
      <c r="U19" t="s">
        <v>34</v>
      </c>
      <c r="V19" t="s">
        <v>33</v>
      </c>
      <c r="W19" t="s">
        <v>33</v>
      </c>
      <c r="X19" t="s">
        <v>33</v>
      </c>
      <c r="Y19" t="s">
        <v>33</v>
      </c>
      <c r="Z19" t="s">
        <v>33</v>
      </c>
      <c r="AA19" t="s">
        <v>33</v>
      </c>
      <c r="AB19" t="s">
        <v>48</v>
      </c>
      <c r="AC19">
        <v>0</v>
      </c>
      <c r="AD19">
        <v>0</v>
      </c>
      <c r="AE19" t="s">
        <v>39</v>
      </c>
      <c r="AF19" t="s">
        <v>1190</v>
      </c>
    </row>
    <row r="20" spans="1:32" x14ac:dyDescent="0.25">
      <c r="A20" t="s">
        <v>73</v>
      </c>
      <c r="B20">
        <v>35</v>
      </c>
      <c r="C20" t="s">
        <v>58</v>
      </c>
      <c r="D20" t="s">
        <v>32</v>
      </c>
      <c r="E20" t="s">
        <v>33</v>
      </c>
      <c r="F20" t="s">
        <v>33</v>
      </c>
      <c r="G20" t="s">
        <v>33</v>
      </c>
      <c r="H20" t="s">
        <v>33</v>
      </c>
      <c r="I20" t="s">
        <v>33</v>
      </c>
      <c r="J20" t="s">
        <v>33</v>
      </c>
      <c r="K20" t="s">
        <v>33</v>
      </c>
      <c r="L20" t="s">
        <v>42</v>
      </c>
      <c r="M20" t="s">
        <v>42</v>
      </c>
      <c r="N20">
        <v>148</v>
      </c>
      <c r="O20">
        <v>0</v>
      </c>
      <c r="P20" t="s">
        <v>47</v>
      </c>
      <c r="Q20">
        <v>0</v>
      </c>
      <c r="R20">
        <v>0</v>
      </c>
      <c r="S20">
        <v>0</v>
      </c>
      <c r="T20" t="s">
        <v>44</v>
      </c>
      <c r="U20" t="s">
        <v>34</v>
      </c>
      <c r="V20" t="s">
        <v>33</v>
      </c>
      <c r="W20" t="s">
        <v>33</v>
      </c>
      <c r="X20" t="s">
        <v>33</v>
      </c>
      <c r="Y20" t="s">
        <v>33</v>
      </c>
      <c r="Z20" t="s">
        <v>33</v>
      </c>
      <c r="AA20" t="s">
        <v>33</v>
      </c>
      <c r="AB20" t="s">
        <v>48</v>
      </c>
      <c r="AC20">
        <v>0</v>
      </c>
      <c r="AD20">
        <v>0</v>
      </c>
      <c r="AE20" t="s">
        <v>39</v>
      </c>
      <c r="AF20" t="s">
        <v>1190</v>
      </c>
    </row>
    <row r="21" spans="1:32" x14ac:dyDescent="0.25">
      <c r="A21" t="s">
        <v>74</v>
      </c>
      <c r="B21">
        <v>41</v>
      </c>
      <c r="C21" t="s">
        <v>58</v>
      </c>
      <c r="D21" t="s">
        <v>32</v>
      </c>
      <c r="E21" t="s">
        <v>33</v>
      </c>
      <c r="F21" t="s">
        <v>33</v>
      </c>
      <c r="G21" t="s">
        <v>33</v>
      </c>
      <c r="H21" t="s">
        <v>33</v>
      </c>
      <c r="I21" t="s">
        <v>33</v>
      </c>
      <c r="J21" t="s">
        <v>33</v>
      </c>
      <c r="K21" t="s">
        <v>33</v>
      </c>
      <c r="L21" t="s">
        <v>42</v>
      </c>
      <c r="M21" t="s">
        <v>42</v>
      </c>
      <c r="N21">
        <v>153</v>
      </c>
      <c r="O21">
        <v>0</v>
      </c>
      <c r="P21" t="s">
        <v>36</v>
      </c>
      <c r="Q21">
        <v>0</v>
      </c>
      <c r="R21">
        <v>0</v>
      </c>
      <c r="S21">
        <v>0</v>
      </c>
      <c r="T21" t="s">
        <v>44</v>
      </c>
      <c r="U21" t="s">
        <v>34</v>
      </c>
      <c r="V21" t="s">
        <v>33</v>
      </c>
      <c r="W21" t="s">
        <v>33</v>
      </c>
      <c r="X21" t="s">
        <v>33</v>
      </c>
      <c r="Y21" t="s">
        <v>33</v>
      </c>
      <c r="Z21" t="s">
        <v>33</v>
      </c>
      <c r="AA21" t="s">
        <v>33</v>
      </c>
      <c r="AB21" t="s">
        <v>48</v>
      </c>
      <c r="AC21">
        <v>0</v>
      </c>
      <c r="AD21">
        <v>0</v>
      </c>
      <c r="AE21" t="s">
        <v>39</v>
      </c>
      <c r="AF21" t="s">
        <v>1190</v>
      </c>
    </row>
    <row r="22" spans="1:32" x14ac:dyDescent="0.25">
      <c r="A22" t="s">
        <v>75</v>
      </c>
      <c r="B22">
        <v>55</v>
      </c>
      <c r="C22" t="s">
        <v>51</v>
      </c>
      <c r="D22" t="s">
        <v>32</v>
      </c>
      <c r="E22" t="s">
        <v>33</v>
      </c>
      <c r="F22" t="s">
        <v>33</v>
      </c>
      <c r="G22" t="s">
        <v>33</v>
      </c>
      <c r="H22" t="s">
        <v>33</v>
      </c>
      <c r="I22" t="s">
        <v>33</v>
      </c>
      <c r="J22" t="s">
        <v>33</v>
      </c>
      <c r="K22" t="s">
        <v>33</v>
      </c>
      <c r="L22" t="s">
        <v>42</v>
      </c>
      <c r="M22" t="s">
        <v>42</v>
      </c>
      <c r="N22">
        <v>161</v>
      </c>
      <c r="O22">
        <v>0</v>
      </c>
      <c r="P22" t="s">
        <v>63</v>
      </c>
      <c r="Q22">
        <v>0</v>
      </c>
      <c r="R22">
        <v>0</v>
      </c>
      <c r="S22">
        <v>0</v>
      </c>
      <c r="T22" t="s">
        <v>44</v>
      </c>
      <c r="U22" t="s">
        <v>34</v>
      </c>
      <c r="V22" t="s">
        <v>33</v>
      </c>
      <c r="W22" t="s">
        <v>33</v>
      </c>
      <c r="X22" t="s">
        <v>33</v>
      </c>
      <c r="Y22" t="s">
        <v>33</v>
      </c>
      <c r="Z22" t="s">
        <v>33</v>
      </c>
      <c r="AA22" t="s">
        <v>33</v>
      </c>
      <c r="AB22" t="s">
        <v>48</v>
      </c>
      <c r="AC22">
        <v>0</v>
      </c>
      <c r="AD22">
        <v>0</v>
      </c>
      <c r="AE22" t="s">
        <v>39</v>
      </c>
      <c r="AF22" t="s">
        <v>1190</v>
      </c>
    </row>
    <row r="23" spans="1:32" x14ac:dyDescent="0.25">
      <c r="A23" t="s">
        <v>76</v>
      </c>
      <c r="B23">
        <v>47</v>
      </c>
      <c r="C23" t="s">
        <v>51</v>
      </c>
      <c r="D23" t="s">
        <v>32</v>
      </c>
      <c r="E23" t="s">
        <v>33</v>
      </c>
      <c r="F23" t="s">
        <v>33</v>
      </c>
      <c r="G23" t="s">
        <v>33</v>
      </c>
      <c r="H23" t="s">
        <v>33</v>
      </c>
      <c r="I23" t="s">
        <v>33</v>
      </c>
      <c r="J23" t="s">
        <v>33</v>
      </c>
      <c r="K23" t="s">
        <v>33</v>
      </c>
      <c r="L23" t="s">
        <v>42</v>
      </c>
      <c r="M23" t="s">
        <v>42</v>
      </c>
      <c r="N23">
        <v>165</v>
      </c>
      <c r="O23">
        <v>0</v>
      </c>
      <c r="P23" t="s">
        <v>36</v>
      </c>
      <c r="Q23">
        <v>0</v>
      </c>
      <c r="R23">
        <v>0</v>
      </c>
      <c r="S23">
        <v>0</v>
      </c>
      <c r="T23" t="s">
        <v>44</v>
      </c>
      <c r="U23" t="s">
        <v>33</v>
      </c>
      <c r="V23" t="s">
        <v>33</v>
      </c>
      <c r="W23" t="s">
        <v>33</v>
      </c>
      <c r="X23" t="s">
        <v>33</v>
      </c>
      <c r="Y23" t="s">
        <v>33</v>
      </c>
      <c r="Z23" t="s">
        <v>33</v>
      </c>
      <c r="AA23" t="s">
        <v>33</v>
      </c>
      <c r="AB23" t="s">
        <v>48</v>
      </c>
      <c r="AC23">
        <v>0</v>
      </c>
      <c r="AD23">
        <v>0</v>
      </c>
      <c r="AE23" t="s">
        <v>39</v>
      </c>
      <c r="AF23" t="s">
        <v>1190</v>
      </c>
    </row>
    <row r="24" spans="1:32" x14ac:dyDescent="0.25">
      <c r="A24" t="s">
        <v>77</v>
      </c>
      <c r="B24">
        <v>45</v>
      </c>
      <c r="C24" t="s">
        <v>51</v>
      </c>
      <c r="D24" t="s">
        <v>32</v>
      </c>
      <c r="E24" t="s">
        <v>33</v>
      </c>
      <c r="F24" t="s">
        <v>33</v>
      </c>
      <c r="G24" t="s">
        <v>33</v>
      </c>
      <c r="H24" t="s">
        <v>33</v>
      </c>
      <c r="I24" t="s">
        <v>33</v>
      </c>
      <c r="J24" t="s">
        <v>33</v>
      </c>
      <c r="K24" t="s">
        <v>33</v>
      </c>
      <c r="L24" t="s">
        <v>42</v>
      </c>
      <c r="M24" t="s">
        <v>42</v>
      </c>
      <c r="N24">
        <v>169</v>
      </c>
      <c r="O24">
        <v>0</v>
      </c>
      <c r="P24" t="s">
        <v>47</v>
      </c>
      <c r="Q24">
        <v>0</v>
      </c>
      <c r="R24">
        <v>0</v>
      </c>
      <c r="S24">
        <v>0</v>
      </c>
      <c r="T24" t="s">
        <v>44</v>
      </c>
      <c r="U24" t="s">
        <v>33</v>
      </c>
      <c r="V24" t="s">
        <v>33</v>
      </c>
      <c r="W24" t="s">
        <v>33</v>
      </c>
      <c r="X24" t="s">
        <v>33</v>
      </c>
      <c r="Y24" t="s">
        <v>33</v>
      </c>
      <c r="Z24" t="s">
        <v>33</v>
      </c>
      <c r="AA24" t="s">
        <v>33</v>
      </c>
      <c r="AB24" t="s">
        <v>48</v>
      </c>
      <c r="AC24">
        <v>0</v>
      </c>
      <c r="AD24">
        <v>0</v>
      </c>
      <c r="AE24" t="s">
        <v>39</v>
      </c>
      <c r="AF24" t="s">
        <v>1190</v>
      </c>
    </row>
    <row r="25" spans="1:32" x14ac:dyDescent="0.25">
      <c r="A25" t="s">
        <v>1165</v>
      </c>
      <c r="B25">
        <v>40</v>
      </c>
      <c r="C25" t="s">
        <v>58</v>
      </c>
      <c r="D25" t="s">
        <v>79</v>
      </c>
      <c r="E25" t="s">
        <v>33</v>
      </c>
      <c r="F25" t="s">
        <v>33</v>
      </c>
      <c r="G25" t="s">
        <v>33</v>
      </c>
      <c r="H25" t="s">
        <v>33</v>
      </c>
      <c r="I25" t="s">
        <v>33</v>
      </c>
      <c r="J25" t="s">
        <v>33</v>
      </c>
      <c r="K25" t="s">
        <v>33</v>
      </c>
      <c r="L25" t="s">
        <v>42</v>
      </c>
      <c r="M25" t="s">
        <v>42</v>
      </c>
      <c r="N25">
        <v>20</v>
      </c>
      <c r="O25">
        <v>0</v>
      </c>
      <c r="P25" t="s">
        <v>63</v>
      </c>
      <c r="Q25">
        <v>0</v>
      </c>
      <c r="R25">
        <v>0</v>
      </c>
      <c r="S25">
        <v>0</v>
      </c>
      <c r="T25" t="s">
        <v>44</v>
      </c>
      <c r="U25" t="s">
        <v>34</v>
      </c>
      <c r="V25" t="s">
        <v>33</v>
      </c>
      <c r="W25" t="s">
        <v>33</v>
      </c>
      <c r="X25" t="s">
        <v>33</v>
      </c>
      <c r="Y25" t="s">
        <v>34</v>
      </c>
      <c r="Z25" t="s">
        <v>33</v>
      </c>
      <c r="AA25" t="s">
        <v>33</v>
      </c>
      <c r="AB25" t="s">
        <v>48</v>
      </c>
      <c r="AC25">
        <v>0</v>
      </c>
      <c r="AD25">
        <v>0</v>
      </c>
      <c r="AE25" t="s">
        <v>39</v>
      </c>
      <c r="AF25" t="s">
        <v>1190</v>
      </c>
    </row>
    <row r="26" spans="1:32" x14ac:dyDescent="0.25">
      <c r="A26" t="s">
        <v>80</v>
      </c>
      <c r="B26">
        <v>40</v>
      </c>
      <c r="C26" t="s">
        <v>58</v>
      </c>
      <c r="D26" t="s">
        <v>79</v>
      </c>
      <c r="E26" t="s">
        <v>33</v>
      </c>
      <c r="F26" t="s">
        <v>33</v>
      </c>
      <c r="G26" t="s">
        <v>33</v>
      </c>
      <c r="H26" t="s">
        <v>33</v>
      </c>
      <c r="I26" t="s">
        <v>33</v>
      </c>
      <c r="J26" t="s">
        <v>33</v>
      </c>
      <c r="K26" t="s">
        <v>33</v>
      </c>
      <c r="L26" t="s">
        <v>42</v>
      </c>
      <c r="M26" t="s">
        <v>42</v>
      </c>
      <c r="N26">
        <v>187</v>
      </c>
      <c r="O26">
        <v>0</v>
      </c>
      <c r="P26" t="s">
        <v>81</v>
      </c>
      <c r="Q26">
        <v>0</v>
      </c>
      <c r="R26">
        <v>0</v>
      </c>
      <c r="S26">
        <v>0</v>
      </c>
      <c r="T26" t="s">
        <v>44</v>
      </c>
      <c r="U26" t="s">
        <v>33</v>
      </c>
      <c r="V26" t="s">
        <v>33</v>
      </c>
      <c r="W26" t="s">
        <v>33</v>
      </c>
      <c r="X26" t="s">
        <v>33</v>
      </c>
      <c r="Y26" t="s">
        <v>33</v>
      </c>
      <c r="Z26" t="s">
        <v>33</v>
      </c>
      <c r="AA26" t="s">
        <v>33</v>
      </c>
      <c r="AB26" t="s">
        <v>48</v>
      </c>
      <c r="AC26">
        <v>0</v>
      </c>
      <c r="AD26">
        <v>0</v>
      </c>
      <c r="AE26" t="s">
        <v>39</v>
      </c>
      <c r="AF26" t="s">
        <v>1190</v>
      </c>
    </row>
    <row r="27" spans="1:32" x14ac:dyDescent="0.25">
      <c r="A27" t="s">
        <v>82</v>
      </c>
      <c r="B27">
        <v>36</v>
      </c>
      <c r="C27" t="s">
        <v>58</v>
      </c>
      <c r="D27" t="s">
        <v>79</v>
      </c>
      <c r="E27" t="s">
        <v>33</v>
      </c>
      <c r="F27" t="s">
        <v>33</v>
      </c>
      <c r="G27" t="s">
        <v>33</v>
      </c>
      <c r="H27" t="s">
        <v>33</v>
      </c>
      <c r="I27" t="s">
        <v>33</v>
      </c>
      <c r="J27" t="s">
        <v>33</v>
      </c>
      <c r="K27" t="s">
        <v>33</v>
      </c>
      <c r="L27" t="s">
        <v>42</v>
      </c>
      <c r="M27" t="s">
        <v>42</v>
      </c>
      <c r="N27">
        <v>203</v>
      </c>
      <c r="O27">
        <v>0</v>
      </c>
      <c r="P27" t="s">
        <v>47</v>
      </c>
      <c r="Q27">
        <v>0</v>
      </c>
      <c r="R27">
        <v>0</v>
      </c>
      <c r="S27">
        <v>0</v>
      </c>
      <c r="T27" t="s">
        <v>44</v>
      </c>
      <c r="U27" t="s">
        <v>33</v>
      </c>
      <c r="V27" t="s">
        <v>33</v>
      </c>
      <c r="W27" t="s">
        <v>33</v>
      </c>
      <c r="X27" t="s">
        <v>33</v>
      </c>
      <c r="Y27" t="s">
        <v>33</v>
      </c>
      <c r="Z27" t="s">
        <v>34</v>
      </c>
      <c r="AA27" t="s">
        <v>33</v>
      </c>
      <c r="AB27" t="s">
        <v>45</v>
      </c>
      <c r="AC27">
        <v>0</v>
      </c>
      <c r="AD27">
        <v>0</v>
      </c>
      <c r="AE27" t="s">
        <v>39</v>
      </c>
      <c r="AF27" t="s">
        <v>1193</v>
      </c>
    </row>
    <row r="28" spans="1:32" x14ac:dyDescent="0.25">
      <c r="A28" t="s">
        <v>83</v>
      </c>
      <c r="B28">
        <v>47</v>
      </c>
      <c r="C28" t="s">
        <v>51</v>
      </c>
      <c r="D28" t="s">
        <v>79</v>
      </c>
      <c r="E28" t="s">
        <v>33</v>
      </c>
      <c r="F28" t="s">
        <v>33</v>
      </c>
      <c r="G28" t="s">
        <v>33</v>
      </c>
      <c r="H28" t="s">
        <v>33</v>
      </c>
      <c r="I28" t="s">
        <v>33</v>
      </c>
      <c r="J28" t="s">
        <v>33</v>
      </c>
      <c r="K28" t="s">
        <v>33</v>
      </c>
      <c r="L28" t="s">
        <v>42</v>
      </c>
      <c r="M28" t="s">
        <v>42</v>
      </c>
      <c r="N28">
        <v>220</v>
      </c>
      <c r="O28">
        <v>0</v>
      </c>
      <c r="P28" t="s">
        <v>68</v>
      </c>
      <c r="Q28">
        <v>0</v>
      </c>
      <c r="R28">
        <v>0</v>
      </c>
      <c r="S28">
        <v>0</v>
      </c>
      <c r="T28" t="s">
        <v>44</v>
      </c>
      <c r="U28" t="s">
        <v>33</v>
      </c>
      <c r="V28" t="s">
        <v>33</v>
      </c>
      <c r="W28" t="s">
        <v>33</v>
      </c>
      <c r="X28" t="s">
        <v>33</v>
      </c>
      <c r="Y28" t="s">
        <v>33</v>
      </c>
      <c r="Z28" t="s">
        <v>33</v>
      </c>
      <c r="AA28" t="s">
        <v>33</v>
      </c>
      <c r="AB28" t="s">
        <v>48</v>
      </c>
      <c r="AC28">
        <v>0</v>
      </c>
      <c r="AD28">
        <v>0</v>
      </c>
      <c r="AE28" t="s">
        <v>39</v>
      </c>
      <c r="AF28" t="s">
        <v>1190</v>
      </c>
    </row>
    <row r="29" spans="1:32" x14ac:dyDescent="0.25">
      <c r="A29" t="s">
        <v>84</v>
      </c>
      <c r="B29">
        <v>47</v>
      </c>
      <c r="C29" t="s">
        <v>51</v>
      </c>
      <c r="D29" t="s">
        <v>79</v>
      </c>
      <c r="E29" t="s">
        <v>33</v>
      </c>
      <c r="F29" t="s">
        <v>33</v>
      </c>
      <c r="G29" t="s">
        <v>33</v>
      </c>
      <c r="H29" t="s">
        <v>33</v>
      </c>
      <c r="I29" t="s">
        <v>33</v>
      </c>
      <c r="J29" t="s">
        <v>33</v>
      </c>
      <c r="K29" t="s">
        <v>33</v>
      </c>
      <c r="L29" t="s">
        <v>42</v>
      </c>
      <c r="M29" t="s">
        <v>42</v>
      </c>
      <c r="N29">
        <v>242</v>
      </c>
      <c r="O29">
        <v>0</v>
      </c>
      <c r="P29" t="s">
        <v>36</v>
      </c>
      <c r="Q29">
        <v>0</v>
      </c>
      <c r="R29">
        <v>0</v>
      </c>
      <c r="S29">
        <v>0</v>
      </c>
      <c r="T29" t="s">
        <v>44</v>
      </c>
      <c r="U29" t="s">
        <v>34</v>
      </c>
      <c r="V29" t="s">
        <v>33</v>
      </c>
      <c r="W29" t="s">
        <v>33</v>
      </c>
      <c r="X29" t="s">
        <v>33</v>
      </c>
      <c r="Y29" t="s">
        <v>33</v>
      </c>
      <c r="Z29" t="s">
        <v>33</v>
      </c>
      <c r="AA29" t="s">
        <v>33</v>
      </c>
      <c r="AB29" t="s">
        <v>48</v>
      </c>
      <c r="AC29">
        <v>0</v>
      </c>
      <c r="AD29">
        <v>0</v>
      </c>
      <c r="AE29" t="s">
        <v>39</v>
      </c>
      <c r="AF29" t="s">
        <v>1190</v>
      </c>
    </row>
    <row r="30" spans="1:32" x14ac:dyDescent="0.25">
      <c r="A30" t="s">
        <v>85</v>
      </c>
      <c r="B30">
        <v>42</v>
      </c>
      <c r="C30" t="s">
        <v>58</v>
      </c>
      <c r="D30" t="s">
        <v>79</v>
      </c>
      <c r="E30" t="s">
        <v>33</v>
      </c>
      <c r="F30" t="s">
        <v>33</v>
      </c>
      <c r="G30" t="s">
        <v>33</v>
      </c>
      <c r="H30" t="s">
        <v>33</v>
      </c>
      <c r="I30" t="s">
        <v>33</v>
      </c>
      <c r="J30" t="s">
        <v>33</v>
      </c>
      <c r="K30" t="s">
        <v>33</v>
      </c>
      <c r="L30" t="s">
        <v>42</v>
      </c>
      <c r="M30" t="s">
        <v>42</v>
      </c>
      <c r="N30">
        <v>254</v>
      </c>
      <c r="O30">
        <v>0</v>
      </c>
      <c r="P30" t="s">
        <v>66</v>
      </c>
      <c r="Q30">
        <v>0</v>
      </c>
      <c r="R30">
        <v>0</v>
      </c>
      <c r="S30">
        <v>0</v>
      </c>
      <c r="T30" t="s">
        <v>44</v>
      </c>
      <c r="U30" t="s">
        <v>34</v>
      </c>
      <c r="V30" t="s">
        <v>33</v>
      </c>
      <c r="W30" t="s">
        <v>33</v>
      </c>
      <c r="X30" t="s">
        <v>33</v>
      </c>
      <c r="Y30" t="s">
        <v>33</v>
      </c>
      <c r="Z30" t="s">
        <v>33</v>
      </c>
      <c r="AA30" t="s">
        <v>33</v>
      </c>
      <c r="AB30" t="s">
        <v>48</v>
      </c>
      <c r="AC30">
        <v>0</v>
      </c>
      <c r="AD30">
        <v>0</v>
      </c>
      <c r="AE30" t="s">
        <v>39</v>
      </c>
      <c r="AF30" t="s">
        <v>1190</v>
      </c>
    </row>
    <row r="31" spans="1:32" x14ac:dyDescent="0.25">
      <c r="A31" t="s">
        <v>86</v>
      </c>
      <c r="B31">
        <v>54</v>
      </c>
      <c r="C31" t="s">
        <v>51</v>
      </c>
      <c r="D31" t="s">
        <v>79</v>
      </c>
      <c r="E31" t="s">
        <v>33</v>
      </c>
      <c r="F31" t="s">
        <v>33</v>
      </c>
      <c r="G31" t="s">
        <v>33</v>
      </c>
      <c r="H31" t="s">
        <v>33</v>
      </c>
      <c r="I31" t="s">
        <v>33</v>
      </c>
      <c r="J31" t="s">
        <v>33</v>
      </c>
      <c r="K31" t="s">
        <v>33</v>
      </c>
      <c r="L31" t="s">
        <v>42</v>
      </c>
      <c r="M31" t="s">
        <v>42</v>
      </c>
      <c r="N31">
        <v>264</v>
      </c>
      <c r="O31">
        <v>0</v>
      </c>
      <c r="P31" t="s">
        <v>66</v>
      </c>
      <c r="Q31">
        <v>0</v>
      </c>
      <c r="R31">
        <v>0</v>
      </c>
      <c r="S31">
        <v>0</v>
      </c>
      <c r="T31" t="s">
        <v>44</v>
      </c>
      <c r="U31" t="s">
        <v>34</v>
      </c>
      <c r="V31" t="s">
        <v>33</v>
      </c>
      <c r="W31" t="s">
        <v>33</v>
      </c>
      <c r="X31" t="s">
        <v>33</v>
      </c>
      <c r="Y31" t="s">
        <v>34</v>
      </c>
      <c r="Z31" t="s">
        <v>33</v>
      </c>
      <c r="AA31" t="s">
        <v>33</v>
      </c>
      <c r="AB31" t="s">
        <v>48</v>
      </c>
      <c r="AC31">
        <v>0</v>
      </c>
      <c r="AD31">
        <v>0</v>
      </c>
      <c r="AE31" t="s">
        <v>39</v>
      </c>
      <c r="AF31" t="s">
        <v>1190</v>
      </c>
    </row>
    <row r="32" spans="1:32" x14ac:dyDescent="0.25">
      <c r="A32" t="s">
        <v>87</v>
      </c>
      <c r="B32">
        <v>65</v>
      </c>
      <c r="C32" t="s">
        <v>41</v>
      </c>
      <c r="D32" t="s">
        <v>79</v>
      </c>
      <c r="E32" t="s">
        <v>33</v>
      </c>
      <c r="F32" t="s">
        <v>33</v>
      </c>
      <c r="G32" t="s">
        <v>33</v>
      </c>
      <c r="H32" t="s">
        <v>33</v>
      </c>
      <c r="I32" t="s">
        <v>33</v>
      </c>
      <c r="J32" t="s">
        <v>33</v>
      </c>
      <c r="K32" t="s">
        <v>33</v>
      </c>
      <c r="L32" t="s">
        <v>42</v>
      </c>
      <c r="M32" t="s">
        <v>42</v>
      </c>
      <c r="N32">
        <v>269</v>
      </c>
      <c r="O32">
        <v>0</v>
      </c>
      <c r="P32" t="s">
        <v>47</v>
      </c>
      <c r="Q32">
        <v>0</v>
      </c>
      <c r="R32">
        <v>0</v>
      </c>
      <c r="S32">
        <v>0</v>
      </c>
      <c r="T32" t="s">
        <v>44</v>
      </c>
      <c r="U32" t="s">
        <v>34</v>
      </c>
      <c r="V32" t="s">
        <v>33</v>
      </c>
      <c r="W32" t="s">
        <v>33</v>
      </c>
      <c r="X32" t="s">
        <v>33</v>
      </c>
      <c r="Y32" t="s">
        <v>33</v>
      </c>
      <c r="Z32" t="s">
        <v>33</v>
      </c>
      <c r="AA32" t="s">
        <v>33</v>
      </c>
      <c r="AB32" t="s">
        <v>48</v>
      </c>
      <c r="AC32">
        <v>0</v>
      </c>
      <c r="AD32">
        <v>0</v>
      </c>
      <c r="AE32" t="s">
        <v>39</v>
      </c>
      <c r="AF32" t="s">
        <v>1190</v>
      </c>
    </row>
    <row r="33" spans="1:32" x14ac:dyDescent="0.25">
      <c r="A33" t="s">
        <v>88</v>
      </c>
      <c r="B33">
        <v>44</v>
      </c>
      <c r="C33" t="s">
        <v>58</v>
      </c>
      <c r="D33" t="s">
        <v>79</v>
      </c>
      <c r="E33" t="s">
        <v>33</v>
      </c>
      <c r="F33" t="s">
        <v>33</v>
      </c>
      <c r="G33" t="s">
        <v>33</v>
      </c>
      <c r="H33" t="s">
        <v>33</v>
      </c>
      <c r="I33" t="s">
        <v>33</v>
      </c>
      <c r="J33" t="s">
        <v>33</v>
      </c>
      <c r="K33" t="s">
        <v>33</v>
      </c>
      <c r="L33" t="s">
        <v>42</v>
      </c>
      <c r="M33" t="s">
        <v>42</v>
      </c>
      <c r="N33">
        <v>273</v>
      </c>
      <c r="O33">
        <v>0</v>
      </c>
      <c r="P33" t="s">
        <v>47</v>
      </c>
      <c r="Q33">
        <v>0</v>
      </c>
      <c r="R33">
        <v>0</v>
      </c>
      <c r="S33">
        <v>0</v>
      </c>
      <c r="T33" t="s">
        <v>44</v>
      </c>
      <c r="U33" t="s">
        <v>34</v>
      </c>
      <c r="V33" t="s">
        <v>33</v>
      </c>
      <c r="W33" t="s">
        <v>33</v>
      </c>
      <c r="X33" t="s">
        <v>33</v>
      </c>
      <c r="Y33" t="s">
        <v>33</v>
      </c>
      <c r="Z33" t="s">
        <v>33</v>
      </c>
      <c r="AA33" t="s">
        <v>33</v>
      </c>
      <c r="AB33" t="s">
        <v>48</v>
      </c>
      <c r="AC33">
        <v>0</v>
      </c>
      <c r="AD33">
        <v>0</v>
      </c>
      <c r="AE33" t="s">
        <v>39</v>
      </c>
      <c r="AF33" t="s">
        <v>1190</v>
      </c>
    </row>
    <row r="34" spans="1:32" x14ac:dyDescent="0.25">
      <c r="A34" t="s">
        <v>89</v>
      </c>
      <c r="B34">
        <v>52</v>
      </c>
      <c r="C34" t="s">
        <v>51</v>
      </c>
      <c r="D34" t="s">
        <v>79</v>
      </c>
      <c r="E34" t="s">
        <v>33</v>
      </c>
      <c r="F34" t="s">
        <v>33</v>
      </c>
      <c r="G34" t="s">
        <v>33</v>
      </c>
      <c r="H34" t="s">
        <v>33</v>
      </c>
      <c r="I34" t="s">
        <v>33</v>
      </c>
      <c r="J34" t="s">
        <v>33</v>
      </c>
      <c r="K34" t="s">
        <v>33</v>
      </c>
      <c r="L34" t="s">
        <v>42</v>
      </c>
      <c r="M34" t="s">
        <v>42</v>
      </c>
      <c r="N34">
        <v>277</v>
      </c>
      <c r="O34">
        <v>0</v>
      </c>
      <c r="P34" t="s">
        <v>66</v>
      </c>
      <c r="Q34">
        <v>0</v>
      </c>
      <c r="R34">
        <v>0</v>
      </c>
      <c r="S34">
        <v>0</v>
      </c>
      <c r="T34" t="s">
        <v>44</v>
      </c>
      <c r="U34" t="s">
        <v>34</v>
      </c>
      <c r="V34" t="s">
        <v>33</v>
      </c>
      <c r="W34" t="s">
        <v>33</v>
      </c>
      <c r="X34" t="s">
        <v>33</v>
      </c>
      <c r="Y34" t="s">
        <v>33</v>
      </c>
      <c r="Z34" t="s">
        <v>33</v>
      </c>
      <c r="AA34" t="s">
        <v>33</v>
      </c>
      <c r="AB34" t="s">
        <v>48</v>
      </c>
      <c r="AC34">
        <v>0</v>
      </c>
      <c r="AD34">
        <v>0</v>
      </c>
      <c r="AE34" t="s">
        <v>39</v>
      </c>
      <c r="AF34" t="s">
        <v>1190</v>
      </c>
    </row>
    <row r="35" spans="1:32" x14ac:dyDescent="0.25">
      <c r="A35" t="s">
        <v>90</v>
      </c>
      <c r="B35">
        <v>47</v>
      </c>
      <c r="C35" t="s">
        <v>51</v>
      </c>
      <c r="D35" t="s">
        <v>79</v>
      </c>
      <c r="E35" t="s">
        <v>33</v>
      </c>
      <c r="F35" t="s">
        <v>33</v>
      </c>
      <c r="G35" t="s">
        <v>33</v>
      </c>
      <c r="H35" t="s">
        <v>33</v>
      </c>
      <c r="I35" t="s">
        <v>33</v>
      </c>
      <c r="J35" t="s">
        <v>33</v>
      </c>
      <c r="K35" t="s">
        <v>33</v>
      </c>
      <c r="L35" t="s">
        <v>42</v>
      </c>
      <c r="M35" t="s">
        <v>42</v>
      </c>
      <c r="N35">
        <v>281</v>
      </c>
      <c r="O35">
        <v>0</v>
      </c>
      <c r="P35" t="s">
        <v>47</v>
      </c>
      <c r="Q35">
        <v>0</v>
      </c>
      <c r="R35">
        <v>0</v>
      </c>
      <c r="S35">
        <v>0</v>
      </c>
      <c r="T35" t="s">
        <v>44</v>
      </c>
      <c r="U35" t="s">
        <v>34</v>
      </c>
      <c r="V35" t="s">
        <v>33</v>
      </c>
      <c r="W35" t="s">
        <v>33</v>
      </c>
      <c r="X35" t="s">
        <v>33</v>
      </c>
      <c r="Y35" t="s">
        <v>33</v>
      </c>
      <c r="Z35" t="s">
        <v>33</v>
      </c>
      <c r="AA35" t="s">
        <v>33</v>
      </c>
      <c r="AB35" t="s">
        <v>48</v>
      </c>
      <c r="AC35">
        <v>0</v>
      </c>
      <c r="AD35">
        <v>0</v>
      </c>
      <c r="AE35" t="s">
        <v>39</v>
      </c>
      <c r="AF35" t="s">
        <v>1190</v>
      </c>
    </row>
    <row r="36" spans="1:32" x14ac:dyDescent="0.25">
      <c r="A36" t="s">
        <v>91</v>
      </c>
      <c r="B36">
        <v>55</v>
      </c>
      <c r="C36" t="s">
        <v>51</v>
      </c>
      <c r="D36" t="s">
        <v>79</v>
      </c>
      <c r="E36" t="s">
        <v>33</v>
      </c>
      <c r="F36" t="s">
        <v>33</v>
      </c>
      <c r="G36" t="s">
        <v>33</v>
      </c>
      <c r="H36" t="s">
        <v>33</v>
      </c>
      <c r="I36" t="s">
        <v>33</v>
      </c>
      <c r="J36" t="s">
        <v>33</v>
      </c>
      <c r="K36" t="s">
        <v>33</v>
      </c>
      <c r="L36" t="s">
        <v>42</v>
      </c>
      <c r="M36" t="s">
        <v>42</v>
      </c>
      <c r="N36">
        <v>284</v>
      </c>
      <c r="O36">
        <v>0</v>
      </c>
      <c r="P36" t="s">
        <v>36</v>
      </c>
      <c r="Q36">
        <v>0</v>
      </c>
      <c r="R36">
        <v>0</v>
      </c>
      <c r="S36">
        <v>0</v>
      </c>
      <c r="T36" t="s">
        <v>44</v>
      </c>
      <c r="U36" t="s">
        <v>34</v>
      </c>
      <c r="V36" t="s">
        <v>33</v>
      </c>
      <c r="W36" t="s">
        <v>33</v>
      </c>
      <c r="X36" t="s">
        <v>33</v>
      </c>
      <c r="Y36" t="s">
        <v>33</v>
      </c>
      <c r="Z36" t="s">
        <v>33</v>
      </c>
      <c r="AA36" t="s">
        <v>33</v>
      </c>
      <c r="AB36" t="s">
        <v>48</v>
      </c>
      <c r="AC36">
        <v>0</v>
      </c>
      <c r="AD36">
        <v>0</v>
      </c>
      <c r="AE36" t="s">
        <v>39</v>
      </c>
      <c r="AF36" t="s">
        <v>1190</v>
      </c>
    </row>
    <row r="37" spans="1:32" x14ac:dyDescent="0.25">
      <c r="A37" t="s">
        <v>92</v>
      </c>
      <c r="B37">
        <v>62</v>
      </c>
      <c r="C37" t="s">
        <v>41</v>
      </c>
      <c r="D37" t="s">
        <v>79</v>
      </c>
      <c r="E37" t="s">
        <v>33</v>
      </c>
      <c r="F37" t="s">
        <v>33</v>
      </c>
      <c r="G37" t="s">
        <v>33</v>
      </c>
      <c r="H37" t="s">
        <v>33</v>
      </c>
      <c r="I37" t="s">
        <v>33</v>
      </c>
      <c r="J37" t="s">
        <v>33</v>
      </c>
      <c r="K37" t="s">
        <v>33</v>
      </c>
      <c r="L37" t="s">
        <v>42</v>
      </c>
      <c r="M37" t="s">
        <v>42</v>
      </c>
      <c r="N37">
        <v>285</v>
      </c>
      <c r="O37">
        <v>0</v>
      </c>
      <c r="P37" t="s">
        <v>93</v>
      </c>
      <c r="Q37">
        <v>0</v>
      </c>
      <c r="R37">
        <v>0</v>
      </c>
      <c r="S37">
        <v>0</v>
      </c>
      <c r="T37" t="s">
        <v>44</v>
      </c>
      <c r="U37" t="s">
        <v>33</v>
      </c>
      <c r="V37" t="s">
        <v>34</v>
      </c>
      <c r="W37" t="s">
        <v>33</v>
      </c>
      <c r="X37" t="s">
        <v>33</v>
      </c>
      <c r="Y37" t="s">
        <v>33</v>
      </c>
      <c r="Z37" t="s">
        <v>34</v>
      </c>
      <c r="AA37" t="s">
        <v>33</v>
      </c>
      <c r="AB37" t="s">
        <v>45</v>
      </c>
      <c r="AC37">
        <v>0</v>
      </c>
      <c r="AD37">
        <v>0</v>
      </c>
      <c r="AE37" t="s">
        <v>39</v>
      </c>
      <c r="AF37" t="s">
        <v>1193</v>
      </c>
    </row>
    <row r="38" spans="1:32" x14ac:dyDescent="0.25">
      <c r="A38" t="s">
        <v>94</v>
      </c>
      <c r="B38">
        <v>82</v>
      </c>
      <c r="C38" t="s">
        <v>41</v>
      </c>
      <c r="D38" t="s">
        <v>79</v>
      </c>
      <c r="E38" t="s">
        <v>33</v>
      </c>
      <c r="F38" t="s">
        <v>33</v>
      </c>
      <c r="G38" t="s">
        <v>33</v>
      </c>
      <c r="H38" t="s">
        <v>33</v>
      </c>
      <c r="I38" t="s">
        <v>33</v>
      </c>
      <c r="J38" t="s">
        <v>33</v>
      </c>
      <c r="K38" t="s">
        <v>33</v>
      </c>
      <c r="L38" t="s">
        <v>35</v>
      </c>
      <c r="M38" t="s">
        <v>35</v>
      </c>
      <c r="N38">
        <v>160</v>
      </c>
      <c r="O38">
        <v>1</v>
      </c>
      <c r="P38" t="s">
        <v>66</v>
      </c>
      <c r="Q38">
        <v>9</v>
      </c>
      <c r="R38">
        <v>8</v>
      </c>
      <c r="S38">
        <v>8.5</v>
      </c>
      <c r="T38" t="s">
        <v>37</v>
      </c>
      <c r="U38" t="s">
        <v>33</v>
      </c>
      <c r="V38" t="s">
        <v>34</v>
      </c>
      <c r="W38" t="s">
        <v>33</v>
      </c>
      <c r="X38" t="s">
        <v>33</v>
      </c>
      <c r="Y38" t="s">
        <v>33</v>
      </c>
      <c r="Z38" t="s">
        <v>34</v>
      </c>
      <c r="AA38" t="s">
        <v>34</v>
      </c>
      <c r="AB38" t="s">
        <v>45</v>
      </c>
      <c r="AC38">
        <v>0</v>
      </c>
      <c r="AD38">
        <v>8.5</v>
      </c>
      <c r="AE38" t="s">
        <v>39</v>
      </c>
      <c r="AF38" t="s">
        <v>1193</v>
      </c>
    </row>
    <row r="39" spans="1:32" x14ac:dyDescent="0.25">
      <c r="A39" t="s">
        <v>95</v>
      </c>
      <c r="B39">
        <v>63</v>
      </c>
      <c r="C39" t="s">
        <v>41</v>
      </c>
      <c r="D39" t="s">
        <v>79</v>
      </c>
      <c r="E39" t="s">
        <v>33</v>
      </c>
      <c r="F39" t="s">
        <v>33</v>
      </c>
      <c r="G39" t="s">
        <v>33</v>
      </c>
      <c r="H39" t="s">
        <v>33</v>
      </c>
      <c r="I39" t="s">
        <v>33</v>
      </c>
      <c r="J39" t="s">
        <v>33</v>
      </c>
      <c r="K39" t="s">
        <v>33</v>
      </c>
      <c r="L39" t="s">
        <v>42</v>
      </c>
      <c r="M39" t="s">
        <v>42</v>
      </c>
      <c r="N39">
        <v>305</v>
      </c>
      <c r="O39">
        <v>0</v>
      </c>
      <c r="P39" t="s">
        <v>47</v>
      </c>
      <c r="Q39">
        <v>0</v>
      </c>
      <c r="R39">
        <v>0</v>
      </c>
      <c r="S39">
        <v>0</v>
      </c>
      <c r="T39" t="s">
        <v>44</v>
      </c>
      <c r="U39" t="s">
        <v>34</v>
      </c>
      <c r="V39" t="s">
        <v>33</v>
      </c>
      <c r="W39" t="s">
        <v>33</v>
      </c>
      <c r="X39" t="s">
        <v>33</v>
      </c>
      <c r="Y39" t="s">
        <v>33</v>
      </c>
      <c r="Z39" t="s">
        <v>33</v>
      </c>
      <c r="AA39" t="s">
        <v>33</v>
      </c>
      <c r="AB39" t="s">
        <v>48</v>
      </c>
      <c r="AC39">
        <v>0</v>
      </c>
      <c r="AD39">
        <v>0</v>
      </c>
      <c r="AE39" t="s">
        <v>39</v>
      </c>
      <c r="AF39" t="s">
        <v>1190</v>
      </c>
    </row>
    <row r="40" spans="1:32" x14ac:dyDescent="0.25">
      <c r="A40" t="s">
        <v>96</v>
      </c>
      <c r="B40">
        <v>55</v>
      </c>
      <c r="C40" t="s">
        <v>51</v>
      </c>
      <c r="D40" t="s">
        <v>79</v>
      </c>
      <c r="E40" t="s">
        <v>33</v>
      </c>
      <c r="F40" t="s">
        <v>33</v>
      </c>
      <c r="G40" t="s">
        <v>33</v>
      </c>
      <c r="H40" t="s">
        <v>33</v>
      </c>
      <c r="I40" t="s">
        <v>33</v>
      </c>
      <c r="J40" t="s">
        <v>33</v>
      </c>
      <c r="K40" t="s">
        <v>33</v>
      </c>
      <c r="L40" t="s">
        <v>42</v>
      </c>
      <c r="M40" t="s">
        <v>42</v>
      </c>
      <c r="N40">
        <v>313</v>
      </c>
      <c r="O40">
        <v>0</v>
      </c>
      <c r="P40" t="s">
        <v>36</v>
      </c>
      <c r="Q40">
        <v>0</v>
      </c>
      <c r="R40">
        <v>0</v>
      </c>
      <c r="S40">
        <v>0</v>
      </c>
      <c r="T40" t="s">
        <v>44</v>
      </c>
      <c r="U40" t="s">
        <v>33</v>
      </c>
      <c r="V40" t="s">
        <v>33</v>
      </c>
      <c r="W40" t="s">
        <v>33</v>
      </c>
      <c r="X40" t="s">
        <v>33</v>
      </c>
      <c r="Y40" t="s">
        <v>33</v>
      </c>
      <c r="Z40" t="s">
        <v>33</v>
      </c>
      <c r="AA40" t="s">
        <v>33</v>
      </c>
      <c r="AB40" t="s">
        <v>48</v>
      </c>
      <c r="AC40">
        <v>0</v>
      </c>
      <c r="AD40">
        <v>0</v>
      </c>
      <c r="AE40" t="s">
        <v>39</v>
      </c>
      <c r="AF40" t="s">
        <v>1190</v>
      </c>
    </row>
    <row r="41" spans="1:32" x14ac:dyDescent="0.25">
      <c r="A41" t="s">
        <v>97</v>
      </c>
      <c r="B41">
        <v>57</v>
      </c>
      <c r="C41" t="s">
        <v>51</v>
      </c>
      <c r="D41" t="s">
        <v>79</v>
      </c>
      <c r="E41" t="s">
        <v>33</v>
      </c>
      <c r="F41" t="s">
        <v>33</v>
      </c>
      <c r="G41" t="s">
        <v>33</v>
      </c>
      <c r="H41" t="s">
        <v>33</v>
      </c>
      <c r="I41" t="s">
        <v>33</v>
      </c>
      <c r="J41" t="s">
        <v>33</v>
      </c>
      <c r="K41" t="s">
        <v>33</v>
      </c>
      <c r="L41" t="s">
        <v>42</v>
      </c>
      <c r="M41" t="s">
        <v>42</v>
      </c>
      <c r="N41">
        <v>318</v>
      </c>
      <c r="O41">
        <v>0</v>
      </c>
      <c r="P41" t="s">
        <v>36</v>
      </c>
      <c r="Q41">
        <v>0</v>
      </c>
      <c r="R41">
        <v>0</v>
      </c>
      <c r="S41">
        <v>0</v>
      </c>
      <c r="T41" t="s">
        <v>44</v>
      </c>
      <c r="U41" t="s">
        <v>33</v>
      </c>
      <c r="V41" t="s">
        <v>34</v>
      </c>
      <c r="W41" t="s">
        <v>33</v>
      </c>
      <c r="X41" t="s">
        <v>33</v>
      </c>
      <c r="Y41" t="s">
        <v>33</v>
      </c>
      <c r="Z41" t="s">
        <v>33</v>
      </c>
      <c r="AA41" t="s">
        <v>33</v>
      </c>
      <c r="AB41" t="s">
        <v>45</v>
      </c>
      <c r="AC41">
        <v>0</v>
      </c>
      <c r="AD41">
        <v>0</v>
      </c>
      <c r="AE41" t="s">
        <v>39</v>
      </c>
      <c r="AF41" t="s">
        <v>1193</v>
      </c>
    </row>
    <row r="42" spans="1:32" x14ac:dyDescent="0.25">
      <c r="A42" t="s">
        <v>98</v>
      </c>
      <c r="B42">
        <v>45</v>
      </c>
      <c r="C42" t="s">
        <v>51</v>
      </c>
      <c r="D42" t="s">
        <v>79</v>
      </c>
      <c r="E42" t="s">
        <v>33</v>
      </c>
      <c r="F42" t="s">
        <v>33</v>
      </c>
      <c r="G42" t="s">
        <v>33</v>
      </c>
      <c r="H42" t="s">
        <v>33</v>
      </c>
      <c r="I42" t="s">
        <v>33</v>
      </c>
      <c r="J42" t="s">
        <v>33</v>
      </c>
      <c r="K42" t="s">
        <v>33</v>
      </c>
      <c r="L42" t="s">
        <v>42</v>
      </c>
      <c r="M42" t="s">
        <v>42</v>
      </c>
      <c r="N42">
        <v>322</v>
      </c>
      <c r="O42">
        <v>0</v>
      </c>
      <c r="P42" t="s">
        <v>63</v>
      </c>
      <c r="Q42">
        <v>0</v>
      </c>
      <c r="R42">
        <v>0</v>
      </c>
      <c r="S42">
        <v>0</v>
      </c>
      <c r="T42" t="s">
        <v>44</v>
      </c>
      <c r="U42" t="s">
        <v>34</v>
      </c>
      <c r="V42" t="s">
        <v>33</v>
      </c>
      <c r="W42" t="s">
        <v>33</v>
      </c>
      <c r="X42" t="s">
        <v>33</v>
      </c>
      <c r="Y42" t="s">
        <v>33</v>
      </c>
      <c r="Z42" t="s">
        <v>33</v>
      </c>
      <c r="AA42" t="s">
        <v>33</v>
      </c>
      <c r="AB42" t="s">
        <v>48</v>
      </c>
      <c r="AC42">
        <v>0</v>
      </c>
      <c r="AD42">
        <v>0</v>
      </c>
      <c r="AE42" t="s">
        <v>39</v>
      </c>
      <c r="AF42" t="s">
        <v>1190</v>
      </c>
    </row>
    <row r="43" spans="1:32" x14ac:dyDescent="0.25">
      <c r="A43" t="s">
        <v>99</v>
      </c>
      <c r="B43">
        <v>70</v>
      </c>
      <c r="C43" t="s">
        <v>41</v>
      </c>
      <c r="D43" t="s">
        <v>79</v>
      </c>
      <c r="E43" t="s">
        <v>33</v>
      </c>
      <c r="F43" t="s">
        <v>33</v>
      </c>
      <c r="G43" t="s">
        <v>33</v>
      </c>
      <c r="H43" t="s">
        <v>33</v>
      </c>
      <c r="I43" t="s">
        <v>33</v>
      </c>
      <c r="J43" t="s">
        <v>33</v>
      </c>
      <c r="K43" t="s">
        <v>33</v>
      </c>
      <c r="L43" t="s">
        <v>42</v>
      </c>
      <c r="M43" t="s">
        <v>42</v>
      </c>
      <c r="N43">
        <v>324</v>
      </c>
      <c r="O43">
        <v>0</v>
      </c>
      <c r="P43" t="s">
        <v>36</v>
      </c>
      <c r="Q43">
        <v>0</v>
      </c>
      <c r="R43">
        <v>0</v>
      </c>
      <c r="S43">
        <v>0</v>
      </c>
      <c r="T43" t="s">
        <v>44</v>
      </c>
      <c r="U43" t="s">
        <v>33</v>
      </c>
      <c r="V43" t="s">
        <v>33</v>
      </c>
      <c r="W43" t="s">
        <v>33</v>
      </c>
      <c r="X43" t="s">
        <v>33</v>
      </c>
      <c r="Y43" t="s">
        <v>33</v>
      </c>
      <c r="Z43" t="s">
        <v>34</v>
      </c>
      <c r="AA43" t="s">
        <v>33</v>
      </c>
      <c r="AB43" t="s">
        <v>45</v>
      </c>
      <c r="AC43">
        <v>0</v>
      </c>
      <c r="AD43">
        <v>0</v>
      </c>
      <c r="AE43" t="s">
        <v>39</v>
      </c>
      <c r="AF43" t="s">
        <v>1193</v>
      </c>
    </row>
    <row r="44" spans="1:32" x14ac:dyDescent="0.25">
      <c r="A44" t="s">
        <v>1164</v>
      </c>
      <c r="B44">
        <v>50</v>
      </c>
      <c r="C44" t="s">
        <v>51</v>
      </c>
      <c r="D44" t="s">
        <v>79</v>
      </c>
      <c r="E44" t="s">
        <v>33</v>
      </c>
      <c r="F44" t="s">
        <v>33</v>
      </c>
      <c r="G44" t="s">
        <v>33</v>
      </c>
      <c r="H44" t="s">
        <v>33</v>
      </c>
      <c r="I44" t="s">
        <v>33</v>
      </c>
      <c r="J44" t="s">
        <v>33</v>
      </c>
      <c r="K44" t="s">
        <v>33</v>
      </c>
      <c r="L44" t="s">
        <v>42</v>
      </c>
      <c r="M44" t="s">
        <v>42</v>
      </c>
      <c r="N44">
        <v>17</v>
      </c>
      <c r="O44">
        <v>0</v>
      </c>
      <c r="P44" t="s">
        <v>36</v>
      </c>
      <c r="Q44">
        <v>0</v>
      </c>
      <c r="R44">
        <v>0</v>
      </c>
      <c r="S44">
        <v>0</v>
      </c>
      <c r="T44" t="s">
        <v>44</v>
      </c>
      <c r="U44" t="s">
        <v>33</v>
      </c>
      <c r="V44" t="s">
        <v>34</v>
      </c>
      <c r="W44" t="s">
        <v>33</v>
      </c>
      <c r="X44" t="s">
        <v>33</v>
      </c>
      <c r="Y44" t="s">
        <v>33</v>
      </c>
      <c r="Z44" t="s">
        <v>33</v>
      </c>
      <c r="AA44" t="s">
        <v>33</v>
      </c>
      <c r="AB44" t="s">
        <v>45</v>
      </c>
      <c r="AC44">
        <v>0</v>
      </c>
      <c r="AD44">
        <v>0</v>
      </c>
      <c r="AE44" t="s">
        <v>39</v>
      </c>
      <c r="AF44" t="s">
        <v>1193</v>
      </c>
    </row>
    <row r="45" spans="1:32" x14ac:dyDescent="0.25">
      <c r="A45" t="s">
        <v>101</v>
      </c>
      <c r="B45">
        <v>47</v>
      </c>
      <c r="C45" t="s">
        <v>51</v>
      </c>
      <c r="D45" t="s">
        <v>32</v>
      </c>
      <c r="E45" t="s">
        <v>33</v>
      </c>
      <c r="F45" t="s">
        <v>33</v>
      </c>
      <c r="G45" t="s">
        <v>33</v>
      </c>
      <c r="H45" t="s">
        <v>33</v>
      </c>
      <c r="I45" t="s">
        <v>33</v>
      </c>
      <c r="J45" t="s">
        <v>33</v>
      </c>
      <c r="K45" t="s">
        <v>33</v>
      </c>
      <c r="L45" t="s">
        <v>42</v>
      </c>
      <c r="M45" t="s">
        <v>42</v>
      </c>
      <c r="N45">
        <v>342</v>
      </c>
      <c r="O45">
        <v>0</v>
      </c>
      <c r="P45" t="s">
        <v>47</v>
      </c>
      <c r="Q45">
        <v>0</v>
      </c>
      <c r="R45">
        <v>0</v>
      </c>
      <c r="S45">
        <v>0</v>
      </c>
      <c r="T45" t="s">
        <v>44</v>
      </c>
      <c r="U45" t="s">
        <v>34</v>
      </c>
      <c r="V45" t="s">
        <v>33</v>
      </c>
      <c r="W45" t="s">
        <v>33</v>
      </c>
      <c r="X45" t="s">
        <v>33</v>
      </c>
      <c r="Y45" t="s">
        <v>33</v>
      </c>
      <c r="Z45" t="s">
        <v>33</v>
      </c>
      <c r="AA45" t="s">
        <v>33</v>
      </c>
      <c r="AB45" t="s">
        <v>48</v>
      </c>
      <c r="AC45">
        <v>0</v>
      </c>
      <c r="AD45">
        <v>0</v>
      </c>
      <c r="AE45" t="s">
        <v>39</v>
      </c>
      <c r="AF45" t="s">
        <v>1190</v>
      </c>
    </row>
    <row r="46" spans="1:32" x14ac:dyDescent="0.25">
      <c r="A46" t="s">
        <v>102</v>
      </c>
      <c r="B46">
        <v>44</v>
      </c>
      <c r="C46" t="s">
        <v>58</v>
      </c>
      <c r="D46" t="s">
        <v>32</v>
      </c>
      <c r="E46" t="s">
        <v>33</v>
      </c>
      <c r="F46" t="s">
        <v>33</v>
      </c>
      <c r="G46" t="s">
        <v>33</v>
      </c>
      <c r="H46" t="s">
        <v>33</v>
      </c>
      <c r="I46" t="s">
        <v>33</v>
      </c>
      <c r="J46" t="s">
        <v>33</v>
      </c>
      <c r="K46" t="s">
        <v>33</v>
      </c>
      <c r="L46" t="s">
        <v>42</v>
      </c>
      <c r="M46" t="s">
        <v>42</v>
      </c>
      <c r="N46">
        <v>373</v>
      </c>
      <c r="O46">
        <v>0</v>
      </c>
      <c r="P46" t="s">
        <v>47</v>
      </c>
      <c r="Q46">
        <v>0</v>
      </c>
      <c r="R46">
        <v>0</v>
      </c>
      <c r="S46">
        <v>0</v>
      </c>
      <c r="T46" t="s">
        <v>44</v>
      </c>
      <c r="U46" t="s">
        <v>34</v>
      </c>
      <c r="V46" t="s">
        <v>33</v>
      </c>
      <c r="W46" t="s">
        <v>33</v>
      </c>
      <c r="X46" t="s">
        <v>33</v>
      </c>
      <c r="Y46" t="s">
        <v>33</v>
      </c>
      <c r="Z46" t="s">
        <v>33</v>
      </c>
      <c r="AA46" t="s">
        <v>33</v>
      </c>
      <c r="AB46" t="s">
        <v>48</v>
      </c>
      <c r="AC46">
        <v>0</v>
      </c>
      <c r="AD46">
        <v>0</v>
      </c>
      <c r="AE46" t="s">
        <v>39</v>
      </c>
      <c r="AF46" t="s">
        <v>1190</v>
      </c>
    </row>
    <row r="47" spans="1:32" x14ac:dyDescent="0.25">
      <c r="A47" t="s">
        <v>103</v>
      </c>
      <c r="B47">
        <v>39</v>
      </c>
      <c r="C47" t="s">
        <v>58</v>
      </c>
      <c r="D47" t="s">
        <v>32</v>
      </c>
      <c r="E47" t="s">
        <v>33</v>
      </c>
      <c r="F47" t="s">
        <v>33</v>
      </c>
      <c r="G47" t="s">
        <v>33</v>
      </c>
      <c r="H47" t="s">
        <v>33</v>
      </c>
      <c r="I47" t="s">
        <v>33</v>
      </c>
      <c r="J47" t="s">
        <v>33</v>
      </c>
      <c r="K47" t="s">
        <v>33</v>
      </c>
      <c r="L47" t="s">
        <v>42</v>
      </c>
      <c r="M47" t="s">
        <v>42</v>
      </c>
      <c r="N47">
        <v>375</v>
      </c>
      <c r="O47">
        <v>0</v>
      </c>
      <c r="P47" t="s">
        <v>66</v>
      </c>
      <c r="Q47">
        <v>0</v>
      </c>
      <c r="R47">
        <v>0</v>
      </c>
      <c r="S47">
        <v>0</v>
      </c>
      <c r="T47" t="s">
        <v>44</v>
      </c>
      <c r="U47" t="s">
        <v>33</v>
      </c>
      <c r="V47" t="s">
        <v>34</v>
      </c>
      <c r="W47" t="s">
        <v>33</v>
      </c>
      <c r="X47" t="s">
        <v>33</v>
      </c>
      <c r="Y47" t="s">
        <v>33</v>
      </c>
      <c r="Z47" t="s">
        <v>34</v>
      </c>
      <c r="AA47" t="s">
        <v>33</v>
      </c>
      <c r="AB47" t="s">
        <v>38</v>
      </c>
      <c r="AC47">
        <v>0</v>
      </c>
      <c r="AD47">
        <v>0</v>
      </c>
      <c r="AE47" t="s">
        <v>39</v>
      </c>
      <c r="AF47" t="s">
        <v>1192</v>
      </c>
    </row>
    <row r="48" spans="1:32" x14ac:dyDescent="0.25">
      <c r="A48" t="s">
        <v>1163</v>
      </c>
      <c r="B48">
        <v>60</v>
      </c>
      <c r="C48" t="s">
        <v>41</v>
      </c>
      <c r="D48" t="s">
        <v>32</v>
      </c>
      <c r="E48" t="s">
        <v>33</v>
      </c>
      <c r="F48" t="s">
        <v>33</v>
      </c>
      <c r="G48" t="s">
        <v>33</v>
      </c>
      <c r="H48" t="s">
        <v>33</v>
      </c>
      <c r="I48" t="s">
        <v>33</v>
      </c>
      <c r="J48" t="s">
        <v>33</v>
      </c>
      <c r="K48" t="s">
        <v>33</v>
      </c>
      <c r="L48" t="s">
        <v>42</v>
      </c>
      <c r="M48" t="s">
        <v>42</v>
      </c>
      <c r="N48">
        <v>14</v>
      </c>
      <c r="O48">
        <v>0</v>
      </c>
      <c r="P48" t="s">
        <v>47</v>
      </c>
      <c r="Q48">
        <v>0</v>
      </c>
      <c r="R48">
        <v>0</v>
      </c>
      <c r="S48">
        <v>0</v>
      </c>
      <c r="T48" t="s">
        <v>44</v>
      </c>
      <c r="U48" t="s">
        <v>34</v>
      </c>
      <c r="V48" t="s">
        <v>33</v>
      </c>
      <c r="W48" t="s">
        <v>33</v>
      </c>
      <c r="X48" t="s">
        <v>33</v>
      </c>
      <c r="Y48" t="s">
        <v>34</v>
      </c>
      <c r="Z48" t="s">
        <v>33</v>
      </c>
      <c r="AA48" t="s">
        <v>33</v>
      </c>
      <c r="AB48" t="s">
        <v>48</v>
      </c>
      <c r="AC48">
        <v>0</v>
      </c>
      <c r="AD48">
        <v>0</v>
      </c>
      <c r="AE48" t="s">
        <v>39</v>
      </c>
      <c r="AF48" t="s">
        <v>1190</v>
      </c>
    </row>
    <row r="49" spans="1:32" x14ac:dyDescent="0.25">
      <c r="A49" t="s">
        <v>107</v>
      </c>
      <c r="B49">
        <v>45</v>
      </c>
      <c r="C49" t="s">
        <v>51</v>
      </c>
      <c r="D49" t="s">
        <v>32</v>
      </c>
      <c r="E49" t="s">
        <v>33</v>
      </c>
      <c r="F49" t="s">
        <v>33</v>
      </c>
      <c r="G49" t="s">
        <v>33</v>
      </c>
      <c r="H49" t="s">
        <v>33</v>
      </c>
      <c r="I49" t="s">
        <v>33</v>
      </c>
      <c r="J49" t="s">
        <v>33</v>
      </c>
      <c r="K49" t="s">
        <v>33</v>
      </c>
      <c r="L49" t="s">
        <v>42</v>
      </c>
      <c r="M49" t="s">
        <v>42</v>
      </c>
      <c r="N49">
        <v>376</v>
      </c>
      <c r="O49">
        <v>0</v>
      </c>
      <c r="P49" t="s">
        <v>36</v>
      </c>
      <c r="Q49">
        <v>0</v>
      </c>
      <c r="R49">
        <v>0</v>
      </c>
      <c r="S49">
        <v>0</v>
      </c>
      <c r="T49" t="s">
        <v>44</v>
      </c>
      <c r="U49" t="s">
        <v>34</v>
      </c>
      <c r="V49" t="s">
        <v>33</v>
      </c>
      <c r="W49" t="s">
        <v>33</v>
      </c>
      <c r="X49" t="s">
        <v>33</v>
      </c>
      <c r="Y49" t="s">
        <v>33</v>
      </c>
      <c r="Z49" t="s">
        <v>33</v>
      </c>
      <c r="AA49" t="s">
        <v>33</v>
      </c>
      <c r="AB49" t="s">
        <v>48</v>
      </c>
      <c r="AC49">
        <v>0</v>
      </c>
      <c r="AD49">
        <v>0</v>
      </c>
      <c r="AE49" t="s">
        <v>39</v>
      </c>
      <c r="AF49" t="s">
        <v>1190</v>
      </c>
    </row>
    <row r="50" spans="1:32" x14ac:dyDescent="0.25">
      <c r="A50" t="s">
        <v>108</v>
      </c>
      <c r="B50">
        <v>41</v>
      </c>
      <c r="C50" t="s">
        <v>58</v>
      </c>
      <c r="D50" t="s">
        <v>32</v>
      </c>
      <c r="E50" t="s">
        <v>33</v>
      </c>
      <c r="F50" t="s">
        <v>33</v>
      </c>
      <c r="G50" t="s">
        <v>33</v>
      </c>
      <c r="H50" t="s">
        <v>33</v>
      </c>
      <c r="I50" t="s">
        <v>33</v>
      </c>
      <c r="J50" t="s">
        <v>33</v>
      </c>
      <c r="K50" t="s">
        <v>33</v>
      </c>
      <c r="L50" t="s">
        <v>42</v>
      </c>
      <c r="M50" t="s">
        <v>42</v>
      </c>
      <c r="N50">
        <v>378</v>
      </c>
      <c r="O50">
        <v>0</v>
      </c>
      <c r="P50" t="s">
        <v>47</v>
      </c>
      <c r="Q50">
        <v>0</v>
      </c>
      <c r="R50">
        <v>0</v>
      </c>
      <c r="S50">
        <v>0</v>
      </c>
      <c r="T50" t="s">
        <v>44</v>
      </c>
      <c r="U50" t="s">
        <v>34</v>
      </c>
      <c r="V50" t="s">
        <v>33</v>
      </c>
      <c r="W50" t="s">
        <v>33</v>
      </c>
      <c r="X50" t="s">
        <v>33</v>
      </c>
      <c r="Y50" t="s">
        <v>33</v>
      </c>
      <c r="Z50" t="s">
        <v>33</v>
      </c>
      <c r="AA50" t="s">
        <v>33</v>
      </c>
      <c r="AB50" t="s">
        <v>48</v>
      </c>
      <c r="AC50">
        <v>0</v>
      </c>
      <c r="AD50">
        <v>0</v>
      </c>
      <c r="AE50" t="s">
        <v>39</v>
      </c>
      <c r="AF50" t="s">
        <v>1190</v>
      </c>
    </row>
    <row r="51" spans="1:32" x14ac:dyDescent="0.25">
      <c r="A51" t="s">
        <v>109</v>
      </c>
      <c r="B51">
        <v>53</v>
      </c>
      <c r="C51" t="s">
        <v>51</v>
      </c>
      <c r="D51" t="s">
        <v>32</v>
      </c>
      <c r="E51" t="s">
        <v>33</v>
      </c>
      <c r="F51" t="s">
        <v>33</v>
      </c>
      <c r="G51" t="s">
        <v>33</v>
      </c>
      <c r="H51" t="s">
        <v>33</v>
      </c>
      <c r="I51" t="s">
        <v>33</v>
      </c>
      <c r="J51" t="s">
        <v>33</v>
      </c>
      <c r="K51" t="s">
        <v>33</v>
      </c>
      <c r="L51" t="s">
        <v>42</v>
      </c>
      <c r="M51" t="s">
        <v>42</v>
      </c>
      <c r="N51">
        <v>379</v>
      </c>
      <c r="O51">
        <v>0</v>
      </c>
      <c r="P51" t="s">
        <v>110</v>
      </c>
      <c r="Q51">
        <v>0</v>
      </c>
      <c r="R51">
        <v>0</v>
      </c>
      <c r="S51">
        <v>0</v>
      </c>
      <c r="T51" t="s">
        <v>44</v>
      </c>
      <c r="U51" t="s">
        <v>34</v>
      </c>
      <c r="V51" t="s">
        <v>33</v>
      </c>
      <c r="W51" t="s">
        <v>33</v>
      </c>
      <c r="X51" t="s">
        <v>33</v>
      </c>
      <c r="Y51" t="s">
        <v>33</v>
      </c>
      <c r="Z51" t="s">
        <v>33</v>
      </c>
      <c r="AA51" t="s">
        <v>33</v>
      </c>
      <c r="AB51" t="s">
        <v>48</v>
      </c>
      <c r="AC51">
        <v>0</v>
      </c>
      <c r="AD51">
        <v>0</v>
      </c>
      <c r="AE51" t="s">
        <v>39</v>
      </c>
      <c r="AF51" t="s">
        <v>1190</v>
      </c>
    </row>
    <row r="52" spans="1:32" x14ac:dyDescent="0.25">
      <c r="A52" t="s">
        <v>111</v>
      </c>
      <c r="B52">
        <v>41</v>
      </c>
      <c r="C52" t="s">
        <v>58</v>
      </c>
      <c r="D52" t="s">
        <v>32</v>
      </c>
      <c r="E52" t="s">
        <v>33</v>
      </c>
      <c r="F52" t="s">
        <v>33</v>
      </c>
      <c r="G52" t="s">
        <v>33</v>
      </c>
      <c r="H52" t="s">
        <v>33</v>
      </c>
      <c r="I52" t="s">
        <v>33</v>
      </c>
      <c r="J52" t="s">
        <v>33</v>
      </c>
      <c r="K52" t="s">
        <v>33</v>
      </c>
      <c r="L52" t="s">
        <v>42</v>
      </c>
      <c r="M52" t="s">
        <v>42</v>
      </c>
      <c r="N52">
        <v>381</v>
      </c>
      <c r="O52">
        <v>0</v>
      </c>
      <c r="P52" t="s">
        <v>47</v>
      </c>
      <c r="Q52">
        <v>0</v>
      </c>
      <c r="R52">
        <v>0</v>
      </c>
      <c r="S52">
        <v>0</v>
      </c>
      <c r="T52" t="s">
        <v>44</v>
      </c>
      <c r="U52" t="s">
        <v>33</v>
      </c>
      <c r="V52" t="s">
        <v>33</v>
      </c>
      <c r="W52" t="s">
        <v>33</v>
      </c>
      <c r="X52" t="s">
        <v>33</v>
      </c>
      <c r="Y52" t="s">
        <v>33</v>
      </c>
      <c r="Z52" t="s">
        <v>33</v>
      </c>
      <c r="AA52" t="s">
        <v>33</v>
      </c>
      <c r="AB52" t="s">
        <v>48</v>
      </c>
      <c r="AC52">
        <v>0</v>
      </c>
      <c r="AD52">
        <v>0</v>
      </c>
      <c r="AE52" t="s">
        <v>39</v>
      </c>
      <c r="AF52" t="s">
        <v>1190</v>
      </c>
    </row>
    <row r="53" spans="1:32" x14ac:dyDescent="0.25">
      <c r="A53" t="s">
        <v>112</v>
      </c>
      <c r="B53">
        <v>62</v>
      </c>
      <c r="C53" t="s">
        <v>41</v>
      </c>
      <c r="D53" t="s">
        <v>79</v>
      </c>
      <c r="E53" t="s">
        <v>33</v>
      </c>
      <c r="F53" t="s">
        <v>33</v>
      </c>
      <c r="G53" t="s">
        <v>33</v>
      </c>
      <c r="H53" t="s">
        <v>33</v>
      </c>
      <c r="I53" t="s">
        <v>34</v>
      </c>
      <c r="J53" t="s">
        <v>33</v>
      </c>
      <c r="K53" t="s">
        <v>34</v>
      </c>
      <c r="L53" t="s">
        <v>105</v>
      </c>
      <c r="M53" t="s">
        <v>105</v>
      </c>
      <c r="N53">
        <v>165</v>
      </c>
      <c r="O53">
        <v>3</v>
      </c>
      <c r="P53" t="s">
        <v>68</v>
      </c>
      <c r="Q53">
        <v>6</v>
      </c>
      <c r="R53">
        <v>4</v>
      </c>
      <c r="S53">
        <v>5</v>
      </c>
      <c r="T53" t="s">
        <v>37</v>
      </c>
      <c r="U53" t="s">
        <v>33</v>
      </c>
      <c r="V53" t="s">
        <v>34</v>
      </c>
      <c r="W53" t="s">
        <v>33</v>
      </c>
      <c r="X53" t="s">
        <v>33</v>
      </c>
      <c r="Y53" t="s">
        <v>33</v>
      </c>
      <c r="Z53" t="s">
        <v>34</v>
      </c>
      <c r="AA53" t="s">
        <v>34</v>
      </c>
      <c r="AB53" t="s">
        <v>55</v>
      </c>
      <c r="AC53">
        <v>1</v>
      </c>
      <c r="AD53">
        <v>5</v>
      </c>
      <c r="AE53" t="s">
        <v>56</v>
      </c>
      <c r="AF53" t="s">
        <v>1191</v>
      </c>
    </row>
    <row r="54" spans="1:32" x14ac:dyDescent="0.25">
      <c r="A54" t="s">
        <v>113</v>
      </c>
      <c r="B54">
        <v>57</v>
      </c>
      <c r="C54" t="s">
        <v>51</v>
      </c>
      <c r="D54" t="s">
        <v>79</v>
      </c>
      <c r="E54" t="s">
        <v>33</v>
      </c>
      <c r="F54" t="s">
        <v>33</v>
      </c>
      <c r="G54" t="s">
        <v>33</v>
      </c>
      <c r="H54" t="s">
        <v>33</v>
      </c>
      <c r="I54" t="s">
        <v>33</v>
      </c>
      <c r="J54" t="s">
        <v>33</v>
      </c>
      <c r="K54" t="s">
        <v>33</v>
      </c>
      <c r="L54" t="s">
        <v>42</v>
      </c>
      <c r="M54" t="s">
        <v>42</v>
      </c>
      <c r="N54">
        <v>402</v>
      </c>
      <c r="O54">
        <v>0</v>
      </c>
      <c r="P54" t="s">
        <v>66</v>
      </c>
      <c r="Q54">
        <v>0</v>
      </c>
      <c r="R54">
        <v>0</v>
      </c>
      <c r="S54">
        <v>0</v>
      </c>
      <c r="T54" t="s">
        <v>44</v>
      </c>
      <c r="U54" t="s">
        <v>33</v>
      </c>
      <c r="V54" t="s">
        <v>34</v>
      </c>
      <c r="W54" t="s">
        <v>33</v>
      </c>
      <c r="X54" t="s">
        <v>33</v>
      </c>
      <c r="Y54" t="s">
        <v>33</v>
      </c>
      <c r="Z54" t="s">
        <v>34</v>
      </c>
      <c r="AA54" t="s">
        <v>33</v>
      </c>
      <c r="AB54" t="s">
        <v>45</v>
      </c>
      <c r="AC54">
        <v>0</v>
      </c>
      <c r="AD54">
        <v>0</v>
      </c>
      <c r="AE54" t="s">
        <v>39</v>
      </c>
      <c r="AF54" t="s">
        <v>1193</v>
      </c>
    </row>
    <row r="55" spans="1:32" x14ac:dyDescent="0.25">
      <c r="A55" t="s">
        <v>114</v>
      </c>
      <c r="B55">
        <v>57</v>
      </c>
      <c r="C55" t="s">
        <v>51</v>
      </c>
      <c r="D55" t="s">
        <v>79</v>
      </c>
      <c r="E55" t="s">
        <v>33</v>
      </c>
      <c r="F55" t="s">
        <v>33</v>
      </c>
      <c r="G55" t="s">
        <v>33</v>
      </c>
      <c r="H55" t="s">
        <v>33</v>
      </c>
      <c r="I55" t="s">
        <v>33</v>
      </c>
      <c r="J55" t="s">
        <v>33</v>
      </c>
      <c r="K55" t="s">
        <v>33</v>
      </c>
      <c r="L55" t="s">
        <v>42</v>
      </c>
      <c r="M55" t="s">
        <v>42</v>
      </c>
      <c r="N55">
        <v>408</v>
      </c>
      <c r="O55">
        <v>0</v>
      </c>
      <c r="P55" t="s">
        <v>36</v>
      </c>
      <c r="Q55">
        <v>0</v>
      </c>
      <c r="R55">
        <v>0</v>
      </c>
      <c r="S55">
        <v>0</v>
      </c>
      <c r="T55" t="s">
        <v>44</v>
      </c>
      <c r="U55" t="s">
        <v>34</v>
      </c>
      <c r="V55" t="s">
        <v>33</v>
      </c>
      <c r="W55" t="s">
        <v>33</v>
      </c>
      <c r="X55" t="s">
        <v>33</v>
      </c>
      <c r="Y55" t="s">
        <v>33</v>
      </c>
      <c r="Z55" t="s">
        <v>33</v>
      </c>
      <c r="AA55" t="s">
        <v>33</v>
      </c>
      <c r="AB55" t="s">
        <v>48</v>
      </c>
      <c r="AC55">
        <v>0</v>
      </c>
      <c r="AD55">
        <v>0</v>
      </c>
      <c r="AE55" t="s">
        <v>39</v>
      </c>
      <c r="AF55" t="s">
        <v>1190</v>
      </c>
    </row>
    <row r="56" spans="1:32" x14ac:dyDescent="0.25">
      <c r="A56" t="s">
        <v>115</v>
      </c>
      <c r="B56">
        <v>75</v>
      </c>
      <c r="C56" t="s">
        <v>41</v>
      </c>
      <c r="D56" t="s">
        <v>79</v>
      </c>
      <c r="E56" t="s">
        <v>33</v>
      </c>
      <c r="F56" t="s">
        <v>33</v>
      </c>
      <c r="G56" t="s">
        <v>33</v>
      </c>
      <c r="H56" t="s">
        <v>33</v>
      </c>
      <c r="I56" t="s">
        <v>33</v>
      </c>
      <c r="J56" t="s">
        <v>33</v>
      </c>
      <c r="K56" t="s">
        <v>33</v>
      </c>
      <c r="L56" t="s">
        <v>42</v>
      </c>
      <c r="M56" t="s">
        <v>42</v>
      </c>
      <c r="N56">
        <v>420</v>
      </c>
      <c r="O56">
        <v>0</v>
      </c>
      <c r="P56" t="s">
        <v>68</v>
      </c>
      <c r="Q56">
        <v>0</v>
      </c>
      <c r="R56">
        <v>0</v>
      </c>
      <c r="S56">
        <v>0</v>
      </c>
      <c r="T56" t="s">
        <v>44</v>
      </c>
      <c r="U56" t="s">
        <v>33</v>
      </c>
      <c r="V56" t="s">
        <v>34</v>
      </c>
      <c r="W56" t="s">
        <v>33</v>
      </c>
      <c r="X56" t="s">
        <v>33</v>
      </c>
      <c r="Y56" t="s">
        <v>33</v>
      </c>
      <c r="Z56" t="s">
        <v>33</v>
      </c>
      <c r="AA56" t="s">
        <v>33</v>
      </c>
      <c r="AB56" t="s">
        <v>45</v>
      </c>
      <c r="AC56">
        <v>0</v>
      </c>
      <c r="AD56">
        <v>0</v>
      </c>
      <c r="AE56" t="s">
        <v>39</v>
      </c>
      <c r="AF56" t="s">
        <v>1193</v>
      </c>
    </row>
    <row r="57" spans="1:32" x14ac:dyDescent="0.25">
      <c r="A57" t="s">
        <v>116</v>
      </c>
      <c r="B57">
        <v>38</v>
      </c>
      <c r="C57" t="s">
        <v>58</v>
      </c>
      <c r="D57" t="s">
        <v>79</v>
      </c>
      <c r="E57" t="s">
        <v>33</v>
      </c>
      <c r="F57" t="s">
        <v>33</v>
      </c>
      <c r="G57" t="s">
        <v>33</v>
      </c>
      <c r="H57" t="s">
        <v>33</v>
      </c>
      <c r="I57" t="s">
        <v>33</v>
      </c>
      <c r="J57" t="s">
        <v>33</v>
      </c>
      <c r="K57" t="s">
        <v>33</v>
      </c>
      <c r="L57" t="s">
        <v>42</v>
      </c>
      <c r="M57" t="s">
        <v>42</v>
      </c>
      <c r="N57">
        <v>427</v>
      </c>
      <c r="O57">
        <v>0</v>
      </c>
      <c r="P57" t="s">
        <v>59</v>
      </c>
      <c r="Q57">
        <v>0</v>
      </c>
      <c r="R57">
        <v>0</v>
      </c>
      <c r="S57">
        <v>0</v>
      </c>
      <c r="T57" t="s">
        <v>44</v>
      </c>
      <c r="U57" t="s">
        <v>33</v>
      </c>
      <c r="V57" t="s">
        <v>34</v>
      </c>
      <c r="W57" t="s">
        <v>33</v>
      </c>
      <c r="X57" t="s">
        <v>33</v>
      </c>
      <c r="Y57" t="s">
        <v>33</v>
      </c>
      <c r="Z57" t="s">
        <v>34</v>
      </c>
      <c r="AA57" t="s">
        <v>33</v>
      </c>
      <c r="AB57" t="s">
        <v>38</v>
      </c>
      <c r="AC57">
        <v>0</v>
      </c>
      <c r="AD57">
        <v>0</v>
      </c>
      <c r="AE57" t="s">
        <v>39</v>
      </c>
      <c r="AF57" t="s">
        <v>1192</v>
      </c>
    </row>
    <row r="58" spans="1:32" x14ac:dyDescent="0.25">
      <c r="A58" t="s">
        <v>117</v>
      </c>
      <c r="B58">
        <v>36</v>
      </c>
      <c r="C58" t="s">
        <v>58</v>
      </c>
      <c r="D58" t="s">
        <v>79</v>
      </c>
      <c r="E58" t="s">
        <v>33</v>
      </c>
      <c r="F58" t="s">
        <v>33</v>
      </c>
      <c r="G58" t="s">
        <v>33</v>
      </c>
      <c r="H58" t="s">
        <v>33</v>
      </c>
      <c r="I58" t="s">
        <v>33</v>
      </c>
      <c r="J58" t="s">
        <v>33</v>
      </c>
      <c r="K58" t="s">
        <v>33</v>
      </c>
      <c r="L58" t="s">
        <v>42</v>
      </c>
      <c r="M58" t="s">
        <v>42</v>
      </c>
      <c r="N58">
        <v>437</v>
      </c>
      <c r="O58">
        <v>0</v>
      </c>
      <c r="P58" t="s">
        <v>66</v>
      </c>
      <c r="Q58">
        <v>0</v>
      </c>
      <c r="R58">
        <v>0</v>
      </c>
      <c r="S58">
        <v>0</v>
      </c>
      <c r="T58" t="s">
        <v>44</v>
      </c>
      <c r="U58" t="s">
        <v>33</v>
      </c>
      <c r="V58" t="s">
        <v>34</v>
      </c>
      <c r="W58" t="s">
        <v>33</v>
      </c>
      <c r="X58" t="s">
        <v>33</v>
      </c>
      <c r="Y58" t="s">
        <v>33</v>
      </c>
      <c r="Z58" t="s">
        <v>34</v>
      </c>
      <c r="AA58" t="s">
        <v>33</v>
      </c>
      <c r="AB58" t="s">
        <v>38</v>
      </c>
      <c r="AC58">
        <v>0</v>
      </c>
      <c r="AD58">
        <v>0</v>
      </c>
      <c r="AE58" t="s">
        <v>39</v>
      </c>
      <c r="AF58" t="s">
        <v>1192</v>
      </c>
    </row>
    <row r="59" spans="1:32" x14ac:dyDescent="0.25">
      <c r="A59" t="s">
        <v>118</v>
      </c>
      <c r="B59">
        <v>52</v>
      </c>
      <c r="C59" t="s">
        <v>51</v>
      </c>
      <c r="D59" t="s">
        <v>79</v>
      </c>
      <c r="E59" t="s">
        <v>33</v>
      </c>
      <c r="F59" t="s">
        <v>33</v>
      </c>
      <c r="G59" t="s">
        <v>33</v>
      </c>
      <c r="H59" t="s">
        <v>33</v>
      </c>
      <c r="I59" t="s">
        <v>33</v>
      </c>
      <c r="J59" t="s">
        <v>33</v>
      </c>
      <c r="K59" t="s">
        <v>33</v>
      </c>
      <c r="L59" t="s">
        <v>42</v>
      </c>
      <c r="M59" t="s">
        <v>42</v>
      </c>
      <c r="N59">
        <v>455</v>
      </c>
      <c r="O59">
        <v>0</v>
      </c>
      <c r="P59" t="s">
        <v>36</v>
      </c>
      <c r="Q59">
        <v>0</v>
      </c>
      <c r="R59">
        <v>0</v>
      </c>
      <c r="S59">
        <v>0</v>
      </c>
      <c r="T59" t="s">
        <v>44</v>
      </c>
      <c r="U59" t="s">
        <v>34</v>
      </c>
      <c r="V59" t="s">
        <v>33</v>
      </c>
      <c r="W59" t="s">
        <v>33</v>
      </c>
      <c r="X59" t="s">
        <v>33</v>
      </c>
      <c r="Y59" t="s">
        <v>33</v>
      </c>
      <c r="Z59" t="s">
        <v>33</v>
      </c>
      <c r="AA59" t="s">
        <v>33</v>
      </c>
      <c r="AB59" t="s">
        <v>48</v>
      </c>
      <c r="AC59">
        <v>0</v>
      </c>
      <c r="AD59">
        <v>0</v>
      </c>
      <c r="AE59" t="s">
        <v>39</v>
      </c>
      <c r="AF59" t="s">
        <v>1190</v>
      </c>
    </row>
    <row r="60" spans="1:32" x14ac:dyDescent="0.25">
      <c r="A60" t="s">
        <v>119</v>
      </c>
      <c r="B60">
        <v>47</v>
      </c>
      <c r="C60" t="s">
        <v>51</v>
      </c>
      <c r="D60" t="s">
        <v>79</v>
      </c>
      <c r="E60" t="s">
        <v>33</v>
      </c>
      <c r="F60" t="s">
        <v>33</v>
      </c>
      <c r="G60" t="s">
        <v>33</v>
      </c>
      <c r="H60" t="s">
        <v>33</v>
      </c>
      <c r="I60" t="s">
        <v>33</v>
      </c>
      <c r="J60" t="s">
        <v>33</v>
      </c>
      <c r="K60" t="s">
        <v>33</v>
      </c>
      <c r="L60" t="s">
        <v>42</v>
      </c>
      <c r="M60" t="s">
        <v>42</v>
      </c>
      <c r="N60">
        <v>458</v>
      </c>
      <c r="O60">
        <v>0</v>
      </c>
      <c r="P60" t="s">
        <v>36</v>
      </c>
      <c r="Q60">
        <v>0</v>
      </c>
      <c r="R60">
        <v>0</v>
      </c>
      <c r="S60">
        <v>0</v>
      </c>
      <c r="T60" t="s">
        <v>44</v>
      </c>
      <c r="U60" t="s">
        <v>33</v>
      </c>
      <c r="V60" t="s">
        <v>34</v>
      </c>
      <c r="W60" t="s">
        <v>33</v>
      </c>
      <c r="X60" t="s">
        <v>33</v>
      </c>
      <c r="Y60" t="s">
        <v>33</v>
      </c>
      <c r="Z60" t="s">
        <v>34</v>
      </c>
      <c r="AA60" t="s">
        <v>33</v>
      </c>
      <c r="AB60" t="s">
        <v>38</v>
      </c>
      <c r="AC60">
        <v>0</v>
      </c>
      <c r="AD60">
        <v>0</v>
      </c>
      <c r="AE60" t="s">
        <v>39</v>
      </c>
      <c r="AF60" t="s">
        <v>1192</v>
      </c>
    </row>
    <row r="61" spans="1:32" x14ac:dyDescent="0.25">
      <c r="A61" t="s">
        <v>120</v>
      </c>
      <c r="B61">
        <v>55</v>
      </c>
      <c r="C61" t="s">
        <v>51</v>
      </c>
      <c r="D61" t="s">
        <v>79</v>
      </c>
      <c r="E61" t="s">
        <v>33</v>
      </c>
      <c r="F61" t="s">
        <v>33</v>
      </c>
      <c r="G61" t="s">
        <v>33</v>
      </c>
      <c r="H61" t="s">
        <v>33</v>
      </c>
      <c r="I61" t="s">
        <v>33</v>
      </c>
      <c r="J61" t="s">
        <v>33</v>
      </c>
      <c r="K61" t="s">
        <v>33</v>
      </c>
      <c r="L61" t="s">
        <v>42</v>
      </c>
      <c r="M61" t="s">
        <v>42</v>
      </c>
      <c r="N61">
        <v>470</v>
      </c>
      <c r="O61">
        <v>0</v>
      </c>
      <c r="P61" t="s">
        <v>36</v>
      </c>
      <c r="Q61">
        <v>0</v>
      </c>
      <c r="R61">
        <v>0</v>
      </c>
      <c r="S61">
        <v>0</v>
      </c>
      <c r="T61" t="s">
        <v>44</v>
      </c>
      <c r="U61" t="s">
        <v>34</v>
      </c>
      <c r="V61" t="s">
        <v>34</v>
      </c>
      <c r="W61" t="s">
        <v>33</v>
      </c>
      <c r="X61" t="s">
        <v>33</v>
      </c>
      <c r="Y61" t="s">
        <v>33</v>
      </c>
      <c r="Z61" t="s">
        <v>33</v>
      </c>
      <c r="AA61" t="s">
        <v>33</v>
      </c>
      <c r="AB61" t="s">
        <v>48</v>
      </c>
      <c r="AC61">
        <v>0</v>
      </c>
      <c r="AD61">
        <v>0</v>
      </c>
      <c r="AE61" t="s">
        <v>39</v>
      </c>
      <c r="AF61" t="s">
        <v>1190</v>
      </c>
    </row>
    <row r="62" spans="1:32" x14ac:dyDescent="0.25">
      <c r="A62" t="s">
        <v>121</v>
      </c>
      <c r="B62">
        <v>60</v>
      </c>
      <c r="C62" t="s">
        <v>41</v>
      </c>
      <c r="D62" t="s">
        <v>79</v>
      </c>
      <c r="E62" t="s">
        <v>33</v>
      </c>
      <c r="F62" t="s">
        <v>33</v>
      </c>
      <c r="G62" t="s">
        <v>33</v>
      </c>
      <c r="H62" t="s">
        <v>33</v>
      </c>
      <c r="I62" t="s">
        <v>33</v>
      </c>
      <c r="J62" t="s">
        <v>33</v>
      </c>
      <c r="K62" t="s">
        <v>33</v>
      </c>
      <c r="L62" t="s">
        <v>42</v>
      </c>
      <c r="M62" t="s">
        <v>42</v>
      </c>
      <c r="N62">
        <v>472</v>
      </c>
      <c r="O62">
        <v>0</v>
      </c>
      <c r="P62" t="s">
        <v>81</v>
      </c>
      <c r="Q62">
        <v>0</v>
      </c>
      <c r="R62">
        <v>0</v>
      </c>
      <c r="S62">
        <v>0</v>
      </c>
      <c r="T62" t="s">
        <v>44</v>
      </c>
      <c r="U62" t="s">
        <v>34</v>
      </c>
      <c r="V62" t="s">
        <v>34</v>
      </c>
      <c r="W62" t="s">
        <v>33</v>
      </c>
      <c r="X62" t="s">
        <v>33</v>
      </c>
      <c r="Y62" t="s">
        <v>33</v>
      </c>
      <c r="Z62" t="s">
        <v>33</v>
      </c>
      <c r="AA62" t="s">
        <v>33</v>
      </c>
      <c r="AB62" t="s">
        <v>48</v>
      </c>
      <c r="AC62">
        <v>0</v>
      </c>
      <c r="AD62">
        <v>0</v>
      </c>
      <c r="AE62" t="s">
        <v>39</v>
      </c>
      <c r="AF62" t="s">
        <v>1190</v>
      </c>
    </row>
    <row r="63" spans="1:32" x14ac:dyDescent="0.25">
      <c r="A63" t="s">
        <v>122</v>
      </c>
      <c r="B63">
        <v>72</v>
      </c>
      <c r="C63" t="s">
        <v>41</v>
      </c>
      <c r="D63" t="s">
        <v>79</v>
      </c>
      <c r="E63" t="s">
        <v>33</v>
      </c>
      <c r="F63" t="s">
        <v>33</v>
      </c>
      <c r="G63" t="s">
        <v>33</v>
      </c>
      <c r="H63" t="s">
        <v>33</v>
      </c>
      <c r="I63" t="s">
        <v>33</v>
      </c>
      <c r="J63" t="s">
        <v>33</v>
      </c>
      <c r="K63" t="s">
        <v>33</v>
      </c>
      <c r="L63" t="s">
        <v>42</v>
      </c>
      <c r="M63" t="s">
        <v>42</v>
      </c>
      <c r="N63">
        <v>479</v>
      </c>
      <c r="O63">
        <v>0</v>
      </c>
      <c r="P63" t="s">
        <v>63</v>
      </c>
      <c r="Q63">
        <v>0</v>
      </c>
      <c r="R63">
        <v>0</v>
      </c>
      <c r="S63">
        <v>0</v>
      </c>
      <c r="T63" t="s">
        <v>44</v>
      </c>
      <c r="U63" t="s">
        <v>34</v>
      </c>
      <c r="V63" t="s">
        <v>34</v>
      </c>
      <c r="W63" t="s">
        <v>33</v>
      </c>
      <c r="X63" t="s">
        <v>33</v>
      </c>
      <c r="Y63" t="s">
        <v>33</v>
      </c>
      <c r="Z63" t="s">
        <v>34</v>
      </c>
      <c r="AA63" t="s">
        <v>33</v>
      </c>
      <c r="AB63" t="s">
        <v>45</v>
      </c>
      <c r="AC63">
        <v>0</v>
      </c>
      <c r="AD63">
        <v>0</v>
      </c>
      <c r="AE63" t="s">
        <v>39</v>
      </c>
      <c r="AF63" t="s">
        <v>1193</v>
      </c>
    </row>
    <row r="64" spans="1:32" x14ac:dyDescent="0.25">
      <c r="A64" t="s">
        <v>123</v>
      </c>
      <c r="B64">
        <v>55</v>
      </c>
      <c r="C64" t="s">
        <v>51</v>
      </c>
      <c r="D64" t="s">
        <v>79</v>
      </c>
      <c r="E64" t="s">
        <v>33</v>
      </c>
      <c r="F64" t="s">
        <v>33</v>
      </c>
      <c r="G64" t="s">
        <v>33</v>
      </c>
      <c r="H64" t="s">
        <v>33</v>
      </c>
      <c r="I64" t="s">
        <v>33</v>
      </c>
      <c r="J64" t="s">
        <v>33</v>
      </c>
      <c r="K64" t="s">
        <v>33</v>
      </c>
      <c r="L64" t="s">
        <v>42</v>
      </c>
      <c r="M64" t="s">
        <v>42</v>
      </c>
      <c r="N64">
        <v>489</v>
      </c>
      <c r="O64">
        <v>0</v>
      </c>
      <c r="P64" t="s">
        <v>59</v>
      </c>
      <c r="Q64">
        <v>0</v>
      </c>
      <c r="R64">
        <v>0</v>
      </c>
      <c r="S64">
        <v>0</v>
      </c>
      <c r="T64" t="s">
        <v>44</v>
      </c>
      <c r="U64" t="s">
        <v>34</v>
      </c>
      <c r="V64" t="s">
        <v>33</v>
      </c>
      <c r="W64" t="s">
        <v>33</v>
      </c>
      <c r="X64" t="s">
        <v>33</v>
      </c>
      <c r="Y64" t="s">
        <v>33</v>
      </c>
      <c r="Z64" t="s">
        <v>33</v>
      </c>
      <c r="AA64" t="s">
        <v>33</v>
      </c>
      <c r="AB64" t="s">
        <v>48</v>
      </c>
      <c r="AC64">
        <v>0</v>
      </c>
      <c r="AD64">
        <v>0</v>
      </c>
      <c r="AE64" t="s">
        <v>39</v>
      </c>
      <c r="AF64" t="s">
        <v>1190</v>
      </c>
    </row>
    <row r="65" spans="1:32" x14ac:dyDescent="0.25">
      <c r="A65" t="s">
        <v>124</v>
      </c>
      <c r="B65">
        <v>55</v>
      </c>
      <c r="C65" t="s">
        <v>51</v>
      </c>
      <c r="D65" t="s">
        <v>79</v>
      </c>
      <c r="E65" t="s">
        <v>33</v>
      </c>
      <c r="F65" t="s">
        <v>33</v>
      </c>
      <c r="G65" t="s">
        <v>33</v>
      </c>
      <c r="H65" t="s">
        <v>33</v>
      </c>
      <c r="I65" t="s">
        <v>33</v>
      </c>
      <c r="J65" t="s">
        <v>33</v>
      </c>
      <c r="K65" t="s">
        <v>33</v>
      </c>
      <c r="L65" t="s">
        <v>42</v>
      </c>
      <c r="M65" t="s">
        <v>42</v>
      </c>
      <c r="N65">
        <v>492</v>
      </c>
      <c r="O65">
        <v>0</v>
      </c>
      <c r="P65" t="s">
        <v>63</v>
      </c>
      <c r="Q65">
        <v>0</v>
      </c>
      <c r="R65">
        <v>0</v>
      </c>
      <c r="S65">
        <v>0</v>
      </c>
      <c r="T65" t="s">
        <v>44</v>
      </c>
      <c r="U65" t="s">
        <v>34</v>
      </c>
      <c r="V65" t="s">
        <v>33</v>
      </c>
      <c r="W65" t="s">
        <v>33</v>
      </c>
      <c r="X65" t="s">
        <v>33</v>
      </c>
      <c r="Y65" t="s">
        <v>33</v>
      </c>
      <c r="Z65" t="s">
        <v>34</v>
      </c>
      <c r="AA65" t="s">
        <v>33</v>
      </c>
      <c r="AB65" t="s">
        <v>48</v>
      </c>
      <c r="AC65">
        <v>0</v>
      </c>
      <c r="AD65">
        <v>0</v>
      </c>
      <c r="AE65" t="s">
        <v>39</v>
      </c>
      <c r="AF65" t="s">
        <v>1190</v>
      </c>
    </row>
    <row r="66" spans="1:32" x14ac:dyDescent="0.25">
      <c r="A66" t="s">
        <v>125</v>
      </c>
      <c r="B66">
        <v>40</v>
      </c>
      <c r="C66" t="s">
        <v>58</v>
      </c>
      <c r="D66" t="s">
        <v>79</v>
      </c>
      <c r="E66" t="s">
        <v>33</v>
      </c>
      <c r="F66" t="s">
        <v>33</v>
      </c>
      <c r="G66" t="s">
        <v>33</v>
      </c>
      <c r="H66" t="s">
        <v>33</v>
      </c>
      <c r="I66" t="s">
        <v>33</v>
      </c>
      <c r="J66" t="s">
        <v>33</v>
      </c>
      <c r="K66" t="s">
        <v>33</v>
      </c>
      <c r="L66" t="s">
        <v>42</v>
      </c>
      <c r="M66" t="s">
        <v>42</v>
      </c>
      <c r="N66">
        <v>496</v>
      </c>
      <c r="O66">
        <v>0</v>
      </c>
      <c r="P66" t="s">
        <v>81</v>
      </c>
      <c r="Q66">
        <v>0</v>
      </c>
      <c r="R66">
        <v>0</v>
      </c>
      <c r="S66">
        <v>0</v>
      </c>
      <c r="T66" t="s">
        <v>44</v>
      </c>
      <c r="U66" t="s">
        <v>33</v>
      </c>
      <c r="V66" t="s">
        <v>33</v>
      </c>
      <c r="W66" t="s">
        <v>33</v>
      </c>
      <c r="X66" t="s">
        <v>33</v>
      </c>
      <c r="Y66" t="s">
        <v>33</v>
      </c>
      <c r="Z66" t="s">
        <v>33</v>
      </c>
      <c r="AA66" t="s">
        <v>33</v>
      </c>
      <c r="AB66" t="s">
        <v>48</v>
      </c>
      <c r="AC66">
        <v>0</v>
      </c>
      <c r="AD66">
        <v>0</v>
      </c>
      <c r="AE66" t="s">
        <v>39</v>
      </c>
      <c r="AF66" t="s">
        <v>1190</v>
      </c>
    </row>
    <row r="67" spans="1:32" x14ac:dyDescent="0.25">
      <c r="A67" t="s">
        <v>126</v>
      </c>
      <c r="B67">
        <v>40</v>
      </c>
      <c r="C67" t="s">
        <v>58</v>
      </c>
      <c r="D67" t="s">
        <v>79</v>
      </c>
      <c r="E67" t="s">
        <v>33</v>
      </c>
      <c r="F67" t="s">
        <v>33</v>
      </c>
      <c r="G67" t="s">
        <v>33</v>
      </c>
      <c r="H67" t="s">
        <v>33</v>
      </c>
      <c r="I67" t="s">
        <v>33</v>
      </c>
      <c r="J67" t="s">
        <v>33</v>
      </c>
      <c r="K67" t="s">
        <v>33</v>
      </c>
      <c r="L67" t="s">
        <v>42</v>
      </c>
      <c r="M67" t="s">
        <v>42</v>
      </c>
      <c r="N67">
        <v>497</v>
      </c>
      <c r="O67">
        <v>0</v>
      </c>
      <c r="P67" t="s">
        <v>36</v>
      </c>
      <c r="Q67">
        <v>0</v>
      </c>
      <c r="R67">
        <v>0</v>
      </c>
      <c r="S67">
        <v>0</v>
      </c>
      <c r="T67" t="s">
        <v>44</v>
      </c>
      <c r="U67" t="s">
        <v>34</v>
      </c>
      <c r="V67" t="s">
        <v>34</v>
      </c>
      <c r="W67" t="s">
        <v>33</v>
      </c>
      <c r="X67" t="s">
        <v>34</v>
      </c>
      <c r="Y67" t="s">
        <v>33</v>
      </c>
      <c r="Z67" t="s">
        <v>33</v>
      </c>
      <c r="AA67" t="s">
        <v>33</v>
      </c>
      <c r="AB67" t="s">
        <v>48</v>
      </c>
      <c r="AC67">
        <v>0</v>
      </c>
      <c r="AD67">
        <v>0</v>
      </c>
      <c r="AE67" t="s">
        <v>39</v>
      </c>
      <c r="AF67" t="s">
        <v>1190</v>
      </c>
    </row>
    <row r="68" spans="1:32" x14ac:dyDescent="0.25">
      <c r="A68" t="s">
        <v>127</v>
      </c>
      <c r="B68">
        <v>51</v>
      </c>
      <c r="C68" t="s">
        <v>51</v>
      </c>
      <c r="D68" t="s">
        <v>79</v>
      </c>
      <c r="E68" t="s">
        <v>33</v>
      </c>
      <c r="F68" t="s">
        <v>33</v>
      </c>
      <c r="G68" t="s">
        <v>33</v>
      </c>
      <c r="H68" t="s">
        <v>33</v>
      </c>
      <c r="I68" t="s">
        <v>33</v>
      </c>
      <c r="J68" t="s">
        <v>33</v>
      </c>
      <c r="K68" t="s">
        <v>33</v>
      </c>
      <c r="L68" t="s">
        <v>42</v>
      </c>
      <c r="M68" t="s">
        <v>42</v>
      </c>
      <c r="N68">
        <v>498</v>
      </c>
      <c r="O68">
        <v>0</v>
      </c>
      <c r="P68" t="s">
        <v>110</v>
      </c>
      <c r="Q68">
        <v>0</v>
      </c>
      <c r="R68">
        <v>0</v>
      </c>
      <c r="S68">
        <v>0</v>
      </c>
      <c r="T68" t="s">
        <v>44</v>
      </c>
      <c r="U68" t="s">
        <v>33</v>
      </c>
      <c r="V68" t="s">
        <v>34</v>
      </c>
      <c r="W68" t="s">
        <v>34</v>
      </c>
      <c r="X68" t="s">
        <v>33</v>
      </c>
      <c r="Y68" t="s">
        <v>33</v>
      </c>
      <c r="Z68" t="s">
        <v>34</v>
      </c>
      <c r="AA68" t="s">
        <v>33</v>
      </c>
      <c r="AB68" t="s">
        <v>38</v>
      </c>
      <c r="AC68">
        <v>0</v>
      </c>
      <c r="AD68">
        <v>0</v>
      </c>
      <c r="AE68" t="s">
        <v>39</v>
      </c>
      <c r="AF68" t="s">
        <v>1192</v>
      </c>
    </row>
    <row r="69" spans="1:32" x14ac:dyDescent="0.25">
      <c r="A69" t="s">
        <v>128</v>
      </c>
      <c r="B69">
        <v>42</v>
      </c>
      <c r="C69" t="s">
        <v>58</v>
      </c>
      <c r="D69" t="s">
        <v>79</v>
      </c>
      <c r="E69" t="s">
        <v>33</v>
      </c>
      <c r="F69" t="s">
        <v>33</v>
      </c>
      <c r="G69" t="s">
        <v>33</v>
      </c>
      <c r="H69" t="s">
        <v>33</v>
      </c>
      <c r="I69" t="s">
        <v>33</v>
      </c>
      <c r="J69" t="s">
        <v>33</v>
      </c>
      <c r="K69" t="s">
        <v>33</v>
      </c>
      <c r="L69" t="s">
        <v>42</v>
      </c>
      <c r="M69" t="s">
        <v>42</v>
      </c>
      <c r="N69">
        <v>501</v>
      </c>
      <c r="O69">
        <v>0</v>
      </c>
      <c r="P69" t="s">
        <v>47</v>
      </c>
      <c r="Q69">
        <v>0</v>
      </c>
      <c r="R69">
        <v>0</v>
      </c>
      <c r="S69">
        <v>0</v>
      </c>
      <c r="T69" t="s">
        <v>44</v>
      </c>
      <c r="U69" t="s">
        <v>34</v>
      </c>
      <c r="V69" t="s">
        <v>33</v>
      </c>
      <c r="W69" t="s">
        <v>33</v>
      </c>
      <c r="X69" t="s">
        <v>33</v>
      </c>
      <c r="Y69" t="s">
        <v>33</v>
      </c>
      <c r="Z69" t="s">
        <v>33</v>
      </c>
      <c r="AA69" t="s">
        <v>33</v>
      </c>
      <c r="AB69" t="s">
        <v>48</v>
      </c>
      <c r="AC69">
        <v>0</v>
      </c>
      <c r="AD69">
        <v>0</v>
      </c>
      <c r="AE69" t="s">
        <v>39</v>
      </c>
      <c r="AF69" t="s">
        <v>1190</v>
      </c>
    </row>
    <row r="70" spans="1:32" x14ac:dyDescent="0.25">
      <c r="A70" t="s">
        <v>129</v>
      </c>
      <c r="B70">
        <v>60</v>
      </c>
      <c r="C70" t="s">
        <v>41</v>
      </c>
      <c r="D70" t="s">
        <v>79</v>
      </c>
      <c r="E70" t="s">
        <v>33</v>
      </c>
      <c r="F70" t="s">
        <v>33</v>
      </c>
      <c r="G70" t="s">
        <v>33</v>
      </c>
      <c r="H70" t="s">
        <v>33</v>
      </c>
      <c r="I70" t="s">
        <v>33</v>
      </c>
      <c r="J70" t="s">
        <v>33</v>
      </c>
      <c r="K70" t="s">
        <v>33</v>
      </c>
      <c r="L70" t="s">
        <v>42</v>
      </c>
      <c r="M70" t="s">
        <v>42</v>
      </c>
      <c r="N70">
        <v>508</v>
      </c>
      <c r="O70">
        <v>0</v>
      </c>
      <c r="P70" t="s">
        <v>47</v>
      </c>
      <c r="Q70">
        <v>0</v>
      </c>
      <c r="R70">
        <v>0</v>
      </c>
      <c r="S70">
        <v>0</v>
      </c>
      <c r="T70" t="s">
        <v>44</v>
      </c>
      <c r="U70" t="s">
        <v>34</v>
      </c>
      <c r="V70" t="s">
        <v>33</v>
      </c>
      <c r="W70" t="s">
        <v>33</v>
      </c>
      <c r="X70" t="s">
        <v>33</v>
      </c>
      <c r="Y70" t="s">
        <v>33</v>
      </c>
      <c r="Z70" t="s">
        <v>33</v>
      </c>
      <c r="AA70" t="s">
        <v>33</v>
      </c>
      <c r="AB70" t="s">
        <v>48</v>
      </c>
      <c r="AC70">
        <v>0</v>
      </c>
      <c r="AD70">
        <v>0</v>
      </c>
      <c r="AE70" t="s">
        <v>39</v>
      </c>
      <c r="AF70" t="s">
        <v>1190</v>
      </c>
    </row>
    <row r="71" spans="1:32" x14ac:dyDescent="0.25">
      <c r="A71" t="s">
        <v>130</v>
      </c>
      <c r="B71">
        <v>52</v>
      </c>
      <c r="C71" t="s">
        <v>51</v>
      </c>
      <c r="D71" t="s">
        <v>79</v>
      </c>
      <c r="E71" t="s">
        <v>33</v>
      </c>
      <c r="F71" t="s">
        <v>33</v>
      </c>
      <c r="G71" t="s">
        <v>33</v>
      </c>
      <c r="H71" t="s">
        <v>33</v>
      </c>
      <c r="I71" t="s">
        <v>33</v>
      </c>
      <c r="J71" t="s">
        <v>33</v>
      </c>
      <c r="K71" t="s">
        <v>33</v>
      </c>
      <c r="L71" t="s">
        <v>42</v>
      </c>
      <c r="M71" t="s">
        <v>42</v>
      </c>
      <c r="N71">
        <v>510</v>
      </c>
      <c r="O71">
        <v>0</v>
      </c>
      <c r="P71" t="s">
        <v>81</v>
      </c>
      <c r="Q71">
        <v>0</v>
      </c>
      <c r="R71">
        <v>0</v>
      </c>
      <c r="S71">
        <v>0</v>
      </c>
      <c r="T71" t="s">
        <v>44</v>
      </c>
      <c r="U71" t="s">
        <v>34</v>
      </c>
      <c r="V71" t="s">
        <v>33</v>
      </c>
      <c r="W71" t="s">
        <v>33</v>
      </c>
      <c r="X71" t="s">
        <v>33</v>
      </c>
      <c r="Y71" t="s">
        <v>33</v>
      </c>
      <c r="Z71" t="s">
        <v>33</v>
      </c>
      <c r="AA71" t="s">
        <v>33</v>
      </c>
      <c r="AB71" t="s">
        <v>48</v>
      </c>
      <c r="AC71">
        <v>0</v>
      </c>
      <c r="AD71">
        <v>0</v>
      </c>
      <c r="AE71" t="s">
        <v>39</v>
      </c>
      <c r="AF71" t="s">
        <v>1190</v>
      </c>
    </row>
    <row r="72" spans="1:32" x14ac:dyDescent="0.25">
      <c r="A72" t="s">
        <v>131</v>
      </c>
      <c r="B72">
        <v>40</v>
      </c>
      <c r="C72" t="s">
        <v>58</v>
      </c>
      <c r="D72" t="s">
        <v>79</v>
      </c>
      <c r="E72" t="s">
        <v>33</v>
      </c>
      <c r="F72" t="s">
        <v>33</v>
      </c>
      <c r="G72" t="s">
        <v>33</v>
      </c>
      <c r="H72" t="s">
        <v>33</v>
      </c>
      <c r="I72" t="s">
        <v>33</v>
      </c>
      <c r="J72" t="s">
        <v>33</v>
      </c>
      <c r="K72" t="s">
        <v>33</v>
      </c>
      <c r="L72" t="s">
        <v>42</v>
      </c>
      <c r="M72" t="s">
        <v>42</v>
      </c>
      <c r="N72">
        <v>517</v>
      </c>
      <c r="O72">
        <v>0</v>
      </c>
      <c r="P72" t="s">
        <v>66</v>
      </c>
      <c r="Q72">
        <v>0</v>
      </c>
      <c r="R72">
        <v>0</v>
      </c>
      <c r="S72">
        <v>0</v>
      </c>
      <c r="T72" t="s">
        <v>44</v>
      </c>
      <c r="U72" t="s">
        <v>33</v>
      </c>
      <c r="V72" t="s">
        <v>34</v>
      </c>
      <c r="W72" t="s">
        <v>33</v>
      </c>
      <c r="X72" t="s">
        <v>33</v>
      </c>
      <c r="Y72" t="s">
        <v>33</v>
      </c>
      <c r="Z72" t="s">
        <v>34</v>
      </c>
      <c r="AA72" t="s">
        <v>33</v>
      </c>
      <c r="AB72" t="s">
        <v>38</v>
      </c>
      <c r="AC72">
        <v>0</v>
      </c>
      <c r="AD72">
        <v>0</v>
      </c>
      <c r="AE72" t="s">
        <v>39</v>
      </c>
      <c r="AF72" t="s">
        <v>1192</v>
      </c>
    </row>
    <row r="73" spans="1:32" x14ac:dyDescent="0.25">
      <c r="A73" t="s">
        <v>132</v>
      </c>
      <c r="B73">
        <v>35</v>
      </c>
      <c r="C73" t="s">
        <v>58</v>
      </c>
      <c r="D73" t="s">
        <v>79</v>
      </c>
      <c r="E73" t="s">
        <v>33</v>
      </c>
      <c r="F73" t="s">
        <v>33</v>
      </c>
      <c r="G73" t="s">
        <v>33</v>
      </c>
      <c r="H73" t="s">
        <v>33</v>
      </c>
      <c r="I73" t="s">
        <v>33</v>
      </c>
      <c r="J73" t="s">
        <v>33</v>
      </c>
      <c r="K73" t="s">
        <v>33</v>
      </c>
      <c r="L73" t="s">
        <v>42</v>
      </c>
      <c r="M73" t="s">
        <v>42</v>
      </c>
      <c r="N73">
        <v>520</v>
      </c>
      <c r="O73">
        <v>0</v>
      </c>
      <c r="P73" t="s">
        <v>43</v>
      </c>
      <c r="Q73">
        <v>0</v>
      </c>
      <c r="R73">
        <v>0</v>
      </c>
      <c r="S73">
        <v>0</v>
      </c>
      <c r="T73" t="s">
        <v>44</v>
      </c>
      <c r="U73" t="s">
        <v>33</v>
      </c>
      <c r="V73" t="s">
        <v>33</v>
      </c>
      <c r="W73" t="s">
        <v>33</v>
      </c>
      <c r="X73" t="s">
        <v>33</v>
      </c>
      <c r="Y73" t="s">
        <v>33</v>
      </c>
      <c r="Z73" t="s">
        <v>33</v>
      </c>
      <c r="AA73" t="s">
        <v>33</v>
      </c>
      <c r="AB73" t="s">
        <v>38</v>
      </c>
      <c r="AC73">
        <v>0</v>
      </c>
      <c r="AD73">
        <v>0</v>
      </c>
      <c r="AE73" t="s">
        <v>39</v>
      </c>
      <c r="AF73" t="s">
        <v>1192</v>
      </c>
    </row>
    <row r="74" spans="1:32" x14ac:dyDescent="0.25">
      <c r="A74" t="s">
        <v>133</v>
      </c>
      <c r="B74">
        <v>45</v>
      </c>
      <c r="C74" t="s">
        <v>51</v>
      </c>
      <c r="D74" t="s">
        <v>79</v>
      </c>
      <c r="E74" t="s">
        <v>33</v>
      </c>
      <c r="F74" t="s">
        <v>33</v>
      </c>
      <c r="G74" t="s">
        <v>33</v>
      </c>
      <c r="H74" t="s">
        <v>33</v>
      </c>
      <c r="I74" t="s">
        <v>33</v>
      </c>
      <c r="J74" t="s">
        <v>33</v>
      </c>
      <c r="K74" t="s">
        <v>33</v>
      </c>
      <c r="L74" t="s">
        <v>42</v>
      </c>
      <c r="M74" t="s">
        <v>42</v>
      </c>
      <c r="N74">
        <v>523</v>
      </c>
      <c r="O74">
        <v>0</v>
      </c>
      <c r="P74" t="s">
        <v>81</v>
      </c>
      <c r="Q74">
        <v>0</v>
      </c>
      <c r="R74">
        <v>0</v>
      </c>
      <c r="S74">
        <v>0</v>
      </c>
      <c r="T74" t="s">
        <v>44</v>
      </c>
      <c r="U74" t="s">
        <v>34</v>
      </c>
      <c r="V74" t="s">
        <v>33</v>
      </c>
      <c r="W74" t="s">
        <v>33</v>
      </c>
      <c r="X74" t="s">
        <v>33</v>
      </c>
      <c r="Y74" t="s">
        <v>33</v>
      </c>
      <c r="Z74" t="s">
        <v>33</v>
      </c>
      <c r="AA74" t="s">
        <v>33</v>
      </c>
      <c r="AB74" t="s">
        <v>48</v>
      </c>
      <c r="AC74">
        <v>0</v>
      </c>
      <c r="AD74">
        <v>0</v>
      </c>
      <c r="AE74" t="s">
        <v>39</v>
      </c>
      <c r="AF74" t="s">
        <v>1190</v>
      </c>
    </row>
    <row r="75" spans="1:32" x14ac:dyDescent="0.25">
      <c r="A75" t="s">
        <v>134</v>
      </c>
      <c r="B75">
        <v>55</v>
      </c>
      <c r="C75" t="s">
        <v>51</v>
      </c>
      <c r="D75" t="s">
        <v>79</v>
      </c>
      <c r="E75" t="s">
        <v>33</v>
      </c>
      <c r="F75" t="s">
        <v>33</v>
      </c>
      <c r="G75" t="s">
        <v>33</v>
      </c>
      <c r="H75" t="s">
        <v>33</v>
      </c>
      <c r="I75" t="s">
        <v>33</v>
      </c>
      <c r="J75" t="s">
        <v>33</v>
      </c>
      <c r="K75" t="s">
        <v>33</v>
      </c>
      <c r="L75" t="s">
        <v>42</v>
      </c>
      <c r="M75" t="s">
        <v>42</v>
      </c>
      <c r="N75">
        <v>526</v>
      </c>
      <c r="O75">
        <v>0</v>
      </c>
      <c r="P75" t="s">
        <v>36</v>
      </c>
      <c r="Q75">
        <v>0</v>
      </c>
      <c r="R75">
        <v>0</v>
      </c>
      <c r="S75">
        <v>0</v>
      </c>
      <c r="T75" t="s">
        <v>44</v>
      </c>
      <c r="U75" t="s">
        <v>34</v>
      </c>
      <c r="V75" t="s">
        <v>33</v>
      </c>
      <c r="W75" t="s">
        <v>33</v>
      </c>
      <c r="X75" t="s">
        <v>33</v>
      </c>
      <c r="Y75" t="s">
        <v>33</v>
      </c>
      <c r="Z75" t="s">
        <v>33</v>
      </c>
      <c r="AA75" t="s">
        <v>33</v>
      </c>
      <c r="AB75" t="s">
        <v>48</v>
      </c>
      <c r="AC75">
        <v>0</v>
      </c>
      <c r="AD75">
        <v>0</v>
      </c>
      <c r="AE75" t="s">
        <v>39</v>
      </c>
      <c r="AF75" t="s">
        <v>1190</v>
      </c>
    </row>
    <row r="76" spans="1:32" x14ac:dyDescent="0.25">
      <c r="A76" t="s">
        <v>135</v>
      </c>
      <c r="B76">
        <v>55</v>
      </c>
      <c r="C76" t="s">
        <v>51</v>
      </c>
      <c r="D76" t="s">
        <v>79</v>
      </c>
      <c r="E76" t="s">
        <v>33</v>
      </c>
      <c r="F76" t="s">
        <v>33</v>
      </c>
      <c r="G76" t="s">
        <v>33</v>
      </c>
      <c r="H76" t="s">
        <v>33</v>
      </c>
      <c r="I76" t="s">
        <v>33</v>
      </c>
      <c r="J76" t="s">
        <v>33</v>
      </c>
      <c r="K76" t="s">
        <v>33</v>
      </c>
      <c r="L76" t="s">
        <v>42</v>
      </c>
      <c r="M76" t="s">
        <v>42</v>
      </c>
      <c r="N76">
        <v>534</v>
      </c>
      <c r="O76">
        <v>0</v>
      </c>
      <c r="P76" t="s">
        <v>81</v>
      </c>
      <c r="Q76">
        <v>0</v>
      </c>
      <c r="R76">
        <v>0</v>
      </c>
      <c r="S76">
        <v>0</v>
      </c>
      <c r="T76" t="s">
        <v>44</v>
      </c>
      <c r="U76" t="s">
        <v>34</v>
      </c>
      <c r="V76" t="s">
        <v>33</v>
      </c>
      <c r="W76" t="s">
        <v>33</v>
      </c>
      <c r="X76" t="s">
        <v>33</v>
      </c>
      <c r="Y76" t="s">
        <v>33</v>
      </c>
      <c r="Z76" t="s">
        <v>33</v>
      </c>
      <c r="AA76" t="s">
        <v>33</v>
      </c>
      <c r="AB76" t="s">
        <v>48</v>
      </c>
      <c r="AC76">
        <v>0</v>
      </c>
      <c r="AD76">
        <v>0</v>
      </c>
      <c r="AE76" t="s">
        <v>39</v>
      </c>
      <c r="AF76" t="s">
        <v>1190</v>
      </c>
    </row>
    <row r="77" spans="1:32" x14ac:dyDescent="0.25">
      <c r="A77" t="s">
        <v>136</v>
      </c>
      <c r="B77">
        <v>32</v>
      </c>
      <c r="C77" t="s">
        <v>58</v>
      </c>
      <c r="D77" t="s">
        <v>79</v>
      </c>
      <c r="E77" t="s">
        <v>33</v>
      </c>
      <c r="F77" t="s">
        <v>33</v>
      </c>
      <c r="G77" t="s">
        <v>33</v>
      </c>
      <c r="H77" t="s">
        <v>33</v>
      </c>
      <c r="I77" t="s">
        <v>33</v>
      </c>
      <c r="J77" t="s">
        <v>33</v>
      </c>
      <c r="K77" t="s">
        <v>33</v>
      </c>
      <c r="L77" t="s">
        <v>42</v>
      </c>
      <c r="M77" t="s">
        <v>42</v>
      </c>
      <c r="N77">
        <v>542</v>
      </c>
      <c r="O77">
        <v>0</v>
      </c>
      <c r="P77" t="s">
        <v>59</v>
      </c>
      <c r="Q77">
        <v>0</v>
      </c>
      <c r="R77">
        <v>0</v>
      </c>
      <c r="S77">
        <v>0</v>
      </c>
      <c r="T77" t="s">
        <v>44</v>
      </c>
      <c r="U77" t="s">
        <v>33</v>
      </c>
      <c r="V77" t="s">
        <v>34</v>
      </c>
      <c r="W77" t="s">
        <v>33</v>
      </c>
      <c r="X77" t="s">
        <v>33</v>
      </c>
      <c r="Y77" t="s">
        <v>33</v>
      </c>
      <c r="Z77" t="s">
        <v>34</v>
      </c>
      <c r="AA77" t="s">
        <v>33</v>
      </c>
      <c r="AB77" t="s">
        <v>38</v>
      </c>
      <c r="AC77">
        <v>0</v>
      </c>
      <c r="AD77">
        <v>0</v>
      </c>
      <c r="AE77" t="s">
        <v>39</v>
      </c>
      <c r="AF77" t="s">
        <v>1192</v>
      </c>
    </row>
    <row r="78" spans="1:32" x14ac:dyDescent="0.25">
      <c r="A78" t="s">
        <v>137</v>
      </c>
      <c r="B78">
        <v>69</v>
      </c>
      <c r="C78" t="s">
        <v>41</v>
      </c>
      <c r="D78" t="s">
        <v>79</v>
      </c>
      <c r="E78" t="s">
        <v>33</v>
      </c>
      <c r="F78" t="s">
        <v>33</v>
      </c>
      <c r="G78" t="s">
        <v>33</v>
      </c>
      <c r="H78" t="s">
        <v>33</v>
      </c>
      <c r="I78" t="s">
        <v>34</v>
      </c>
      <c r="J78" t="s">
        <v>33</v>
      </c>
      <c r="K78" t="s">
        <v>33</v>
      </c>
      <c r="L78" t="s">
        <v>35</v>
      </c>
      <c r="M78" t="s">
        <v>35</v>
      </c>
      <c r="N78">
        <v>175</v>
      </c>
      <c r="O78">
        <v>2</v>
      </c>
      <c r="P78" t="s">
        <v>36</v>
      </c>
      <c r="Q78">
        <v>10</v>
      </c>
      <c r="R78">
        <v>4</v>
      </c>
      <c r="S78">
        <v>7</v>
      </c>
      <c r="T78" t="s">
        <v>37</v>
      </c>
      <c r="U78" t="s">
        <v>34</v>
      </c>
      <c r="V78" t="s">
        <v>34</v>
      </c>
      <c r="W78" t="s">
        <v>34</v>
      </c>
      <c r="X78" t="s">
        <v>33</v>
      </c>
      <c r="Y78" t="s">
        <v>34</v>
      </c>
      <c r="Z78" t="s">
        <v>34</v>
      </c>
      <c r="AA78" t="s">
        <v>34</v>
      </c>
      <c r="AB78" t="s">
        <v>55</v>
      </c>
      <c r="AC78">
        <v>1</v>
      </c>
      <c r="AD78">
        <v>7</v>
      </c>
      <c r="AE78" t="s">
        <v>56</v>
      </c>
      <c r="AF78" t="s">
        <v>1191</v>
      </c>
    </row>
    <row r="79" spans="1:32" x14ac:dyDescent="0.25">
      <c r="A79" t="s">
        <v>138</v>
      </c>
      <c r="B79">
        <v>60</v>
      </c>
      <c r="C79" t="s">
        <v>41</v>
      </c>
      <c r="D79" t="s">
        <v>79</v>
      </c>
      <c r="E79" t="s">
        <v>33</v>
      </c>
      <c r="F79" t="s">
        <v>33</v>
      </c>
      <c r="G79" t="s">
        <v>33</v>
      </c>
      <c r="H79" t="s">
        <v>33</v>
      </c>
      <c r="I79" t="s">
        <v>33</v>
      </c>
      <c r="J79" t="s">
        <v>33</v>
      </c>
      <c r="K79" t="s">
        <v>33</v>
      </c>
      <c r="L79" t="s">
        <v>42</v>
      </c>
      <c r="M79" t="s">
        <v>42</v>
      </c>
      <c r="N79">
        <v>551</v>
      </c>
      <c r="O79">
        <v>0</v>
      </c>
      <c r="P79" t="s">
        <v>47</v>
      </c>
      <c r="Q79">
        <v>0</v>
      </c>
      <c r="R79">
        <v>0</v>
      </c>
      <c r="S79">
        <v>0</v>
      </c>
      <c r="T79" t="s">
        <v>44</v>
      </c>
      <c r="U79" t="s">
        <v>34</v>
      </c>
      <c r="V79" t="s">
        <v>33</v>
      </c>
      <c r="W79" t="s">
        <v>33</v>
      </c>
      <c r="X79" t="s">
        <v>33</v>
      </c>
      <c r="Y79" t="s">
        <v>33</v>
      </c>
      <c r="Z79" t="s">
        <v>33</v>
      </c>
      <c r="AA79" t="s">
        <v>33</v>
      </c>
      <c r="AB79" t="s">
        <v>48</v>
      </c>
      <c r="AC79">
        <v>0</v>
      </c>
      <c r="AD79">
        <v>0</v>
      </c>
      <c r="AE79" t="s">
        <v>39</v>
      </c>
      <c r="AF79" t="s">
        <v>1190</v>
      </c>
    </row>
    <row r="80" spans="1:32" x14ac:dyDescent="0.25">
      <c r="A80" t="s">
        <v>139</v>
      </c>
      <c r="B80">
        <v>32</v>
      </c>
      <c r="C80" t="s">
        <v>58</v>
      </c>
      <c r="D80" t="s">
        <v>79</v>
      </c>
      <c r="E80" t="s">
        <v>33</v>
      </c>
      <c r="F80" t="s">
        <v>33</v>
      </c>
      <c r="G80" t="s">
        <v>33</v>
      </c>
      <c r="H80" t="s">
        <v>33</v>
      </c>
      <c r="I80" t="s">
        <v>33</v>
      </c>
      <c r="J80" t="s">
        <v>33</v>
      </c>
      <c r="K80" t="s">
        <v>33</v>
      </c>
      <c r="L80" t="s">
        <v>42</v>
      </c>
      <c r="M80" t="s">
        <v>42</v>
      </c>
      <c r="N80">
        <v>555</v>
      </c>
      <c r="O80">
        <v>0</v>
      </c>
      <c r="P80" t="s">
        <v>59</v>
      </c>
      <c r="Q80">
        <v>0</v>
      </c>
      <c r="R80">
        <v>0</v>
      </c>
      <c r="S80">
        <v>0</v>
      </c>
      <c r="T80" t="s">
        <v>44</v>
      </c>
      <c r="U80" t="s">
        <v>34</v>
      </c>
      <c r="V80" t="s">
        <v>34</v>
      </c>
      <c r="W80" t="s">
        <v>33</v>
      </c>
      <c r="X80" t="s">
        <v>33</v>
      </c>
      <c r="Y80" t="s">
        <v>34</v>
      </c>
      <c r="Z80" t="s">
        <v>34</v>
      </c>
      <c r="AA80" t="s">
        <v>33</v>
      </c>
      <c r="AB80" t="s">
        <v>38</v>
      </c>
      <c r="AC80">
        <v>0</v>
      </c>
      <c r="AD80">
        <v>0</v>
      </c>
      <c r="AE80" t="s">
        <v>39</v>
      </c>
      <c r="AF80" t="s">
        <v>1192</v>
      </c>
    </row>
    <row r="81" spans="1:32" x14ac:dyDescent="0.25">
      <c r="A81" t="s">
        <v>140</v>
      </c>
      <c r="B81">
        <v>44</v>
      </c>
      <c r="C81" t="s">
        <v>58</v>
      </c>
      <c r="D81" t="s">
        <v>79</v>
      </c>
      <c r="E81" t="s">
        <v>33</v>
      </c>
      <c r="F81" t="s">
        <v>33</v>
      </c>
      <c r="G81" t="s">
        <v>33</v>
      </c>
      <c r="H81" t="s">
        <v>33</v>
      </c>
      <c r="I81" t="s">
        <v>33</v>
      </c>
      <c r="J81" t="s">
        <v>33</v>
      </c>
      <c r="K81" t="s">
        <v>33</v>
      </c>
      <c r="L81" t="s">
        <v>42</v>
      </c>
      <c r="M81" t="s">
        <v>42</v>
      </c>
      <c r="N81">
        <v>570</v>
      </c>
      <c r="O81">
        <v>0</v>
      </c>
      <c r="P81" t="s">
        <v>66</v>
      </c>
      <c r="Q81">
        <v>0</v>
      </c>
      <c r="R81">
        <v>0</v>
      </c>
      <c r="S81">
        <v>0</v>
      </c>
      <c r="T81" t="s">
        <v>44</v>
      </c>
      <c r="U81" t="s">
        <v>34</v>
      </c>
      <c r="V81" t="s">
        <v>34</v>
      </c>
      <c r="W81" t="s">
        <v>33</v>
      </c>
      <c r="X81" t="s">
        <v>33</v>
      </c>
      <c r="Y81" t="s">
        <v>33</v>
      </c>
      <c r="Z81" t="s">
        <v>33</v>
      </c>
      <c r="AA81" t="s">
        <v>33</v>
      </c>
      <c r="AB81" t="s">
        <v>48</v>
      </c>
      <c r="AC81">
        <v>0</v>
      </c>
      <c r="AD81">
        <v>0</v>
      </c>
      <c r="AE81" t="s">
        <v>39</v>
      </c>
      <c r="AF81" t="s">
        <v>1190</v>
      </c>
    </row>
    <row r="82" spans="1:32" x14ac:dyDescent="0.25">
      <c r="A82" t="s">
        <v>141</v>
      </c>
      <c r="B82">
        <v>38</v>
      </c>
      <c r="C82" t="s">
        <v>58</v>
      </c>
      <c r="D82" t="s">
        <v>79</v>
      </c>
      <c r="E82" t="s">
        <v>33</v>
      </c>
      <c r="F82" t="s">
        <v>33</v>
      </c>
      <c r="G82" t="s">
        <v>33</v>
      </c>
      <c r="H82" t="s">
        <v>33</v>
      </c>
      <c r="I82" t="s">
        <v>33</v>
      </c>
      <c r="J82" t="s">
        <v>33</v>
      </c>
      <c r="K82" t="s">
        <v>33</v>
      </c>
      <c r="L82" t="s">
        <v>42</v>
      </c>
      <c r="M82" t="s">
        <v>42</v>
      </c>
      <c r="N82">
        <v>578</v>
      </c>
      <c r="O82">
        <v>0</v>
      </c>
      <c r="P82" t="s">
        <v>66</v>
      </c>
      <c r="Q82">
        <v>0</v>
      </c>
      <c r="R82">
        <v>0</v>
      </c>
      <c r="S82">
        <v>0</v>
      </c>
      <c r="T82" t="s">
        <v>44</v>
      </c>
      <c r="U82" t="s">
        <v>33</v>
      </c>
      <c r="V82" t="s">
        <v>34</v>
      </c>
      <c r="W82" t="s">
        <v>33</v>
      </c>
      <c r="X82" t="s">
        <v>33</v>
      </c>
      <c r="Y82" t="s">
        <v>33</v>
      </c>
      <c r="Z82" t="s">
        <v>33</v>
      </c>
      <c r="AA82" t="s">
        <v>33</v>
      </c>
      <c r="AB82" t="s">
        <v>38</v>
      </c>
      <c r="AC82">
        <v>0</v>
      </c>
      <c r="AD82">
        <v>0</v>
      </c>
      <c r="AE82" t="s">
        <v>39</v>
      </c>
      <c r="AF82" t="s">
        <v>1192</v>
      </c>
    </row>
    <row r="83" spans="1:32" x14ac:dyDescent="0.25">
      <c r="A83" t="s">
        <v>1162</v>
      </c>
      <c r="B83">
        <v>50</v>
      </c>
      <c r="C83" t="s">
        <v>51</v>
      </c>
      <c r="D83" t="s">
        <v>32</v>
      </c>
      <c r="E83" t="s">
        <v>33</v>
      </c>
      <c r="F83" t="s">
        <v>33</v>
      </c>
      <c r="G83" t="s">
        <v>33</v>
      </c>
      <c r="H83" t="s">
        <v>33</v>
      </c>
      <c r="I83" t="s">
        <v>33</v>
      </c>
      <c r="J83" t="s">
        <v>33</v>
      </c>
      <c r="K83" t="s">
        <v>33</v>
      </c>
      <c r="L83" t="s">
        <v>42</v>
      </c>
      <c r="M83" t="s">
        <v>42</v>
      </c>
      <c r="N83">
        <v>6</v>
      </c>
      <c r="O83">
        <v>0</v>
      </c>
      <c r="P83" t="s">
        <v>66</v>
      </c>
      <c r="Q83">
        <v>0</v>
      </c>
      <c r="R83">
        <v>0</v>
      </c>
      <c r="S83">
        <v>0</v>
      </c>
      <c r="T83" t="s">
        <v>44</v>
      </c>
      <c r="U83" t="s">
        <v>33</v>
      </c>
      <c r="V83" t="s">
        <v>33</v>
      </c>
      <c r="W83" t="s">
        <v>33</v>
      </c>
      <c r="X83" t="s">
        <v>33</v>
      </c>
      <c r="Y83" t="s">
        <v>33</v>
      </c>
      <c r="Z83" t="s">
        <v>33</v>
      </c>
      <c r="AA83" t="s">
        <v>33</v>
      </c>
      <c r="AB83" t="s">
        <v>48</v>
      </c>
      <c r="AC83">
        <v>0</v>
      </c>
      <c r="AD83">
        <v>0</v>
      </c>
      <c r="AE83" t="s">
        <v>39</v>
      </c>
      <c r="AF83" t="s">
        <v>1190</v>
      </c>
    </row>
    <row r="84" spans="1:32" x14ac:dyDescent="0.25">
      <c r="A84" t="s">
        <v>143</v>
      </c>
      <c r="B84">
        <v>41</v>
      </c>
      <c r="C84" t="s">
        <v>58</v>
      </c>
      <c r="D84" t="s">
        <v>79</v>
      </c>
      <c r="E84" t="s">
        <v>33</v>
      </c>
      <c r="F84" t="s">
        <v>33</v>
      </c>
      <c r="G84" t="s">
        <v>33</v>
      </c>
      <c r="H84" t="s">
        <v>33</v>
      </c>
      <c r="I84" t="s">
        <v>33</v>
      </c>
      <c r="J84" t="s">
        <v>33</v>
      </c>
      <c r="K84" t="s">
        <v>33</v>
      </c>
      <c r="L84" t="s">
        <v>42</v>
      </c>
      <c r="M84" t="s">
        <v>42</v>
      </c>
      <c r="N84">
        <v>608</v>
      </c>
      <c r="O84">
        <v>0</v>
      </c>
      <c r="P84" t="s">
        <v>47</v>
      </c>
      <c r="Q84">
        <v>0</v>
      </c>
      <c r="R84">
        <v>0</v>
      </c>
      <c r="S84">
        <v>0</v>
      </c>
      <c r="T84" t="s">
        <v>44</v>
      </c>
      <c r="U84" t="s">
        <v>34</v>
      </c>
      <c r="V84" t="s">
        <v>33</v>
      </c>
      <c r="W84" t="s">
        <v>33</v>
      </c>
      <c r="X84" t="s">
        <v>33</v>
      </c>
      <c r="Y84" t="s">
        <v>33</v>
      </c>
      <c r="Z84" t="s">
        <v>33</v>
      </c>
      <c r="AA84" t="s">
        <v>33</v>
      </c>
      <c r="AB84" t="s">
        <v>48</v>
      </c>
      <c r="AC84">
        <v>0</v>
      </c>
      <c r="AD84">
        <v>0</v>
      </c>
      <c r="AE84" t="s">
        <v>39</v>
      </c>
      <c r="AF84" t="s">
        <v>1190</v>
      </c>
    </row>
    <row r="85" spans="1:32" x14ac:dyDescent="0.25">
      <c r="A85" t="s">
        <v>144</v>
      </c>
      <c r="B85">
        <v>47</v>
      </c>
      <c r="C85" t="s">
        <v>51</v>
      </c>
      <c r="D85" t="s">
        <v>79</v>
      </c>
      <c r="E85" t="s">
        <v>33</v>
      </c>
      <c r="F85" t="s">
        <v>33</v>
      </c>
      <c r="G85" t="s">
        <v>33</v>
      </c>
      <c r="H85" t="s">
        <v>33</v>
      </c>
      <c r="I85" t="s">
        <v>33</v>
      </c>
      <c r="J85" t="s">
        <v>33</v>
      </c>
      <c r="K85" t="s">
        <v>33</v>
      </c>
      <c r="L85" t="s">
        <v>42</v>
      </c>
      <c r="M85" t="s">
        <v>42</v>
      </c>
      <c r="N85">
        <v>615</v>
      </c>
      <c r="O85">
        <v>0</v>
      </c>
      <c r="P85" t="s">
        <v>145</v>
      </c>
      <c r="Q85">
        <v>0</v>
      </c>
      <c r="R85">
        <v>0</v>
      </c>
      <c r="S85">
        <v>0</v>
      </c>
      <c r="T85" t="s">
        <v>44</v>
      </c>
      <c r="U85" t="s">
        <v>34</v>
      </c>
      <c r="V85" t="s">
        <v>33</v>
      </c>
      <c r="W85" t="s">
        <v>34</v>
      </c>
      <c r="X85" t="s">
        <v>33</v>
      </c>
      <c r="Y85" t="s">
        <v>33</v>
      </c>
      <c r="Z85" t="s">
        <v>33</v>
      </c>
      <c r="AA85" t="s">
        <v>33</v>
      </c>
      <c r="AB85" t="s">
        <v>48</v>
      </c>
      <c r="AC85">
        <v>0</v>
      </c>
      <c r="AD85">
        <v>0</v>
      </c>
      <c r="AE85" t="s">
        <v>39</v>
      </c>
      <c r="AF85" t="s">
        <v>1190</v>
      </c>
    </row>
    <row r="86" spans="1:32" x14ac:dyDescent="0.25">
      <c r="A86" t="s">
        <v>146</v>
      </c>
      <c r="B86">
        <v>35</v>
      </c>
      <c r="C86" t="s">
        <v>58</v>
      </c>
      <c r="D86" t="s">
        <v>79</v>
      </c>
      <c r="E86" t="s">
        <v>33</v>
      </c>
      <c r="F86" t="s">
        <v>33</v>
      </c>
      <c r="G86" t="s">
        <v>33</v>
      </c>
      <c r="H86" t="s">
        <v>33</v>
      </c>
      <c r="I86" t="s">
        <v>33</v>
      </c>
      <c r="J86" t="s">
        <v>33</v>
      </c>
      <c r="K86" t="s">
        <v>33</v>
      </c>
      <c r="L86" t="s">
        <v>42</v>
      </c>
      <c r="M86" t="s">
        <v>42</v>
      </c>
      <c r="N86">
        <v>622</v>
      </c>
      <c r="O86">
        <v>0</v>
      </c>
      <c r="P86" t="s">
        <v>36</v>
      </c>
      <c r="Q86">
        <v>0</v>
      </c>
      <c r="R86">
        <v>0</v>
      </c>
      <c r="S86">
        <v>0</v>
      </c>
      <c r="T86" t="s">
        <v>44</v>
      </c>
      <c r="U86" t="s">
        <v>34</v>
      </c>
      <c r="V86" t="s">
        <v>34</v>
      </c>
      <c r="W86" t="s">
        <v>33</v>
      </c>
      <c r="X86" t="s">
        <v>33</v>
      </c>
      <c r="Y86" t="s">
        <v>33</v>
      </c>
      <c r="Z86" t="s">
        <v>33</v>
      </c>
      <c r="AA86" t="s">
        <v>33</v>
      </c>
      <c r="AB86" t="s">
        <v>48</v>
      </c>
      <c r="AC86">
        <v>0</v>
      </c>
      <c r="AD86">
        <v>0</v>
      </c>
      <c r="AE86" t="s">
        <v>39</v>
      </c>
      <c r="AF86" t="s">
        <v>1190</v>
      </c>
    </row>
    <row r="87" spans="1:32" x14ac:dyDescent="0.25">
      <c r="A87" t="s">
        <v>147</v>
      </c>
      <c r="B87">
        <v>57</v>
      </c>
      <c r="C87" t="s">
        <v>51</v>
      </c>
      <c r="D87" t="s">
        <v>79</v>
      </c>
      <c r="E87" t="s">
        <v>33</v>
      </c>
      <c r="F87" t="s">
        <v>33</v>
      </c>
      <c r="G87" t="s">
        <v>33</v>
      </c>
      <c r="H87" t="s">
        <v>33</v>
      </c>
      <c r="I87" t="s">
        <v>33</v>
      </c>
      <c r="J87" t="s">
        <v>33</v>
      </c>
      <c r="K87" t="s">
        <v>33</v>
      </c>
      <c r="L87" t="s">
        <v>42</v>
      </c>
      <c r="M87" t="s">
        <v>42</v>
      </c>
      <c r="N87">
        <v>628</v>
      </c>
      <c r="O87">
        <v>0</v>
      </c>
      <c r="P87" t="s">
        <v>47</v>
      </c>
      <c r="Q87">
        <v>0</v>
      </c>
      <c r="R87">
        <v>0</v>
      </c>
      <c r="S87">
        <v>0</v>
      </c>
      <c r="T87" t="s">
        <v>44</v>
      </c>
      <c r="U87" t="s">
        <v>33</v>
      </c>
      <c r="V87" t="s">
        <v>33</v>
      </c>
      <c r="W87" t="s">
        <v>33</v>
      </c>
      <c r="X87" t="s">
        <v>33</v>
      </c>
      <c r="Y87" t="s">
        <v>33</v>
      </c>
      <c r="Z87" t="s">
        <v>33</v>
      </c>
      <c r="AA87" t="s">
        <v>33</v>
      </c>
      <c r="AB87" t="s">
        <v>48</v>
      </c>
      <c r="AC87">
        <v>0</v>
      </c>
      <c r="AD87">
        <v>0</v>
      </c>
      <c r="AE87" t="s">
        <v>39</v>
      </c>
      <c r="AF87" t="s">
        <v>1190</v>
      </c>
    </row>
    <row r="88" spans="1:32" x14ac:dyDescent="0.25">
      <c r="A88" t="s">
        <v>148</v>
      </c>
      <c r="B88">
        <v>69</v>
      </c>
      <c r="C88" t="s">
        <v>41</v>
      </c>
      <c r="D88" t="s">
        <v>79</v>
      </c>
      <c r="E88" t="s">
        <v>33</v>
      </c>
      <c r="F88" t="s">
        <v>33</v>
      </c>
      <c r="G88" t="s">
        <v>33</v>
      </c>
      <c r="H88" t="s">
        <v>33</v>
      </c>
      <c r="I88" t="s">
        <v>33</v>
      </c>
      <c r="J88" t="s">
        <v>33</v>
      </c>
      <c r="K88" t="s">
        <v>33</v>
      </c>
      <c r="L88" t="s">
        <v>42</v>
      </c>
      <c r="M88" t="s">
        <v>42</v>
      </c>
      <c r="N88">
        <v>631</v>
      </c>
      <c r="O88">
        <v>0</v>
      </c>
      <c r="P88" t="s">
        <v>47</v>
      </c>
      <c r="Q88">
        <v>0</v>
      </c>
      <c r="R88">
        <v>0</v>
      </c>
      <c r="S88">
        <v>0</v>
      </c>
      <c r="T88" t="s">
        <v>44</v>
      </c>
      <c r="U88" t="s">
        <v>34</v>
      </c>
      <c r="V88" t="s">
        <v>34</v>
      </c>
      <c r="W88" t="s">
        <v>33</v>
      </c>
      <c r="X88" t="s">
        <v>33</v>
      </c>
      <c r="Y88" t="s">
        <v>33</v>
      </c>
      <c r="Z88" t="s">
        <v>33</v>
      </c>
      <c r="AA88" t="s">
        <v>33</v>
      </c>
      <c r="AB88" t="s">
        <v>48</v>
      </c>
      <c r="AC88">
        <v>0</v>
      </c>
      <c r="AD88">
        <v>0</v>
      </c>
      <c r="AE88" t="s">
        <v>39</v>
      </c>
      <c r="AF88" t="s">
        <v>1190</v>
      </c>
    </row>
    <row r="89" spans="1:32" x14ac:dyDescent="0.25">
      <c r="A89" t="s">
        <v>149</v>
      </c>
      <c r="B89">
        <v>62</v>
      </c>
      <c r="C89" t="s">
        <v>41</v>
      </c>
      <c r="D89" t="s">
        <v>79</v>
      </c>
      <c r="E89" t="s">
        <v>33</v>
      </c>
      <c r="F89" t="s">
        <v>33</v>
      </c>
      <c r="G89" t="s">
        <v>33</v>
      </c>
      <c r="H89" t="s">
        <v>33</v>
      </c>
      <c r="I89" t="s">
        <v>33</v>
      </c>
      <c r="J89" t="s">
        <v>33</v>
      </c>
      <c r="K89" t="s">
        <v>33</v>
      </c>
      <c r="L89" t="s">
        <v>42</v>
      </c>
      <c r="M89" t="s">
        <v>42</v>
      </c>
      <c r="N89">
        <v>633</v>
      </c>
      <c r="O89">
        <v>0</v>
      </c>
      <c r="P89" t="s">
        <v>47</v>
      </c>
      <c r="Q89">
        <v>0</v>
      </c>
      <c r="R89">
        <v>0</v>
      </c>
      <c r="S89">
        <v>0</v>
      </c>
      <c r="T89" t="s">
        <v>44</v>
      </c>
      <c r="U89" t="s">
        <v>33</v>
      </c>
      <c r="V89" t="s">
        <v>33</v>
      </c>
      <c r="W89" t="s">
        <v>33</v>
      </c>
      <c r="X89" t="s">
        <v>33</v>
      </c>
      <c r="Y89" t="s">
        <v>33</v>
      </c>
      <c r="Z89" t="s">
        <v>33</v>
      </c>
      <c r="AA89" t="s">
        <v>33</v>
      </c>
      <c r="AB89" t="s">
        <v>48</v>
      </c>
      <c r="AC89">
        <v>0</v>
      </c>
      <c r="AD89">
        <v>0</v>
      </c>
      <c r="AE89" t="s">
        <v>39</v>
      </c>
      <c r="AF89" t="s">
        <v>1190</v>
      </c>
    </row>
    <row r="90" spans="1:32" x14ac:dyDescent="0.25">
      <c r="A90" t="s">
        <v>150</v>
      </c>
      <c r="B90">
        <v>43</v>
      </c>
      <c r="C90" t="s">
        <v>58</v>
      </c>
      <c r="D90" t="s">
        <v>79</v>
      </c>
      <c r="E90" t="s">
        <v>33</v>
      </c>
      <c r="F90" t="s">
        <v>33</v>
      </c>
      <c r="G90" t="s">
        <v>33</v>
      </c>
      <c r="H90" t="s">
        <v>33</v>
      </c>
      <c r="I90" t="s">
        <v>33</v>
      </c>
      <c r="J90" t="s">
        <v>33</v>
      </c>
      <c r="K90" t="s">
        <v>33</v>
      </c>
      <c r="L90" t="s">
        <v>42</v>
      </c>
      <c r="M90" t="s">
        <v>42</v>
      </c>
      <c r="N90">
        <v>641</v>
      </c>
      <c r="O90">
        <v>0</v>
      </c>
      <c r="P90" t="s">
        <v>66</v>
      </c>
      <c r="Q90">
        <v>0</v>
      </c>
      <c r="R90">
        <v>0</v>
      </c>
      <c r="S90">
        <v>0</v>
      </c>
      <c r="T90" t="s">
        <v>44</v>
      </c>
      <c r="U90" t="s">
        <v>33</v>
      </c>
      <c r="V90" t="s">
        <v>34</v>
      </c>
      <c r="W90" t="s">
        <v>33</v>
      </c>
      <c r="X90" t="s">
        <v>33</v>
      </c>
      <c r="Y90" t="s">
        <v>33</v>
      </c>
      <c r="Z90" t="s">
        <v>34</v>
      </c>
      <c r="AA90" t="s">
        <v>33</v>
      </c>
      <c r="AB90" t="s">
        <v>38</v>
      </c>
      <c r="AC90">
        <v>0</v>
      </c>
      <c r="AD90">
        <v>0</v>
      </c>
      <c r="AE90" t="s">
        <v>39</v>
      </c>
      <c r="AF90" t="s">
        <v>1192</v>
      </c>
    </row>
    <row r="91" spans="1:32" x14ac:dyDescent="0.25">
      <c r="A91" t="s">
        <v>1161</v>
      </c>
      <c r="B91">
        <v>49</v>
      </c>
      <c r="C91" t="s">
        <v>51</v>
      </c>
      <c r="D91" t="s">
        <v>79</v>
      </c>
      <c r="E91" t="s">
        <v>33</v>
      </c>
      <c r="F91" t="s">
        <v>33</v>
      </c>
      <c r="G91" t="s">
        <v>33</v>
      </c>
      <c r="H91" t="s">
        <v>33</v>
      </c>
      <c r="I91" t="s">
        <v>33</v>
      </c>
      <c r="J91" t="s">
        <v>33</v>
      </c>
      <c r="K91" t="s">
        <v>33</v>
      </c>
      <c r="L91" t="s">
        <v>537</v>
      </c>
      <c r="M91" t="s">
        <v>537</v>
      </c>
      <c r="N91">
        <v>1867</v>
      </c>
      <c r="O91">
        <v>2</v>
      </c>
      <c r="P91" t="s">
        <v>145</v>
      </c>
      <c r="Q91">
        <v>23</v>
      </c>
      <c r="R91">
        <v>20</v>
      </c>
      <c r="S91">
        <v>21.5</v>
      </c>
      <c r="T91" t="s">
        <v>54</v>
      </c>
      <c r="U91" t="s">
        <v>33</v>
      </c>
      <c r="V91" t="s">
        <v>34</v>
      </c>
      <c r="W91" t="s">
        <v>33</v>
      </c>
      <c r="X91" t="s">
        <v>34</v>
      </c>
      <c r="Y91" t="s">
        <v>33</v>
      </c>
      <c r="Z91" t="s">
        <v>34</v>
      </c>
      <c r="AA91" t="s">
        <v>34</v>
      </c>
      <c r="AB91" t="s">
        <v>106</v>
      </c>
      <c r="AC91">
        <v>1</v>
      </c>
      <c r="AD91">
        <v>21.5</v>
      </c>
      <c r="AE91" t="s">
        <v>56</v>
      </c>
      <c r="AF91" t="s">
        <v>1195</v>
      </c>
    </row>
    <row r="92" spans="1:32" x14ac:dyDescent="0.25">
      <c r="A92" t="s">
        <v>152</v>
      </c>
      <c r="B92">
        <v>56</v>
      </c>
      <c r="C92" t="s">
        <v>51</v>
      </c>
      <c r="D92" t="s">
        <v>79</v>
      </c>
      <c r="E92" t="s">
        <v>33</v>
      </c>
      <c r="F92" t="s">
        <v>33</v>
      </c>
      <c r="G92" t="s">
        <v>33</v>
      </c>
      <c r="H92" t="s">
        <v>33</v>
      </c>
      <c r="I92" t="s">
        <v>33</v>
      </c>
      <c r="J92" t="s">
        <v>33</v>
      </c>
      <c r="K92" t="s">
        <v>33</v>
      </c>
      <c r="L92" t="s">
        <v>42</v>
      </c>
      <c r="M92" t="s">
        <v>42</v>
      </c>
      <c r="N92">
        <v>651</v>
      </c>
      <c r="O92">
        <v>0</v>
      </c>
      <c r="P92" t="s">
        <v>59</v>
      </c>
      <c r="Q92">
        <v>0</v>
      </c>
      <c r="R92">
        <v>0</v>
      </c>
      <c r="S92">
        <v>0</v>
      </c>
      <c r="T92" t="s">
        <v>44</v>
      </c>
      <c r="U92" t="s">
        <v>33</v>
      </c>
      <c r="V92" t="s">
        <v>33</v>
      </c>
      <c r="W92" t="s">
        <v>33</v>
      </c>
      <c r="X92" t="s">
        <v>33</v>
      </c>
      <c r="Y92" t="s">
        <v>33</v>
      </c>
      <c r="Z92" t="s">
        <v>34</v>
      </c>
      <c r="AA92" t="s">
        <v>33</v>
      </c>
      <c r="AB92" t="s">
        <v>38</v>
      </c>
      <c r="AC92">
        <v>0</v>
      </c>
      <c r="AD92">
        <v>0</v>
      </c>
      <c r="AE92" t="s">
        <v>39</v>
      </c>
      <c r="AF92" t="s">
        <v>1192</v>
      </c>
    </row>
    <row r="93" spans="1:32" x14ac:dyDescent="0.25">
      <c r="A93" t="s">
        <v>153</v>
      </c>
      <c r="B93">
        <v>55</v>
      </c>
      <c r="C93" t="s">
        <v>51</v>
      </c>
      <c r="D93" t="s">
        <v>79</v>
      </c>
      <c r="E93" t="s">
        <v>33</v>
      </c>
      <c r="F93" t="s">
        <v>33</v>
      </c>
      <c r="G93" t="s">
        <v>33</v>
      </c>
      <c r="H93" t="s">
        <v>33</v>
      </c>
      <c r="I93" t="s">
        <v>33</v>
      </c>
      <c r="J93" t="s">
        <v>33</v>
      </c>
      <c r="K93" t="s">
        <v>33</v>
      </c>
      <c r="L93" t="s">
        <v>42</v>
      </c>
      <c r="M93" t="s">
        <v>42</v>
      </c>
      <c r="N93">
        <v>659</v>
      </c>
      <c r="O93">
        <v>0</v>
      </c>
      <c r="P93" t="s">
        <v>47</v>
      </c>
      <c r="Q93">
        <v>0</v>
      </c>
      <c r="R93">
        <v>0</v>
      </c>
      <c r="S93">
        <v>0</v>
      </c>
      <c r="T93" t="s">
        <v>44</v>
      </c>
      <c r="U93" t="s">
        <v>34</v>
      </c>
      <c r="V93" t="s">
        <v>34</v>
      </c>
      <c r="W93" t="s">
        <v>33</v>
      </c>
      <c r="X93" t="s">
        <v>33</v>
      </c>
      <c r="Y93" t="s">
        <v>33</v>
      </c>
      <c r="Z93" t="s">
        <v>33</v>
      </c>
      <c r="AA93" t="s">
        <v>33</v>
      </c>
      <c r="AB93" t="s">
        <v>48</v>
      </c>
      <c r="AC93">
        <v>0</v>
      </c>
      <c r="AD93">
        <v>0</v>
      </c>
      <c r="AE93" t="s">
        <v>39</v>
      </c>
      <c r="AF93" t="s">
        <v>1190</v>
      </c>
    </row>
    <row r="94" spans="1:32" x14ac:dyDescent="0.25">
      <c r="A94" t="s">
        <v>154</v>
      </c>
      <c r="B94">
        <v>49</v>
      </c>
      <c r="C94" t="s">
        <v>51</v>
      </c>
      <c r="D94" t="s">
        <v>79</v>
      </c>
      <c r="E94" t="s">
        <v>33</v>
      </c>
      <c r="F94" t="s">
        <v>33</v>
      </c>
      <c r="G94" t="s">
        <v>33</v>
      </c>
      <c r="H94" t="s">
        <v>33</v>
      </c>
      <c r="I94" t="s">
        <v>33</v>
      </c>
      <c r="J94" t="s">
        <v>33</v>
      </c>
      <c r="K94" t="s">
        <v>33</v>
      </c>
      <c r="L94" t="s">
        <v>42</v>
      </c>
      <c r="M94" t="s">
        <v>42</v>
      </c>
      <c r="N94">
        <v>676</v>
      </c>
      <c r="O94">
        <v>0</v>
      </c>
      <c r="P94" t="s">
        <v>47</v>
      </c>
      <c r="Q94">
        <v>0</v>
      </c>
      <c r="R94">
        <v>0</v>
      </c>
      <c r="S94">
        <v>0</v>
      </c>
      <c r="T94" t="s">
        <v>44</v>
      </c>
      <c r="U94" t="s">
        <v>34</v>
      </c>
      <c r="V94" t="s">
        <v>34</v>
      </c>
      <c r="W94" t="s">
        <v>33</v>
      </c>
      <c r="X94" t="s">
        <v>33</v>
      </c>
      <c r="Y94" t="s">
        <v>33</v>
      </c>
      <c r="Z94" t="s">
        <v>33</v>
      </c>
      <c r="AA94" t="s">
        <v>33</v>
      </c>
      <c r="AB94" t="s">
        <v>48</v>
      </c>
      <c r="AC94">
        <v>0</v>
      </c>
      <c r="AD94">
        <v>0</v>
      </c>
      <c r="AE94" t="s">
        <v>39</v>
      </c>
      <c r="AF94" t="s">
        <v>1190</v>
      </c>
    </row>
    <row r="95" spans="1:32" x14ac:dyDescent="0.25">
      <c r="A95" t="s">
        <v>155</v>
      </c>
      <c r="B95">
        <v>60</v>
      </c>
      <c r="C95" t="s">
        <v>41</v>
      </c>
      <c r="D95" t="s">
        <v>79</v>
      </c>
      <c r="E95" t="s">
        <v>33</v>
      </c>
      <c r="F95" t="s">
        <v>33</v>
      </c>
      <c r="G95" t="s">
        <v>33</v>
      </c>
      <c r="H95" t="s">
        <v>33</v>
      </c>
      <c r="I95" t="s">
        <v>33</v>
      </c>
      <c r="J95" t="s">
        <v>33</v>
      </c>
      <c r="K95" t="s">
        <v>33</v>
      </c>
      <c r="L95" t="s">
        <v>42</v>
      </c>
      <c r="M95" t="s">
        <v>42</v>
      </c>
      <c r="N95">
        <v>679</v>
      </c>
      <c r="O95">
        <v>0</v>
      </c>
      <c r="P95" t="s">
        <v>36</v>
      </c>
      <c r="Q95">
        <v>0</v>
      </c>
      <c r="R95">
        <v>0</v>
      </c>
      <c r="S95">
        <v>0</v>
      </c>
      <c r="T95" t="s">
        <v>44</v>
      </c>
      <c r="U95" t="s">
        <v>34</v>
      </c>
      <c r="V95" t="s">
        <v>33</v>
      </c>
      <c r="W95" t="s">
        <v>34</v>
      </c>
      <c r="X95" t="s">
        <v>33</v>
      </c>
      <c r="Y95" t="s">
        <v>33</v>
      </c>
      <c r="Z95" t="s">
        <v>33</v>
      </c>
      <c r="AA95" t="s">
        <v>33</v>
      </c>
      <c r="AB95" t="s">
        <v>45</v>
      </c>
      <c r="AC95">
        <v>0</v>
      </c>
      <c r="AD95">
        <v>0</v>
      </c>
      <c r="AE95" t="s">
        <v>39</v>
      </c>
      <c r="AF95" t="s">
        <v>1193</v>
      </c>
    </row>
    <row r="96" spans="1:32" x14ac:dyDescent="0.25">
      <c r="A96" t="s">
        <v>156</v>
      </c>
      <c r="B96">
        <v>39</v>
      </c>
      <c r="C96" t="s">
        <v>58</v>
      </c>
      <c r="D96" t="s">
        <v>79</v>
      </c>
      <c r="E96" t="s">
        <v>33</v>
      </c>
      <c r="F96" t="s">
        <v>33</v>
      </c>
      <c r="G96" t="s">
        <v>33</v>
      </c>
      <c r="H96" t="s">
        <v>33</v>
      </c>
      <c r="I96" t="s">
        <v>33</v>
      </c>
      <c r="J96" t="s">
        <v>33</v>
      </c>
      <c r="K96" t="s">
        <v>33</v>
      </c>
      <c r="L96" t="s">
        <v>42</v>
      </c>
      <c r="M96" t="s">
        <v>42</v>
      </c>
      <c r="N96">
        <v>680</v>
      </c>
      <c r="O96">
        <v>0</v>
      </c>
      <c r="P96" t="s">
        <v>145</v>
      </c>
      <c r="Q96">
        <v>0</v>
      </c>
      <c r="R96">
        <v>0</v>
      </c>
      <c r="S96">
        <v>0</v>
      </c>
      <c r="T96" t="s">
        <v>44</v>
      </c>
      <c r="U96" t="s">
        <v>33</v>
      </c>
      <c r="V96" t="s">
        <v>33</v>
      </c>
      <c r="W96" t="s">
        <v>33</v>
      </c>
      <c r="X96" t="s">
        <v>33</v>
      </c>
      <c r="Y96" t="s">
        <v>33</v>
      </c>
      <c r="Z96" t="s">
        <v>34</v>
      </c>
      <c r="AA96" t="s">
        <v>33</v>
      </c>
      <c r="AB96" t="s">
        <v>38</v>
      </c>
      <c r="AC96">
        <v>0</v>
      </c>
      <c r="AD96">
        <v>0</v>
      </c>
      <c r="AE96" t="s">
        <v>39</v>
      </c>
      <c r="AF96" t="s">
        <v>1192</v>
      </c>
    </row>
    <row r="97" spans="1:32" x14ac:dyDescent="0.25">
      <c r="A97" t="s">
        <v>157</v>
      </c>
      <c r="B97">
        <v>77</v>
      </c>
      <c r="C97" t="s">
        <v>41</v>
      </c>
      <c r="D97" t="s">
        <v>79</v>
      </c>
      <c r="E97" t="s">
        <v>33</v>
      </c>
      <c r="F97" t="s">
        <v>33</v>
      </c>
      <c r="G97" t="s">
        <v>33</v>
      </c>
      <c r="H97" t="s">
        <v>33</v>
      </c>
      <c r="I97" t="s">
        <v>33</v>
      </c>
      <c r="J97" t="s">
        <v>33</v>
      </c>
      <c r="K97" t="s">
        <v>33</v>
      </c>
      <c r="L97" t="s">
        <v>35</v>
      </c>
      <c r="M97" t="s">
        <v>35</v>
      </c>
      <c r="N97">
        <v>181</v>
      </c>
      <c r="O97">
        <v>2</v>
      </c>
      <c r="P97" t="s">
        <v>36</v>
      </c>
      <c r="Q97">
        <v>5</v>
      </c>
      <c r="R97">
        <v>5</v>
      </c>
      <c r="S97">
        <v>5</v>
      </c>
      <c r="T97" t="s">
        <v>37</v>
      </c>
      <c r="U97" t="s">
        <v>34</v>
      </c>
      <c r="V97" t="s">
        <v>34</v>
      </c>
      <c r="W97" t="s">
        <v>34</v>
      </c>
      <c r="X97" t="s">
        <v>33</v>
      </c>
      <c r="Y97" t="s">
        <v>34</v>
      </c>
      <c r="Z97" t="s">
        <v>34</v>
      </c>
      <c r="AA97" t="s">
        <v>34</v>
      </c>
      <c r="AB97" t="s">
        <v>55</v>
      </c>
      <c r="AC97">
        <v>1</v>
      </c>
      <c r="AD97">
        <v>5</v>
      </c>
      <c r="AE97" t="s">
        <v>56</v>
      </c>
      <c r="AF97" t="s">
        <v>1191</v>
      </c>
    </row>
    <row r="98" spans="1:32" x14ac:dyDescent="0.25">
      <c r="A98" t="s">
        <v>158</v>
      </c>
      <c r="B98">
        <v>56</v>
      </c>
      <c r="C98" t="s">
        <v>51</v>
      </c>
      <c r="D98" t="s">
        <v>79</v>
      </c>
      <c r="E98" t="s">
        <v>33</v>
      </c>
      <c r="F98" t="s">
        <v>33</v>
      </c>
      <c r="G98" t="s">
        <v>33</v>
      </c>
      <c r="H98" t="s">
        <v>33</v>
      </c>
      <c r="I98" t="s">
        <v>33</v>
      </c>
      <c r="J98" t="s">
        <v>33</v>
      </c>
      <c r="K98" t="s">
        <v>33</v>
      </c>
      <c r="L98" t="s">
        <v>42</v>
      </c>
      <c r="M98" t="s">
        <v>42</v>
      </c>
      <c r="N98">
        <v>700</v>
      </c>
      <c r="O98">
        <v>0</v>
      </c>
      <c r="P98" t="s">
        <v>36</v>
      </c>
      <c r="Q98">
        <v>0</v>
      </c>
      <c r="R98">
        <v>0</v>
      </c>
      <c r="S98">
        <v>0</v>
      </c>
      <c r="T98" t="s">
        <v>44</v>
      </c>
      <c r="U98" t="s">
        <v>33</v>
      </c>
      <c r="V98" t="s">
        <v>34</v>
      </c>
      <c r="W98" t="s">
        <v>33</v>
      </c>
      <c r="X98" t="s">
        <v>33</v>
      </c>
      <c r="Y98" t="s">
        <v>33</v>
      </c>
      <c r="Z98" t="s">
        <v>33</v>
      </c>
      <c r="AA98" t="s">
        <v>33</v>
      </c>
      <c r="AB98" t="s">
        <v>45</v>
      </c>
      <c r="AC98">
        <v>0</v>
      </c>
      <c r="AD98">
        <v>0</v>
      </c>
      <c r="AE98" t="s">
        <v>39</v>
      </c>
      <c r="AF98" t="s">
        <v>1193</v>
      </c>
    </row>
    <row r="99" spans="1:32" x14ac:dyDescent="0.25">
      <c r="A99" t="s">
        <v>159</v>
      </c>
      <c r="B99">
        <v>54</v>
      </c>
      <c r="C99" t="s">
        <v>51</v>
      </c>
      <c r="D99" t="s">
        <v>79</v>
      </c>
      <c r="E99" t="s">
        <v>33</v>
      </c>
      <c r="F99" t="s">
        <v>33</v>
      </c>
      <c r="G99" t="s">
        <v>33</v>
      </c>
      <c r="H99" t="s">
        <v>33</v>
      </c>
      <c r="I99" t="s">
        <v>33</v>
      </c>
      <c r="J99" t="s">
        <v>33</v>
      </c>
      <c r="K99" t="s">
        <v>33</v>
      </c>
      <c r="L99" t="s">
        <v>42</v>
      </c>
      <c r="M99" t="s">
        <v>42</v>
      </c>
      <c r="N99">
        <v>713</v>
      </c>
      <c r="O99">
        <v>0</v>
      </c>
      <c r="P99" t="s">
        <v>36</v>
      </c>
      <c r="Q99">
        <v>0</v>
      </c>
      <c r="R99">
        <v>0</v>
      </c>
      <c r="S99">
        <v>0</v>
      </c>
      <c r="T99" t="s">
        <v>44</v>
      </c>
      <c r="U99" t="s">
        <v>33</v>
      </c>
      <c r="V99" t="s">
        <v>34</v>
      </c>
      <c r="W99" t="s">
        <v>33</v>
      </c>
      <c r="X99" t="s">
        <v>33</v>
      </c>
      <c r="Y99" t="s">
        <v>33</v>
      </c>
      <c r="Z99" t="s">
        <v>33</v>
      </c>
      <c r="AA99" t="s">
        <v>33</v>
      </c>
      <c r="AB99" t="s">
        <v>38</v>
      </c>
      <c r="AC99">
        <v>0</v>
      </c>
      <c r="AD99">
        <v>0</v>
      </c>
      <c r="AE99" t="s">
        <v>39</v>
      </c>
      <c r="AF99" t="s">
        <v>1192</v>
      </c>
    </row>
    <row r="100" spans="1:32" x14ac:dyDescent="0.25">
      <c r="A100" t="s">
        <v>160</v>
      </c>
      <c r="B100">
        <v>45</v>
      </c>
      <c r="C100" t="s">
        <v>51</v>
      </c>
      <c r="D100" t="s">
        <v>79</v>
      </c>
      <c r="E100" t="s">
        <v>33</v>
      </c>
      <c r="F100" t="s">
        <v>33</v>
      </c>
      <c r="G100" t="s">
        <v>33</v>
      </c>
      <c r="H100" t="s">
        <v>33</v>
      </c>
      <c r="I100" t="s">
        <v>33</v>
      </c>
      <c r="J100" t="s">
        <v>33</v>
      </c>
      <c r="K100" t="s">
        <v>33</v>
      </c>
      <c r="L100" t="s">
        <v>42</v>
      </c>
      <c r="M100" t="s">
        <v>42</v>
      </c>
      <c r="N100">
        <v>715</v>
      </c>
      <c r="O100">
        <v>0</v>
      </c>
      <c r="P100" t="s">
        <v>93</v>
      </c>
      <c r="Q100">
        <v>0</v>
      </c>
      <c r="R100">
        <v>0</v>
      </c>
      <c r="S100">
        <v>0</v>
      </c>
      <c r="T100" t="s">
        <v>44</v>
      </c>
      <c r="U100" t="s">
        <v>33</v>
      </c>
      <c r="V100" t="s">
        <v>34</v>
      </c>
      <c r="W100" t="s">
        <v>33</v>
      </c>
      <c r="X100" t="s">
        <v>33</v>
      </c>
      <c r="Y100" t="s">
        <v>33</v>
      </c>
      <c r="Z100" t="s">
        <v>34</v>
      </c>
      <c r="AA100" t="s">
        <v>33</v>
      </c>
      <c r="AB100" t="s">
        <v>45</v>
      </c>
      <c r="AC100">
        <v>0</v>
      </c>
      <c r="AD100">
        <v>0</v>
      </c>
      <c r="AE100" t="s">
        <v>39</v>
      </c>
      <c r="AF100" t="s">
        <v>1193</v>
      </c>
    </row>
    <row r="101" spans="1:32" x14ac:dyDescent="0.25">
      <c r="A101" t="s">
        <v>161</v>
      </c>
      <c r="B101">
        <v>53</v>
      </c>
      <c r="C101" t="s">
        <v>51</v>
      </c>
      <c r="D101" t="s">
        <v>79</v>
      </c>
      <c r="E101" t="s">
        <v>33</v>
      </c>
      <c r="F101" t="s">
        <v>33</v>
      </c>
      <c r="G101" t="s">
        <v>33</v>
      </c>
      <c r="H101" t="s">
        <v>34</v>
      </c>
      <c r="I101" t="s">
        <v>33</v>
      </c>
      <c r="J101" t="s">
        <v>33</v>
      </c>
      <c r="K101" t="s">
        <v>33</v>
      </c>
      <c r="L101" t="s">
        <v>35</v>
      </c>
      <c r="M101" t="s">
        <v>35</v>
      </c>
      <c r="N101">
        <v>183</v>
      </c>
      <c r="O101">
        <v>2</v>
      </c>
      <c r="P101" t="s">
        <v>53</v>
      </c>
      <c r="Q101">
        <v>10</v>
      </c>
      <c r="R101">
        <v>8</v>
      </c>
      <c r="S101">
        <v>9</v>
      </c>
      <c r="T101" t="s">
        <v>37</v>
      </c>
      <c r="U101" t="s">
        <v>34</v>
      </c>
      <c r="V101" t="s">
        <v>34</v>
      </c>
      <c r="W101" t="s">
        <v>34</v>
      </c>
      <c r="X101" t="s">
        <v>33</v>
      </c>
      <c r="Y101" t="s">
        <v>34</v>
      </c>
      <c r="Z101" t="s">
        <v>34</v>
      </c>
      <c r="AA101" t="s">
        <v>34</v>
      </c>
      <c r="AB101" t="s">
        <v>55</v>
      </c>
      <c r="AC101">
        <v>1</v>
      </c>
      <c r="AD101">
        <v>9</v>
      </c>
      <c r="AE101" t="s">
        <v>56</v>
      </c>
      <c r="AF101" t="s">
        <v>1191</v>
      </c>
    </row>
    <row r="102" spans="1:32" x14ac:dyDescent="0.25">
      <c r="A102" t="s">
        <v>162</v>
      </c>
      <c r="B102">
        <v>52</v>
      </c>
      <c r="C102" t="s">
        <v>51</v>
      </c>
      <c r="D102" t="s">
        <v>79</v>
      </c>
      <c r="E102" t="s">
        <v>33</v>
      </c>
      <c r="F102" t="s">
        <v>33</v>
      </c>
      <c r="G102" t="s">
        <v>33</v>
      </c>
      <c r="H102" t="s">
        <v>33</v>
      </c>
      <c r="I102" t="s">
        <v>33</v>
      </c>
      <c r="J102" t="s">
        <v>33</v>
      </c>
      <c r="K102" t="s">
        <v>33</v>
      </c>
      <c r="L102" t="s">
        <v>42</v>
      </c>
      <c r="M102" t="s">
        <v>42</v>
      </c>
      <c r="N102">
        <v>722</v>
      </c>
      <c r="O102">
        <v>0</v>
      </c>
      <c r="P102" t="s">
        <v>63</v>
      </c>
      <c r="Q102">
        <v>0</v>
      </c>
      <c r="R102">
        <v>0</v>
      </c>
      <c r="S102">
        <v>0</v>
      </c>
      <c r="T102" t="s">
        <v>44</v>
      </c>
      <c r="U102" t="s">
        <v>33</v>
      </c>
      <c r="V102" t="s">
        <v>34</v>
      </c>
      <c r="W102" t="s">
        <v>33</v>
      </c>
      <c r="X102" t="s">
        <v>33</v>
      </c>
      <c r="Y102" t="s">
        <v>33</v>
      </c>
      <c r="Z102" t="s">
        <v>33</v>
      </c>
      <c r="AA102" t="s">
        <v>33</v>
      </c>
      <c r="AB102" t="s">
        <v>45</v>
      </c>
      <c r="AC102">
        <v>0</v>
      </c>
      <c r="AD102">
        <v>0</v>
      </c>
      <c r="AE102" t="s">
        <v>39</v>
      </c>
      <c r="AF102" t="s">
        <v>1193</v>
      </c>
    </row>
    <row r="103" spans="1:32" x14ac:dyDescent="0.25">
      <c r="A103" t="s">
        <v>163</v>
      </c>
      <c r="B103">
        <v>49</v>
      </c>
      <c r="C103" t="s">
        <v>51</v>
      </c>
      <c r="D103" t="s">
        <v>79</v>
      </c>
      <c r="E103" t="s">
        <v>33</v>
      </c>
      <c r="F103" t="s">
        <v>33</v>
      </c>
      <c r="G103" t="s">
        <v>33</v>
      </c>
      <c r="H103" t="s">
        <v>33</v>
      </c>
      <c r="I103" t="s">
        <v>33</v>
      </c>
      <c r="J103" t="s">
        <v>33</v>
      </c>
      <c r="K103" t="s">
        <v>33</v>
      </c>
      <c r="L103" t="s">
        <v>42</v>
      </c>
      <c r="M103" t="s">
        <v>42</v>
      </c>
      <c r="N103">
        <v>724</v>
      </c>
      <c r="O103">
        <v>0</v>
      </c>
      <c r="P103" t="s">
        <v>47</v>
      </c>
      <c r="Q103">
        <v>0</v>
      </c>
      <c r="R103">
        <v>0</v>
      </c>
      <c r="S103">
        <v>0</v>
      </c>
      <c r="T103" t="s">
        <v>44</v>
      </c>
      <c r="U103" t="s">
        <v>33</v>
      </c>
      <c r="V103" t="s">
        <v>33</v>
      </c>
      <c r="W103" t="s">
        <v>33</v>
      </c>
      <c r="X103" t="s">
        <v>33</v>
      </c>
      <c r="Y103" t="s">
        <v>33</v>
      </c>
      <c r="Z103" t="s">
        <v>34</v>
      </c>
      <c r="AA103" t="s">
        <v>33</v>
      </c>
      <c r="AB103" t="s">
        <v>45</v>
      </c>
      <c r="AC103">
        <v>0</v>
      </c>
      <c r="AD103">
        <v>0</v>
      </c>
      <c r="AE103" t="s">
        <v>39</v>
      </c>
      <c r="AF103" t="s">
        <v>1193</v>
      </c>
    </row>
    <row r="104" spans="1:32" x14ac:dyDescent="0.25">
      <c r="A104" t="s">
        <v>164</v>
      </c>
      <c r="B104">
        <v>37</v>
      </c>
      <c r="C104" t="s">
        <v>58</v>
      </c>
      <c r="D104" t="s">
        <v>79</v>
      </c>
      <c r="E104" t="s">
        <v>33</v>
      </c>
      <c r="F104" t="s">
        <v>33</v>
      </c>
      <c r="G104" t="s">
        <v>33</v>
      </c>
      <c r="H104" t="s">
        <v>33</v>
      </c>
      <c r="I104" t="s">
        <v>33</v>
      </c>
      <c r="J104" t="s">
        <v>33</v>
      </c>
      <c r="K104" t="s">
        <v>33</v>
      </c>
      <c r="L104" t="s">
        <v>42</v>
      </c>
      <c r="M104" t="s">
        <v>42</v>
      </c>
      <c r="N104">
        <v>736</v>
      </c>
      <c r="O104">
        <v>0</v>
      </c>
      <c r="P104" t="s">
        <v>36</v>
      </c>
      <c r="Q104">
        <v>0</v>
      </c>
      <c r="R104">
        <v>0</v>
      </c>
      <c r="S104">
        <v>0</v>
      </c>
      <c r="T104" t="s">
        <v>44</v>
      </c>
      <c r="U104" t="s">
        <v>33</v>
      </c>
      <c r="V104" t="s">
        <v>34</v>
      </c>
      <c r="W104" t="s">
        <v>33</v>
      </c>
      <c r="X104" t="s">
        <v>33</v>
      </c>
      <c r="Y104" t="s">
        <v>33</v>
      </c>
      <c r="Z104" t="s">
        <v>33</v>
      </c>
      <c r="AA104" t="s">
        <v>33</v>
      </c>
      <c r="AB104" t="s">
        <v>38</v>
      </c>
      <c r="AC104">
        <v>0</v>
      </c>
      <c r="AD104">
        <v>0</v>
      </c>
      <c r="AE104" t="s">
        <v>39</v>
      </c>
      <c r="AF104" t="s">
        <v>1192</v>
      </c>
    </row>
    <row r="105" spans="1:32" x14ac:dyDescent="0.25">
      <c r="A105" t="s">
        <v>165</v>
      </c>
      <c r="B105">
        <v>36</v>
      </c>
      <c r="C105" t="s">
        <v>58</v>
      </c>
      <c r="D105" t="s">
        <v>79</v>
      </c>
      <c r="E105" t="s">
        <v>33</v>
      </c>
      <c r="F105" t="s">
        <v>33</v>
      </c>
      <c r="G105" t="s">
        <v>33</v>
      </c>
      <c r="H105" t="s">
        <v>33</v>
      </c>
      <c r="I105" t="s">
        <v>33</v>
      </c>
      <c r="J105" t="s">
        <v>33</v>
      </c>
      <c r="K105" t="s">
        <v>33</v>
      </c>
      <c r="L105" t="s">
        <v>42</v>
      </c>
      <c r="M105" t="s">
        <v>42</v>
      </c>
      <c r="N105">
        <v>737</v>
      </c>
      <c r="O105">
        <v>0</v>
      </c>
      <c r="P105" t="s">
        <v>47</v>
      </c>
      <c r="Q105">
        <v>0</v>
      </c>
      <c r="R105">
        <v>0</v>
      </c>
      <c r="S105">
        <v>0</v>
      </c>
      <c r="T105" t="s">
        <v>44</v>
      </c>
      <c r="U105" t="s">
        <v>34</v>
      </c>
      <c r="V105" t="s">
        <v>34</v>
      </c>
      <c r="W105" t="s">
        <v>33</v>
      </c>
      <c r="X105" t="s">
        <v>33</v>
      </c>
      <c r="Y105" t="s">
        <v>34</v>
      </c>
      <c r="Z105" t="s">
        <v>33</v>
      </c>
      <c r="AA105" t="s">
        <v>33</v>
      </c>
      <c r="AB105" t="s">
        <v>48</v>
      </c>
      <c r="AC105">
        <v>0</v>
      </c>
      <c r="AD105">
        <v>0</v>
      </c>
      <c r="AE105" t="s">
        <v>39</v>
      </c>
      <c r="AF105" t="s">
        <v>1190</v>
      </c>
    </row>
    <row r="106" spans="1:32" x14ac:dyDescent="0.25">
      <c r="A106" t="s">
        <v>166</v>
      </c>
      <c r="B106">
        <v>68</v>
      </c>
      <c r="C106" t="s">
        <v>41</v>
      </c>
      <c r="D106" t="s">
        <v>79</v>
      </c>
      <c r="E106" t="s">
        <v>33</v>
      </c>
      <c r="F106" t="s">
        <v>33</v>
      </c>
      <c r="G106" t="s">
        <v>33</v>
      </c>
      <c r="H106" t="s">
        <v>33</v>
      </c>
      <c r="I106" t="s">
        <v>34</v>
      </c>
      <c r="J106" t="s">
        <v>34</v>
      </c>
      <c r="K106" t="s">
        <v>33</v>
      </c>
      <c r="L106" t="s">
        <v>35</v>
      </c>
      <c r="M106" t="s">
        <v>35</v>
      </c>
      <c r="N106">
        <v>184</v>
      </c>
      <c r="O106">
        <v>2</v>
      </c>
      <c r="P106" t="s">
        <v>66</v>
      </c>
      <c r="Q106">
        <v>8</v>
      </c>
      <c r="R106">
        <v>6</v>
      </c>
      <c r="S106">
        <v>7</v>
      </c>
      <c r="T106" t="s">
        <v>37</v>
      </c>
      <c r="U106" t="s">
        <v>33</v>
      </c>
      <c r="V106" t="s">
        <v>34</v>
      </c>
      <c r="W106" t="s">
        <v>34</v>
      </c>
      <c r="X106" t="s">
        <v>33</v>
      </c>
      <c r="Y106" t="s">
        <v>34</v>
      </c>
      <c r="Z106" t="s">
        <v>34</v>
      </c>
      <c r="AA106" t="s">
        <v>34</v>
      </c>
      <c r="AB106" t="s">
        <v>55</v>
      </c>
      <c r="AC106">
        <v>1</v>
      </c>
      <c r="AD106">
        <v>7</v>
      </c>
      <c r="AE106" t="s">
        <v>56</v>
      </c>
      <c r="AF106" t="s">
        <v>1191</v>
      </c>
    </row>
    <row r="107" spans="1:32" x14ac:dyDescent="0.25">
      <c r="A107" t="s">
        <v>167</v>
      </c>
      <c r="B107">
        <v>50</v>
      </c>
      <c r="C107" t="s">
        <v>51</v>
      </c>
      <c r="D107" t="s">
        <v>79</v>
      </c>
      <c r="E107" t="s">
        <v>33</v>
      </c>
      <c r="F107" t="s">
        <v>33</v>
      </c>
      <c r="G107" t="s">
        <v>33</v>
      </c>
      <c r="H107" t="s">
        <v>33</v>
      </c>
      <c r="I107" t="s">
        <v>33</v>
      </c>
      <c r="J107" t="s">
        <v>33</v>
      </c>
      <c r="K107" t="s">
        <v>33</v>
      </c>
      <c r="L107" t="s">
        <v>42</v>
      </c>
      <c r="M107" t="s">
        <v>42</v>
      </c>
      <c r="N107">
        <v>738</v>
      </c>
      <c r="O107">
        <v>0</v>
      </c>
      <c r="P107" t="s">
        <v>68</v>
      </c>
      <c r="Q107">
        <v>0</v>
      </c>
      <c r="R107">
        <v>0</v>
      </c>
      <c r="S107">
        <v>0</v>
      </c>
      <c r="T107" t="s">
        <v>44</v>
      </c>
      <c r="U107" t="s">
        <v>34</v>
      </c>
      <c r="V107" t="s">
        <v>33</v>
      </c>
      <c r="W107" t="s">
        <v>33</v>
      </c>
      <c r="X107" t="s">
        <v>33</v>
      </c>
      <c r="Y107" t="s">
        <v>33</v>
      </c>
      <c r="Z107" t="s">
        <v>33</v>
      </c>
      <c r="AA107" t="s">
        <v>33</v>
      </c>
      <c r="AB107" t="s">
        <v>48</v>
      </c>
      <c r="AC107">
        <v>0</v>
      </c>
      <c r="AD107">
        <v>0</v>
      </c>
      <c r="AE107" t="s">
        <v>39</v>
      </c>
      <c r="AF107" t="s">
        <v>1190</v>
      </c>
    </row>
    <row r="108" spans="1:32" x14ac:dyDescent="0.25">
      <c r="A108" t="s">
        <v>168</v>
      </c>
      <c r="B108">
        <v>32</v>
      </c>
      <c r="C108" t="s">
        <v>58</v>
      </c>
      <c r="D108" t="s">
        <v>79</v>
      </c>
      <c r="E108" t="s">
        <v>33</v>
      </c>
      <c r="F108" t="s">
        <v>33</v>
      </c>
      <c r="G108" t="s">
        <v>33</v>
      </c>
      <c r="H108" t="s">
        <v>33</v>
      </c>
      <c r="I108" t="s">
        <v>33</v>
      </c>
      <c r="J108" t="s">
        <v>33</v>
      </c>
      <c r="K108" t="s">
        <v>33</v>
      </c>
      <c r="L108" t="s">
        <v>42</v>
      </c>
      <c r="M108" t="s">
        <v>42</v>
      </c>
      <c r="N108">
        <v>752</v>
      </c>
      <c r="O108">
        <v>0</v>
      </c>
      <c r="P108" t="s">
        <v>47</v>
      </c>
      <c r="Q108">
        <v>0</v>
      </c>
      <c r="R108">
        <v>0</v>
      </c>
      <c r="S108">
        <v>0</v>
      </c>
      <c r="T108" t="s">
        <v>44</v>
      </c>
      <c r="U108" t="s">
        <v>34</v>
      </c>
      <c r="V108" t="s">
        <v>34</v>
      </c>
      <c r="W108" t="s">
        <v>33</v>
      </c>
      <c r="X108" t="s">
        <v>33</v>
      </c>
      <c r="Y108" t="s">
        <v>33</v>
      </c>
      <c r="Z108" t="s">
        <v>33</v>
      </c>
      <c r="AA108" t="s">
        <v>33</v>
      </c>
      <c r="AB108" t="s">
        <v>38</v>
      </c>
      <c r="AC108">
        <v>0</v>
      </c>
      <c r="AD108">
        <v>0</v>
      </c>
      <c r="AE108" t="s">
        <v>39</v>
      </c>
      <c r="AF108" t="s">
        <v>1192</v>
      </c>
    </row>
    <row r="109" spans="1:32" x14ac:dyDescent="0.25">
      <c r="A109" t="s">
        <v>169</v>
      </c>
      <c r="B109">
        <v>41</v>
      </c>
      <c r="C109" t="s">
        <v>58</v>
      </c>
      <c r="D109" t="s">
        <v>79</v>
      </c>
      <c r="E109" t="s">
        <v>33</v>
      </c>
      <c r="F109" t="s">
        <v>33</v>
      </c>
      <c r="G109" t="s">
        <v>33</v>
      </c>
      <c r="H109" t="s">
        <v>33</v>
      </c>
      <c r="I109" t="s">
        <v>33</v>
      </c>
      <c r="J109" t="s">
        <v>33</v>
      </c>
      <c r="K109" t="s">
        <v>33</v>
      </c>
      <c r="L109" t="s">
        <v>42</v>
      </c>
      <c r="M109" t="s">
        <v>42</v>
      </c>
      <c r="N109">
        <v>759</v>
      </c>
      <c r="O109">
        <v>0</v>
      </c>
      <c r="P109" t="s">
        <v>36</v>
      </c>
      <c r="Q109">
        <v>0</v>
      </c>
      <c r="R109">
        <v>0</v>
      </c>
      <c r="S109">
        <v>0</v>
      </c>
      <c r="T109" t="s">
        <v>44</v>
      </c>
      <c r="U109" t="s">
        <v>33</v>
      </c>
      <c r="V109" t="s">
        <v>34</v>
      </c>
      <c r="W109" t="s">
        <v>33</v>
      </c>
      <c r="X109" t="s">
        <v>33</v>
      </c>
      <c r="Y109" t="s">
        <v>33</v>
      </c>
      <c r="Z109" t="s">
        <v>34</v>
      </c>
      <c r="AA109" t="s">
        <v>33</v>
      </c>
      <c r="AB109" t="s">
        <v>38</v>
      </c>
      <c r="AC109">
        <v>0</v>
      </c>
      <c r="AD109">
        <v>0</v>
      </c>
      <c r="AE109" t="s">
        <v>39</v>
      </c>
      <c r="AF109" t="s">
        <v>1192</v>
      </c>
    </row>
    <row r="110" spans="1:32" x14ac:dyDescent="0.25">
      <c r="A110" t="s">
        <v>170</v>
      </c>
      <c r="B110">
        <v>35</v>
      </c>
      <c r="C110" t="s">
        <v>58</v>
      </c>
      <c r="D110" t="s">
        <v>79</v>
      </c>
      <c r="E110" t="s">
        <v>33</v>
      </c>
      <c r="F110" t="s">
        <v>33</v>
      </c>
      <c r="G110" t="s">
        <v>33</v>
      </c>
      <c r="H110" t="s">
        <v>33</v>
      </c>
      <c r="I110" t="s">
        <v>33</v>
      </c>
      <c r="J110" t="s">
        <v>33</v>
      </c>
      <c r="K110" t="s">
        <v>33</v>
      </c>
      <c r="L110" t="s">
        <v>42</v>
      </c>
      <c r="M110" t="s">
        <v>42</v>
      </c>
      <c r="N110">
        <v>762</v>
      </c>
      <c r="O110">
        <v>0</v>
      </c>
      <c r="P110" t="s">
        <v>36</v>
      </c>
      <c r="Q110">
        <v>0</v>
      </c>
      <c r="R110">
        <v>0</v>
      </c>
      <c r="S110">
        <v>0</v>
      </c>
      <c r="T110" t="s">
        <v>44</v>
      </c>
      <c r="U110" t="s">
        <v>33</v>
      </c>
      <c r="V110" t="s">
        <v>34</v>
      </c>
      <c r="W110" t="s">
        <v>33</v>
      </c>
      <c r="X110" t="s">
        <v>33</v>
      </c>
      <c r="Y110" t="s">
        <v>33</v>
      </c>
      <c r="Z110" t="s">
        <v>34</v>
      </c>
      <c r="AA110" t="s">
        <v>33</v>
      </c>
      <c r="AB110" t="s">
        <v>38</v>
      </c>
      <c r="AC110">
        <v>0</v>
      </c>
      <c r="AD110">
        <v>0</v>
      </c>
      <c r="AE110" t="s">
        <v>39</v>
      </c>
      <c r="AF110" t="s">
        <v>1192</v>
      </c>
    </row>
    <row r="111" spans="1:32" x14ac:dyDescent="0.25">
      <c r="A111" t="s">
        <v>171</v>
      </c>
      <c r="B111">
        <v>35</v>
      </c>
      <c r="C111" t="s">
        <v>58</v>
      </c>
      <c r="D111" t="s">
        <v>79</v>
      </c>
      <c r="E111" t="s">
        <v>33</v>
      </c>
      <c r="F111" t="s">
        <v>33</v>
      </c>
      <c r="G111" t="s">
        <v>33</v>
      </c>
      <c r="H111" t="s">
        <v>33</v>
      </c>
      <c r="I111" t="s">
        <v>33</v>
      </c>
      <c r="J111" t="s">
        <v>33</v>
      </c>
      <c r="K111" t="s">
        <v>33</v>
      </c>
      <c r="L111" t="s">
        <v>42</v>
      </c>
      <c r="M111" t="s">
        <v>42</v>
      </c>
      <c r="N111">
        <v>764</v>
      </c>
      <c r="O111">
        <v>0</v>
      </c>
      <c r="P111" t="s">
        <v>36</v>
      </c>
      <c r="Q111">
        <v>0</v>
      </c>
      <c r="R111">
        <v>0</v>
      </c>
      <c r="S111">
        <v>0</v>
      </c>
      <c r="T111" t="s">
        <v>44</v>
      </c>
      <c r="U111" t="s">
        <v>34</v>
      </c>
      <c r="V111" t="s">
        <v>34</v>
      </c>
      <c r="W111" t="s">
        <v>33</v>
      </c>
      <c r="X111" t="s">
        <v>33</v>
      </c>
      <c r="Y111" t="s">
        <v>33</v>
      </c>
      <c r="Z111" t="s">
        <v>34</v>
      </c>
      <c r="AA111" t="s">
        <v>33</v>
      </c>
      <c r="AB111" t="s">
        <v>38</v>
      </c>
      <c r="AC111">
        <v>0</v>
      </c>
      <c r="AD111">
        <v>0</v>
      </c>
      <c r="AE111" t="s">
        <v>39</v>
      </c>
      <c r="AF111" t="s">
        <v>1192</v>
      </c>
    </row>
    <row r="112" spans="1:32" x14ac:dyDescent="0.25">
      <c r="A112" t="s">
        <v>172</v>
      </c>
      <c r="B112">
        <v>67</v>
      </c>
      <c r="C112" t="s">
        <v>41</v>
      </c>
      <c r="D112" t="s">
        <v>79</v>
      </c>
      <c r="E112" t="s">
        <v>33</v>
      </c>
      <c r="F112" t="s">
        <v>33</v>
      </c>
      <c r="G112" t="s">
        <v>33</v>
      </c>
      <c r="H112" t="s">
        <v>33</v>
      </c>
      <c r="I112" t="s">
        <v>33</v>
      </c>
      <c r="J112" t="s">
        <v>33</v>
      </c>
      <c r="K112" t="s">
        <v>33</v>
      </c>
      <c r="L112" t="s">
        <v>42</v>
      </c>
      <c r="M112" t="s">
        <v>42</v>
      </c>
      <c r="N112">
        <v>765</v>
      </c>
      <c r="O112">
        <v>0</v>
      </c>
      <c r="P112" t="s">
        <v>59</v>
      </c>
      <c r="Q112">
        <v>0</v>
      </c>
      <c r="R112">
        <v>0</v>
      </c>
      <c r="S112">
        <v>0</v>
      </c>
      <c r="T112" t="s">
        <v>44</v>
      </c>
      <c r="U112" t="s">
        <v>34</v>
      </c>
      <c r="V112" t="s">
        <v>34</v>
      </c>
      <c r="W112" t="s">
        <v>33</v>
      </c>
      <c r="X112" t="s">
        <v>33</v>
      </c>
      <c r="Y112" t="s">
        <v>33</v>
      </c>
      <c r="Z112" t="s">
        <v>34</v>
      </c>
      <c r="AA112" t="s">
        <v>33</v>
      </c>
      <c r="AB112" t="s">
        <v>45</v>
      </c>
      <c r="AC112">
        <v>0</v>
      </c>
      <c r="AD112">
        <v>0</v>
      </c>
      <c r="AE112" t="s">
        <v>39</v>
      </c>
      <c r="AF112" t="s">
        <v>1193</v>
      </c>
    </row>
    <row r="113" spans="1:32" x14ac:dyDescent="0.25">
      <c r="A113" t="s">
        <v>173</v>
      </c>
      <c r="B113">
        <v>54</v>
      </c>
      <c r="C113" t="s">
        <v>51</v>
      </c>
      <c r="D113" t="s">
        <v>79</v>
      </c>
      <c r="E113" t="s">
        <v>33</v>
      </c>
      <c r="F113" t="s">
        <v>33</v>
      </c>
      <c r="G113" t="s">
        <v>33</v>
      </c>
      <c r="H113" t="s">
        <v>33</v>
      </c>
      <c r="I113" t="s">
        <v>33</v>
      </c>
      <c r="J113" t="s">
        <v>33</v>
      </c>
      <c r="K113" t="s">
        <v>33</v>
      </c>
      <c r="L113" t="s">
        <v>42</v>
      </c>
      <c r="M113" t="s">
        <v>42</v>
      </c>
      <c r="N113">
        <v>766</v>
      </c>
      <c r="O113">
        <v>0</v>
      </c>
      <c r="P113" t="s">
        <v>63</v>
      </c>
      <c r="Q113">
        <v>0</v>
      </c>
      <c r="R113">
        <v>0</v>
      </c>
      <c r="S113">
        <v>0</v>
      </c>
      <c r="T113" t="s">
        <v>44</v>
      </c>
      <c r="U113" t="s">
        <v>34</v>
      </c>
      <c r="V113" t="s">
        <v>34</v>
      </c>
      <c r="W113" t="s">
        <v>33</v>
      </c>
      <c r="X113" t="s">
        <v>33</v>
      </c>
      <c r="Y113" t="s">
        <v>33</v>
      </c>
      <c r="Z113" t="s">
        <v>34</v>
      </c>
      <c r="AA113" t="s">
        <v>33</v>
      </c>
      <c r="AB113" t="s">
        <v>45</v>
      </c>
      <c r="AC113">
        <v>0</v>
      </c>
      <c r="AD113">
        <v>0</v>
      </c>
      <c r="AE113" t="s">
        <v>39</v>
      </c>
      <c r="AF113" t="s">
        <v>1193</v>
      </c>
    </row>
    <row r="114" spans="1:32" x14ac:dyDescent="0.25">
      <c r="A114" t="s">
        <v>174</v>
      </c>
      <c r="B114">
        <v>40</v>
      </c>
      <c r="C114" t="s">
        <v>58</v>
      </c>
      <c r="D114" t="s">
        <v>79</v>
      </c>
      <c r="E114" t="s">
        <v>33</v>
      </c>
      <c r="F114" t="s">
        <v>33</v>
      </c>
      <c r="G114" t="s">
        <v>33</v>
      </c>
      <c r="H114" t="s">
        <v>33</v>
      </c>
      <c r="I114" t="s">
        <v>33</v>
      </c>
      <c r="J114" t="s">
        <v>33</v>
      </c>
      <c r="K114" t="s">
        <v>33</v>
      </c>
      <c r="L114" t="s">
        <v>42</v>
      </c>
      <c r="M114" t="s">
        <v>42</v>
      </c>
      <c r="N114">
        <v>767</v>
      </c>
      <c r="O114">
        <v>0</v>
      </c>
      <c r="P114" t="s">
        <v>47</v>
      </c>
      <c r="Q114">
        <v>0</v>
      </c>
      <c r="R114">
        <v>0</v>
      </c>
      <c r="S114">
        <v>0</v>
      </c>
      <c r="T114" t="s">
        <v>44</v>
      </c>
      <c r="U114" t="s">
        <v>34</v>
      </c>
      <c r="V114" t="s">
        <v>33</v>
      </c>
      <c r="W114" t="s">
        <v>33</v>
      </c>
      <c r="X114" t="s">
        <v>33</v>
      </c>
      <c r="Y114" t="s">
        <v>33</v>
      </c>
      <c r="Z114" t="s">
        <v>33</v>
      </c>
      <c r="AA114" t="s">
        <v>33</v>
      </c>
      <c r="AB114" t="s">
        <v>48</v>
      </c>
      <c r="AC114">
        <v>0</v>
      </c>
      <c r="AD114">
        <v>0</v>
      </c>
      <c r="AE114" t="s">
        <v>39</v>
      </c>
      <c r="AF114" t="s">
        <v>1190</v>
      </c>
    </row>
    <row r="115" spans="1:32" x14ac:dyDescent="0.25">
      <c r="A115" t="s">
        <v>175</v>
      </c>
      <c r="B115">
        <v>35</v>
      </c>
      <c r="C115" t="s">
        <v>58</v>
      </c>
      <c r="D115" t="s">
        <v>79</v>
      </c>
      <c r="E115" t="s">
        <v>33</v>
      </c>
      <c r="F115" t="s">
        <v>33</v>
      </c>
      <c r="G115" t="s">
        <v>33</v>
      </c>
      <c r="H115" t="s">
        <v>33</v>
      </c>
      <c r="I115" t="s">
        <v>33</v>
      </c>
      <c r="J115" t="s">
        <v>33</v>
      </c>
      <c r="K115" t="s">
        <v>33</v>
      </c>
      <c r="L115" t="s">
        <v>42</v>
      </c>
      <c r="M115" t="s">
        <v>42</v>
      </c>
      <c r="N115">
        <v>770</v>
      </c>
      <c r="O115">
        <v>0</v>
      </c>
      <c r="P115" t="s">
        <v>36</v>
      </c>
      <c r="Q115">
        <v>0</v>
      </c>
      <c r="R115">
        <v>0</v>
      </c>
      <c r="S115">
        <v>0</v>
      </c>
      <c r="T115" t="s">
        <v>44</v>
      </c>
      <c r="U115" t="s">
        <v>34</v>
      </c>
      <c r="V115" t="s">
        <v>34</v>
      </c>
      <c r="W115" t="s">
        <v>33</v>
      </c>
      <c r="X115" t="s">
        <v>33</v>
      </c>
      <c r="Y115" t="s">
        <v>33</v>
      </c>
      <c r="Z115" t="s">
        <v>34</v>
      </c>
      <c r="AA115" t="s">
        <v>33</v>
      </c>
      <c r="AB115" t="s">
        <v>38</v>
      </c>
      <c r="AC115">
        <v>0</v>
      </c>
      <c r="AD115">
        <v>0</v>
      </c>
      <c r="AE115" t="s">
        <v>39</v>
      </c>
      <c r="AF115" t="s">
        <v>1192</v>
      </c>
    </row>
    <row r="116" spans="1:32" x14ac:dyDescent="0.25">
      <c r="A116" t="s">
        <v>176</v>
      </c>
      <c r="B116">
        <v>25</v>
      </c>
      <c r="C116" t="s">
        <v>31</v>
      </c>
      <c r="D116" t="s">
        <v>79</v>
      </c>
      <c r="E116" t="s">
        <v>33</v>
      </c>
      <c r="F116" t="s">
        <v>33</v>
      </c>
      <c r="G116" t="s">
        <v>33</v>
      </c>
      <c r="H116" t="s">
        <v>33</v>
      </c>
      <c r="I116" t="s">
        <v>33</v>
      </c>
      <c r="J116" t="s">
        <v>33</v>
      </c>
      <c r="K116" t="s">
        <v>33</v>
      </c>
      <c r="L116" t="s">
        <v>42</v>
      </c>
      <c r="M116" t="s">
        <v>42</v>
      </c>
      <c r="N116">
        <v>794</v>
      </c>
      <c r="O116">
        <v>0</v>
      </c>
      <c r="P116" t="s">
        <v>63</v>
      </c>
      <c r="Q116">
        <v>0</v>
      </c>
      <c r="R116">
        <v>0</v>
      </c>
      <c r="S116">
        <v>0</v>
      </c>
      <c r="T116" t="s">
        <v>44</v>
      </c>
      <c r="U116" t="s">
        <v>33</v>
      </c>
      <c r="V116" t="s">
        <v>34</v>
      </c>
      <c r="W116" t="s">
        <v>33</v>
      </c>
      <c r="X116" t="s">
        <v>33</v>
      </c>
      <c r="Y116" t="s">
        <v>33</v>
      </c>
      <c r="Z116" t="s">
        <v>33</v>
      </c>
      <c r="AA116" t="s">
        <v>33</v>
      </c>
      <c r="AB116" t="s">
        <v>38</v>
      </c>
      <c r="AC116">
        <v>0</v>
      </c>
      <c r="AD116">
        <v>0</v>
      </c>
      <c r="AE116" t="s">
        <v>39</v>
      </c>
      <c r="AF116" t="s">
        <v>1192</v>
      </c>
    </row>
    <row r="117" spans="1:32" x14ac:dyDescent="0.25">
      <c r="A117" t="s">
        <v>177</v>
      </c>
      <c r="B117">
        <v>49</v>
      </c>
      <c r="C117" t="s">
        <v>51</v>
      </c>
      <c r="D117" t="s">
        <v>79</v>
      </c>
      <c r="E117" t="s">
        <v>33</v>
      </c>
      <c r="F117" t="s">
        <v>33</v>
      </c>
      <c r="G117" t="s">
        <v>33</v>
      </c>
      <c r="H117" t="s">
        <v>33</v>
      </c>
      <c r="I117" t="s">
        <v>33</v>
      </c>
      <c r="J117" t="s">
        <v>33</v>
      </c>
      <c r="K117" t="s">
        <v>33</v>
      </c>
      <c r="L117" t="s">
        <v>42</v>
      </c>
      <c r="M117" t="s">
        <v>42</v>
      </c>
      <c r="N117">
        <v>824</v>
      </c>
      <c r="O117">
        <v>0</v>
      </c>
      <c r="P117" t="s">
        <v>66</v>
      </c>
      <c r="Q117">
        <v>0</v>
      </c>
      <c r="R117">
        <v>0</v>
      </c>
      <c r="S117">
        <v>0</v>
      </c>
      <c r="T117" t="s">
        <v>44</v>
      </c>
      <c r="U117" t="s">
        <v>34</v>
      </c>
      <c r="V117" t="s">
        <v>34</v>
      </c>
      <c r="W117" t="s">
        <v>33</v>
      </c>
      <c r="X117" t="s">
        <v>33</v>
      </c>
      <c r="Y117" t="s">
        <v>33</v>
      </c>
      <c r="Z117" t="s">
        <v>34</v>
      </c>
      <c r="AA117" t="s">
        <v>33</v>
      </c>
      <c r="AB117" t="s">
        <v>45</v>
      </c>
      <c r="AC117">
        <v>0</v>
      </c>
      <c r="AD117">
        <v>0</v>
      </c>
      <c r="AE117" t="s">
        <v>39</v>
      </c>
      <c r="AF117" t="s">
        <v>1193</v>
      </c>
    </row>
    <row r="118" spans="1:32" x14ac:dyDescent="0.25">
      <c r="A118" t="s">
        <v>178</v>
      </c>
      <c r="B118">
        <v>17</v>
      </c>
      <c r="C118" t="s">
        <v>31</v>
      </c>
      <c r="D118" t="s">
        <v>79</v>
      </c>
      <c r="E118" t="s">
        <v>33</v>
      </c>
      <c r="F118" t="s">
        <v>33</v>
      </c>
      <c r="G118" t="s">
        <v>33</v>
      </c>
      <c r="H118" t="s">
        <v>33</v>
      </c>
      <c r="I118" t="s">
        <v>33</v>
      </c>
      <c r="J118" t="s">
        <v>33</v>
      </c>
      <c r="K118" t="s">
        <v>33</v>
      </c>
      <c r="L118" t="s">
        <v>42</v>
      </c>
      <c r="M118" t="s">
        <v>42</v>
      </c>
      <c r="N118">
        <v>826</v>
      </c>
      <c r="O118">
        <v>0</v>
      </c>
      <c r="P118" t="s">
        <v>145</v>
      </c>
      <c r="Q118">
        <v>0</v>
      </c>
      <c r="R118">
        <v>0</v>
      </c>
      <c r="S118">
        <v>0</v>
      </c>
      <c r="T118" t="s">
        <v>44</v>
      </c>
      <c r="U118" t="s">
        <v>33</v>
      </c>
      <c r="V118" t="s">
        <v>33</v>
      </c>
      <c r="W118" t="s">
        <v>33</v>
      </c>
      <c r="X118" t="s">
        <v>33</v>
      </c>
      <c r="Y118" t="s">
        <v>33</v>
      </c>
      <c r="Z118" t="s">
        <v>33</v>
      </c>
      <c r="AA118" t="s">
        <v>33</v>
      </c>
      <c r="AB118" t="s">
        <v>38</v>
      </c>
      <c r="AC118">
        <v>0</v>
      </c>
      <c r="AD118">
        <v>0</v>
      </c>
      <c r="AE118" t="s">
        <v>39</v>
      </c>
      <c r="AF118" t="s">
        <v>1192</v>
      </c>
    </row>
    <row r="119" spans="1:32" x14ac:dyDescent="0.25">
      <c r="A119" t="s">
        <v>179</v>
      </c>
      <c r="B119">
        <v>57</v>
      </c>
      <c r="C119" t="s">
        <v>51</v>
      </c>
      <c r="D119" t="s">
        <v>79</v>
      </c>
      <c r="E119" t="s">
        <v>33</v>
      </c>
      <c r="F119" t="s">
        <v>33</v>
      </c>
      <c r="G119" t="s">
        <v>33</v>
      </c>
      <c r="H119" t="s">
        <v>33</v>
      </c>
      <c r="I119" t="s">
        <v>33</v>
      </c>
      <c r="J119" t="s">
        <v>33</v>
      </c>
      <c r="K119" t="s">
        <v>33</v>
      </c>
      <c r="L119" t="s">
        <v>42</v>
      </c>
      <c r="M119" t="s">
        <v>42</v>
      </c>
      <c r="N119">
        <v>836</v>
      </c>
      <c r="O119">
        <v>0</v>
      </c>
      <c r="P119" t="s">
        <v>47</v>
      </c>
      <c r="Q119">
        <v>0</v>
      </c>
      <c r="R119">
        <v>0</v>
      </c>
      <c r="S119">
        <v>0</v>
      </c>
      <c r="T119" t="s">
        <v>44</v>
      </c>
      <c r="U119" t="s">
        <v>34</v>
      </c>
      <c r="V119" t="s">
        <v>34</v>
      </c>
      <c r="W119" t="s">
        <v>33</v>
      </c>
      <c r="X119" t="s">
        <v>33</v>
      </c>
      <c r="Y119" t="s">
        <v>33</v>
      </c>
      <c r="Z119" t="s">
        <v>33</v>
      </c>
      <c r="AA119" t="s">
        <v>33</v>
      </c>
      <c r="AB119" t="s">
        <v>48</v>
      </c>
      <c r="AC119">
        <v>0</v>
      </c>
      <c r="AD119">
        <v>0</v>
      </c>
      <c r="AE119" t="s">
        <v>39</v>
      </c>
      <c r="AF119" t="s">
        <v>1190</v>
      </c>
    </row>
    <row r="120" spans="1:32" x14ac:dyDescent="0.25">
      <c r="A120" t="s">
        <v>180</v>
      </c>
      <c r="B120">
        <v>69</v>
      </c>
      <c r="C120" t="s">
        <v>41</v>
      </c>
      <c r="D120" t="s">
        <v>79</v>
      </c>
      <c r="E120" t="s">
        <v>33</v>
      </c>
      <c r="F120" t="s">
        <v>33</v>
      </c>
      <c r="G120" t="s">
        <v>33</v>
      </c>
      <c r="H120" t="s">
        <v>33</v>
      </c>
      <c r="I120" t="s">
        <v>33</v>
      </c>
      <c r="J120" t="s">
        <v>33</v>
      </c>
      <c r="K120" t="s">
        <v>33</v>
      </c>
      <c r="L120" t="s">
        <v>42</v>
      </c>
      <c r="M120" t="s">
        <v>42</v>
      </c>
      <c r="N120">
        <v>840</v>
      </c>
      <c r="O120">
        <v>0</v>
      </c>
      <c r="P120" t="s">
        <v>47</v>
      </c>
      <c r="Q120">
        <v>0</v>
      </c>
      <c r="R120">
        <v>0</v>
      </c>
      <c r="S120">
        <v>0</v>
      </c>
      <c r="T120" t="s">
        <v>44</v>
      </c>
      <c r="U120" t="s">
        <v>34</v>
      </c>
      <c r="V120" t="s">
        <v>33</v>
      </c>
      <c r="W120" t="s">
        <v>33</v>
      </c>
      <c r="X120" t="s">
        <v>33</v>
      </c>
      <c r="Y120" t="s">
        <v>33</v>
      </c>
      <c r="Z120" t="s">
        <v>33</v>
      </c>
      <c r="AA120" t="s">
        <v>33</v>
      </c>
      <c r="AB120" t="s">
        <v>48</v>
      </c>
      <c r="AC120">
        <v>0</v>
      </c>
      <c r="AD120">
        <v>0</v>
      </c>
      <c r="AE120" t="s">
        <v>39</v>
      </c>
      <c r="AF120" t="s">
        <v>1190</v>
      </c>
    </row>
    <row r="121" spans="1:32" x14ac:dyDescent="0.25">
      <c r="A121" t="s">
        <v>181</v>
      </c>
      <c r="B121">
        <v>22</v>
      </c>
      <c r="C121" t="s">
        <v>31</v>
      </c>
      <c r="D121" t="s">
        <v>79</v>
      </c>
      <c r="E121" t="s">
        <v>33</v>
      </c>
      <c r="F121" t="s">
        <v>33</v>
      </c>
      <c r="G121" t="s">
        <v>33</v>
      </c>
      <c r="H121" t="s">
        <v>33</v>
      </c>
      <c r="I121" t="s">
        <v>33</v>
      </c>
      <c r="J121" t="s">
        <v>33</v>
      </c>
      <c r="K121" t="s">
        <v>33</v>
      </c>
      <c r="L121" t="s">
        <v>42</v>
      </c>
      <c r="M121" t="s">
        <v>42</v>
      </c>
      <c r="N121">
        <v>844</v>
      </c>
      <c r="O121">
        <v>0</v>
      </c>
      <c r="P121" t="s">
        <v>66</v>
      </c>
      <c r="Q121">
        <v>0</v>
      </c>
      <c r="R121">
        <v>0</v>
      </c>
      <c r="S121">
        <v>0</v>
      </c>
      <c r="T121" t="s">
        <v>44</v>
      </c>
      <c r="U121" t="s">
        <v>33</v>
      </c>
      <c r="V121" t="s">
        <v>33</v>
      </c>
      <c r="W121" t="s">
        <v>33</v>
      </c>
      <c r="X121" t="s">
        <v>33</v>
      </c>
      <c r="Y121" t="s">
        <v>33</v>
      </c>
      <c r="Z121" t="s">
        <v>33</v>
      </c>
      <c r="AA121" t="s">
        <v>33</v>
      </c>
      <c r="AB121" t="s">
        <v>38</v>
      </c>
      <c r="AC121">
        <v>0</v>
      </c>
      <c r="AD121">
        <v>0</v>
      </c>
      <c r="AE121" t="s">
        <v>39</v>
      </c>
      <c r="AF121" t="s">
        <v>1192</v>
      </c>
    </row>
    <row r="122" spans="1:32" x14ac:dyDescent="0.25">
      <c r="A122" t="s">
        <v>182</v>
      </c>
      <c r="B122">
        <v>51</v>
      </c>
      <c r="C122" t="s">
        <v>51</v>
      </c>
      <c r="D122" t="s">
        <v>79</v>
      </c>
      <c r="E122" t="s">
        <v>33</v>
      </c>
      <c r="F122" t="s">
        <v>33</v>
      </c>
      <c r="G122" t="s">
        <v>33</v>
      </c>
      <c r="H122" t="s">
        <v>33</v>
      </c>
      <c r="I122" t="s">
        <v>33</v>
      </c>
      <c r="J122" t="s">
        <v>33</v>
      </c>
      <c r="K122" t="s">
        <v>33</v>
      </c>
      <c r="L122" t="s">
        <v>42</v>
      </c>
      <c r="M122" t="s">
        <v>42</v>
      </c>
      <c r="N122">
        <v>846</v>
      </c>
      <c r="O122">
        <v>0</v>
      </c>
      <c r="P122" t="s">
        <v>63</v>
      </c>
      <c r="Q122">
        <v>0</v>
      </c>
      <c r="R122">
        <v>0</v>
      </c>
      <c r="S122">
        <v>0</v>
      </c>
      <c r="T122" t="s">
        <v>44</v>
      </c>
      <c r="U122" t="s">
        <v>34</v>
      </c>
      <c r="V122" t="s">
        <v>33</v>
      </c>
      <c r="W122" t="s">
        <v>33</v>
      </c>
      <c r="X122" t="s">
        <v>33</v>
      </c>
      <c r="Y122" t="s">
        <v>33</v>
      </c>
      <c r="Z122" t="s">
        <v>33</v>
      </c>
      <c r="AA122" t="s">
        <v>33</v>
      </c>
      <c r="AB122" t="s">
        <v>48</v>
      </c>
      <c r="AC122">
        <v>0</v>
      </c>
      <c r="AD122">
        <v>0</v>
      </c>
      <c r="AE122" t="s">
        <v>39</v>
      </c>
      <c r="AF122" t="s">
        <v>1190</v>
      </c>
    </row>
    <row r="123" spans="1:32" x14ac:dyDescent="0.25">
      <c r="A123" t="s">
        <v>183</v>
      </c>
      <c r="B123">
        <v>52</v>
      </c>
      <c r="C123" t="s">
        <v>51</v>
      </c>
      <c r="D123" t="s">
        <v>79</v>
      </c>
      <c r="E123" t="s">
        <v>33</v>
      </c>
      <c r="F123" t="s">
        <v>33</v>
      </c>
      <c r="G123" t="s">
        <v>33</v>
      </c>
      <c r="H123" t="s">
        <v>33</v>
      </c>
      <c r="I123" t="s">
        <v>33</v>
      </c>
      <c r="J123" t="s">
        <v>33</v>
      </c>
      <c r="K123" t="s">
        <v>33</v>
      </c>
      <c r="L123" t="s">
        <v>42</v>
      </c>
      <c r="M123" t="s">
        <v>42</v>
      </c>
      <c r="N123">
        <v>852</v>
      </c>
      <c r="O123">
        <v>0</v>
      </c>
      <c r="P123" t="s">
        <v>47</v>
      </c>
      <c r="Q123">
        <v>0</v>
      </c>
      <c r="R123">
        <v>0</v>
      </c>
      <c r="S123">
        <v>0</v>
      </c>
      <c r="T123" t="s">
        <v>44</v>
      </c>
      <c r="U123" t="s">
        <v>34</v>
      </c>
      <c r="V123" t="s">
        <v>33</v>
      </c>
      <c r="W123" t="s">
        <v>33</v>
      </c>
      <c r="X123" t="s">
        <v>33</v>
      </c>
      <c r="Y123" t="s">
        <v>33</v>
      </c>
      <c r="Z123" t="s">
        <v>33</v>
      </c>
      <c r="AA123" t="s">
        <v>33</v>
      </c>
      <c r="AB123" t="s">
        <v>48</v>
      </c>
      <c r="AC123">
        <v>0</v>
      </c>
      <c r="AD123">
        <v>0</v>
      </c>
      <c r="AE123" t="s">
        <v>39</v>
      </c>
      <c r="AF123" t="s">
        <v>1190</v>
      </c>
    </row>
    <row r="124" spans="1:32" x14ac:dyDescent="0.25">
      <c r="A124" t="s">
        <v>184</v>
      </c>
      <c r="B124">
        <v>52</v>
      </c>
      <c r="C124" t="s">
        <v>51</v>
      </c>
      <c r="D124" t="s">
        <v>79</v>
      </c>
      <c r="E124" t="s">
        <v>33</v>
      </c>
      <c r="F124" t="s">
        <v>33</v>
      </c>
      <c r="G124" t="s">
        <v>33</v>
      </c>
      <c r="H124" t="s">
        <v>33</v>
      </c>
      <c r="I124" t="s">
        <v>33</v>
      </c>
      <c r="J124" t="s">
        <v>33</v>
      </c>
      <c r="K124" t="s">
        <v>33</v>
      </c>
      <c r="L124" t="s">
        <v>42</v>
      </c>
      <c r="M124" t="s">
        <v>42</v>
      </c>
      <c r="N124">
        <v>862</v>
      </c>
      <c r="O124">
        <v>0</v>
      </c>
      <c r="P124" t="s">
        <v>59</v>
      </c>
      <c r="Q124">
        <v>0</v>
      </c>
      <c r="R124">
        <v>0</v>
      </c>
      <c r="S124">
        <v>0</v>
      </c>
      <c r="T124" t="s">
        <v>44</v>
      </c>
      <c r="U124" t="s">
        <v>33</v>
      </c>
      <c r="V124" t="s">
        <v>34</v>
      </c>
      <c r="W124" t="s">
        <v>33</v>
      </c>
      <c r="X124" t="s">
        <v>33</v>
      </c>
      <c r="Y124" t="s">
        <v>33</v>
      </c>
      <c r="Z124" t="s">
        <v>34</v>
      </c>
      <c r="AA124" t="s">
        <v>33</v>
      </c>
      <c r="AB124" t="s">
        <v>38</v>
      </c>
      <c r="AC124">
        <v>0</v>
      </c>
      <c r="AD124">
        <v>0</v>
      </c>
      <c r="AE124" t="s">
        <v>39</v>
      </c>
      <c r="AF124" t="s">
        <v>1192</v>
      </c>
    </row>
    <row r="125" spans="1:32" x14ac:dyDescent="0.25">
      <c r="A125" t="s">
        <v>185</v>
      </c>
      <c r="B125">
        <v>65</v>
      </c>
      <c r="C125" t="s">
        <v>41</v>
      </c>
      <c r="D125" t="s">
        <v>79</v>
      </c>
      <c r="E125" t="s">
        <v>33</v>
      </c>
      <c r="F125" t="s">
        <v>33</v>
      </c>
      <c r="G125" t="s">
        <v>33</v>
      </c>
      <c r="H125" t="s">
        <v>33</v>
      </c>
      <c r="I125" t="s">
        <v>33</v>
      </c>
      <c r="J125" t="s">
        <v>33</v>
      </c>
      <c r="K125" t="s">
        <v>33</v>
      </c>
      <c r="L125" t="s">
        <v>42</v>
      </c>
      <c r="M125" t="s">
        <v>42</v>
      </c>
      <c r="N125">
        <v>866</v>
      </c>
      <c r="O125">
        <v>0</v>
      </c>
      <c r="P125" t="s">
        <v>59</v>
      </c>
      <c r="Q125">
        <v>0</v>
      </c>
      <c r="R125">
        <v>0</v>
      </c>
      <c r="S125">
        <v>0</v>
      </c>
      <c r="T125" t="s">
        <v>44</v>
      </c>
      <c r="U125" t="s">
        <v>34</v>
      </c>
      <c r="V125" t="s">
        <v>34</v>
      </c>
      <c r="W125" t="s">
        <v>33</v>
      </c>
      <c r="X125" t="s">
        <v>33</v>
      </c>
      <c r="Y125" t="s">
        <v>33</v>
      </c>
      <c r="Z125" t="s">
        <v>34</v>
      </c>
      <c r="AA125" t="s">
        <v>33</v>
      </c>
      <c r="AB125" t="s">
        <v>45</v>
      </c>
      <c r="AC125">
        <v>0</v>
      </c>
      <c r="AD125">
        <v>0</v>
      </c>
      <c r="AE125" t="s">
        <v>39</v>
      </c>
      <c r="AF125" t="s">
        <v>1193</v>
      </c>
    </row>
    <row r="126" spans="1:32" x14ac:dyDescent="0.25">
      <c r="A126" t="s">
        <v>186</v>
      </c>
      <c r="B126">
        <v>60</v>
      </c>
      <c r="C126" t="s">
        <v>41</v>
      </c>
      <c r="D126" t="s">
        <v>79</v>
      </c>
      <c r="E126" t="s">
        <v>33</v>
      </c>
      <c r="F126" t="s">
        <v>33</v>
      </c>
      <c r="G126" t="s">
        <v>33</v>
      </c>
      <c r="H126" t="s">
        <v>33</v>
      </c>
      <c r="I126" t="s">
        <v>33</v>
      </c>
      <c r="J126" t="s">
        <v>33</v>
      </c>
      <c r="K126" t="s">
        <v>33</v>
      </c>
      <c r="L126" t="s">
        <v>42</v>
      </c>
      <c r="M126" t="s">
        <v>42</v>
      </c>
      <c r="N126">
        <v>876</v>
      </c>
      <c r="O126">
        <v>0</v>
      </c>
      <c r="P126" t="s">
        <v>63</v>
      </c>
      <c r="Q126">
        <v>0</v>
      </c>
      <c r="R126">
        <v>0</v>
      </c>
      <c r="S126">
        <v>0</v>
      </c>
      <c r="T126" t="s">
        <v>44</v>
      </c>
      <c r="U126" t="s">
        <v>33</v>
      </c>
      <c r="V126" t="s">
        <v>34</v>
      </c>
      <c r="W126" t="s">
        <v>33</v>
      </c>
      <c r="X126" t="s">
        <v>33</v>
      </c>
      <c r="Y126" t="s">
        <v>33</v>
      </c>
      <c r="Z126" t="s">
        <v>33</v>
      </c>
      <c r="AA126" t="s">
        <v>33</v>
      </c>
      <c r="AB126" t="s">
        <v>48</v>
      </c>
      <c r="AC126">
        <v>0</v>
      </c>
      <c r="AD126">
        <v>0</v>
      </c>
      <c r="AE126" t="s">
        <v>39</v>
      </c>
      <c r="AF126" t="s">
        <v>1190</v>
      </c>
    </row>
    <row r="127" spans="1:32" x14ac:dyDescent="0.25">
      <c r="A127" t="s">
        <v>187</v>
      </c>
      <c r="B127">
        <v>44</v>
      </c>
      <c r="C127" t="s">
        <v>58</v>
      </c>
      <c r="D127" t="s">
        <v>79</v>
      </c>
      <c r="E127" t="s">
        <v>33</v>
      </c>
      <c r="F127" t="s">
        <v>33</v>
      </c>
      <c r="G127" t="s">
        <v>33</v>
      </c>
      <c r="H127" t="s">
        <v>33</v>
      </c>
      <c r="I127" t="s">
        <v>33</v>
      </c>
      <c r="J127" t="s">
        <v>33</v>
      </c>
      <c r="K127" t="s">
        <v>33</v>
      </c>
      <c r="L127" t="s">
        <v>42</v>
      </c>
      <c r="M127" t="s">
        <v>42</v>
      </c>
      <c r="N127">
        <v>879</v>
      </c>
      <c r="O127">
        <v>0</v>
      </c>
      <c r="P127" t="s">
        <v>59</v>
      </c>
      <c r="Q127">
        <v>0</v>
      </c>
      <c r="R127">
        <v>0</v>
      </c>
      <c r="S127">
        <v>0</v>
      </c>
      <c r="T127" t="s">
        <v>44</v>
      </c>
      <c r="U127" t="s">
        <v>33</v>
      </c>
      <c r="V127" t="s">
        <v>33</v>
      </c>
      <c r="W127" t="s">
        <v>33</v>
      </c>
      <c r="X127" t="s">
        <v>34</v>
      </c>
      <c r="Y127" t="s">
        <v>33</v>
      </c>
      <c r="Z127" t="s">
        <v>33</v>
      </c>
      <c r="AA127" t="s">
        <v>33</v>
      </c>
      <c r="AB127" t="s">
        <v>38</v>
      </c>
      <c r="AC127">
        <v>0</v>
      </c>
      <c r="AD127">
        <v>0</v>
      </c>
      <c r="AE127" t="s">
        <v>39</v>
      </c>
      <c r="AF127" t="s">
        <v>1192</v>
      </c>
    </row>
    <row r="128" spans="1:32" x14ac:dyDescent="0.25">
      <c r="A128" t="s">
        <v>188</v>
      </c>
      <c r="B128">
        <v>21</v>
      </c>
      <c r="C128" t="s">
        <v>31</v>
      </c>
      <c r="D128" t="s">
        <v>79</v>
      </c>
      <c r="E128" t="s">
        <v>33</v>
      </c>
      <c r="F128" t="s">
        <v>33</v>
      </c>
      <c r="G128" t="s">
        <v>33</v>
      </c>
      <c r="H128" t="s">
        <v>33</v>
      </c>
      <c r="I128" t="s">
        <v>33</v>
      </c>
      <c r="J128" t="s">
        <v>33</v>
      </c>
      <c r="K128" t="s">
        <v>33</v>
      </c>
      <c r="L128" t="s">
        <v>42</v>
      </c>
      <c r="M128" t="s">
        <v>42</v>
      </c>
      <c r="N128">
        <v>887</v>
      </c>
      <c r="O128">
        <v>0</v>
      </c>
      <c r="P128" t="s">
        <v>59</v>
      </c>
      <c r="Q128">
        <v>0</v>
      </c>
      <c r="R128">
        <v>0</v>
      </c>
      <c r="S128">
        <v>0</v>
      </c>
      <c r="T128" t="s">
        <v>44</v>
      </c>
      <c r="U128" t="s">
        <v>33</v>
      </c>
      <c r="V128" t="s">
        <v>33</v>
      </c>
      <c r="W128" t="s">
        <v>33</v>
      </c>
      <c r="X128" t="s">
        <v>33</v>
      </c>
      <c r="Y128" t="s">
        <v>33</v>
      </c>
      <c r="Z128" t="s">
        <v>33</v>
      </c>
      <c r="AA128" t="s">
        <v>33</v>
      </c>
      <c r="AB128" t="s">
        <v>38</v>
      </c>
      <c r="AC128">
        <v>0</v>
      </c>
      <c r="AD128">
        <v>0</v>
      </c>
      <c r="AE128" t="s">
        <v>39</v>
      </c>
      <c r="AF128" t="s">
        <v>1192</v>
      </c>
    </row>
    <row r="129" spans="1:32" x14ac:dyDescent="0.25">
      <c r="A129" t="s">
        <v>189</v>
      </c>
      <c r="B129">
        <v>72</v>
      </c>
      <c r="C129" t="s">
        <v>41</v>
      </c>
      <c r="D129" t="s">
        <v>79</v>
      </c>
      <c r="E129" t="s">
        <v>33</v>
      </c>
      <c r="F129" t="s">
        <v>33</v>
      </c>
      <c r="G129" t="s">
        <v>33</v>
      </c>
      <c r="H129" t="s">
        <v>33</v>
      </c>
      <c r="I129" t="s">
        <v>33</v>
      </c>
      <c r="J129" t="s">
        <v>33</v>
      </c>
      <c r="K129" t="s">
        <v>33</v>
      </c>
      <c r="L129" t="s">
        <v>42</v>
      </c>
      <c r="M129" t="s">
        <v>42</v>
      </c>
      <c r="N129">
        <v>892</v>
      </c>
      <c r="O129">
        <v>0</v>
      </c>
      <c r="P129" t="s">
        <v>68</v>
      </c>
      <c r="Q129">
        <v>0</v>
      </c>
      <c r="R129">
        <v>0</v>
      </c>
      <c r="S129">
        <v>0</v>
      </c>
      <c r="T129" t="s">
        <v>44</v>
      </c>
      <c r="U129" t="s">
        <v>34</v>
      </c>
      <c r="V129" t="s">
        <v>33</v>
      </c>
      <c r="W129" t="s">
        <v>33</v>
      </c>
      <c r="X129" t="s">
        <v>33</v>
      </c>
      <c r="Y129" t="s">
        <v>33</v>
      </c>
      <c r="Z129" t="s">
        <v>33</v>
      </c>
      <c r="AA129" t="s">
        <v>33</v>
      </c>
      <c r="AB129" t="s">
        <v>48</v>
      </c>
      <c r="AC129">
        <v>0</v>
      </c>
      <c r="AD129">
        <v>0</v>
      </c>
      <c r="AE129" t="s">
        <v>39</v>
      </c>
      <c r="AF129" t="s">
        <v>1190</v>
      </c>
    </row>
    <row r="130" spans="1:32" x14ac:dyDescent="0.25">
      <c r="A130" t="s">
        <v>1158</v>
      </c>
      <c r="B130">
        <v>78</v>
      </c>
      <c r="C130" t="s">
        <v>41</v>
      </c>
      <c r="D130" t="s">
        <v>79</v>
      </c>
      <c r="E130" t="s">
        <v>33</v>
      </c>
      <c r="F130" t="s">
        <v>33</v>
      </c>
      <c r="G130" t="s">
        <v>33</v>
      </c>
      <c r="H130" t="s">
        <v>33</v>
      </c>
      <c r="I130" t="s">
        <v>34</v>
      </c>
      <c r="J130" t="s">
        <v>34</v>
      </c>
      <c r="K130" t="s">
        <v>34</v>
      </c>
      <c r="L130" t="s">
        <v>35</v>
      </c>
      <c r="M130" t="s">
        <v>35</v>
      </c>
      <c r="N130">
        <v>153</v>
      </c>
      <c r="O130">
        <v>2</v>
      </c>
      <c r="P130" t="s">
        <v>36</v>
      </c>
      <c r="Q130">
        <v>10</v>
      </c>
      <c r="R130">
        <v>6</v>
      </c>
      <c r="S130">
        <v>8</v>
      </c>
      <c r="T130" t="s">
        <v>37</v>
      </c>
      <c r="U130" t="s">
        <v>34</v>
      </c>
      <c r="V130" t="s">
        <v>34</v>
      </c>
      <c r="W130" t="s">
        <v>34</v>
      </c>
      <c r="X130" t="s">
        <v>33</v>
      </c>
      <c r="Y130" t="s">
        <v>34</v>
      </c>
      <c r="Z130" t="s">
        <v>34</v>
      </c>
      <c r="AA130" t="s">
        <v>34</v>
      </c>
      <c r="AB130" t="s">
        <v>55</v>
      </c>
      <c r="AC130">
        <v>1</v>
      </c>
      <c r="AD130">
        <v>8</v>
      </c>
      <c r="AE130" t="s">
        <v>56</v>
      </c>
      <c r="AF130" t="s">
        <v>1191</v>
      </c>
    </row>
    <row r="131" spans="1:32" x14ac:dyDescent="0.25">
      <c r="A131" t="s">
        <v>191</v>
      </c>
      <c r="B131">
        <v>41</v>
      </c>
      <c r="C131" t="s">
        <v>58</v>
      </c>
      <c r="D131" t="s">
        <v>32</v>
      </c>
      <c r="E131" t="s">
        <v>33</v>
      </c>
      <c r="F131" t="s">
        <v>33</v>
      </c>
      <c r="G131" t="s">
        <v>33</v>
      </c>
      <c r="H131" t="s">
        <v>33</v>
      </c>
      <c r="I131" t="s">
        <v>33</v>
      </c>
      <c r="J131" t="s">
        <v>33</v>
      </c>
      <c r="K131" t="s">
        <v>33</v>
      </c>
      <c r="L131" t="s">
        <v>42</v>
      </c>
      <c r="M131" t="s">
        <v>42</v>
      </c>
      <c r="N131">
        <v>894</v>
      </c>
      <c r="O131">
        <v>0</v>
      </c>
      <c r="P131" t="s">
        <v>47</v>
      </c>
      <c r="Q131">
        <v>0</v>
      </c>
      <c r="R131">
        <v>0</v>
      </c>
      <c r="S131">
        <v>0</v>
      </c>
      <c r="T131" t="s">
        <v>44</v>
      </c>
      <c r="U131" t="s">
        <v>34</v>
      </c>
      <c r="V131" t="s">
        <v>33</v>
      </c>
      <c r="W131" t="s">
        <v>33</v>
      </c>
      <c r="X131" t="s">
        <v>33</v>
      </c>
      <c r="Y131" t="s">
        <v>33</v>
      </c>
      <c r="Z131" t="s">
        <v>33</v>
      </c>
      <c r="AA131" t="s">
        <v>33</v>
      </c>
      <c r="AB131" t="s">
        <v>48</v>
      </c>
      <c r="AC131">
        <v>0</v>
      </c>
      <c r="AD131">
        <v>0</v>
      </c>
      <c r="AE131" t="s">
        <v>39</v>
      </c>
      <c r="AF131" t="s">
        <v>1190</v>
      </c>
    </row>
    <row r="132" spans="1:32" x14ac:dyDescent="0.25">
      <c r="A132" t="s">
        <v>192</v>
      </c>
      <c r="B132">
        <v>68</v>
      </c>
      <c r="C132" t="s">
        <v>41</v>
      </c>
      <c r="D132" t="s">
        <v>32</v>
      </c>
      <c r="E132" t="s">
        <v>33</v>
      </c>
      <c r="F132" t="s">
        <v>33</v>
      </c>
      <c r="G132" t="s">
        <v>33</v>
      </c>
      <c r="H132" t="s">
        <v>33</v>
      </c>
      <c r="I132" t="s">
        <v>33</v>
      </c>
      <c r="J132" t="s">
        <v>33</v>
      </c>
      <c r="K132" t="s">
        <v>33</v>
      </c>
      <c r="L132" t="s">
        <v>42</v>
      </c>
      <c r="M132" t="s">
        <v>42</v>
      </c>
      <c r="N132">
        <v>896</v>
      </c>
      <c r="O132">
        <v>0</v>
      </c>
      <c r="P132" t="s">
        <v>36</v>
      </c>
      <c r="Q132">
        <v>0</v>
      </c>
      <c r="R132">
        <v>0</v>
      </c>
      <c r="S132">
        <v>0</v>
      </c>
      <c r="T132" t="s">
        <v>44</v>
      </c>
      <c r="U132" t="s">
        <v>33</v>
      </c>
      <c r="V132" t="s">
        <v>33</v>
      </c>
      <c r="W132" t="s">
        <v>33</v>
      </c>
      <c r="X132" t="s">
        <v>33</v>
      </c>
      <c r="Y132" t="s">
        <v>33</v>
      </c>
      <c r="Z132" t="s">
        <v>34</v>
      </c>
      <c r="AA132" t="s">
        <v>33</v>
      </c>
      <c r="AB132" t="s">
        <v>45</v>
      </c>
      <c r="AC132">
        <v>0</v>
      </c>
      <c r="AD132">
        <v>0</v>
      </c>
      <c r="AE132" t="s">
        <v>39</v>
      </c>
      <c r="AF132" t="s">
        <v>1193</v>
      </c>
    </row>
    <row r="133" spans="1:32" x14ac:dyDescent="0.25">
      <c r="A133" t="s">
        <v>193</v>
      </c>
      <c r="B133">
        <v>31</v>
      </c>
      <c r="C133" t="s">
        <v>58</v>
      </c>
      <c r="D133" t="s">
        <v>32</v>
      </c>
      <c r="E133" t="s">
        <v>33</v>
      </c>
      <c r="F133" t="s">
        <v>33</v>
      </c>
      <c r="G133" t="s">
        <v>33</v>
      </c>
      <c r="H133" t="s">
        <v>33</v>
      </c>
      <c r="I133" t="s">
        <v>33</v>
      </c>
      <c r="J133" t="s">
        <v>33</v>
      </c>
      <c r="K133" t="s">
        <v>33</v>
      </c>
      <c r="L133" t="s">
        <v>42</v>
      </c>
      <c r="M133" t="s">
        <v>42</v>
      </c>
      <c r="N133">
        <v>907</v>
      </c>
      <c r="O133">
        <v>0</v>
      </c>
      <c r="P133" t="s">
        <v>59</v>
      </c>
      <c r="Q133">
        <v>0</v>
      </c>
      <c r="R133">
        <v>0</v>
      </c>
      <c r="S133">
        <v>0</v>
      </c>
      <c r="T133" t="s">
        <v>44</v>
      </c>
      <c r="U133" t="s">
        <v>33</v>
      </c>
      <c r="V133" t="s">
        <v>34</v>
      </c>
      <c r="W133" t="s">
        <v>33</v>
      </c>
      <c r="X133" t="s">
        <v>33</v>
      </c>
      <c r="Y133" t="s">
        <v>33</v>
      </c>
      <c r="Z133" t="s">
        <v>34</v>
      </c>
      <c r="AA133" t="s">
        <v>33</v>
      </c>
      <c r="AB133" t="s">
        <v>38</v>
      </c>
      <c r="AC133">
        <v>0</v>
      </c>
      <c r="AD133">
        <v>0</v>
      </c>
      <c r="AE133" t="s">
        <v>39</v>
      </c>
      <c r="AF133" t="s">
        <v>1192</v>
      </c>
    </row>
    <row r="134" spans="1:32" x14ac:dyDescent="0.25">
      <c r="A134" t="s">
        <v>194</v>
      </c>
      <c r="B134">
        <v>55</v>
      </c>
      <c r="C134" t="s">
        <v>51</v>
      </c>
      <c r="D134" t="s">
        <v>32</v>
      </c>
      <c r="E134" t="s">
        <v>33</v>
      </c>
      <c r="F134" t="s">
        <v>33</v>
      </c>
      <c r="G134" t="s">
        <v>33</v>
      </c>
      <c r="H134" t="s">
        <v>33</v>
      </c>
      <c r="I134" t="s">
        <v>33</v>
      </c>
      <c r="J134" t="s">
        <v>33</v>
      </c>
      <c r="K134" t="s">
        <v>33</v>
      </c>
      <c r="L134" t="s">
        <v>42</v>
      </c>
      <c r="M134" t="s">
        <v>42</v>
      </c>
      <c r="N134">
        <v>908</v>
      </c>
      <c r="O134">
        <v>0</v>
      </c>
      <c r="P134" t="s">
        <v>36</v>
      </c>
      <c r="Q134">
        <v>0</v>
      </c>
      <c r="R134">
        <v>0</v>
      </c>
      <c r="S134">
        <v>0</v>
      </c>
      <c r="T134" t="s">
        <v>44</v>
      </c>
      <c r="U134" t="s">
        <v>34</v>
      </c>
      <c r="V134" t="s">
        <v>33</v>
      </c>
      <c r="W134" t="s">
        <v>33</v>
      </c>
      <c r="X134" t="s">
        <v>33</v>
      </c>
      <c r="Y134" t="s">
        <v>33</v>
      </c>
      <c r="Z134" t="s">
        <v>33</v>
      </c>
      <c r="AA134" t="s">
        <v>33</v>
      </c>
      <c r="AB134" t="s">
        <v>48</v>
      </c>
      <c r="AC134">
        <v>0</v>
      </c>
      <c r="AD134">
        <v>0</v>
      </c>
      <c r="AE134" t="s">
        <v>39</v>
      </c>
      <c r="AF134" t="s">
        <v>1190</v>
      </c>
    </row>
    <row r="135" spans="1:32" x14ac:dyDescent="0.25">
      <c r="A135" t="s">
        <v>195</v>
      </c>
      <c r="B135">
        <v>54</v>
      </c>
      <c r="C135" t="s">
        <v>51</v>
      </c>
      <c r="D135" t="s">
        <v>32</v>
      </c>
      <c r="E135" t="s">
        <v>33</v>
      </c>
      <c r="F135" t="s">
        <v>33</v>
      </c>
      <c r="G135" t="s">
        <v>33</v>
      </c>
      <c r="H135" t="s">
        <v>33</v>
      </c>
      <c r="I135" t="s">
        <v>33</v>
      </c>
      <c r="J135" t="s">
        <v>33</v>
      </c>
      <c r="K135" t="s">
        <v>33</v>
      </c>
      <c r="L135" t="s">
        <v>42</v>
      </c>
      <c r="M135" t="s">
        <v>42</v>
      </c>
      <c r="N135">
        <v>912</v>
      </c>
      <c r="O135">
        <v>0</v>
      </c>
      <c r="P135" t="s">
        <v>47</v>
      </c>
      <c r="Q135">
        <v>0</v>
      </c>
      <c r="R135">
        <v>0</v>
      </c>
      <c r="S135">
        <v>0</v>
      </c>
      <c r="T135" t="s">
        <v>44</v>
      </c>
      <c r="U135" t="s">
        <v>34</v>
      </c>
      <c r="V135" t="s">
        <v>33</v>
      </c>
      <c r="W135" t="s">
        <v>33</v>
      </c>
      <c r="X135" t="s">
        <v>33</v>
      </c>
      <c r="Y135" t="s">
        <v>33</v>
      </c>
      <c r="Z135" t="s">
        <v>33</v>
      </c>
      <c r="AA135" t="s">
        <v>33</v>
      </c>
      <c r="AB135" t="s">
        <v>48</v>
      </c>
      <c r="AC135">
        <v>0</v>
      </c>
      <c r="AD135">
        <v>0</v>
      </c>
      <c r="AE135" t="s">
        <v>39</v>
      </c>
      <c r="AF135" t="s">
        <v>1190</v>
      </c>
    </row>
    <row r="136" spans="1:32" x14ac:dyDescent="0.25">
      <c r="A136" t="s">
        <v>196</v>
      </c>
      <c r="B136">
        <v>72</v>
      </c>
      <c r="C136" t="s">
        <v>41</v>
      </c>
      <c r="D136" t="s">
        <v>32</v>
      </c>
      <c r="E136" t="s">
        <v>33</v>
      </c>
      <c r="F136" t="s">
        <v>33</v>
      </c>
      <c r="G136" t="s">
        <v>33</v>
      </c>
      <c r="H136" t="s">
        <v>33</v>
      </c>
      <c r="I136" t="s">
        <v>33</v>
      </c>
      <c r="J136" t="s">
        <v>33</v>
      </c>
      <c r="K136" t="s">
        <v>33</v>
      </c>
      <c r="L136" t="s">
        <v>42</v>
      </c>
      <c r="M136" t="s">
        <v>42</v>
      </c>
      <c r="N136">
        <v>936</v>
      </c>
      <c r="O136">
        <v>0</v>
      </c>
      <c r="P136" t="s">
        <v>66</v>
      </c>
      <c r="Q136">
        <v>0</v>
      </c>
      <c r="R136">
        <v>0</v>
      </c>
      <c r="S136">
        <v>0</v>
      </c>
      <c r="T136" t="s">
        <v>44</v>
      </c>
      <c r="U136" t="s">
        <v>33</v>
      </c>
      <c r="V136" t="s">
        <v>33</v>
      </c>
      <c r="W136" t="s">
        <v>33</v>
      </c>
      <c r="X136" t="s">
        <v>33</v>
      </c>
      <c r="Y136" t="s">
        <v>33</v>
      </c>
      <c r="Z136" t="s">
        <v>34</v>
      </c>
      <c r="AA136" t="s">
        <v>33</v>
      </c>
      <c r="AB136" t="s">
        <v>45</v>
      </c>
      <c r="AC136">
        <v>0</v>
      </c>
      <c r="AD136">
        <v>0</v>
      </c>
      <c r="AE136" t="s">
        <v>39</v>
      </c>
      <c r="AF136" t="s">
        <v>1193</v>
      </c>
    </row>
    <row r="137" spans="1:32" x14ac:dyDescent="0.25">
      <c r="A137" t="s">
        <v>197</v>
      </c>
      <c r="B137">
        <v>32</v>
      </c>
      <c r="C137" t="s">
        <v>58</v>
      </c>
      <c r="D137" t="s">
        <v>32</v>
      </c>
      <c r="E137" t="s">
        <v>33</v>
      </c>
      <c r="F137" t="s">
        <v>33</v>
      </c>
      <c r="G137" t="s">
        <v>33</v>
      </c>
      <c r="H137" t="s">
        <v>33</v>
      </c>
      <c r="I137" t="s">
        <v>33</v>
      </c>
      <c r="J137" t="s">
        <v>33</v>
      </c>
      <c r="K137" t="s">
        <v>33</v>
      </c>
      <c r="L137" t="s">
        <v>42</v>
      </c>
      <c r="M137" t="s">
        <v>42</v>
      </c>
      <c r="N137">
        <v>953</v>
      </c>
      <c r="O137">
        <v>0</v>
      </c>
      <c r="P137" t="s">
        <v>59</v>
      </c>
      <c r="Q137">
        <v>0</v>
      </c>
      <c r="R137">
        <v>0</v>
      </c>
      <c r="S137">
        <v>0</v>
      </c>
      <c r="T137" t="s">
        <v>44</v>
      </c>
      <c r="U137" t="s">
        <v>33</v>
      </c>
      <c r="V137" t="s">
        <v>34</v>
      </c>
      <c r="W137" t="s">
        <v>33</v>
      </c>
      <c r="X137" t="s">
        <v>33</v>
      </c>
      <c r="Y137" t="s">
        <v>33</v>
      </c>
      <c r="Z137" t="s">
        <v>34</v>
      </c>
      <c r="AA137" t="s">
        <v>33</v>
      </c>
      <c r="AB137" t="s">
        <v>38</v>
      </c>
      <c r="AC137">
        <v>0</v>
      </c>
      <c r="AD137">
        <v>0</v>
      </c>
      <c r="AE137" t="s">
        <v>39</v>
      </c>
      <c r="AF137" t="s">
        <v>1192</v>
      </c>
    </row>
    <row r="138" spans="1:32" x14ac:dyDescent="0.25">
      <c r="A138" t="s">
        <v>198</v>
      </c>
      <c r="B138">
        <v>52</v>
      </c>
      <c r="C138" t="s">
        <v>51</v>
      </c>
      <c r="D138" t="s">
        <v>32</v>
      </c>
      <c r="E138" t="s">
        <v>33</v>
      </c>
      <c r="F138" t="s">
        <v>33</v>
      </c>
      <c r="G138" t="s">
        <v>33</v>
      </c>
      <c r="H138" t="s">
        <v>33</v>
      </c>
      <c r="I138" t="s">
        <v>33</v>
      </c>
      <c r="J138" t="s">
        <v>33</v>
      </c>
      <c r="K138" t="s">
        <v>33</v>
      </c>
      <c r="L138" t="s">
        <v>42</v>
      </c>
      <c r="M138" t="s">
        <v>42</v>
      </c>
      <c r="N138">
        <v>954</v>
      </c>
      <c r="O138">
        <v>0</v>
      </c>
      <c r="P138" t="s">
        <v>36</v>
      </c>
      <c r="Q138">
        <v>0</v>
      </c>
      <c r="R138">
        <v>0</v>
      </c>
      <c r="S138">
        <v>0</v>
      </c>
      <c r="T138" t="s">
        <v>44</v>
      </c>
      <c r="U138" t="s">
        <v>34</v>
      </c>
      <c r="V138" t="s">
        <v>33</v>
      </c>
      <c r="W138" t="s">
        <v>33</v>
      </c>
      <c r="X138" t="s">
        <v>33</v>
      </c>
      <c r="Y138" t="s">
        <v>33</v>
      </c>
      <c r="Z138" t="s">
        <v>33</v>
      </c>
      <c r="AA138" t="s">
        <v>33</v>
      </c>
      <c r="AB138" t="s">
        <v>48</v>
      </c>
      <c r="AC138">
        <v>0</v>
      </c>
      <c r="AD138">
        <v>0</v>
      </c>
      <c r="AE138" t="s">
        <v>39</v>
      </c>
      <c r="AF138" t="s">
        <v>1190</v>
      </c>
    </row>
    <row r="139" spans="1:32" x14ac:dyDescent="0.25">
      <c r="A139" t="s">
        <v>199</v>
      </c>
      <c r="B139">
        <v>37</v>
      </c>
      <c r="C139" t="s">
        <v>58</v>
      </c>
      <c r="D139" t="s">
        <v>32</v>
      </c>
      <c r="E139" t="s">
        <v>33</v>
      </c>
      <c r="F139" t="s">
        <v>33</v>
      </c>
      <c r="G139" t="s">
        <v>33</v>
      </c>
      <c r="H139" t="s">
        <v>33</v>
      </c>
      <c r="I139" t="s">
        <v>33</v>
      </c>
      <c r="J139" t="s">
        <v>33</v>
      </c>
      <c r="K139" t="s">
        <v>33</v>
      </c>
      <c r="L139" t="s">
        <v>42</v>
      </c>
      <c r="M139" t="s">
        <v>42</v>
      </c>
      <c r="N139">
        <v>955</v>
      </c>
      <c r="O139">
        <v>0</v>
      </c>
      <c r="P139" t="s">
        <v>47</v>
      </c>
      <c r="Q139">
        <v>0</v>
      </c>
      <c r="R139">
        <v>0</v>
      </c>
      <c r="S139">
        <v>0</v>
      </c>
      <c r="T139" t="s">
        <v>44</v>
      </c>
      <c r="U139" t="s">
        <v>34</v>
      </c>
      <c r="V139" t="s">
        <v>34</v>
      </c>
      <c r="W139" t="s">
        <v>33</v>
      </c>
      <c r="X139" t="s">
        <v>33</v>
      </c>
      <c r="Y139" t="s">
        <v>33</v>
      </c>
      <c r="Z139" t="s">
        <v>33</v>
      </c>
      <c r="AA139" t="s">
        <v>33</v>
      </c>
      <c r="AB139" t="s">
        <v>48</v>
      </c>
      <c r="AC139">
        <v>0</v>
      </c>
      <c r="AD139">
        <v>0</v>
      </c>
      <c r="AE139" t="s">
        <v>39</v>
      </c>
      <c r="AF139" t="s">
        <v>1190</v>
      </c>
    </row>
    <row r="140" spans="1:32" x14ac:dyDescent="0.25">
      <c r="A140" t="s">
        <v>200</v>
      </c>
      <c r="B140">
        <v>33</v>
      </c>
      <c r="C140" t="s">
        <v>58</v>
      </c>
      <c r="D140" t="s">
        <v>32</v>
      </c>
      <c r="E140" t="s">
        <v>33</v>
      </c>
      <c r="F140" t="s">
        <v>33</v>
      </c>
      <c r="G140" t="s">
        <v>33</v>
      </c>
      <c r="H140" t="s">
        <v>33</v>
      </c>
      <c r="I140" t="s">
        <v>33</v>
      </c>
      <c r="J140" t="s">
        <v>33</v>
      </c>
      <c r="K140" t="s">
        <v>33</v>
      </c>
      <c r="L140" t="s">
        <v>42</v>
      </c>
      <c r="M140" t="s">
        <v>42</v>
      </c>
      <c r="N140">
        <v>957</v>
      </c>
      <c r="O140">
        <v>0</v>
      </c>
      <c r="P140" t="s">
        <v>36</v>
      </c>
      <c r="Q140">
        <v>0</v>
      </c>
      <c r="R140">
        <v>0</v>
      </c>
      <c r="S140">
        <v>0</v>
      </c>
      <c r="T140" t="s">
        <v>44</v>
      </c>
      <c r="U140" t="s">
        <v>33</v>
      </c>
      <c r="V140" t="s">
        <v>34</v>
      </c>
      <c r="W140" t="s">
        <v>33</v>
      </c>
      <c r="X140" t="s">
        <v>33</v>
      </c>
      <c r="Y140" t="s">
        <v>33</v>
      </c>
      <c r="Z140" t="s">
        <v>34</v>
      </c>
      <c r="AA140" t="s">
        <v>33</v>
      </c>
      <c r="AB140" t="s">
        <v>38</v>
      </c>
      <c r="AC140">
        <v>0</v>
      </c>
      <c r="AD140">
        <v>0</v>
      </c>
      <c r="AE140" t="s">
        <v>39</v>
      </c>
      <c r="AF140" t="s">
        <v>1192</v>
      </c>
    </row>
    <row r="141" spans="1:32" x14ac:dyDescent="0.25">
      <c r="A141" t="s">
        <v>201</v>
      </c>
      <c r="B141">
        <v>61</v>
      </c>
      <c r="C141" t="s">
        <v>41</v>
      </c>
      <c r="D141" t="s">
        <v>32</v>
      </c>
      <c r="E141" t="s">
        <v>33</v>
      </c>
      <c r="F141" t="s">
        <v>33</v>
      </c>
      <c r="G141" t="s">
        <v>33</v>
      </c>
      <c r="H141" t="s">
        <v>33</v>
      </c>
      <c r="I141" t="s">
        <v>33</v>
      </c>
      <c r="J141" t="s">
        <v>33</v>
      </c>
      <c r="K141" t="s">
        <v>33</v>
      </c>
      <c r="L141" t="s">
        <v>42</v>
      </c>
      <c r="M141" t="s">
        <v>42</v>
      </c>
      <c r="N141">
        <v>964</v>
      </c>
      <c r="O141">
        <v>0</v>
      </c>
      <c r="P141" t="s">
        <v>66</v>
      </c>
      <c r="Q141">
        <v>0</v>
      </c>
      <c r="R141">
        <v>0</v>
      </c>
      <c r="S141">
        <v>0</v>
      </c>
      <c r="T141" t="s">
        <v>44</v>
      </c>
      <c r="U141" t="s">
        <v>34</v>
      </c>
      <c r="V141" t="s">
        <v>33</v>
      </c>
      <c r="W141" t="s">
        <v>33</v>
      </c>
      <c r="X141" t="s">
        <v>33</v>
      </c>
      <c r="Y141" t="s">
        <v>33</v>
      </c>
      <c r="Z141" t="s">
        <v>33</v>
      </c>
      <c r="AA141" t="s">
        <v>33</v>
      </c>
      <c r="AB141" t="s">
        <v>48</v>
      </c>
      <c r="AC141">
        <v>0</v>
      </c>
      <c r="AD141">
        <v>0</v>
      </c>
      <c r="AE141" t="s">
        <v>39</v>
      </c>
      <c r="AF141" t="s">
        <v>1190</v>
      </c>
    </row>
    <row r="142" spans="1:32" x14ac:dyDescent="0.25">
      <c r="A142" t="s">
        <v>202</v>
      </c>
      <c r="B142">
        <v>65</v>
      </c>
      <c r="C142" t="s">
        <v>41</v>
      </c>
      <c r="D142" t="s">
        <v>32</v>
      </c>
      <c r="E142" t="s">
        <v>33</v>
      </c>
      <c r="F142" t="s">
        <v>33</v>
      </c>
      <c r="G142" t="s">
        <v>33</v>
      </c>
      <c r="H142" t="s">
        <v>33</v>
      </c>
      <c r="I142" t="s">
        <v>33</v>
      </c>
      <c r="J142" t="s">
        <v>33</v>
      </c>
      <c r="K142" t="s">
        <v>33</v>
      </c>
      <c r="L142" t="s">
        <v>42</v>
      </c>
      <c r="M142" t="s">
        <v>42</v>
      </c>
      <c r="N142">
        <v>965</v>
      </c>
      <c r="O142">
        <v>0</v>
      </c>
      <c r="P142" t="s">
        <v>47</v>
      </c>
      <c r="Q142">
        <v>0</v>
      </c>
      <c r="R142">
        <v>0</v>
      </c>
      <c r="S142">
        <v>0</v>
      </c>
      <c r="T142" t="s">
        <v>44</v>
      </c>
      <c r="U142" t="s">
        <v>34</v>
      </c>
      <c r="V142" t="s">
        <v>33</v>
      </c>
      <c r="W142" t="s">
        <v>33</v>
      </c>
      <c r="X142" t="s">
        <v>33</v>
      </c>
      <c r="Y142" t="s">
        <v>34</v>
      </c>
      <c r="Z142" t="s">
        <v>33</v>
      </c>
      <c r="AA142" t="s">
        <v>33</v>
      </c>
      <c r="AB142" t="s">
        <v>48</v>
      </c>
      <c r="AC142">
        <v>0</v>
      </c>
      <c r="AD142">
        <v>0</v>
      </c>
      <c r="AE142" t="s">
        <v>39</v>
      </c>
      <c r="AF142" t="s">
        <v>1190</v>
      </c>
    </row>
    <row r="143" spans="1:32" x14ac:dyDescent="0.25">
      <c r="A143" t="s">
        <v>1157</v>
      </c>
      <c r="B143">
        <v>78</v>
      </c>
      <c r="C143" t="s">
        <v>41</v>
      </c>
      <c r="D143" t="s">
        <v>79</v>
      </c>
      <c r="E143" t="s">
        <v>33</v>
      </c>
      <c r="F143" t="s">
        <v>33</v>
      </c>
      <c r="G143" t="s">
        <v>33</v>
      </c>
      <c r="H143" t="s">
        <v>34</v>
      </c>
      <c r="I143" t="s">
        <v>33</v>
      </c>
      <c r="J143" t="s">
        <v>34</v>
      </c>
      <c r="K143" t="s">
        <v>33</v>
      </c>
      <c r="L143" t="s">
        <v>35</v>
      </c>
      <c r="M143" t="s">
        <v>35</v>
      </c>
      <c r="N143">
        <v>1858</v>
      </c>
      <c r="O143">
        <v>3</v>
      </c>
      <c r="P143" t="s">
        <v>36</v>
      </c>
      <c r="Q143">
        <v>7</v>
      </c>
      <c r="R143">
        <v>5</v>
      </c>
      <c r="S143">
        <v>6</v>
      </c>
      <c r="T143" t="s">
        <v>37</v>
      </c>
      <c r="U143" t="s">
        <v>34</v>
      </c>
      <c r="V143" t="s">
        <v>33</v>
      </c>
      <c r="W143" t="s">
        <v>33</v>
      </c>
      <c r="X143" t="s">
        <v>33</v>
      </c>
      <c r="Y143" t="s">
        <v>34</v>
      </c>
      <c r="Z143" t="s">
        <v>34</v>
      </c>
      <c r="AA143" t="s">
        <v>34</v>
      </c>
      <c r="AB143" t="s">
        <v>55</v>
      </c>
      <c r="AC143">
        <v>1</v>
      </c>
      <c r="AD143">
        <v>6</v>
      </c>
      <c r="AE143" t="s">
        <v>56</v>
      </c>
      <c r="AF143" t="s">
        <v>1191</v>
      </c>
    </row>
    <row r="144" spans="1:32" x14ac:dyDescent="0.25">
      <c r="A144" t="s">
        <v>204</v>
      </c>
      <c r="B144">
        <v>60</v>
      </c>
      <c r="C144" t="s">
        <v>41</v>
      </c>
      <c r="D144" t="s">
        <v>79</v>
      </c>
      <c r="E144" t="s">
        <v>33</v>
      </c>
      <c r="F144" t="s">
        <v>33</v>
      </c>
      <c r="G144" t="s">
        <v>33</v>
      </c>
      <c r="H144" t="s">
        <v>33</v>
      </c>
      <c r="I144" t="s">
        <v>33</v>
      </c>
      <c r="J144" t="s">
        <v>33</v>
      </c>
      <c r="K144" t="s">
        <v>33</v>
      </c>
      <c r="L144" t="s">
        <v>42</v>
      </c>
      <c r="M144" t="s">
        <v>42</v>
      </c>
      <c r="N144">
        <v>972</v>
      </c>
      <c r="O144">
        <v>0</v>
      </c>
      <c r="P144" t="s">
        <v>47</v>
      </c>
      <c r="Q144">
        <v>0</v>
      </c>
      <c r="R144">
        <v>0</v>
      </c>
      <c r="S144">
        <v>0</v>
      </c>
      <c r="T144" t="s">
        <v>44</v>
      </c>
      <c r="U144" t="s">
        <v>34</v>
      </c>
      <c r="V144" t="s">
        <v>33</v>
      </c>
      <c r="W144" t="s">
        <v>33</v>
      </c>
      <c r="X144" t="s">
        <v>33</v>
      </c>
      <c r="Y144" t="s">
        <v>33</v>
      </c>
      <c r="Z144" t="s">
        <v>33</v>
      </c>
      <c r="AA144" t="s">
        <v>33</v>
      </c>
      <c r="AB144" t="s">
        <v>48</v>
      </c>
      <c r="AC144">
        <v>0</v>
      </c>
      <c r="AD144">
        <v>0</v>
      </c>
      <c r="AE144" t="s">
        <v>39</v>
      </c>
      <c r="AF144" t="s">
        <v>1190</v>
      </c>
    </row>
    <row r="145" spans="1:32" x14ac:dyDescent="0.25">
      <c r="A145" t="s">
        <v>205</v>
      </c>
      <c r="B145">
        <v>51</v>
      </c>
      <c r="C145" t="s">
        <v>51</v>
      </c>
      <c r="D145" t="s">
        <v>79</v>
      </c>
      <c r="E145" t="s">
        <v>33</v>
      </c>
      <c r="F145" t="s">
        <v>33</v>
      </c>
      <c r="G145" t="s">
        <v>33</v>
      </c>
      <c r="H145" t="s">
        <v>33</v>
      </c>
      <c r="I145" t="s">
        <v>33</v>
      </c>
      <c r="J145" t="s">
        <v>33</v>
      </c>
      <c r="K145" t="s">
        <v>33</v>
      </c>
      <c r="L145" t="s">
        <v>42</v>
      </c>
      <c r="M145" t="s">
        <v>42</v>
      </c>
      <c r="N145">
        <v>978</v>
      </c>
      <c r="O145">
        <v>0</v>
      </c>
      <c r="P145" t="s">
        <v>53</v>
      </c>
      <c r="Q145">
        <v>0</v>
      </c>
      <c r="R145">
        <v>0</v>
      </c>
      <c r="S145">
        <v>0</v>
      </c>
      <c r="T145" t="s">
        <v>44</v>
      </c>
      <c r="U145" t="s">
        <v>34</v>
      </c>
      <c r="V145" t="s">
        <v>33</v>
      </c>
      <c r="W145" t="s">
        <v>33</v>
      </c>
      <c r="X145" t="s">
        <v>33</v>
      </c>
      <c r="Y145" t="s">
        <v>33</v>
      </c>
      <c r="Z145" t="s">
        <v>34</v>
      </c>
      <c r="AA145" t="s">
        <v>33</v>
      </c>
      <c r="AB145" t="s">
        <v>48</v>
      </c>
      <c r="AC145">
        <v>0</v>
      </c>
      <c r="AD145">
        <v>0</v>
      </c>
      <c r="AE145" t="s">
        <v>39</v>
      </c>
      <c r="AF145" t="s">
        <v>1190</v>
      </c>
    </row>
    <row r="146" spans="1:32" x14ac:dyDescent="0.25">
      <c r="A146" t="s">
        <v>206</v>
      </c>
      <c r="B146">
        <v>75</v>
      </c>
      <c r="C146" t="s">
        <v>41</v>
      </c>
      <c r="D146" t="s">
        <v>79</v>
      </c>
      <c r="E146" t="s">
        <v>33</v>
      </c>
      <c r="F146" t="s">
        <v>33</v>
      </c>
      <c r="G146" t="s">
        <v>33</v>
      </c>
      <c r="H146" t="s">
        <v>33</v>
      </c>
      <c r="I146" t="s">
        <v>33</v>
      </c>
      <c r="J146" t="s">
        <v>33</v>
      </c>
      <c r="K146" t="s">
        <v>33</v>
      </c>
      <c r="L146" t="s">
        <v>42</v>
      </c>
      <c r="M146" t="s">
        <v>42</v>
      </c>
      <c r="N146">
        <v>995</v>
      </c>
      <c r="O146">
        <v>0</v>
      </c>
      <c r="P146" t="s">
        <v>47</v>
      </c>
      <c r="Q146">
        <v>0</v>
      </c>
      <c r="R146">
        <v>0</v>
      </c>
      <c r="S146">
        <v>0</v>
      </c>
      <c r="T146" t="s">
        <v>44</v>
      </c>
      <c r="U146" t="s">
        <v>34</v>
      </c>
      <c r="V146" t="s">
        <v>33</v>
      </c>
      <c r="W146" t="s">
        <v>33</v>
      </c>
      <c r="X146" t="s">
        <v>33</v>
      </c>
      <c r="Y146" t="s">
        <v>33</v>
      </c>
      <c r="Z146" t="s">
        <v>33</v>
      </c>
      <c r="AA146" t="s">
        <v>33</v>
      </c>
      <c r="AB146" t="s">
        <v>48</v>
      </c>
      <c r="AC146">
        <v>0</v>
      </c>
      <c r="AD146">
        <v>0</v>
      </c>
      <c r="AE146" t="s">
        <v>39</v>
      </c>
      <c r="AF146" t="s">
        <v>1190</v>
      </c>
    </row>
    <row r="147" spans="1:32" x14ac:dyDescent="0.25">
      <c r="A147" t="s">
        <v>207</v>
      </c>
      <c r="B147">
        <v>73</v>
      </c>
      <c r="C147" t="s">
        <v>41</v>
      </c>
      <c r="D147" t="s">
        <v>79</v>
      </c>
      <c r="E147" t="s">
        <v>33</v>
      </c>
      <c r="F147" t="s">
        <v>33</v>
      </c>
      <c r="G147" t="s">
        <v>33</v>
      </c>
      <c r="H147" t="s">
        <v>33</v>
      </c>
      <c r="I147" t="s">
        <v>33</v>
      </c>
      <c r="J147" t="s">
        <v>33</v>
      </c>
      <c r="K147" t="s">
        <v>33</v>
      </c>
      <c r="L147" t="s">
        <v>42</v>
      </c>
      <c r="M147" t="s">
        <v>42</v>
      </c>
      <c r="N147">
        <v>1000</v>
      </c>
      <c r="O147">
        <v>0</v>
      </c>
      <c r="P147" t="s">
        <v>36</v>
      </c>
      <c r="Q147">
        <v>0</v>
      </c>
      <c r="R147">
        <v>0</v>
      </c>
      <c r="S147">
        <v>0</v>
      </c>
      <c r="T147" t="s">
        <v>44</v>
      </c>
      <c r="U147" t="s">
        <v>33</v>
      </c>
      <c r="V147" t="s">
        <v>33</v>
      </c>
      <c r="W147" t="s">
        <v>33</v>
      </c>
      <c r="X147" t="s">
        <v>33</v>
      </c>
      <c r="Y147" t="s">
        <v>33</v>
      </c>
      <c r="Z147" t="s">
        <v>34</v>
      </c>
      <c r="AA147" t="s">
        <v>33</v>
      </c>
      <c r="AB147" t="s">
        <v>45</v>
      </c>
      <c r="AC147">
        <v>0</v>
      </c>
      <c r="AD147">
        <v>0</v>
      </c>
      <c r="AE147" t="s">
        <v>39</v>
      </c>
      <c r="AF147" t="s">
        <v>1193</v>
      </c>
    </row>
    <row r="148" spans="1:32" x14ac:dyDescent="0.25">
      <c r="A148" t="s">
        <v>208</v>
      </c>
      <c r="B148">
        <v>39</v>
      </c>
      <c r="C148" t="s">
        <v>58</v>
      </c>
      <c r="D148" t="s">
        <v>79</v>
      </c>
      <c r="E148" t="s">
        <v>33</v>
      </c>
      <c r="F148" t="s">
        <v>33</v>
      </c>
      <c r="G148" t="s">
        <v>33</v>
      </c>
      <c r="H148" t="s">
        <v>33</v>
      </c>
      <c r="I148" t="s">
        <v>33</v>
      </c>
      <c r="J148" t="s">
        <v>33</v>
      </c>
      <c r="K148" t="s">
        <v>33</v>
      </c>
      <c r="L148" t="s">
        <v>42</v>
      </c>
      <c r="M148" t="s">
        <v>42</v>
      </c>
      <c r="N148">
        <v>1003</v>
      </c>
      <c r="O148">
        <v>0</v>
      </c>
      <c r="P148" t="s">
        <v>53</v>
      </c>
      <c r="Q148">
        <v>0</v>
      </c>
      <c r="R148">
        <v>0</v>
      </c>
      <c r="S148">
        <v>0</v>
      </c>
      <c r="T148" t="s">
        <v>44</v>
      </c>
      <c r="U148" t="s">
        <v>33</v>
      </c>
      <c r="V148" t="s">
        <v>34</v>
      </c>
      <c r="W148" t="s">
        <v>33</v>
      </c>
      <c r="X148" t="s">
        <v>33</v>
      </c>
      <c r="Y148" t="s">
        <v>33</v>
      </c>
      <c r="Z148" t="s">
        <v>34</v>
      </c>
      <c r="AA148" t="s">
        <v>33</v>
      </c>
      <c r="AB148" t="s">
        <v>38</v>
      </c>
      <c r="AC148">
        <v>0</v>
      </c>
      <c r="AD148">
        <v>0</v>
      </c>
      <c r="AE148" t="s">
        <v>39</v>
      </c>
      <c r="AF148" t="s">
        <v>1192</v>
      </c>
    </row>
    <row r="149" spans="1:32" x14ac:dyDescent="0.25">
      <c r="A149" t="s">
        <v>209</v>
      </c>
      <c r="B149">
        <v>35</v>
      </c>
      <c r="C149" t="s">
        <v>58</v>
      </c>
      <c r="D149" t="s">
        <v>79</v>
      </c>
      <c r="E149" t="s">
        <v>33</v>
      </c>
      <c r="F149" t="s">
        <v>33</v>
      </c>
      <c r="G149" t="s">
        <v>33</v>
      </c>
      <c r="H149" t="s">
        <v>33</v>
      </c>
      <c r="I149" t="s">
        <v>33</v>
      </c>
      <c r="J149" t="s">
        <v>33</v>
      </c>
      <c r="K149" t="s">
        <v>33</v>
      </c>
      <c r="L149" t="s">
        <v>42</v>
      </c>
      <c r="M149" t="s">
        <v>42</v>
      </c>
      <c r="N149">
        <v>1031</v>
      </c>
      <c r="O149">
        <v>0</v>
      </c>
      <c r="P149" t="s">
        <v>36</v>
      </c>
      <c r="Q149">
        <v>0</v>
      </c>
      <c r="R149">
        <v>0</v>
      </c>
      <c r="S149">
        <v>0</v>
      </c>
      <c r="T149" t="s">
        <v>44</v>
      </c>
      <c r="U149" t="s">
        <v>34</v>
      </c>
      <c r="V149" t="s">
        <v>33</v>
      </c>
      <c r="W149" t="s">
        <v>34</v>
      </c>
      <c r="X149" t="s">
        <v>33</v>
      </c>
      <c r="Y149" t="s">
        <v>33</v>
      </c>
      <c r="Z149" t="s">
        <v>33</v>
      </c>
      <c r="AA149" t="s">
        <v>33</v>
      </c>
      <c r="AB149" t="s">
        <v>48</v>
      </c>
      <c r="AC149">
        <v>0</v>
      </c>
      <c r="AD149">
        <v>0</v>
      </c>
      <c r="AE149" t="s">
        <v>39</v>
      </c>
      <c r="AF149" t="s">
        <v>1190</v>
      </c>
    </row>
    <row r="150" spans="1:32" x14ac:dyDescent="0.25">
      <c r="A150" t="s">
        <v>210</v>
      </c>
      <c r="B150">
        <v>56</v>
      </c>
      <c r="C150" t="s">
        <v>51</v>
      </c>
      <c r="D150" t="s">
        <v>79</v>
      </c>
      <c r="E150" t="s">
        <v>33</v>
      </c>
      <c r="F150" t="s">
        <v>33</v>
      </c>
      <c r="G150" t="s">
        <v>33</v>
      </c>
      <c r="H150" t="s">
        <v>33</v>
      </c>
      <c r="I150" t="s">
        <v>33</v>
      </c>
      <c r="J150" t="s">
        <v>33</v>
      </c>
      <c r="K150" t="s">
        <v>33</v>
      </c>
      <c r="L150" t="s">
        <v>42</v>
      </c>
      <c r="M150" t="s">
        <v>42</v>
      </c>
      <c r="N150">
        <v>1038</v>
      </c>
      <c r="O150">
        <v>0</v>
      </c>
      <c r="P150" t="s">
        <v>47</v>
      </c>
      <c r="Q150">
        <v>0</v>
      </c>
      <c r="R150">
        <v>0</v>
      </c>
      <c r="S150">
        <v>0</v>
      </c>
      <c r="T150" t="s">
        <v>44</v>
      </c>
      <c r="U150" t="s">
        <v>34</v>
      </c>
      <c r="V150" t="s">
        <v>33</v>
      </c>
      <c r="W150" t="s">
        <v>33</v>
      </c>
      <c r="X150" t="s">
        <v>33</v>
      </c>
      <c r="Y150" t="s">
        <v>33</v>
      </c>
      <c r="Z150" t="s">
        <v>33</v>
      </c>
      <c r="AA150" t="s">
        <v>33</v>
      </c>
      <c r="AB150" t="s">
        <v>48</v>
      </c>
      <c r="AC150">
        <v>0</v>
      </c>
      <c r="AD150">
        <v>0</v>
      </c>
      <c r="AE150" t="s">
        <v>39</v>
      </c>
      <c r="AF150" t="s">
        <v>1190</v>
      </c>
    </row>
    <row r="151" spans="1:32" x14ac:dyDescent="0.25">
      <c r="A151" t="s">
        <v>211</v>
      </c>
      <c r="B151">
        <v>66</v>
      </c>
      <c r="C151" t="s">
        <v>41</v>
      </c>
      <c r="D151" t="s">
        <v>79</v>
      </c>
      <c r="E151" t="s">
        <v>33</v>
      </c>
      <c r="F151" t="s">
        <v>33</v>
      </c>
      <c r="G151" t="s">
        <v>33</v>
      </c>
      <c r="H151" t="s">
        <v>33</v>
      </c>
      <c r="I151" t="s">
        <v>33</v>
      </c>
      <c r="J151" t="s">
        <v>33</v>
      </c>
      <c r="K151" t="s">
        <v>33</v>
      </c>
      <c r="L151" t="s">
        <v>42</v>
      </c>
      <c r="M151" t="s">
        <v>42</v>
      </c>
      <c r="N151">
        <v>1048</v>
      </c>
      <c r="O151">
        <v>0</v>
      </c>
      <c r="P151" t="s">
        <v>47</v>
      </c>
      <c r="Q151">
        <v>0</v>
      </c>
      <c r="R151">
        <v>0</v>
      </c>
      <c r="S151">
        <v>0</v>
      </c>
      <c r="T151" t="s">
        <v>44</v>
      </c>
      <c r="U151" t="s">
        <v>33</v>
      </c>
      <c r="V151" t="s">
        <v>34</v>
      </c>
      <c r="W151" t="s">
        <v>33</v>
      </c>
      <c r="X151" t="s">
        <v>33</v>
      </c>
      <c r="Y151" t="s">
        <v>33</v>
      </c>
      <c r="Z151" t="s">
        <v>33</v>
      </c>
      <c r="AA151" t="s">
        <v>33</v>
      </c>
      <c r="AB151" t="s">
        <v>38</v>
      </c>
      <c r="AC151">
        <v>0</v>
      </c>
      <c r="AD151">
        <v>0</v>
      </c>
      <c r="AE151" t="s">
        <v>39</v>
      </c>
      <c r="AF151" t="s">
        <v>1192</v>
      </c>
    </row>
    <row r="152" spans="1:32" x14ac:dyDescent="0.25">
      <c r="A152" t="s">
        <v>212</v>
      </c>
      <c r="B152">
        <v>43</v>
      </c>
      <c r="C152" t="s">
        <v>58</v>
      </c>
      <c r="D152" t="s">
        <v>79</v>
      </c>
      <c r="E152" t="s">
        <v>33</v>
      </c>
      <c r="F152" t="s">
        <v>33</v>
      </c>
      <c r="G152" t="s">
        <v>33</v>
      </c>
      <c r="H152" t="s">
        <v>33</v>
      </c>
      <c r="I152" t="s">
        <v>33</v>
      </c>
      <c r="J152" t="s">
        <v>33</v>
      </c>
      <c r="K152" t="s">
        <v>33</v>
      </c>
      <c r="L152" t="s">
        <v>42</v>
      </c>
      <c r="M152" t="s">
        <v>42</v>
      </c>
      <c r="N152">
        <v>1051</v>
      </c>
      <c r="O152">
        <v>0</v>
      </c>
      <c r="P152" t="s">
        <v>36</v>
      </c>
      <c r="Q152">
        <v>0</v>
      </c>
      <c r="R152">
        <v>0</v>
      </c>
      <c r="S152">
        <v>0</v>
      </c>
      <c r="T152" t="s">
        <v>44</v>
      </c>
      <c r="U152" t="s">
        <v>33</v>
      </c>
      <c r="V152" t="s">
        <v>34</v>
      </c>
      <c r="W152" t="s">
        <v>33</v>
      </c>
      <c r="X152" t="s">
        <v>33</v>
      </c>
      <c r="Y152" t="s">
        <v>33</v>
      </c>
      <c r="Z152" t="s">
        <v>34</v>
      </c>
      <c r="AA152" t="s">
        <v>33</v>
      </c>
      <c r="AB152" t="s">
        <v>38</v>
      </c>
      <c r="AC152">
        <v>0</v>
      </c>
      <c r="AD152">
        <v>0</v>
      </c>
      <c r="AE152" t="s">
        <v>39</v>
      </c>
      <c r="AF152" t="s">
        <v>1192</v>
      </c>
    </row>
    <row r="153" spans="1:32" x14ac:dyDescent="0.25">
      <c r="A153" t="s">
        <v>213</v>
      </c>
      <c r="B153">
        <v>57</v>
      </c>
      <c r="C153" t="s">
        <v>51</v>
      </c>
      <c r="D153" t="s">
        <v>79</v>
      </c>
      <c r="E153" t="s">
        <v>33</v>
      </c>
      <c r="F153" t="s">
        <v>33</v>
      </c>
      <c r="G153" t="s">
        <v>33</v>
      </c>
      <c r="H153" t="s">
        <v>33</v>
      </c>
      <c r="I153" t="s">
        <v>33</v>
      </c>
      <c r="J153" t="s">
        <v>33</v>
      </c>
      <c r="K153" t="s">
        <v>33</v>
      </c>
      <c r="L153" t="s">
        <v>42</v>
      </c>
      <c r="M153" t="s">
        <v>42</v>
      </c>
      <c r="N153">
        <v>1055</v>
      </c>
      <c r="O153">
        <v>0</v>
      </c>
      <c r="P153" t="s">
        <v>63</v>
      </c>
      <c r="Q153">
        <v>0</v>
      </c>
      <c r="R153">
        <v>0</v>
      </c>
      <c r="S153">
        <v>0</v>
      </c>
      <c r="T153" t="s">
        <v>44</v>
      </c>
      <c r="U153" t="s">
        <v>34</v>
      </c>
      <c r="V153" t="s">
        <v>33</v>
      </c>
      <c r="W153" t="s">
        <v>33</v>
      </c>
      <c r="X153" t="s">
        <v>33</v>
      </c>
      <c r="Y153" t="s">
        <v>33</v>
      </c>
      <c r="Z153" t="s">
        <v>33</v>
      </c>
      <c r="AA153" t="s">
        <v>33</v>
      </c>
      <c r="AB153" t="s">
        <v>48</v>
      </c>
      <c r="AC153">
        <v>0</v>
      </c>
      <c r="AD153">
        <v>0</v>
      </c>
      <c r="AE153" t="s">
        <v>39</v>
      </c>
      <c r="AF153" t="s">
        <v>1190</v>
      </c>
    </row>
    <row r="154" spans="1:32" x14ac:dyDescent="0.25">
      <c r="A154" t="s">
        <v>214</v>
      </c>
      <c r="B154">
        <v>75</v>
      </c>
      <c r="C154" t="s">
        <v>41</v>
      </c>
      <c r="D154" t="s">
        <v>79</v>
      </c>
      <c r="E154" t="s">
        <v>33</v>
      </c>
      <c r="F154" t="s">
        <v>33</v>
      </c>
      <c r="G154" t="s">
        <v>33</v>
      </c>
      <c r="H154" t="s">
        <v>33</v>
      </c>
      <c r="I154" t="s">
        <v>33</v>
      </c>
      <c r="J154" t="s">
        <v>33</v>
      </c>
      <c r="K154" t="s">
        <v>33</v>
      </c>
      <c r="L154" t="s">
        <v>42</v>
      </c>
      <c r="M154" t="s">
        <v>42</v>
      </c>
      <c r="N154">
        <v>1056</v>
      </c>
      <c r="O154">
        <v>0</v>
      </c>
      <c r="P154" t="s">
        <v>68</v>
      </c>
      <c r="Q154">
        <v>0</v>
      </c>
      <c r="R154">
        <v>0</v>
      </c>
      <c r="S154">
        <v>0</v>
      </c>
      <c r="T154" t="s">
        <v>44</v>
      </c>
      <c r="U154" t="s">
        <v>34</v>
      </c>
      <c r="V154" t="s">
        <v>34</v>
      </c>
      <c r="W154" t="s">
        <v>33</v>
      </c>
      <c r="X154" t="s">
        <v>33</v>
      </c>
      <c r="Y154" t="s">
        <v>33</v>
      </c>
      <c r="Z154" t="s">
        <v>33</v>
      </c>
      <c r="AA154" t="s">
        <v>33</v>
      </c>
      <c r="AB154" t="s">
        <v>48</v>
      </c>
      <c r="AC154">
        <v>0</v>
      </c>
      <c r="AD154">
        <v>0</v>
      </c>
      <c r="AE154" t="s">
        <v>39</v>
      </c>
      <c r="AF154" t="s">
        <v>1190</v>
      </c>
    </row>
    <row r="155" spans="1:32" x14ac:dyDescent="0.25">
      <c r="A155" t="s">
        <v>215</v>
      </c>
      <c r="B155">
        <v>79</v>
      </c>
      <c r="C155" t="s">
        <v>41</v>
      </c>
      <c r="D155" t="s">
        <v>79</v>
      </c>
      <c r="E155" t="s">
        <v>33</v>
      </c>
      <c r="F155" t="s">
        <v>33</v>
      </c>
      <c r="G155" t="s">
        <v>33</v>
      </c>
      <c r="H155" t="s">
        <v>33</v>
      </c>
      <c r="I155" t="s">
        <v>33</v>
      </c>
      <c r="J155" t="s">
        <v>33</v>
      </c>
      <c r="K155" t="s">
        <v>33</v>
      </c>
      <c r="L155" t="s">
        <v>42</v>
      </c>
      <c r="M155" t="s">
        <v>42</v>
      </c>
      <c r="N155">
        <v>1063</v>
      </c>
      <c r="O155">
        <v>0</v>
      </c>
      <c r="P155" t="s">
        <v>63</v>
      </c>
      <c r="Q155">
        <v>0</v>
      </c>
      <c r="R155">
        <v>0</v>
      </c>
      <c r="S155">
        <v>0</v>
      </c>
      <c r="T155" t="s">
        <v>44</v>
      </c>
      <c r="U155" t="s">
        <v>34</v>
      </c>
      <c r="V155" t="s">
        <v>34</v>
      </c>
      <c r="W155" t="s">
        <v>33</v>
      </c>
      <c r="X155" t="s">
        <v>33</v>
      </c>
      <c r="Y155" t="s">
        <v>33</v>
      </c>
      <c r="Z155" t="s">
        <v>33</v>
      </c>
      <c r="AA155" t="s">
        <v>33</v>
      </c>
      <c r="AB155" t="s">
        <v>48</v>
      </c>
      <c r="AC155">
        <v>0</v>
      </c>
      <c r="AD155">
        <v>0</v>
      </c>
      <c r="AE155" t="s">
        <v>39</v>
      </c>
      <c r="AF155" t="s">
        <v>1190</v>
      </c>
    </row>
    <row r="156" spans="1:32" x14ac:dyDescent="0.25">
      <c r="A156" t="s">
        <v>216</v>
      </c>
      <c r="B156">
        <v>79</v>
      </c>
      <c r="C156" t="s">
        <v>41</v>
      </c>
      <c r="D156" t="s">
        <v>79</v>
      </c>
      <c r="E156" t="s">
        <v>33</v>
      </c>
      <c r="F156" t="s">
        <v>33</v>
      </c>
      <c r="G156" t="s">
        <v>33</v>
      </c>
      <c r="H156" t="s">
        <v>33</v>
      </c>
      <c r="I156" t="s">
        <v>33</v>
      </c>
      <c r="J156" t="s">
        <v>33</v>
      </c>
      <c r="K156" t="s">
        <v>33</v>
      </c>
      <c r="L156" t="s">
        <v>42</v>
      </c>
      <c r="M156" t="s">
        <v>42</v>
      </c>
      <c r="N156">
        <v>1077</v>
      </c>
      <c r="O156">
        <v>0</v>
      </c>
      <c r="P156" t="s">
        <v>47</v>
      </c>
      <c r="Q156">
        <v>0</v>
      </c>
      <c r="R156">
        <v>0</v>
      </c>
      <c r="S156">
        <v>0</v>
      </c>
      <c r="T156" t="s">
        <v>44</v>
      </c>
      <c r="U156" t="s">
        <v>34</v>
      </c>
      <c r="V156" t="s">
        <v>33</v>
      </c>
      <c r="W156" t="s">
        <v>33</v>
      </c>
      <c r="X156" t="s">
        <v>33</v>
      </c>
      <c r="Y156" t="s">
        <v>33</v>
      </c>
      <c r="Z156" t="s">
        <v>33</v>
      </c>
      <c r="AA156" t="s">
        <v>33</v>
      </c>
      <c r="AB156" t="s">
        <v>48</v>
      </c>
      <c r="AC156">
        <v>0</v>
      </c>
      <c r="AD156">
        <v>0</v>
      </c>
      <c r="AE156" t="s">
        <v>39</v>
      </c>
      <c r="AF156" t="s">
        <v>1190</v>
      </c>
    </row>
    <row r="157" spans="1:32" x14ac:dyDescent="0.25">
      <c r="A157" t="s">
        <v>217</v>
      </c>
      <c r="B157">
        <v>55</v>
      </c>
      <c r="C157" t="s">
        <v>51</v>
      </c>
      <c r="D157" t="s">
        <v>79</v>
      </c>
      <c r="E157" t="s">
        <v>33</v>
      </c>
      <c r="F157" t="s">
        <v>33</v>
      </c>
      <c r="G157" t="s">
        <v>33</v>
      </c>
      <c r="H157" t="s">
        <v>33</v>
      </c>
      <c r="I157" t="s">
        <v>33</v>
      </c>
      <c r="J157" t="s">
        <v>33</v>
      </c>
      <c r="K157" t="s">
        <v>33</v>
      </c>
      <c r="L157" t="s">
        <v>42</v>
      </c>
      <c r="M157" t="s">
        <v>42</v>
      </c>
      <c r="N157">
        <v>3507</v>
      </c>
      <c r="O157">
        <v>0</v>
      </c>
      <c r="P157" t="s">
        <v>59</v>
      </c>
      <c r="Q157">
        <v>0</v>
      </c>
      <c r="R157">
        <v>0</v>
      </c>
      <c r="S157">
        <v>0</v>
      </c>
      <c r="T157" t="s">
        <v>44</v>
      </c>
      <c r="U157" t="s">
        <v>33</v>
      </c>
      <c r="V157" t="s">
        <v>34</v>
      </c>
      <c r="W157" t="s">
        <v>33</v>
      </c>
      <c r="X157" t="s">
        <v>33</v>
      </c>
      <c r="Y157" t="s">
        <v>33</v>
      </c>
      <c r="Z157" t="s">
        <v>34</v>
      </c>
      <c r="AA157" t="s">
        <v>33</v>
      </c>
      <c r="AB157" t="s">
        <v>38</v>
      </c>
      <c r="AC157">
        <v>0</v>
      </c>
      <c r="AD157">
        <v>0</v>
      </c>
      <c r="AE157" t="s">
        <v>39</v>
      </c>
      <c r="AF157" t="s">
        <v>1192</v>
      </c>
    </row>
    <row r="158" spans="1:32" x14ac:dyDescent="0.25">
      <c r="A158" t="s">
        <v>218</v>
      </c>
      <c r="B158">
        <v>54</v>
      </c>
      <c r="C158" t="s">
        <v>51</v>
      </c>
      <c r="D158" t="s">
        <v>79</v>
      </c>
      <c r="E158" t="s">
        <v>33</v>
      </c>
      <c r="F158" t="s">
        <v>33</v>
      </c>
      <c r="G158" t="s">
        <v>33</v>
      </c>
      <c r="H158" t="s">
        <v>33</v>
      </c>
      <c r="I158" t="s">
        <v>33</v>
      </c>
      <c r="J158" t="s">
        <v>33</v>
      </c>
      <c r="K158" t="s">
        <v>33</v>
      </c>
      <c r="L158" t="s">
        <v>42</v>
      </c>
      <c r="M158" t="s">
        <v>42</v>
      </c>
      <c r="N158">
        <v>4097</v>
      </c>
      <c r="O158">
        <v>0</v>
      </c>
      <c r="P158" t="s">
        <v>36</v>
      </c>
      <c r="Q158">
        <v>0</v>
      </c>
      <c r="R158">
        <v>0</v>
      </c>
      <c r="S158">
        <v>0</v>
      </c>
      <c r="T158" t="s">
        <v>44</v>
      </c>
      <c r="U158" t="s">
        <v>33</v>
      </c>
      <c r="V158" t="s">
        <v>33</v>
      </c>
      <c r="W158" t="s">
        <v>33</v>
      </c>
      <c r="X158" t="s">
        <v>33</v>
      </c>
      <c r="Y158" t="s">
        <v>33</v>
      </c>
      <c r="Z158" t="s">
        <v>34</v>
      </c>
      <c r="AA158" t="s">
        <v>33</v>
      </c>
      <c r="AB158" t="s">
        <v>45</v>
      </c>
      <c r="AC158">
        <v>0</v>
      </c>
      <c r="AD158">
        <v>0</v>
      </c>
      <c r="AE158" t="s">
        <v>39</v>
      </c>
      <c r="AF158" t="s">
        <v>1193</v>
      </c>
    </row>
    <row r="159" spans="1:32" x14ac:dyDescent="0.25">
      <c r="A159" t="s">
        <v>219</v>
      </c>
      <c r="B159">
        <v>52</v>
      </c>
      <c r="C159" t="s">
        <v>51</v>
      </c>
      <c r="D159" t="s">
        <v>79</v>
      </c>
      <c r="E159" t="s">
        <v>33</v>
      </c>
      <c r="F159" t="s">
        <v>33</v>
      </c>
      <c r="G159" t="s">
        <v>33</v>
      </c>
      <c r="H159" t="s">
        <v>33</v>
      </c>
      <c r="I159" t="s">
        <v>33</v>
      </c>
      <c r="J159" t="s">
        <v>33</v>
      </c>
      <c r="K159" t="s">
        <v>33</v>
      </c>
      <c r="L159" t="s">
        <v>42</v>
      </c>
      <c r="M159" t="s">
        <v>42</v>
      </c>
      <c r="N159">
        <v>1086</v>
      </c>
      <c r="O159">
        <v>0</v>
      </c>
      <c r="P159" t="s">
        <v>59</v>
      </c>
      <c r="Q159">
        <v>0</v>
      </c>
      <c r="R159">
        <v>0</v>
      </c>
      <c r="S159">
        <v>0</v>
      </c>
      <c r="T159" t="s">
        <v>44</v>
      </c>
      <c r="U159" t="s">
        <v>33</v>
      </c>
      <c r="V159" t="s">
        <v>33</v>
      </c>
      <c r="W159" t="s">
        <v>33</v>
      </c>
      <c r="X159" t="s">
        <v>33</v>
      </c>
      <c r="Y159" t="s">
        <v>33</v>
      </c>
      <c r="Z159" t="s">
        <v>34</v>
      </c>
      <c r="AA159" t="s">
        <v>33</v>
      </c>
      <c r="AB159" t="s">
        <v>45</v>
      </c>
      <c r="AC159">
        <v>0</v>
      </c>
      <c r="AD159">
        <v>0</v>
      </c>
      <c r="AE159" t="s">
        <v>39</v>
      </c>
      <c r="AF159" t="s">
        <v>1193</v>
      </c>
    </row>
    <row r="160" spans="1:32" x14ac:dyDescent="0.25">
      <c r="A160" t="s">
        <v>220</v>
      </c>
      <c r="B160">
        <v>58</v>
      </c>
      <c r="C160" t="s">
        <v>51</v>
      </c>
      <c r="D160" t="s">
        <v>79</v>
      </c>
      <c r="E160" t="s">
        <v>33</v>
      </c>
      <c r="F160" t="s">
        <v>33</v>
      </c>
      <c r="G160" t="s">
        <v>33</v>
      </c>
      <c r="H160" t="s">
        <v>33</v>
      </c>
      <c r="I160" t="s">
        <v>33</v>
      </c>
      <c r="J160" t="s">
        <v>33</v>
      </c>
      <c r="K160" t="s">
        <v>33</v>
      </c>
      <c r="L160" t="s">
        <v>42</v>
      </c>
      <c r="M160" t="s">
        <v>42</v>
      </c>
      <c r="N160">
        <v>1092</v>
      </c>
      <c r="O160">
        <v>0</v>
      </c>
      <c r="P160" t="s">
        <v>47</v>
      </c>
      <c r="Q160">
        <v>0</v>
      </c>
      <c r="R160">
        <v>0</v>
      </c>
      <c r="S160">
        <v>0</v>
      </c>
      <c r="T160" t="s">
        <v>44</v>
      </c>
      <c r="U160" t="s">
        <v>34</v>
      </c>
      <c r="V160" t="s">
        <v>33</v>
      </c>
      <c r="W160" t="s">
        <v>33</v>
      </c>
      <c r="X160" t="s">
        <v>33</v>
      </c>
      <c r="Y160" t="s">
        <v>33</v>
      </c>
      <c r="Z160" t="s">
        <v>34</v>
      </c>
      <c r="AA160" t="s">
        <v>33</v>
      </c>
      <c r="AB160" t="s">
        <v>48</v>
      </c>
      <c r="AC160">
        <v>0</v>
      </c>
      <c r="AD160">
        <v>0</v>
      </c>
      <c r="AE160" t="s">
        <v>39</v>
      </c>
      <c r="AF160" t="s">
        <v>1190</v>
      </c>
    </row>
    <row r="161" spans="1:32" x14ac:dyDescent="0.25">
      <c r="A161" t="s">
        <v>221</v>
      </c>
      <c r="B161">
        <v>46</v>
      </c>
      <c r="C161" t="s">
        <v>51</v>
      </c>
      <c r="D161" t="s">
        <v>79</v>
      </c>
      <c r="E161" t="s">
        <v>33</v>
      </c>
      <c r="F161" t="s">
        <v>33</v>
      </c>
      <c r="G161" t="s">
        <v>33</v>
      </c>
      <c r="H161" t="s">
        <v>33</v>
      </c>
      <c r="I161" t="s">
        <v>33</v>
      </c>
      <c r="J161" t="s">
        <v>33</v>
      </c>
      <c r="K161" t="s">
        <v>33</v>
      </c>
      <c r="L161" t="s">
        <v>42</v>
      </c>
      <c r="M161" t="s">
        <v>42</v>
      </c>
      <c r="N161">
        <v>1095</v>
      </c>
      <c r="O161">
        <v>0</v>
      </c>
      <c r="P161" t="s">
        <v>93</v>
      </c>
      <c r="Q161">
        <v>0</v>
      </c>
      <c r="R161">
        <v>0</v>
      </c>
      <c r="S161">
        <v>0</v>
      </c>
      <c r="T161" t="s">
        <v>44</v>
      </c>
      <c r="U161" t="s">
        <v>33</v>
      </c>
      <c r="V161" t="s">
        <v>34</v>
      </c>
      <c r="W161" t="s">
        <v>33</v>
      </c>
      <c r="X161" t="s">
        <v>33</v>
      </c>
      <c r="Y161" t="s">
        <v>33</v>
      </c>
      <c r="Z161" t="s">
        <v>34</v>
      </c>
      <c r="AA161" t="s">
        <v>33</v>
      </c>
      <c r="AB161" t="s">
        <v>38</v>
      </c>
      <c r="AC161">
        <v>0</v>
      </c>
      <c r="AD161">
        <v>0</v>
      </c>
      <c r="AE161" t="s">
        <v>39</v>
      </c>
      <c r="AF161" t="s">
        <v>1192</v>
      </c>
    </row>
    <row r="162" spans="1:32" x14ac:dyDescent="0.25">
      <c r="A162" t="s">
        <v>222</v>
      </c>
      <c r="B162">
        <v>67</v>
      </c>
      <c r="C162" t="s">
        <v>41</v>
      </c>
      <c r="D162" t="s">
        <v>79</v>
      </c>
      <c r="E162" t="s">
        <v>33</v>
      </c>
      <c r="F162" t="s">
        <v>33</v>
      </c>
      <c r="G162" t="s">
        <v>33</v>
      </c>
      <c r="H162" t="s">
        <v>33</v>
      </c>
      <c r="I162" t="s">
        <v>33</v>
      </c>
      <c r="J162" t="s">
        <v>33</v>
      </c>
      <c r="K162" t="s">
        <v>33</v>
      </c>
      <c r="L162" t="s">
        <v>42</v>
      </c>
      <c r="M162" t="s">
        <v>42</v>
      </c>
      <c r="N162">
        <v>1096</v>
      </c>
      <c r="O162">
        <v>0</v>
      </c>
      <c r="P162" t="s">
        <v>63</v>
      </c>
      <c r="Q162">
        <v>0</v>
      </c>
      <c r="R162">
        <v>0</v>
      </c>
      <c r="S162">
        <v>0</v>
      </c>
      <c r="T162" t="s">
        <v>44</v>
      </c>
      <c r="U162" t="s">
        <v>34</v>
      </c>
      <c r="V162" t="s">
        <v>34</v>
      </c>
      <c r="W162" t="s">
        <v>33</v>
      </c>
      <c r="X162" t="s">
        <v>33</v>
      </c>
      <c r="Y162" t="s">
        <v>34</v>
      </c>
      <c r="Z162" t="s">
        <v>33</v>
      </c>
      <c r="AA162" t="s">
        <v>33</v>
      </c>
      <c r="AB162" t="s">
        <v>48</v>
      </c>
      <c r="AC162">
        <v>0</v>
      </c>
      <c r="AD162">
        <v>0</v>
      </c>
      <c r="AE162" t="s">
        <v>39</v>
      </c>
      <c r="AF162" t="s">
        <v>1190</v>
      </c>
    </row>
    <row r="163" spans="1:32" x14ac:dyDescent="0.25">
      <c r="A163" t="s">
        <v>223</v>
      </c>
      <c r="B163">
        <v>90</v>
      </c>
      <c r="C163" t="s">
        <v>41</v>
      </c>
      <c r="D163" t="s">
        <v>32</v>
      </c>
      <c r="E163" t="s">
        <v>33</v>
      </c>
      <c r="F163" t="s">
        <v>33</v>
      </c>
      <c r="G163" t="s">
        <v>33</v>
      </c>
      <c r="H163" t="s">
        <v>34</v>
      </c>
      <c r="I163" t="s">
        <v>34</v>
      </c>
      <c r="J163" t="s">
        <v>34</v>
      </c>
      <c r="K163" t="s">
        <v>34</v>
      </c>
      <c r="L163" t="s">
        <v>52</v>
      </c>
      <c r="M163" t="s">
        <v>52</v>
      </c>
      <c r="N163">
        <v>197</v>
      </c>
      <c r="O163">
        <v>2</v>
      </c>
      <c r="P163" t="s">
        <v>47</v>
      </c>
      <c r="Q163">
        <v>17</v>
      </c>
      <c r="R163">
        <v>15</v>
      </c>
      <c r="S163">
        <v>16</v>
      </c>
      <c r="T163" t="s">
        <v>54</v>
      </c>
      <c r="U163" t="s">
        <v>34</v>
      </c>
      <c r="V163" t="s">
        <v>34</v>
      </c>
      <c r="W163" t="s">
        <v>34</v>
      </c>
      <c r="X163" t="s">
        <v>33</v>
      </c>
      <c r="Y163" t="s">
        <v>34</v>
      </c>
      <c r="Z163" t="s">
        <v>34</v>
      </c>
      <c r="AA163" t="s">
        <v>34</v>
      </c>
      <c r="AB163" t="s">
        <v>224</v>
      </c>
      <c r="AC163">
        <v>1</v>
      </c>
      <c r="AD163">
        <v>16</v>
      </c>
      <c r="AE163" t="s">
        <v>56</v>
      </c>
      <c r="AF163" t="s">
        <v>1194</v>
      </c>
    </row>
    <row r="164" spans="1:32" x14ac:dyDescent="0.25">
      <c r="A164" t="s">
        <v>225</v>
      </c>
      <c r="B164">
        <v>69</v>
      </c>
      <c r="C164" t="s">
        <v>41</v>
      </c>
      <c r="D164" t="s">
        <v>32</v>
      </c>
      <c r="E164" t="s">
        <v>33</v>
      </c>
      <c r="F164" t="s">
        <v>33</v>
      </c>
      <c r="G164" t="s">
        <v>33</v>
      </c>
      <c r="H164" t="s">
        <v>33</v>
      </c>
      <c r="I164" t="s">
        <v>33</v>
      </c>
      <c r="J164" t="s">
        <v>33</v>
      </c>
      <c r="K164" t="s">
        <v>33</v>
      </c>
      <c r="L164" t="s">
        <v>42</v>
      </c>
      <c r="M164" t="s">
        <v>42</v>
      </c>
      <c r="N164">
        <v>1097</v>
      </c>
      <c r="O164">
        <v>0</v>
      </c>
      <c r="P164" t="s">
        <v>66</v>
      </c>
      <c r="Q164">
        <v>0</v>
      </c>
      <c r="R164">
        <v>0</v>
      </c>
      <c r="S164">
        <v>0</v>
      </c>
      <c r="T164" t="s">
        <v>44</v>
      </c>
      <c r="U164" t="s">
        <v>33</v>
      </c>
      <c r="V164" t="s">
        <v>34</v>
      </c>
      <c r="W164" t="s">
        <v>33</v>
      </c>
      <c r="X164" t="s">
        <v>33</v>
      </c>
      <c r="Y164" t="s">
        <v>33</v>
      </c>
      <c r="Z164" t="s">
        <v>34</v>
      </c>
      <c r="AA164" t="s">
        <v>33</v>
      </c>
      <c r="AB164" t="s">
        <v>45</v>
      </c>
      <c r="AC164">
        <v>0</v>
      </c>
      <c r="AD164">
        <v>0</v>
      </c>
      <c r="AE164" t="s">
        <v>39</v>
      </c>
      <c r="AF164" t="s">
        <v>1193</v>
      </c>
    </row>
    <row r="165" spans="1:32" x14ac:dyDescent="0.25">
      <c r="A165" t="s">
        <v>226</v>
      </c>
      <c r="B165">
        <v>58</v>
      </c>
      <c r="C165" t="s">
        <v>51</v>
      </c>
      <c r="D165" t="s">
        <v>32</v>
      </c>
      <c r="E165" t="s">
        <v>33</v>
      </c>
      <c r="F165" t="s">
        <v>33</v>
      </c>
      <c r="G165" t="s">
        <v>33</v>
      </c>
      <c r="H165" t="s">
        <v>33</v>
      </c>
      <c r="I165" t="s">
        <v>33</v>
      </c>
      <c r="J165" t="s">
        <v>33</v>
      </c>
      <c r="K165" t="s">
        <v>33</v>
      </c>
      <c r="L165" t="s">
        <v>42</v>
      </c>
      <c r="M165" t="s">
        <v>42</v>
      </c>
      <c r="N165">
        <v>1102</v>
      </c>
      <c r="O165">
        <v>0</v>
      </c>
      <c r="P165" t="s">
        <v>36</v>
      </c>
      <c r="Q165">
        <v>0</v>
      </c>
      <c r="R165">
        <v>0</v>
      </c>
      <c r="S165">
        <v>0</v>
      </c>
      <c r="T165" t="s">
        <v>44</v>
      </c>
      <c r="U165" t="s">
        <v>34</v>
      </c>
      <c r="V165" t="s">
        <v>34</v>
      </c>
      <c r="W165" t="s">
        <v>33</v>
      </c>
      <c r="X165" t="s">
        <v>33</v>
      </c>
      <c r="Y165" t="s">
        <v>33</v>
      </c>
      <c r="Z165" t="s">
        <v>34</v>
      </c>
      <c r="AA165" t="s">
        <v>33</v>
      </c>
      <c r="AB165" t="s">
        <v>45</v>
      </c>
      <c r="AC165">
        <v>0</v>
      </c>
      <c r="AD165">
        <v>0</v>
      </c>
      <c r="AE165" t="s">
        <v>39</v>
      </c>
      <c r="AF165" t="s">
        <v>1193</v>
      </c>
    </row>
    <row r="166" spans="1:32" x14ac:dyDescent="0.25">
      <c r="A166" t="s">
        <v>227</v>
      </c>
      <c r="B166">
        <v>33</v>
      </c>
      <c r="C166" t="s">
        <v>58</v>
      </c>
      <c r="D166" t="s">
        <v>32</v>
      </c>
      <c r="E166" t="s">
        <v>33</v>
      </c>
      <c r="F166" t="s">
        <v>33</v>
      </c>
      <c r="G166" t="s">
        <v>33</v>
      </c>
      <c r="H166" t="s">
        <v>33</v>
      </c>
      <c r="I166" t="s">
        <v>33</v>
      </c>
      <c r="J166" t="s">
        <v>33</v>
      </c>
      <c r="K166" t="s">
        <v>33</v>
      </c>
      <c r="L166" t="s">
        <v>42</v>
      </c>
      <c r="M166" t="s">
        <v>42</v>
      </c>
      <c r="N166">
        <v>1105</v>
      </c>
      <c r="O166">
        <v>0</v>
      </c>
      <c r="P166" t="s">
        <v>81</v>
      </c>
      <c r="Q166">
        <v>0</v>
      </c>
      <c r="R166">
        <v>0</v>
      </c>
      <c r="S166">
        <v>0</v>
      </c>
      <c r="T166" t="s">
        <v>44</v>
      </c>
      <c r="U166" t="s">
        <v>34</v>
      </c>
      <c r="V166" t="s">
        <v>34</v>
      </c>
      <c r="W166" t="s">
        <v>33</v>
      </c>
      <c r="X166" t="s">
        <v>33</v>
      </c>
      <c r="Y166" t="s">
        <v>33</v>
      </c>
      <c r="Z166" t="s">
        <v>34</v>
      </c>
      <c r="AA166" t="s">
        <v>33</v>
      </c>
      <c r="AB166" t="s">
        <v>48</v>
      </c>
      <c r="AC166">
        <v>0</v>
      </c>
      <c r="AD166">
        <v>0</v>
      </c>
      <c r="AE166" t="s">
        <v>39</v>
      </c>
      <c r="AF166" t="s">
        <v>1190</v>
      </c>
    </row>
    <row r="167" spans="1:32" x14ac:dyDescent="0.25">
      <c r="A167" t="s">
        <v>228</v>
      </c>
      <c r="B167">
        <v>61</v>
      </c>
      <c r="C167" t="s">
        <v>41</v>
      </c>
      <c r="D167" t="s">
        <v>32</v>
      </c>
      <c r="E167" t="s">
        <v>33</v>
      </c>
      <c r="F167" t="s">
        <v>33</v>
      </c>
      <c r="G167" t="s">
        <v>33</v>
      </c>
      <c r="H167" t="s">
        <v>33</v>
      </c>
      <c r="I167" t="s">
        <v>33</v>
      </c>
      <c r="J167" t="s">
        <v>33</v>
      </c>
      <c r="K167" t="s">
        <v>33</v>
      </c>
      <c r="L167" t="s">
        <v>42</v>
      </c>
      <c r="M167" t="s">
        <v>42</v>
      </c>
      <c r="N167">
        <v>1108</v>
      </c>
      <c r="O167">
        <v>0</v>
      </c>
      <c r="P167" t="s">
        <v>36</v>
      </c>
      <c r="Q167">
        <v>0</v>
      </c>
      <c r="R167">
        <v>0</v>
      </c>
      <c r="S167">
        <v>0</v>
      </c>
      <c r="T167" t="s">
        <v>44</v>
      </c>
      <c r="U167" t="s">
        <v>34</v>
      </c>
      <c r="V167" t="s">
        <v>34</v>
      </c>
      <c r="W167" t="s">
        <v>33</v>
      </c>
      <c r="X167" t="s">
        <v>33</v>
      </c>
      <c r="Y167" t="s">
        <v>33</v>
      </c>
      <c r="Z167" t="s">
        <v>34</v>
      </c>
      <c r="AA167" t="s">
        <v>33</v>
      </c>
      <c r="AB167" t="s">
        <v>45</v>
      </c>
      <c r="AC167">
        <v>0</v>
      </c>
      <c r="AD167">
        <v>0</v>
      </c>
      <c r="AE167" t="s">
        <v>39</v>
      </c>
      <c r="AF167" t="s">
        <v>1193</v>
      </c>
    </row>
    <row r="168" spans="1:32" x14ac:dyDescent="0.25">
      <c r="A168" t="s">
        <v>229</v>
      </c>
      <c r="B168">
        <v>80</v>
      </c>
      <c r="C168" t="s">
        <v>41</v>
      </c>
      <c r="D168" t="s">
        <v>32</v>
      </c>
      <c r="E168" t="s">
        <v>33</v>
      </c>
      <c r="F168" t="s">
        <v>33</v>
      </c>
      <c r="G168" t="s">
        <v>33</v>
      </c>
      <c r="H168" t="s">
        <v>33</v>
      </c>
      <c r="I168" t="s">
        <v>33</v>
      </c>
      <c r="J168" t="s">
        <v>33</v>
      </c>
      <c r="K168" t="s">
        <v>33</v>
      </c>
      <c r="L168" t="s">
        <v>42</v>
      </c>
      <c r="M168" t="s">
        <v>42</v>
      </c>
      <c r="N168">
        <v>1110</v>
      </c>
      <c r="O168">
        <v>0</v>
      </c>
      <c r="P168" t="s">
        <v>63</v>
      </c>
      <c r="Q168">
        <v>0</v>
      </c>
      <c r="R168">
        <v>0</v>
      </c>
      <c r="S168">
        <v>0</v>
      </c>
      <c r="T168" t="s">
        <v>44</v>
      </c>
      <c r="U168" t="s">
        <v>34</v>
      </c>
      <c r="V168" t="s">
        <v>33</v>
      </c>
      <c r="W168" t="s">
        <v>33</v>
      </c>
      <c r="X168" t="s">
        <v>33</v>
      </c>
      <c r="Y168" t="s">
        <v>33</v>
      </c>
      <c r="Z168" t="s">
        <v>33</v>
      </c>
      <c r="AA168" t="s">
        <v>33</v>
      </c>
      <c r="AB168" t="s">
        <v>48</v>
      </c>
      <c r="AC168">
        <v>0</v>
      </c>
      <c r="AD168">
        <v>0</v>
      </c>
      <c r="AE168" t="s">
        <v>39</v>
      </c>
      <c r="AF168" t="s">
        <v>1190</v>
      </c>
    </row>
    <row r="169" spans="1:32" x14ac:dyDescent="0.25">
      <c r="A169" t="s">
        <v>230</v>
      </c>
      <c r="B169">
        <v>69</v>
      </c>
      <c r="C169" t="s">
        <v>41</v>
      </c>
      <c r="D169" t="s">
        <v>32</v>
      </c>
      <c r="E169" t="s">
        <v>33</v>
      </c>
      <c r="F169" t="s">
        <v>33</v>
      </c>
      <c r="G169" t="s">
        <v>33</v>
      </c>
      <c r="H169" t="s">
        <v>33</v>
      </c>
      <c r="I169" t="s">
        <v>33</v>
      </c>
      <c r="J169" t="s">
        <v>33</v>
      </c>
      <c r="K169" t="s">
        <v>33</v>
      </c>
      <c r="L169" t="s">
        <v>42</v>
      </c>
      <c r="M169" t="s">
        <v>42</v>
      </c>
      <c r="N169">
        <v>1114</v>
      </c>
      <c r="O169">
        <v>0</v>
      </c>
      <c r="P169" t="s">
        <v>63</v>
      </c>
      <c r="Q169">
        <v>0</v>
      </c>
      <c r="R169">
        <v>0</v>
      </c>
      <c r="S169">
        <v>0</v>
      </c>
      <c r="T169" t="s">
        <v>44</v>
      </c>
      <c r="U169" t="s">
        <v>34</v>
      </c>
      <c r="V169" t="s">
        <v>33</v>
      </c>
      <c r="W169" t="s">
        <v>33</v>
      </c>
      <c r="X169" t="s">
        <v>33</v>
      </c>
      <c r="Y169" t="s">
        <v>33</v>
      </c>
      <c r="Z169" t="s">
        <v>33</v>
      </c>
      <c r="AA169" t="s">
        <v>33</v>
      </c>
      <c r="AB169" t="s">
        <v>48</v>
      </c>
      <c r="AC169">
        <v>0</v>
      </c>
      <c r="AD169">
        <v>0</v>
      </c>
      <c r="AE169" t="s">
        <v>39</v>
      </c>
      <c r="AF169" t="s">
        <v>1190</v>
      </c>
    </row>
    <row r="170" spans="1:32" x14ac:dyDescent="0.25">
      <c r="A170" t="s">
        <v>231</v>
      </c>
      <c r="B170">
        <v>72</v>
      </c>
      <c r="C170" t="s">
        <v>41</v>
      </c>
      <c r="D170" t="s">
        <v>32</v>
      </c>
      <c r="E170" t="s">
        <v>33</v>
      </c>
      <c r="F170" t="s">
        <v>33</v>
      </c>
      <c r="G170" t="s">
        <v>33</v>
      </c>
      <c r="H170" t="s">
        <v>33</v>
      </c>
      <c r="I170" t="s">
        <v>33</v>
      </c>
      <c r="J170" t="s">
        <v>33</v>
      </c>
      <c r="K170" t="s">
        <v>33</v>
      </c>
      <c r="L170" t="s">
        <v>42</v>
      </c>
      <c r="M170" t="s">
        <v>42</v>
      </c>
      <c r="N170">
        <v>1130</v>
      </c>
      <c r="O170">
        <v>0</v>
      </c>
      <c r="P170" t="s">
        <v>47</v>
      </c>
      <c r="Q170">
        <v>0</v>
      </c>
      <c r="R170">
        <v>0</v>
      </c>
      <c r="S170">
        <v>0</v>
      </c>
      <c r="T170" t="s">
        <v>44</v>
      </c>
      <c r="U170" t="s">
        <v>34</v>
      </c>
      <c r="V170" t="s">
        <v>33</v>
      </c>
      <c r="W170" t="s">
        <v>33</v>
      </c>
      <c r="X170" t="s">
        <v>33</v>
      </c>
      <c r="Y170" t="s">
        <v>33</v>
      </c>
      <c r="Z170" t="s">
        <v>33</v>
      </c>
      <c r="AA170" t="s">
        <v>33</v>
      </c>
      <c r="AB170" t="s">
        <v>48</v>
      </c>
      <c r="AC170">
        <v>0</v>
      </c>
      <c r="AD170">
        <v>0</v>
      </c>
      <c r="AE170" t="s">
        <v>39</v>
      </c>
      <c r="AF170" t="s">
        <v>1190</v>
      </c>
    </row>
    <row r="171" spans="1:32" x14ac:dyDescent="0.25">
      <c r="A171" t="s">
        <v>1154</v>
      </c>
      <c r="B171">
        <v>78</v>
      </c>
      <c r="C171" t="s">
        <v>41</v>
      </c>
      <c r="D171" t="s">
        <v>79</v>
      </c>
      <c r="E171" t="s">
        <v>33</v>
      </c>
      <c r="F171" t="s">
        <v>33</v>
      </c>
      <c r="G171" t="s">
        <v>33</v>
      </c>
      <c r="H171" t="s">
        <v>33</v>
      </c>
      <c r="I171" t="s">
        <v>33</v>
      </c>
      <c r="J171" t="s">
        <v>34</v>
      </c>
      <c r="K171" t="s">
        <v>34</v>
      </c>
      <c r="L171" t="s">
        <v>35</v>
      </c>
      <c r="M171" t="s">
        <v>35</v>
      </c>
      <c r="N171">
        <v>1853</v>
      </c>
      <c r="O171">
        <v>2</v>
      </c>
      <c r="P171" t="s">
        <v>63</v>
      </c>
      <c r="Q171">
        <v>10</v>
      </c>
      <c r="R171">
        <v>9</v>
      </c>
      <c r="S171">
        <v>9.5</v>
      </c>
      <c r="T171" t="s">
        <v>37</v>
      </c>
      <c r="U171" t="s">
        <v>34</v>
      </c>
      <c r="V171" t="s">
        <v>33</v>
      </c>
      <c r="W171" t="s">
        <v>34</v>
      </c>
      <c r="X171" t="s">
        <v>33</v>
      </c>
      <c r="Y171" t="s">
        <v>33</v>
      </c>
      <c r="Z171" t="s">
        <v>34</v>
      </c>
      <c r="AA171" t="s">
        <v>34</v>
      </c>
      <c r="AB171" t="s">
        <v>48</v>
      </c>
      <c r="AC171">
        <v>0</v>
      </c>
      <c r="AD171">
        <v>9.5</v>
      </c>
      <c r="AE171" t="s">
        <v>39</v>
      </c>
      <c r="AF171" t="s">
        <v>1190</v>
      </c>
    </row>
    <row r="172" spans="1:32" x14ac:dyDescent="0.25">
      <c r="A172" t="s">
        <v>233</v>
      </c>
      <c r="B172">
        <v>34</v>
      </c>
      <c r="C172" t="s">
        <v>58</v>
      </c>
      <c r="D172" t="s">
        <v>32</v>
      </c>
      <c r="E172" t="s">
        <v>33</v>
      </c>
      <c r="F172" t="s">
        <v>33</v>
      </c>
      <c r="G172" t="s">
        <v>33</v>
      </c>
      <c r="H172" t="s">
        <v>33</v>
      </c>
      <c r="I172" t="s">
        <v>33</v>
      </c>
      <c r="J172" t="s">
        <v>33</v>
      </c>
      <c r="K172" t="s">
        <v>33</v>
      </c>
      <c r="L172" t="s">
        <v>42</v>
      </c>
      <c r="M172" t="s">
        <v>42</v>
      </c>
      <c r="N172">
        <v>1135</v>
      </c>
      <c r="O172">
        <v>0</v>
      </c>
      <c r="P172" t="s">
        <v>47</v>
      </c>
      <c r="Q172">
        <v>0</v>
      </c>
      <c r="R172">
        <v>0</v>
      </c>
      <c r="S172">
        <v>0</v>
      </c>
      <c r="T172" t="s">
        <v>44</v>
      </c>
      <c r="U172" t="s">
        <v>34</v>
      </c>
      <c r="V172" t="s">
        <v>33</v>
      </c>
      <c r="W172" t="s">
        <v>33</v>
      </c>
      <c r="X172" t="s">
        <v>33</v>
      </c>
      <c r="Y172" t="s">
        <v>33</v>
      </c>
      <c r="Z172" t="s">
        <v>33</v>
      </c>
      <c r="AA172" t="s">
        <v>33</v>
      </c>
      <c r="AB172" t="s">
        <v>48</v>
      </c>
      <c r="AC172">
        <v>0</v>
      </c>
      <c r="AD172">
        <v>0</v>
      </c>
      <c r="AE172" t="s">
        <v>39</v>
      </c>
      <c r="AF172" t="s">
        <v>1190</v>
      </c>
    </row>
    <row r="173" spans="1:32" x14ac:dyDescent="0.25">
      <c r="A173" t="s">
        <v>234</v>
      </c>
      <c r="B173">
        <v>70</v>
      </c>
      <c r="C173" t="s">
        <v>41</v>
      </c>
      <c r="D173" t="s">
        <v>32</v>
      </c>
      <c r="E173" t="s">
        <v>33</v>
      </c>
      <c r="F173" t="s">
        <v>33</v>
      </c>
      <c r="G173" t="s">
        <v>33</v>
      </c>
      <c r="H173" t="s">
        <v>33</v>
      </c>
      <c r="I173" t="s">
        <v>33</v>
      </c>
      <c r="J173" t="s">
        <v>33</v>
      </c>
      <c r="K173" t="s">
        <v>33</v>
      </c>
      <c r="L173" t="s">
        <v>42</v>
      </c>
      <c r="M173" t="s">
        <v>42</v>
      </c>
      <c r="N173">
        <v>1137</v>
      </c>
      <c r="O173">
        <v>0</v>
      </c>
      <c r="P173" t="s">
        <v>66</v>
      </c>
      <c r="Q173">
        <v>0</v>
      </c>
      <c r="R173">
        <v>0</v>
      </c>
      <c r="S173">
        <v>0</v>
      </c>
      <c r="T173" t="s">
        <v>44</v>
      </c>
      <c r="U173" t="s">
        <v>34</v>
      </c>
      <c r="V173" t="s">
        <v>33</v>
      </c>
      <c r="W173" t="s">
        <v>33</v>
      </c>
      <c r="X173" t="s">
        <v>33</v>
      </c>
      <c r="Y173" t="s">
        <v>33</v>
      </c>
      <c r="Z173" t="s">
        <v>33</v>
      </c>
      <c r="AA173" t="s">
        <v>33</v>
      </c>
      <c r="AB173" t="s">
        <v>48</v>
      </c>
      <c r="AC173">
        <v>0</v>
      </c>
      <c r="AD173">
        <v>0</v>
      </c>
      <c r="AE173" t="s">
        <v>39</v>
      </c>
      <c r="AF173" t="s">
        <v>1190</v>
      </c>
    </row>
    <row r="174" spans="1:32" x14ac:dyDescent="0.25">
      <c r="A174" t="s">
        <v>235</v>
      </c>
      <c r="B174">
        <v>67</v>
      </c>
      <c r="C174" t="s">
        <v>41</v>
      </c>
      <c r="D174" t="s">
        <v>32</v>
      </c>
      <c r="E174" t="s">
        <v>33</v>
      </c>
      <c r="F174" t="s">
        <v>33</v>
      </c>
      <c r="G174" t="s">
        <v>33</v>
      </c>
      <c r="H174" t="s">
        <v>33</v>
      </c>
      <c r="I174" t="s">
        <v>33</v>
      </c>
      <c r="J174" t="s">
        <v>33</v>
      </c>
      <c r="K174" t="s">
        <v>33</v>
      </c>
      <c r="L174" t="s">
        <v>42</v>
      </c>
      <c r="M174" t="s">
        <v>42</v>
      </c>
      <c r="N174">
        <v>1145</v>
      </c>
      <c r="O174">
        <v>0</v>
      </c>
      <c r="P174" t="s">
        <v>47</v>
      </c>
      <c r="Q174">
        <v>0</v>
      </c>
      <c r="R174">
        <v>0</v>
      </c>
      <c r="S174">
        <v>0</v>
      </c>
      <c r="T174" t="s">
        <v>44</v>
      </c>
      <c r="U174" t="s">
        <v>34</v>
      </c>
      <c r="V174" t="s">
        <v>33</v>
      </c>
      <c r="W174" t="s">
        <v>33</v>
      </c>
      <c r="X174" t="s">
        <v>33</v>
      </c>
      <c r="Y174" t="s">
        <v>33</v>
      </c>
      <c r="Z174" t="s">
        <v>33</v>
      </c>
      <c r="AA174" t="s">
        <v>33</v>
      </c>
      <c r="AB174" t="s">
        <v>48</v>
      </c>
      <c r="AC174">
        <v>0</v>
      </c>
      <c r="AD174">
        <v>0</v>
      </c>
      <c r="AE174" t="s">
        <v>39</v>
      </c>
      <c r="AF174" t="s">
        <v>1190</v>
      </c>
    </row>
    <row r="175" spans="1:32" x14ac:dyDescent="0.25">
      <c r="A175" t="s">
        <v>236</v>
      </c>
      <c r="B175">
        <v>59</v>
      </c>
      <c r="C175" t="s">
        <v>51</v>
      </c>
      <c r="D175" t="s">
        <v>32</v>
      </c>
      <c r="E175" t="s">
        <v>33</v>
      </c>
      <c r="F175" t="s">
        <v>33</v>
      </c>
      <c r="G175" t="s">
        <v>33</v>
      </c>
      <c r="H175" t="s">
        <v>33</v>
      </c>
      <c r="I175" t="s">
        <v>33</v>
      </c>
      <c r="J175" t="s">
        <v>33</v>
      </c>
      <c r="K175" t="s">
        <v>33</v>
      </c>
      <c r="L175" t="s">
        <v>42</v>
      </c>
      <c r="M175" t="s">
        <v>42</v>
      </c>
      <c r="N175">
        <v>1156</v>
      </c>
      <c r="O175">
        <v>0</v>
      </c>
      <c r="P175" t="s">
        <v>93</v>
      </c>
      <c r="Q175">
        <v>0</v>
      </c>
      <c r="R175">
        <v>0</v>
      </c>
      <c r="S175">
        <v>0</v>
      </c>
      <c r="T175" t="s">
        <v>44</v>
      </c>
      <c r="U175" t="s">
        <v>33</v>
      </c>
      <c r="V175" t="s">
        <v>34</v>
      </c>
      <c r="W175" t="s">
        <v>33</v>
      </c>
      <c r="X175" t="s">
        <v>33</v>
      </c>
      <c r="Y175" t="s">
        <v>33</v>
      </c>
      <c r="Z175" t="s">
        <v>34</v>
      </c>
      <c r="AA175" t="s">
        <v>33</v>
      </c>
      <c r="AB175" t="s">
        <v>38</v>
      </c>
      <c r="AC175">
        <v>0</v>
      </c>
      <c r="AD175">
        <v>0</v>
      </c>
      <c r="AE175" t="s">
        <v>39</v>
      </c>
      <c r="AF175" t="s">
        <v>1192</v>
      </c>
    </row>
    <row r="176" spans="1:32" x14ac:dyDescent="0.25">
      <c r="A176" t="s">
        <v>237</v>
      </c>
      <c r="B176">
        <v>57</v>
      </c>
      <c r="C176" t="s">
        <v>51</v>
      </c>
      <c r="D176" t="s">
        <v>32</v>
      </c>
      <c r="E176" t="s">
        <v>33</v>
      </c>
      <c r="F176" t="s">
        <v>33</v>
      </c>
      <c r="G176" t="s">
        <v>33</v>
      </c>
      <c r="H176" t="s">
        <v>33</v>
      </c>
      <c r="I176" t="s">
        <v>33</v>
      </c>
      <c r="J176" t="s">
        <v>33</v>
      </c>
      <c r="K176" t="s">
        <v>33</v>
      </c>
      <c r="L176" t="s">
        <v>42</v>
      </c>
      <c r="M176" t="s">
        <v>42</v>
      </c>
      <c r="N176">
        <v>1168</v>
      </c>
      <c r="O176">
        <v>0</v>
      </c>
      <c r="P176" t="s">
        <v>145</v>
      </c>
      <c r="Q176">
        <v>0</v>
      </c>
      <c r="R176">
        <v>0</v>
      </c>
      <c r="S176">
        <v>0</v>
      </c>
      <c r="T176" t="s">
        <v>44</v>
      </c>
      <c r="U176" t="s">
        <v>33</v>
      </c>
      <c r="V176" t="s">
        <v>34</v>
      </c>
      <c r="W176" t="s">
        <v>33</v>
      </c>
      <c r="X176" t="s">
        <v>33</v>
      </c>
      <c r="Y176" t="s">
        <v>33</v>
      </c>
      <c r="Z176" t="s">
        <v>33</v>
      </c>
      <c r="AA176" t="s">
        <v>33</v>
      </c>
      <c r="AB176" t="s">
        <v>45</v>
      </c>
      <c r="AC176">
        <v>0</v>
      </c>
      <c r="AD176">
        <v>0</v>
      </c>
      <c r="AE176" t="s">
        <v>39</v>
      </c>
      <c r="AF176" t="s">
        <v>1193</v>
      </c>
    </row>
    <row r="177" spans="1:32" x14ac:dyDescent="0.25">
      <c r="A177" t="s">
        <v>238</v>
      </c>
      <c r="B177">
        <v>24</v>
      </c>
      <c r="C177" t="s">
        <v>31</v>
      </c>
      <c r="D177" t="s">
        <v>32</v>
      </c>
      <c r="E177" t="s">
        <v>33</v>
      </c>
      <c r="F177" t="s">
        <v>33</v>
      </c>
      <c r="G177" t="s">
        <v>33</v>
      </c>
      <c r="H177" t="s">
        <v>33</v>
      </c>
      <c r="I177" t="s">
        <v>33</v>
      </c>
      <c r="J177" t="s">
        <v>33</v>
      </c>
      <c r="K177" t="s">
        <v>33</v>
      </c>
      <c r="L177" t="s">
        <v>42</v>
      </c>
      <c r="M177" t="s">
        <v>42</v>
      </c>
      <c r="N177">
        <v>1172</v>
      </c>
      <c r="O177">
        <v>0</v>
      </c>
      <c r="P177" t="s">
        <v>66</v>
      </c>
      <c r="Q177">
        <v>0</v>
      </c>
      <c r="R177">
        <v>0</v>
      </c>
      <c r="S177">
        <v>0</v>
      </c>
      <c r="T177" t="s">
        <v>44</v>
      </c>
      <c r="U177" t="s">
        <v>33</v>
      </c>
      <c r="V177" t="s">
        <v>33</v>
      </c>
      <c r="W177" t="s">
        <v>33</v>
      </c>
      <c r="X177" t="s">
        <v>33</v>
      </c>
      <c r="Y177" t="s">
        <v>33</v>
      </c>
      <c r="Z177" t="s">
        <v>34</v>
      </c>
      <c r="AA177" t="s">
        <v>33</v>
      </c>
      <c r="AB177" t="s">
        <v>38</v>
      </c>
      <c r="AC177">
        <v>0</v>
      </c>
      <c r="AD177">
        <v>0</v>
      </c>
      <c r="AE177" t="s">
        <v>39</v>
      </c>
      <c r="AF177" t="s">
        <v>1192</v>
      </c>
    </row>
    <row r="178" spans="1:32" x14ac:dyDescent="0.25">
      <c r="A178" t="s">
        <v>239</v>
      </c>
      <c r="B178">
        <v>31</v>
      </c>
      <c r="C178" t="s">
        <v>58</v>
      </c>
      <c r="D178" t="s">
        <v>32</v>
      </c>
      <c r="E178" t="s">
        <v>33</v>
      </c>
      <c r="F178" t="s">
        <v>33</v>
      </c>
      <c r="G178" t="s">
        <v>33</v>
      </c>
      <c r="H178" t="s">
        <v>33</v>
      </c>
      <c r="I178" t="s">
        <v>33</v>
      </c>
      <c r="J178" t="s">
        <v>33</v>
      </c>
      <c r="K178" t="s">
        <v>33</v>
      </c>
      <c r="L178" t="s">
        <v>42</v>
      </c>
      <c r="M178" t="s">
        <v>42</v>
      </c>
      <c r="N178">
        <v>1173</v>
      </c>
      <c r="O178">
        <v>0</v>
      </c>
      <c r="P178" t="s">
        <v>59</v>
      </c>
      <c r="Q178">
        <v>0</v>
      </c>
      <c r="R178">
        <v>0</v>
      </c>
      <c r="S178">
        <v>0</v>
      </c>
      <c r="T178" t="s">
        <v>44</v>
      </c>
      <c r="U178" t="s">
        <v>33</v>
      </c>
      <c r="V178" t="s">
        <v>34</v>
      </c>
      <c r="W178" t="s">
        <v>33</v>
      </c>
      <c r="X178" t="s">
        <v>33</v>
      </c>
      <c r="Y178" t="s">
        <v>33</v>
      </c>
      <c r="Z178" t="s">
        <v>34</v>
      </c>
      <c r="AA178" t="s">
        <v>33</v>
      </c>
      <c r="AB178" t="s">
        <v>38</v>
      </c>
      <c r="AC178">
        <v>0</v>
      </c>
      <c r="AD178">
        <v>0</v>
      </c>
      <c r="AE178" t="s">
        <v>39</v>
      </c>
      <c r="AF178" t="s">
        <v>1192</v>
      </c>
    </row>
    <row r="179" spans="1:32" x14ac:dyDescent="0.25">
      <c r="A179" t="s">
        <v>240</v>
      </c>
      <c r="B179">
        <v>76</v>
      </c>
      <c r="C179" t="s">
        <v>41</v>
      </c>
      <c r="D179" t="s">
        <v>32</v>
      </c>
      <c r="E179" t="s">
        <v>33</v>
      </c>
      <c r="F179" t="s">
        <v>33</v>
      </c>
      <c r="G179" t="s">
        <v>33</v>
      </c>
      <c r="H179" t="s">
        <v>33</v>
      </c>
      <c r="I179" t="s">
        <v>33</v>
      </c>
      <c r="J179" t="s">
        <v>33</v>
      </c>
      <c r="K179" t="s">
        <v>33</v>
      </c>
      <c r="L179" t="s">
        <v>42</v>
      </c>
      <c r="M179" t="s">
        <v>42</v>
      </c>
      <c r="N179">
        <v>1174</v>
      </c>
      <c r="O179">
        <v>0</v>
      </c>
      <c r="P179" t="s">
        <v>36</v>
      </c>
      <c r="Q179">
        <v>0</v>
      </c>
      <c r="R179">
        <v>0</v>
      </c>
      <c r="S179">
        <v>0</v>
      </c>
      <c r="T179" t="s">
        <v>44</v>
      </c>
      <c r="U179" t="s">
        <v>33</v>
      </c>
      <c r="V179" t="s">
        <v>34</v>
      </c>
      <c r="W179" t="s">
        <v>33</v>
      </c>
      <c r="X179" t="s">
        <v>33</v>
      </c>
      <c r="Y179" t="s">
        <v>33</v>
      </c>
      <c r="Z179" t="s">
        <v>33</v>
      </c>
      <c r="AA179" t="s">
        <v>33</v>
      </c>
      <c r="AB179" t="s">
        <v>45</v>
      </c>
      <c r="AC179">
        <v>0</v>
      </c>
      <c r="AD179">
        <v>0</v>
      </c>
      <c r="AE179" t="s">
        <v>39</v>
      </c>
      <c r="AF179" t="s">
        <v>1193</v>
      </c>
    </row>
    <row r="180" spans="1:32" x14ac:dyDescent="0.25">
      <c r="A180" t="s">
        <v>241</v>
      </c>
      <c r="B180">
        <v>38</v>
      </c>
      <c r="C180" t="s">
        <v>58</v>
      </c>
      <c r="D180" t="s">
        <v>32</v>
      </c>
      <c r="E180" t="s">
        <v>33</v>
      </c>
      <c r="F180" t="s">
        <v>33</v>
      </c>
      <c r="G180" t="s">
        <v>33</v>
      </c>
      <c r="H180" t="s">
        <v>33</v>
      </c>
      <c r="I180" t="s">
        <v>33</v>
      </c>
      <c r="J180" t="s">
        <v>33</v>
      </c>
      <c r="K180" t="s">
        <v>33</v>
      </c>
      <c r="L180" t="s">
        <v>42</v>
      </c>
      <c r="M180" t="s">
        <v>42</v>
      </c>
      <c r="N180">
        <v>1177</v>
      </c>
      <c r="O180">
        <v>0</v>
      </c>
      <c r="P180" t="s">
        <v>59</v>
      </c>
      <c r="Q180">
        <v>0</v>
      </c>
      <c r="R180">
        <v>0</v>
      </c>
      <c r="S180">
        <v>0</v>
      </c>
      <c r="T180" t="s">
        <v>44</v>
      </c>
      <c r="U180" t="s">
        <v>33</v>
      </c>
      <c r="V180" t="s">
        <v>34</v>
      </c>
      <c r="W180" t="s">
        <v>33</v>
      </c>
      <c r="X180" t="s">
        <v>33</v>
      </c>
      <c r="Y180" t="s">
        <v>33</v>
      </c>
      <c r="Z180" t="s">
        <v>34</v>
      </c>
      <c r="AA180" t="s">
        <v>33</v>
      </c>
      <c r="AB180" t="s">
        <v>38</v>
      </c>
      <c r="AC180">
        <v>0</v>
      </c>
      <c r="AD180">
        <v>0</v>
      </c>
      <c r="AE180" t="s">
        <v>39</v>
      </c>
      <c r="AF180" t="s">
        <v>1192</v>
      </c>
    </row>
    <row r="181" spans="1:32" x14ac:dyDescent="0.25">
      <c r="A181" t="s">
        <v>242</v>
      </c>
      <c r="B181">
        <v>16</v>
      </c>
      <c r="C181" t="s">
        <v>31</v>
      </c>
      <c r="D181" t="s">
        <v>32</v>
      </c>
      <c r="E181" t="s">
        <v>33</v>
      </c>
      <c r="F181" t="s">
        <v>33</v>
      </c>
      <c r="G181" t="s">
        <v>33</v>
      </c>
      <c r="H181" t="s">
        <v>33</v>
      </c>
      <c r="I181" t="s">
        <v>33</v>
      </c>
      <c r="J181" t="s">
        <v>33</v>
      </c>
      <c r="K181" t="s">
        <v>33</v>
      </c>
      <c r="L181" t="s">
        <v>42</v>
      </c>
      <c r="M181" t="s">
        <v>42</v>
      </c>
      <c r="N181">
        <v>1178</v>
      </c>
      <c r="O181">
        <v>0</v>
      </c>
      <c r="P181" t="s">
        <v>59</v>
      </c>
      <c r="Q181">
        <v>0</v>
      </c>
      <c r="R181">
        <v>0</v>
      </c>
      <c r="S181">
        <v>0</v>
      </c>
      <c r="T181" t="s">
        <v>44</v>
      </c>
      <c r="U181" t="s">
        <v>34</v>
      </c>
      <c r="V181" t="s">
        <v>34</v>
      </c>
      <c r="W181" t="s">
        <v>33</v>
      </c>
      <c r="X181" t="s">
        <v>33</v>
      </c>
      <c r="Y181" t="s">
        <v>33</v>
      </c>
      <c r="Z181" t="s">
        <v>34</v>
      </c>
      <c r="AA181" t="s">
        <v>33</v>
      </c>
      <c r="AB181" t="s">
        <v>38</v>
      </c>
      <c r="AC181">
        <v>0</v>
      </c>
      <c r="AD181">
        <v>0</v>
      </c>
      <c r="AE181" t="s">
        <v>39</v>
      </c>
      <c r="AF181" t="s">
        <v>1192</v>
      </c>
    </row>
    <row r="182" spans="1:32" x14ac:dyDescent="0.25">
      <c r="A182" t="s">
        <v>243</v>
      </c>
      <c r="B182">
        <v>12</v>
      </c>
      <c r="C182" t="s">
        <v>31</v>
      </c>
      <c r="D182" t="s">
        <v>32</v>
      </c>
      <c r="E182" t="s">
        <v>33</v>
      </c>
      <c r="F182" t="s">
        <v>33</v>
      </c>
      <c r="G182" t="s">
        <v>33</v>
      </c>
      <c r="H182" t="s">
        <v>33</v>
      </c>
      <c r="I182" t="s">
        <v>33</v>
      </c>
      <c r="J182" t="s">
        <v>33</v>
      </c>
      <c r="K182" t="s">
        <v>33</v>
      </c>
      <c r="L182" t="s">
        <v>42</v>
      </c>
      <c r="M182" t="s">
        <v>42</v>
      </c>
      <c r="N182">
        <v>1181</v>
      </c>
      <c r="O182">
        <v>0</v>
      </c>
      <c r="P182" t="s">
        <v>59</v>
      </c>
      <c r="Q182">
        <v>0</v>
      </c>
      <c r="R182">
        <v>0</v>
      </c>
      <c r="S182">
        <v>0</v>
      </c>
      <c r="T182" t="s">
        <v>44</v>
      </c>
      <c r="U182" t="s">
        <v>33</v>
      </c>
      <c r="V182" t="s">
        <v>34</v>
      </c>
      <c r="W182" t="s">
        <v>33</v>
      </c>
      <c r="X182" t="s">
        <v>33</v>
      </c>
      <c r="Y182" t="s">
        <v>33</v>
      </c>
      <c r="Z182" t="s">
        <v>34</v>
      </c>
      <c r="AA182" t="s">
        <v>33</v>
      </c>
      <c r="AB182" t="s">
        <v>38</v>
      </c>
      <c r="AC182">
        <v>0</v>
      </c>
      <c r="AD182">
        <v>0</v>
      </c>
      <c r="AE182" t="s">
        <v>39</v>
      </c>
      <c r="AF182" t="s">
        <v>1192</v>
      </c>
    </row>
    <row r="183" spans="1:32" x14ac:dyDescent="0.25">
      <c r="A183" t="s">
        <v>244</v>
      </c>
      <c r="B183">
        <v>62</v>
      </c>
      <c r="C183" t="s">
        <v>41</v>
      </c>
      <c r="D183" t="s">
        <v>32</v>
      </c>
      <c r="E183" t="s">
        <v>33</v>
      </c>
      <c r="F183" t="s">
        <v>33</v>
      </c>
      <c r="G183" t="s">
        <v>33</v>
      </c>
      <c r="H183" t="s">
        <v>34</v>
      </c>
      <c r="I183" t="s">
        <v>33</v>
      </c>
      <c r="J183" t="s">
        <v>33</v>
      </c>
      <c r="K183" t="s">
        <v>33</v>
      </c>
      <c r="L183" t="s">
        <v>35</v>
      </c>
      <c r="M183" t="s">
        <v>35</v>
      </c>
      <c r="N183">
        <v>201</v>
      </c>
      <c r="O183">
        <v>1</v>
      </c>
      <c r="P183" t="s">
        <v>68</v>
      </c>
      <c r="Q183">
        <v>10</v>
      </c>
      <c r="R183">
        <v>6</v>
      </c>
      <c r="S183">
        <v>8</v>
      </c>
      <c r="T183" t="s">
        <v>37</v>
      </c>
      <c r="U183" t="s">
        <v>33</v>
      </c>
      <c r="V183" t="s">
        <v>34</v>
      </c>
      <c r="W183" t="s">
        <v>33</v>
      </c>
      <c r="X183" t="s">
        <v>33</v>
      </c>
      <c r="Y183" t="s">
        <v>33</v>
      </c>
      <c r="Z183" t="s">
        <v>33</v>
      </c>
      <c r="AA183" t="s">
        <v>34</v>
      </c>
      <c r="AB183" t="s">
        <v>55</v>
      </c>
      <c r="AC183">
        <v>1</v>
      </c>
      <c r="AD183">
        <v>8</v>
      </c>
      <c r="AE183" t="s">
        <v>56</v>
      </c>
      <c r="AF183" t="s">
        <v>1191</v>
      </c>
    </row>
    <row r="184" spans="1:32" x14ac:dyDescent="0.25">
      <c r="A184" t="s">
        <v>245</v>
      </c>
      <c r="B184">
        <v>62</v>
      </c>
      <c r="C184" t="s">
        <v>41</v>
      </c>
      <c r="D184" t="s">
        <v>32</v>
      </c>
      <c r="E184" t="s">
        <v>33</v>
      </c>
      <c r="F184" t="s">
        <v>33</v>
      </c>
      <c r="G184" t="s">
        <v>33</v>
      </c>
      <c r="H184" t="s">
        <v>33</v>
      </c>
      <c r="I184" t="s">
        <v>33</v>
      </c>
      <c r="J184" t="s">
        <v>33</v>
      </c>
      <c r="K184" t="s">
        <v>33</v>
      </c>
      <c r="L184" t="s">
        <v>42</v>
      </c>
      <c r="M184" t="s">
        <v>42</v>
      </c>
      <c r="N184">
        <v>1208</v>
      </c>
      <c r="O184">
        <v>0</v>
      </c>
      <c r="P184" t="s">
        <v>47</v>
      </c>
      <c r="Q184">
        <v>0</v>
      </c>
      <c r="R184">
        <v>0</v>
      </c>
      <c r="S184">
        <v>0</v>
      </c>
      <c r="T184" t="s">
        <v>44</v>
      </c>
      <c r="U184" t="s">
        <v>33</v>
      </c>
      <c r="V184" t="s">
        <v>34</v>
      </c>
      <c r="W184" t="s">
        <v>33</v>
      </c>
      <c r="X184" t="s">
        <v>33</v>
      </c>
      <c r="Y184" t="s">
        <v>33</v>
      </c>
      <c r="Z184" t="s">
        <v>34</v>
      </c>
      <c r="AA184" t="s">
        <v>33</v>
      </c>
      <c r="AB184" t="s">
        <v>45</v>
      </c>
      <c r="AC184">
        <v>0</v>
      </c>
      <c r="AD184">
        <v>0</v>
      </c>
      <c r="AE184" t="s">
        <v>39</v>
      </c>
      <c r="AF184" t="s">
        <v>1193</v>
      </c>
    </row>
    <row r="185" spans="1:32" x14ac:dyDescent="0.25">
      <c r="A185" t="s">
        <v>246</v>
      </c>
      <c r="B185">
        <v>66</v>
      </c>
      <c r="C185" t="s">
        <v>41</v>
      </c>
      <c r="D185" t="s">
        <v>32</v>
      </c>
      <c r="E185" t="s">
        <v>33</v>
      </c>
      <c r="F185" t="s">
        <v>33</v>
      </c>
      <c r="G185" t="s">
        <v>33</v>
      </c>
      <c r="H185" t="s">
        <v>33</v>
      </c>
      <c r="I185" t="s">
        <v>33</v>
      </c>
      <c r="J185" t="s">
        <v>33</v>
      </c>
      <c r="K185" t="s">
        <v>33</v>
      </c>
      <c r="L185" t="s">
        <v>42</v>
      </c>
      <c r="M185" t="s">
        <v>42</v>
      </c>
      <c r="N185">
        <v>1212</v>
      </c>
      <c r="O185">
        <v>0</v>
      </c>
      <c r="P185" t="s">
        <v>47</v>
      </c>
      <c r="Q185">
        <v>0</v>
      </c>
      <c r="R185">
        <v>0</v>
      </c>
      <c r="S185">
        <v>0</v>
      </c>
      <c r="T185" t="s">
        <v>44</v>
      </c>
      <c r="U185" t="s">
        <v>33</v>
      </c>
      <c r="V185" t="s">
        <v>33</v>
      </c>
      <c r="W185" t="s">
        <v>33</v>
      </c>
      <c r="X185" t="s">
        <v>33</v>
      </c>
      <c r="Y185" t="s">
        <v>33</v>
      </c>
      <c r="Z185" t="s">
        <v>33</v>
      </c>
      <c r="AA185" t="s">
        <v>33</v>
      </c>
      <c r="AB185" t="s">
        <v>45</v>
      </c>
      <c r="AC185">
        <v>0</v>
      </c>
      <c r="AD185">
        <v>0</v>
      </c>
      <c r="AE185" t="s">
        <v>39</v>
      </c>
      <c r="AF185" t="s">
        <v>1193</v>
      </c>
    </row>
    <row r="186" spans="1:32" x14ac:dyDescent="0.25">
      <c r="A186" t="s">
        <v>247</v>
      </c>
      <c r="B186">
        <v>74</v>
      </c>
      <c r="C186" t="s">
        <v>41</v>
      </c>
      <c r="D186" t="s">
        <v>32</v>
      </c>
      <c r="E186" t="s">
        <v>33</v>
      </c>
      <c r="F186" t="s">
        <v>33</v>
      </c>
      <c r="G186" t="s">
        <v>33</v>
      </c>
      <c r="H186" t="s">
        <v>33</v>
      </c>
      <c r="I186" t="s">
        <v>33</v>
      </c>
      <c r="J186" t="s">
        <v>33</v>
      </c>
      <c r="K186" t="s">
        <v>33</v>
      </c>
      <c r="L186" t="s">
        <v>42</v>
      </c>
      <c r="M186" t="s">
        <v>42</v>
      </c>
      <c r="N186">
        <v>1217</v>
      </c>
      <c r="O186">
        <v>0</v>
      </c>
      <c r="P186" t="s">
        <v>47</v>
      </c>
      <c r="Q186">
        <v>0</v>
      </c>
      <c r="R186">
        <v>0</v>
      </c>
      <c r="S186">
        <v>0</v>
      </c>
      <c r="T186" t="s">
        <v>44</v>
      </c>
      <c r="U186" t="s">
        <v>33</v>
      </c>
      <c r="V186" t="s">
        <v>33</v>
      </c>
      <c r="W186" t="s">
        <v>33</v>
      </c>
      <c r="X186" t="s">
        <v>33</v>
      </c>
      <c r="Y186" t="s">
        <v>33</v>
      </c>
      <c r="Z186" t="s">
        <v>33</v>
      </c>
      <c r="AA186" t="s">
        <v>33</v>
      </c>
      <c r="AB186" t="s">
        <v>45</v>
      </c>
      <c r="AC186">
        <v>0</v>
      </c>
      <c r="AD186">
        <v>0</v>
      </c>
      <c r="AE186" t="s">
        <v>39</v>
      </c>
      <c r="AF186" t="s">
        <v>1193</v>
      </c>
    </row>
    <row r="187" spans="1:32" x14ac:dyDescent="0.25">
      <c r="A187" t="s">
        <v>248</v>
      </c>
      <c r="B187">
        <v>41</v>
      </c>
      <c r="C187" t="s">
        <v>58</v>
      </c>
      <c r="D187" t="s">
        <v>32</v>
      </c>
      <c r="E187" t="s">
        <v>33</v>
      </c>
      <c r="F187" t="s">
        <v>33</v>
      </c>
      <c r="G187" t="s">
        <v>33</v>
      </c>
      <c r="H187" t="s">
        <v>33</v>
      </c>
      <c r="I187" t="s">
        <v>33</v>
      </c>
      <c r="J187" t="s">
        <v>33</v>
      </c>
      <c r="K187" t="s">
        <v>33</v>
      </c>
      <c r="L187" t="s">
        <v>42</v>
      </c>
      <c r="M187" t="s">
        <v>42</v>
      </c>
      <c r="N187">
        <v>1222</v>
      </c>
      <c r="O187">
        <v>0</v>
      </c>
      <c r="P187" t="s">
        <v>36</v>
      </c>
      <c r="Q187">
        <v>0</v>
      </c>
      <c r="R187">
        <v>0</v>
      </c>
      <c r="S187">
        <v>0</v>
      </c>
      <c r="T187" t="s">
        <v>44</v>
      </c>
      <c r="U187" t="s">
        <v>33</v>
      </c>
      <c r="V187" t="s">
        <v>33</v>
      </c>
      <c r="W187" t="s">
        <v>33</v>
      </c>
      <c r="X187" t="s">
        <v>33</v>
      </c>
      <c r="Y187" t="s">
        <v>33</v>
      </c>
      <c r="Z187" t="s">
        <v>34</v>
      </c>
      <c r="AA187" t="s">
        <v>33</v>
      </c>
      <c r="AB187" t="s">
        <v>38</v>
      </c>
      <c r="AC187">
        <v>0</v>
      </c>
      <c r="AD187">
        <v>0</v>
      </c>
      <c r="AE187" t="s">
        <v>39</v>
      </c>
      <c r="AF187" t="s">
        <v>1192</v>
      </c>
    </row>
    <row r="188" spans="1:32" x14ac:dyDescent="0.25">
      <c r="A188" t="s">
        <v>249</v>
      </c>
      <c r="B188">
        <v>56</v>
      </c>
      <c r="C188" t="s">
        <v>51</v>
      </c>
      <c r="D188" t="s">
        <v>32</v>
      </c>
      <c r="E188" t="s">
        <v>33</v>
      </c>
      <c r="F188" t="s">
        <v>33</v>
      </c>
      <c r="G188" t="s">
        <v>33</v>
      </c>
      <c r="H188" t="s">
        <v>33</v>
      </c>
      <c r="I188" t="s">
        <v>33</v>
      </c>
      <c r="J188" t="s">
        <v>33</v>
      </c>
      <c r="K188" t="s">
        <v>33</v>
      </c>
      <c r="L188" t="s">
        <v>42</v>
      </c>
      <c r="M188" t="s">
        <v>42</v>
      </c>
      <c r="N188">
        <v>1223</v>
      </c>
      <c r="O188">
        <v>0</v>
      </c>
      <c r="P188" t="s">
        <v>59</v>
      </c>
      <c r="Q188">
        <v>0</v>
      </c>
      <c r="R188">
        <v>0</v>
      </c>
      <c r="S188">
        <v>0</v>
      </c>
      <c r="T188" t="s">
        <v>44</v>
      </c>
      <c r="U188" t="s">
        <v>33</v>
      </c>
      <c r="V188" t="s">
        <v>34</v>
      </c>
      <c r="W188" t="s">
        <v>33</v>
      </c>
      <c r="X188" t="s">
        <v>33</v>
      </c>
      <c r="Y188" t="s">
        <v>33</v>
      </c>
      <c r="Z188" t="s">
        <v>34</v>
      </c>
      <c r="AA188" t="s">
        <v>33</v>
      </c>
      <c r="AB188" t="s">
        <v>38</v>
      </c>
      <c r="AC188">
        <v>0</v>
      </c>
      <c r="AD188">
        <v>0</v>
      </c>
      <c r="AE188" t="s">
        <v>39</v>
      </c>
      <c r="AF188" t="s">
        <v>1192</v>
      </c>
    </row>
    <row r="189" spans="1:32" x14ac:dyDescent="0.25">
      <c r="A189" t="s">
        <v>250</v>
      </c>
      <c r="B189">
        <v>64</v>
      </c>
      <c r="C189" t="s">
        <v>41</v>
      </c>
      <c r="D189" t="s">
        <v>32</v>
      </c>
      <c r="E189" t="s">
        <v>33</v>
      </c>
      <c r="F189" t="s">
        <v>33</v>
      </c>
      <c r="G189" t="s">
        <v>33</v>
      </c>
      <c r="H189" t="s">
        <v>33</v>
      </c>
      <c r="I189" t="s">
        <v>33</v>
      </c>
      <c r="J189" t="s">
        <v>33</v>
      </c>
      <c r="K189" t="s">
        <v>33</v>
      </c>
      <c r="L189" t="s">
        <v>42</v>
      </c>
      <c r="M189" t="s">
        <v>42</v>
      </c>
      <c r="N189">
        <v>1226</v>
      </c>
      <c r="O189">
        <v>0</v>
      </c>
      <c r="P189" t="s">
        <v>53</v>
      </c>
      <c r="Q189">
        <v>0</v>
      </c>
      <c r="R189">
        <v>0</v>
      </c>
      <c r="S189">
        <v>0</v>
      </c>
      <c r="T189" t="s">
        <v>44</v>
      </c>
      <c r="U189" t="s">
        <v>34</v>
      </c>
      <c r="V189" t="s">
        <v>33</v>
      </c>
      <c r="W189" t="s">
        <v>33</v>
      </c>
      <c r="X189" t="s">
        <v>33</v>
      </c>
      <c r="Y189" t="s">
        <v>33</v>
      </c>
      <c r="Z189" t="s">
        <v>33</v>
      </c>
      <c r="AA189" t="s">
        <v>33</v>
      </c>
      <c r="AB189" t="s">
        <v>48</v>
      </c>
      <c r="AC189">
        <v>0</v>
      </c>
      <c r="AD189">
        <v>0</v>
      </c>
      <c r="AE189" t="s">
        <v>39</v>
      </c>
      <c r="AF189" t="s">
        <v>1190</v>
      </c>
    </row>
    <row r="190" spans="1:32" x14ac:dyDescent="0.25">
      <c r="A190" t="s">
        <v>251</v>
      </c>
      <c r="B190">
        <v>58</v>
      </c>
      <c r="C190" t="s">
        <v>51</v>
      </c>
      <c r="D190" t="s">
        <v>32</v>
      </c>
      <c r="E190" t="s">
        <v>33</v>
      </c>
      <c r="F190" t="s">
        <v>33</v>
      </c>
      <c r="G190" t="s">
        <v>33</v>
      </c>
      <c r="H190" t="s">
        <v>33</v>
      </c>
      <c r="I190" t="s">
        <v>33</v>
      </c>
      <c r="J190" t="s">
        <v>33</v>
      </c>
      <c r="K190" t="s">
        <v>33</v>
      </c>
      <c r="L190" t="s">
        <v>42</v>
      </c>
      <c r="M190" t="s">
        <v>42</v>
      </c>
      <c r="N190">
        <v>1229</v>
      </c>
      <c r="O190">
        <v>0</v>
      </c>
      <c r="P190" t="s">
        <v>252</v>
      </c>
      <c r="Q190">
        <v>0</v>
      </c>
      <c r="R190">
        <v>0</v>
      </c>
      <c r="S190">
        <v>0</v>
      </c>
      <c r="T190" t="s">
        <v>44</v>
      </c>
      <c r="U190" t="s">
        <v>33</v>
      </c>
      <c r="V190" t="s">
        <v>33</v>
      </c>
      <c r="W190" t="s">
        <v>33</v>
      </c>
      <c r="X190" t="s">
        <v>33</v>
      </c>
      <c r="Y190" t="s">
        <v>33</v>
      </c>
      <c r="Z190" t="s">
        <v>34</v>
      </c>
      <c r="AA190" t="s">
        <v>33</v>
      </c>
      <c r="AB190" t="s">
        <v>38</v>
      </c>
      <c r="AC190">
        <v>0</v>
      </c>
      <c r="AD190">
        <v>0</v>
      </c>
      <c r="AE190" t="s">
        <v>39</v>
      </c>
      <c r="AF190" t="s">
        <v>1192</v>
      </c>
    </row>
    <row r="191" spans="1:32" x14ac:dyDescent="0.25">
      <c r="A191" t="s">
        <v>1153</v>
      </c>
      <c r="B191">
        <v>68</v>
      </c>
      <c r="C191" t="s">
        <v>41</v>
      </c>
      <c r="D191" t="s">
        <v>79</v>
      </c>
      <c r="E191" t="s">
        <v>33</v>
      </c>
      <c r="F191" t="s">
        <v>33</v>
      </c>
      <c r="G191" t="s">
        <v>33</v>
      </c>
      <c r="H191" t="s">
        <v>34</v>
      </c>
      <c r="I191" t="s">
        <v>34</v>
      </c>
      <c r="J191" t="s">
        <v>34</v>
      </c>
      <c r="K191" t="s">
        <v>34</v>
      </c>
      <c r="L191" t="s">
        <v>35</v>
      </c>
      <c r="M191" t="s">
        <v>35</v>
      </c>
      <c r="N191">
        <v>1852</v>
      </c>
      <c r="O191">
        <v>3</v>
      </c>
      <c r="P191" t="s">
        <v>47</v>
      </c>
      <c r="Q191">
        <v>17</v>
      </c>
      <c r="R191">
        <v>14</v>
      </c>
      <c r="S191">
        <v>15.5</v>
      </c>
      <c r="T191" t="s">
        <v>54</v>
      </c>
      <c r="U191" t="s">
        <v>34</v>
      </c>
      <c r="V191" t="s">
        <v>33</v>
      </c>
      <c r="W191" t="s">
        <v>33</v>
      </c>
      <c r="X191" t="s">
        <v>33</v>
      </c>
      <c r="Y191" t="s">
        <v>33</v>
      </c>
      <c r="Z191" t="s">
        <v>34</v>
      </c>
      <c r="AA191" t="s">
        <v>34</v>
      </c>
      <c r="AB191" t="s">
        <v>48</v>
      </c>
      <c r="AC191">
        <v>0</v>
      </c>
      <c r="AD191">
        <v>15.5</v>
      </c>
      <c r="AE191" t="s">
        <v>39</v>
      </c>
      <c r="AF191" t="s">
        <v>1190</v>
      </c>
    </row>
    <row r="192" spans="1:32" x14ac:dyDescent="0.25">
      <c r="A192" t="s">
        <v>254</v>
      </c>
      <c r="B192">
        <v>20</v>
      </c>
      <c r="C192" t="s">
        <v>31</v>
      </c>
      <c r="D192" t="s">
        <v>32</v>
      </c>
      <c r="E192" t="s">
        <v>33</v>
      </c>
      <c r="F192" t="s">
        <v>33</v>
      </c>
      <c r="G192" t="s">
        <v>33</v>
      </c>
      <c r="H192" t="s">
        <v>33</v>
      </c>
      <c r="I192" t="s">
        <v>33</v>
      </c>
      <c r="J192" t="s">
        <v>33</v>
      </c>
      <c r="K192" t="s">
        <v>33</v>
      </c>
      <c r="L192" t="s">
        <v>42</v>
      </c>
      <c r="M192" t="s">
        <v>42</v>
      </c>
      <c r="N192">
        <v>1230</v>
      </c>
      <c r="O192">
        <v>0</v>
      </c>
      <c r="P192" t="s">
        <v>59</v>
      </c>
      <c r="Q192">
        <v>0</v>
      </c>
      <c r="R192">
        <v>0</v>
      </c>
      <c r="S192">
        <v>0</v>
      </c>
      <c r="T192" t="s">
        <v>44</v>
      </c>
      <c r="U192" t="s">
        <v>33</v>
      </c>
      <c r="V192" t="s">
        <v>33</v>
      </c>
      <c r="W192" t="s">
        <v>33</v>
      </c>
      <c r="X192" t="s">
        <v>33</v>
      </c>
      <c r="Y192" t="s">
        <v>33</v>
      </c>
      <c r="Z192" t="s">
        <v>34</v>
      </c>
      <c r="AA192" t="s">
        <v>33</v>
      </c>
      <c r="AB192" t="s">
        <v>38</v>
      </c>
      <c r="AC192">
        <v>0</v>
      </c>
      <c r="AD192">
        <v>0</v>
      </c>
      <c r="AE192" t="s">
        <v>39</v>
      </c>
      <c r="AF192" t="s">
        <v>1192</v>
      </c>
    </row>
    <row r="193" spans="1:32" x14ac:dyDescent="0.25">
      <c r="A193" t="s">
        <v>255</v>
      </c>
      <c r="B193">
        <v>25</v>
      </c>
      <c r="C193" t="s">
        <v>31</v>
      </c>
      <c r="D193" t="s">
        <v>32</v>
      </c>
      <c r="E193" t="s">
        <v>33</v>
      </c>
      <c r="F193" t="s">
        <v>33</v>
      </c>
      <c r="G193" t="s">
        <v>33</v>
      </c>
      <c r="H193" t="s">
        <v>33</v>
      </c>
      <c r="I193" t="s">
        <v>33</v>
      </c>
      <c r="J193" t="s">
        <v>33</v>
      </c>
      <c r="K193" t="s">
        <v>33</v>
      </c>
      <c r="L193" t="s">
        <v>42</v>
      </c>
      <c r="M193" t="s">
        <v>42</v>
      </c>
      <c r="N193">
        <v>1231</v>
      </c>
      <c r="O193">
        <v>0</v>
      </c>
      <c r="P193" t="s">
        <v>93</v>
      </c>
      <c r="Q193">
        <v>0</v>
      </c>
      <c r="R193">
        <v>0</v>
      </c>
      <c r="S193">
        <v>0</v>
      </c>
      <c r="T193" t="s">
        <v>44</v>
      </c>
      <c r="U193" t="s">
        <v>33</v>
      </c>
      <c r="V193" t="s">
        <v>34</v>
      </c>
      <c r="W193" t="s">
        <v>33</v>
      </c>
      <c r="X193" t="s">
        <v>34</v>
      </c>
      <c r="Y193" t="s">
        <v>33</v>
      </c>
      <c r="Z193" t="s">
        <v>34</v>
      </c>
      <c r="AA193" t="s">
        <v>33</v>
      </c>
      <c r="AB193" t="s">
        <v>38</v>
      </c>
      <c r="AC193">
        <v>0</v>
      </c>
      <c r="AD193">
        <v>0</v>
      </c>
      <c r="AE193" t="s">
        <v>39</v>
      </c>
      <c r="AF193" t="s">
        <v>1192</v>
      </c>
    </row>
    <row r="194" spans="1:32" x14ac:dyDescent="0.25">
      <c r="A194" t="s">
        <v>256</v>
      </c>
      <c r="B194">
        <v>17</v>
      </c>
      <c r="C194" t="s">
        <v>31</v>
      </c>
      <c r="D194" t="s">
        <v>32</v>
      </c>
      <c r="E194" t="s">
        <v>33</v>
      </c>
      <c r="F194" t="s">
        <v>33</v>
      </c>
      <c r="G194" t="s">
        <v>33</v>
      </c>
      <c r="H194" t="s">
        <v>33</v>
      </c>
      <c r="I194" t="s">
        <v>33</v>
      </c>
      <c r="J194" t="s">
        <v>33</v>
      </c>
      <c r="K194" t="s">
        <v>33</v>
      </c>
      <c r="L194" t="s">
        <v>42</v>
      </c>
      <c r="M194" t="s">
        <v>42</v>
      </c>
      <c r="N194">
        <v>1246</v>
      </c>
      <c r="O194">
        <v>0</v>
      </c>
      <c r="P194" t="s">
        <v>59</v>
      </c>
      <c r="Q194">
        <v>0</v>
      </c>
      <c r="R194">
        <v>0</v>
      </c>
      <c r="S194">
        <v>0</v>
      </c>
      <c r="T194" t="s">
        <v>44</v>
      </c>
      <c r="U194" t="s">
        <v>33</v>
      </c>
      <c r="V194" t="s">
        <v>34</v>
      </c>
      <c r="W194" t="s">
        <v>33</v>
      </c>
      <c r="X194" t="s">
        <v>33</v>
      </c>
      <c r="Y194" t="s">
        <v>33</v>
      </c>
      <c r="Z194" t="s">
        <v>34</v>
      </c>
      <c r="AA194" t="s">
        <v>33</v>
      </c>
      <c r="AB194" t="s">
        <v>38</v>
      </c>
      <c r="AC194">
        <v>0</v>
      </c>
      <c r="AD194">
        <v>0</v>
      </c>
      <c r="AE194" t="s">
        <v>39</v>
      </c>
      <c r="AF194" t="s">
        <v>1192</v>
      </c>
    </row>
    <row r="195" spans="1:32" x14ac:dyDescent="0.25">
      <c r="A195" t="s">
        <v>257</v>
      </c>
      <c r="B195">
        <v>48</v>
      </c>
      <c r="C195" t="s">
        <v>51</v>
      </c>
      <c r="D195" t="s">
        <v>32</v>
      </c>
      <c r="E195" t="s">
        <v>33</v>
      </c>
      <c r="F195" t="s">
        <v>33</v>
      </c>
      <c r="G195" t="s">
        <v>33</v>
      </c>
      <c r="H195" t="s">
        <v>33</v>
      </c>
      <c r="I195" t="s">
        <v>33</v>
      </c>
      <c r="J195" t="s">
        <v>33</v>
      </c>
      <c r="K195" t="s">
        <v>33</v>
      </c>
      <c r="L195" t="s">
        <v>42</v>
      </c>
      <c r="M195" t="s">
        <v>42</v>
      </c>
      <c r="N195">
        <v>1253</v>
      </c>
      <c r="O195">
        <v>0</v>
      </c>
      <c r="P195" t="s">
        <v>63</v>
      </c>
      <c r="Q195">
        <v>0</v>
      </c>
      <c r="R195">
        <v>0</v>
      </c>
      <c r="S195">
        <v>0</v>
      </c>
      <c r="T195" t="s">
        <v>44</v>
      </c>
      <c r="U195" t="s">
        <v>34</v>
      </c>
      <c r="V195" t="s">
        <v>33</v>
      </c>
      <c r="W195" t="s">
        <v>33</v>
      </c>
      <c r="X195" t="s">
        <v>33</v>
      </c>
      <c r="Y195" t="s">
        <v>33</v>
      </c>
      <c r="Z195" t="s">
        <v>33</v>
      </c>
      <c r="AA195" t="s">
        <v>33</v>
      </c>
      <c r="AB195" t="s">
        <v>48</v>
      </c>
      <c r="AC195">
        <v>0</v>
      </c>
      <c r="AD195">
        <v>0</v>
      </c>
      <c r="AE195" t="s">
        <v>39</v>
      </c>
      <c r="AF195" t="s">
        <v>1190</v>
      </c>
    </row>
    <row r="196" spans="1:32" x14ac:dyDescent="0.25">
      <c r="A196" t="s">
        <v>258</v>
      </c>
      <c r="B196">
        <v>77</v>
      </c>
      <c r="C196" t="s">
        <v>41</v>
      </c>
      <c r="D196" t="s">
        <v>32</v>
      </c>
      <c r="E196" t="s">
        <v>33</v>
      </c>
      <c r="F196" t="s">
        <v>33</v>
      </c>
      <c r="G196" t="s">
        <v>33</v>
      </c>
      <c r="H196" t="s">
        <v>33</v>
      </c>
      <c r="I196" t="s">
        <v>33</v>
      </c>
      <c r="J196" t="s">
        <v>33</v>
      </c>
      <c r="K196" t="s">
        <v>33</v>
      </c>
      <c r="L196" t="s">
        <v>42</v>
      </c>
      <c r="M196" t="s">
        <v>42</v>
      </c>
      <c r="N196">
        <v>1264</v>
      </c>
      <c r="O196">
        <v>0</v>
      </c>
      <c r="P196" t="s">
        <v>47</v>
      </c>
      <c r="Q196">
        <v>0</v>
      </c>
      <c r="R196">
        <v>0</v>
      </c>
      <c r="S196">
        <v>0</v>
      </c>
      <c r="T196" t="s">
        <v>44</v>
      </c>
      <c r="U196" t="s">
        <v>33</v>
      </c>
      <c r="V196" t="s">
        <v>33</v>
      </c>
      <c r="W196" t="s">
        <v>33</v>
      </c>
      <c r="X196" t="s">
        <v>33</v>
      </c>
      <c r="Y196" t="s">
        <v>33</v>
      </c>
      <c r="Z196" t="s">
        <v>33</v>
      </c>
      <c r="AA196" t="s">
        <v>33</v>
      </c>
      <c r="AB196" t="s">
        <v>48</v>
      </c>
      <c r="AC196">
        <v>0</v>
      </c>
      <c r="AD196">
        <v>0</v>
      </c>
      <c r="AE196" t="s">
        <v>39</v>
      </c>
      <c r="AF196" t="s">
        <v>1190</v>
      </c>
    </row>
    <row r="197" spans="1:32" x14ac:dyDescent="0.25">
      <c r="A197" t="s">
        <v>259</v>
      </c>
      <c r="B197">
        <v>62</v>
      </c>
      <c r="C197" t="s">
        <v>41</v>
      </c>
      <c r="D197" t="s">
        <v>32</v>
      </c>
      <c r="E197" t="s">
        <v>33</v>
      </c>
      <c r="F197" t="s">
        <v>33</v>
      </c>
      <c r="G197" t="s">
        <v>33</v>
      </c>
      <c r="H197" t="s">
        <v>33</v>
      </c>
      <c r="I197" t="s">
        <v>33</v>
      </c>
      <c r="J197" t="s">
        <v>33</v>
      </c>
      <c r="K197" t="s">
        <v>33</v>
      </c>
      <c r="L197" t="s">
        <v>42</v>
      </c>
      <c r="M197" t="s">
        <v>42</v>
      </c>
      <c r="N197">
        <v>1269</v>
      </c>
      <c r="O197">
        <v>0</v>
      </c>
      <c r="P197" t="s">
        <v>47</v>
      </c>
      <c r="Q197">
        <v>0</v>
      </c>
      <c r="R197">
        <v>0</v>
      </c>
      <c r="S197">
        <v>0</v>
      </c>
      <c r="T197" t="s">
        <v>44</v>
      </c>
      <c r="U197" t="s">
        <v>34</v>
      </c>
      <c r="V197" t="s">
        <v>33</v>
      </c>
      <c r="W197" t="s">
        <v>33</v>
      </c>
      <c r="X197" t="s">
        <v>33</v>
      </c>
      <c r="Y197" t="s">
        <v>33</v>
      </c>
      <c r="Z197" t="s">
        <v>34</v>
      </c>
      <c r="AA197" t="s">
        <v>33</v>
      </c>
      <c r="AB197" t="s">
        <v>48</v>
      </c>
      <c r="AC197">
        <v>0</v>
      </c>
      <c r="AD197">
        <v>0</v>
      </c>
      <c r="AE197" t="s">
        <v>39</v>
      </c>
      <c r="AF197" t="s">
        <v>1190</v>
      </c>
    </row>
    <row r="198" spans="1:32" x14ac:dyDescent="0.25">
      <c r="A198" t="s">
        <v>260</v>
      </c>
      <c r="B198">
        <v>57</v>
      </c>
      <c r="C198" t="s">
        <v>51</v>
      </c>
      <c r="D198" t="s">
        <v>32</v>
      </c>
      <c r="E198" t="s">
        <v>33</v>
      </c>
      <c r="F198" t="s">
        <v>33</v>
      </c>
      <c r="G198" t="s">
        <v>33</v>
      </c>
      <c r="H198" t="s">
        <v>33</v>
      </c>
      <c r="I198" t="s">
        <v>33</v>
      </c>
      <c r="J198" t="s">
        <v>33</v>
      </c>
      <c r="K198" t="s">
        <v>33</v>
      </c>
      <c r="L198" t="s">
        <v>42</v>
      </c>
      <c r="M198" t="s">
        <v>42</v>
      </c>
      <c r="N198">
        <v>1274</v>
      </c>
      <c r="O198">
        <v>0</v>
      </c>
      <c r="P198" t="s">
        <v>66</v>
      </c>
      <c r="Q198">
        <v>0</v>
      </c>
      <c r="R198">
        <v>0</v>
      </c>
      <c r="S198">
        <v>0</v>
      </c>
      <c r="T198" t="s">
        <v>44</v>
      </c>
      <c r="U198" t="s">
        <v>34</v>
      </c>
      <c r="V198" t="s">
        <v>33</v>
      </c>
      <c r="W198" t="s">
        <v>33</v>
      </c>
      <c r="X198" t="s">
        <v>33</v>
      </c>
      <c r="Y198" t="s">
        <v>33</v>
      </c>
      <c r="Z198" t="s">
        <v>33</v>
      </c>
      <c r="AA198" t="s">
        <v>33</v>
      </c>
      <c r="AB198" t="s">
        <v>48</v>
      </c>
      <c r="AC198">
        <v>0</v>
      </c>
      <c r="AD198">
        <v>0</v>
      </c>
      <c r="AE198" t="s">
        <v>39</v>
      </c>
      <c r="AF198" t="s">
        <v>1190</v>
      </c>
    </row>
    <row r="199" spans="1:32" x14ac:dyDescent="0.25">
      <c r="A199" t="s">
        <v>261</v>
      </c>
      <c r="B199">
        <v>53</v>
      </c>
      <c r="C199" t="s">
        <v>51</v>
      </c>
      <c r="D199" t="s">
        <v>32</v>
      </c>
      <c r="E199" t="s">
        <v>33</v>
      </c>
      <c r="F199" t="s">
        <v>33</v>
      </c>
      <c r="G199" t="s">
        <v>33</v>
      </c>
      <c r="H199" t="s">
        <v>33</v>
      </c>
      <c r="I199" t="s">
        <v>33</v>
      </c>
      <c r="J199" t="s">
        <v>33</v>
      </c>
      <c r="K199" t="s">
        <v>33</v>
      </c>
      <c r="L199" t="s">
        <v>42</v>
      </c>
      <c r="M199" t="s">
        <v>42</v>
      </c>
      <c r="N199">
        <v>1276</v>
      </c>
      <c r="O199">
        <v>0</v>
      </c>
      <c r="P199" t="s">
        <v>66</v>
      </c>
      <c r="Q199">
        <v>0</v>
      </c>
      <c r="R199">
        <v>0</v>
      </c>
      <c r="S199">
        <v>0</v>
      </c>
      <c r="T199" t="s">
        <v>44</v>
      </c>
      <c r="U199" t="s">
        <v>34</v>
      </c>
      <c r="V199" t="s">
        <v>33</v>
      </c>
      <c r="W199" t="s">
        <v>33</v>
      </c>
      <c r="X199" t="s">
        <v>33</v>
      </c>
      <c r="Y199" t="s">
        <v>33</v>
      </c>
      <c r="Z199" t="s">
        <v>33</v>
      </c>
      <c r="AA199" t="s">
        <v>33</v>
      </c>
      <c r="AB199" t="s">
        <v>48</v>
      </c>
      <c r="AC199">
        <v>0</v>
      </c>
      <c r="AD199">
        <v>0</v>
      </c>
      <c r="AE199" t="s">
        <v>39</v>
      </c>
      <c r="AF199" t="s">
        <v>1190</v>
      </c>
    </row>
    <row r="200" spans="1:32" x14ac:dyDescent="0.25">
      <c r="A200" t="s">
        <v>262</v>
      </c>
      <c r="B200">
        <v>39</v>
      </c>
      <c r="C200" t="s">
        <v>58</v>
      </c>
      <c r="D200" t="s">
        <v>32</v>
      </c>
      <c r="E200" t="s">
        <v>33</v>
      </c>
      <c r="F200" t="s">
        <v>33</v>
      </c>
      <c r="G200" t="s">
        <v>33</v>
      </c>
      <c r="H200" t="s">
        <v>33</v>
      </c>
      <c r="I200" t="s">
        <v>33</v>
      </c>
      <c r="J200" t="s">
        <v>33</v>
      </c>
      <c r="K200" t="s">
        <v>33</v>
      </c>
      <c r="L200" t="s">
        <v>42</v>
      </c>
      <c r="M200" t="s">
        <v>42</v>
      </c>
      <c r="N200">
        <v>1283</v>
      </c>
      <c r="O200">
        <v>0</v>
      </c>
      <c r="P200" t="s">
        <v>47</v>
      </c>
      <c r="Q200">
        <v>0</v>
      </c>
      <c r="R200">
        <v>0</v>
      </c>
      <c r="S200">
        <v>0</v>
      </c>
      <c r="T200" t="s">
        <v>44</v>
      </c>
      <c r="U200" t="s">
        <v>34</v>
      </c>
      <c r="V200" t="s">
        <v>34</v>
      </c>
      <c r="W200" t="s">
        <v>33</v>
      </c>
      <c r="X200" t="s">
        <v>33</v>
      </c>
      <c r="Y200" t="s">
        <v>34</v>
      </c>
      <c r="Z200" t="s">
        <v>33</v>
      </c>
      <c r="AA200" t="s">
        <v>33</v>
      </c>
      <c r="AB200" t="s">
        <v>48</v>
      </c>
      <c r="AC200">
        <v>0</v>
      </c>
      <c r="AD200">
        <v>0</v>
      </c>
      <c r="AE200" t="s">
        <v>39</v>
      </c>
      <c r="AF200" t="s">
        <v>1190</v>
      </c>
    </row>
    <row r="201" spans="1:32" x14ac:dyDescent="0.25">
      <c r="A201" t="s">
        <v>263</v>
      </c>
      <c r="B201">
        <v>54</v>
      </c>
      <c r="C201" t="s">
        <v>51</v>
      </c>
      <c r="D201" t="s">
        <v>32</v>
      </c>
      <c r="E201" t="s">
        <v>33</v>
      </c>
      <c r="F201" t="s">
        <v>33</v>
      </c>
      <c r="G201" t="s">
        <v>33</v>
      </c>
      <c r="H201" t="s">
        <v>33</v>
      </c>
      <c r="I201" t="s">
        <v>33</v>
      </c>
      <c r="J201" t="s">
        <v>33</v>
      </c>
      <c r="K201" t="s">
        <v>33</v>
      </c>
      <c r="L201" t="s">
        <v>42</v>
      </c>
      <c r="M201" t="s">
        <v>42</v>
      </c>
      <c r="N201">
        <v>1286</v>
      </c>
      <c r="O201">
        <v>0</v>
      </c>
      <c r="P201" t="s">
        <v>66</v>
      </c>
      <c r="Q201">
        <v>0</v>
      </c>
      <c r="R201">
        <v>0</v>
      </c>
      <c r="S201">
        <v>0</v>
      </c>
      <c r="T201" t="s">
        <v>44</v>
      </c>
      <c r="U201" t="s">
        <v>34</v>
      </c>
      <c r="V201" t="s">
        <v>33</v>
      </c>
      <c r="W201" t="s">
        <v>33</v>
      </c>
      <c r="X201" t="s">
        <v>33</v>
      </c>
      <c r="Y201" t="s">
        <v>34</v>
      </c>
      <c r="Z201" t="s">
        <v>34</v>
      </c>
      <c r="AA201" t="s">
        <v>33</v>
      </c>
      <c r="AB201" t="s">
        <v>48</v>
      </c>
      <c r="AC201">
        <v>0</v>
      </c>
      <c r="AD201">
        <v>0</v>
      </c>
      <c r="AE201" t="s">
        <v>39</v>
      </c>
      <c r="AF201" t="s">
        <v>1190</v>
      </c>
    </row>
    <row r="202" spans="1:32" x14ac:dyDescent="0.25">
      <c r="A202" t="s">
        <v>264</v>
      </c>
      <c r="B202">
        <v>75</v>
      </c>
      <c r="C202" t="s">
        <v>41</v>
      </c>
      <c r="D202" t="s">
        <v>32</v>
      </c>
      <c r="E202" t="s">
        <v>33</v>
      </c>
      <c r="F202" t="s">
        <v>33</v>
      </c>
      <c r="G202" t="s">
        <v>33</v>
      </c>
      <c r="H202" t="s">
        <v>33</v>
      </c>
      <c r="I202" t="s">
        <v>33</v>
      </c>
      <c r="J202" t="s">
        <v>33</v>
      </c>
      <c r="K202" t="s">
        <v>33</v>
      </c>
      <c r="L202" t="s">
        <v>42</v>
      </c>
      <c r="M202" t="s">
        <v>42</v>
      </c>
      <c r="N202">
        <v>1297</v>
      </c>
      <c r="O202">
        <v>0</v>
      </c>
      <c r="P202" t="s">
        <v>47</v>
      </c>
      <c r="Q202">
        <v>0</v>
      </c>
      <c r="R202">
        <v>0</v>
      </c>
      <c r="S202">
        <v>0</v>
      </c>
      <c r="T202" t="s">
        <v>44</v>
      </c>
      <c r="U202" t="s">
        <v>34</v>
      </c>
      <c r="V202" t="s">
        <v>34</v>
      </c>
      <c r="W202" t="s">
        <v>33</v>
      </c>
      <c r="X202" t="s">
        <v>33</v>
      </c>
      <c r="Y202" t="s">
        <v>33</v>
      </c>
      <c r="Z202" t="s">
        <v>34</v>
      </c>
      <c r="AA202" t="s">
        <v>33</v>
      </c>
      <c r="AB202" t="s">
        <v>48</v>
      </c>
      <c r="AC202">
        <v>0</v>
      </c>
      <c r="AD202">
        <v>0</v>
      </c>
      <c r="AE202" t="s">
        <v>39</v>
      </c>
      <c r="AF202" t="s">
        <v>1190</v>
      </c>
    </row>
    <row r="203" spans="1:32" x14ac:dyDescent="0.25">
      <c r="A203" t="s">
        <v>265</v>
      </c>
      <c r="B203">
        <v>71</v>
      </c>
      <c r="C203" t="s">
        <v>41</v>
      </c>
      <c r="D203" t="s">
        <v>32</v>
      </c>
      <c r="E203" t="s">
        <v>33</v>
      </c>
      <c r="F203" t="s">
        <v>33</v>
      </c>
      <c r="G203" t="s">
        <v>33</v>
      </c>
      <c r="H203" t="s">
        <v>33</v>
      </c>
      <c r="I203" t="s">
        <v>33</v>
      </c>
      <c r="J203" t="s">
        <v>33</v>
      </c>
      <c r="K203" t="s">
        <v>33</v>
      </c>
      <c r="L203" t="s">
        <v>42</v>
      </c>
      <c r="M203" t="s">
        <v>42</v>
      </c>
      <c r="N203">
        <v>3512</v>
      </c>
      <c r="O203">
        <v>0</v>
      </c>
      <c r="P203" t="s">
        <v>36</v>
      </c>
      <c r="Q203">
        <v>0</v>
      </c>
      <c r="R203">
        <v>0</v>
      </c>
      <c r="S203">
        <v>0</v>
      </c>
      <c r="T203" t="s">
        <v>44</v>
      </c>
      <c r="U203" t="s">
        <v>33</v>
      </c>
      <c r="V203" t="s">
        <v>33</v>
      </c>
      <c r="W203" t="s">
        <v>33</v>
      </c>
      <c r="X203" t="s">
        <v>33</v>
      </c>
      <c r="Y203" t="s">
        <v>33</v>
      </c>
      <c r="Z203" t="s">
        <v>34</v>
      </c>
      <c r="AA203" t="s">
        <v>33</v>
      </c>
      <c r="AB203" t="s">
        <v>45</v>
      </c>
      <c r="AC203">
        <v>0</v>
      </c>
      <c r="AD203">
        <v>0</v>
      </c>
      <c r="AE203" t="s">
        <v>39</v>
      </c>
      <c r="AF203" t="s">
        <v>1193</v>
      </c>
    </row>
    <row r="204" spans="1:32" x14ac:dyDescent="0.25">
      <c r="A204" t="s">
        <v>266</v>
      </c>
      <c r="B204">
        <v>31</v>
      </c>
      <c r="C204" t="s">
        <v>58</v>
      </c>
      <c r="D204" t="s">
        <v>32</v>
      </c>
      <c r="E204" t="s">
        <v>33</v>
      </c>
      <c r="F204" t="s">
        <v>33</v>
      </c>
      <c r="G204" t="s">
        <v>33</v>
      </c>
      <c r="H204" t="s">
        <v>33</v>
      </c>
      <c r="I204" t="s">
        <v>33</v>
      </c>
      <c r="J204" t="s">
        <v>33</v>
      </c>
      <c r="K204" t="s">
        <v>33</v>
      </c>
      <c r="L204" t="s">
        <v>42</v>
      </c>
      <c r="M204" t="s">
        <v>42</v>
      </c>
      <c r="N204">
        <v>4145</v>
      </c>
      <c r="O204">
        <v>0</v>
      </c>
      <c r="P204" t="s">
        <v>145</v>
      </c>
      <c r="Q204">
        <v>0</v>
      </c>
      <c r="R204">
        <v>0</v>
      </c>
      <c r="S204">
        <v>0</v>
      </c>
      <c r="T204" t="s">
        <v>44</v>
      </c>
      <c r="U204" t="s">
        <v>33</v>
      </c>
      <c r="V204" t="s">
        <v>34</v>
      </c>
      <c r="W204" t="s">
        <v>33</v>
      </c>
      <c r="X204" t="s">
        <v>33</v>
      </c>
      <c r="Y204" t="s">
        <v>33</v>
      </c>
      <c r="Z204" t="s">
        <v>33</v>
      </c>
      <c r="AA204" t="s">
        <v>33</v>
      </c>
      <c r="AB204" t="s">
        <v>38</v>
      </c>
      <c r="AC204">
        <v>0</v>
      </c>
      <c r="AD204">
        <v>0</v>
      </c>
      <c r="AE204" t="s">
        <v>39</v>
      </c>
      <c r="AF204" t="s">
        <v>1192</v>
      </c>
    </row>
    <row r="205" spans="1:32" x14ac:dyDescent="0.25">
      <c r="A205" t="s">
        <v>267</v>
      </c>
      <c r="B205">
        <v>68</v>
      </c>
      <c r="C205" t="s">
        <v>41</v>
      </c>
      <c r="D205" t="s">
        <v>32</v>
      </c>
      <c r="E205" t="s">
        <v>33</v>
      </c>
      <c r="F205" t="s">
        <v>33</v>
      </c>
      <c r="G205" t="s">
        <v>33</v>
      </c>
      <c r="H205" t="s">
        <v>33</v>
      </c>
      <c r="I205" t="s">
        <v>33</v>
      </c>
      <c r="J205" t="s">
        <v>33</v>
      </c>
      <c r="K205" t="s">
        <v>33</v>
      </c>
      <c r="L205" t="s">
        <v>42</v>
      </c>
      <c r="M205" t="s">
        <v>42</v>
      </c>
      <c r="N205">
        <v>1314</v>
      </c>
      <c r="O205">
        <v>0</v>
      </c>
      <c r="P205" t="s">
        <v>63</v>
      </c>
      <c r="Q205">
        <v>0</v>
      </c>
      <c r="R205">
        <v>0</v>
      </c>
      <c r="S205">
        <v>0</v>
      </c>
      <c r="T205" t="s">
        <v>44</v>
      </c>
      <c r="U205" t="s">
        <v>34</v>
      </c>
      <c r="V205" t="s">
        <v>33</v>
      </c>
      <c r="W205" t="s">
        <v>33</v>
      </c>
      <c r="X205" t="s">
        <v>33</v>
      </c>
      <c r="Y205" t="s">
        <v>33</v>
      </c>
      <c r="Z205" t="s">
        <v>33</v>
      </c>
      <c r="AA205" t="s">
        <v>33</v>
      </c>
      <c r="AB205" t="s">
        <v>48</v>
      </c>
      <c r="AC205">
        <v>0</v>
      </c>
      <c r="AD205">
        <v>0</v>
      </c>
      <c r="AE205" t="s">
        <v>39</v>
      </c>
      <c r="AF205" t="s">
        <v>1190</v>
      </c>
    </row>
    <row r="206" spans="1:32" x14ac:dyDescent="0.25">
      <c r="A206" t="s">
        <v>268</v>
      </c>
      <c r="B206">
        <v>69</v>
      </c>
      <c r="C206" t="s">
        <v>41</v>
      </c>
      <c r="D206" t="s">
        <v>32</v>
      </c>
      <c r="E206" t="s">
        <v>33</v>
      </c>
      <c r="F206" t="s">
        <v>33</v>
      </c>
      <c r="G206" t="s">
        <v>33</v>
      </c>
      <c r="H206" t="s">
        <v>33</v>
      </c>
      <c r="I206" t="s">
        <v>33</v>
      </c>
      <c r="J206" t="s">
        <v>33</v>
      </c>
      <c r="K206" t="s">
        <v>33</v>
      </c>
      <c r="L206" t="s">
        <v>42</v>
      </c>
      <c r="M206" t="s">
        <v>42</v>
      </c>
      <c r="N206">
        <v>1323</v>
      </c>
      <c r="O206">
        <v>0</v>
      </c>
      <c r="P206" t="s">
        <v>36</v>
      </c>
      <c r="Q206">
        <v>0</v>
      </c>
      <c r="R206">
        <v>0</v>
      </c>
      <c r="S206">
        <v>0</v>
      </c>
      <c r="T206" t="s">
        <v>44</v>
      </c>
      <c r="U206" t="s">
        <v>34</v>
      </c>
      <c r="V206" t="s">
        <v>33</v>
      </c>
      <c r="W206" t="s">
        <v>33</v>
      </c>
      <c r="X206" t="s">
        <v>33</v>
      </c>
      <c r="Y206" t="s">
        <v>33</v>
      </c>
      <c r="Z206" t="s">
        <v>34</v>
      </c>
      <c r="AA206" t="s">
        <v>33</v>
      </c>
      <c r="AB206" t="s">
        <v>48</v>
      </c>
      <c r="AC206">
        <v>0</v>
      </c>
      <c r="AD206">
        <v>0</v>
      </c>
      <c r="AE206" t="s">
        <v>39</v>
      </c>
      <c r="AF206" t="s">
        <v>1190</v>
      </c>
    </row>
    <row r="207" spans="1:32" x14ac:dyDescent="0.25">
      <c r="A207" t="s">
        <v>269</v>
      </c>
      <c r="B207">
        <v>29</v>
      </c>
      <c r="C207" t="s">
        <v>31</v>
      </c>
      <c r="D207" t="s">
        <v>32</v>
      </c>
      <c r="E207" t="s">
        <v>33</v>
      </c>
      <c r="F207" t="s">
        <v>33</v>
      </c>
      <c r="G207" t="s">
        <v>33</v>
      </c>
      <c r="H207" t="s">
        <v>33</v>
      </c>
      <c r="I207" t="s">
        <v>33</v>
      </c>
      <c r="J207" t="s">
        <v>33</v>
      </c>
      <c r="K207" t="s">
        <v>33</v>
      </c>
      <c r="L207" t="s">
        <v>42</v>
      </c>
      <c r="M207" t="s">
        <v>42</v>
      </c>
      <c r="N207">
        <v>3513</v>
      </c>
      <c r="O207">
        <v>0</v>
      </c>
      <c r="P207" t="s">
        <v>63</v>
      </c>
      <c r="Q207">
        <v>0</v>
      </c>
      <c r="R207">
        <v>0</v>
      </c>
      <c r="S207">
        <v>0</v>
      </c>
      <c r="T207" t="s">
        <v>44</v>
      </c>
      <c r="U207" t="s">
        <v>33</v>
      </c>
      <c r="V207" t="s">
        <v>33</v>
      </c>
      <c r="W207" t="s">
        <v>33</v>
      </c>
      <c r="X207" t="s">
        <v>33</v>
      </c>
      <c r="Y207" t="s">
        <v>33</v>
      </c>
      <c r="Z207" t="s">
        <v>34</v>
      </c>
      <c r="AA207" t="s">
        <v>33</v>
      </c>
      <c r="AB207" t="s">
        <v>38</v>
      </c>
      <c r="AC207">
        <v>0</v>
      </c>
      <c r="AD207">
        <v>0</v>
      </c>
      <c r="AE207" t="s">
        <v>39</v>
      </c>
      <c r="AF207" t="s">
        <v>1192</v>
      </c>
    </row>
    <row r="208" spans="1:32" x14ac:dyDescent="0.25">
      <c r="A208" t="s">
        <v>270</v>
      </c>
      <c r="B208">
        <v>83</v>
      </c>
      <c r="C208" t="s">
        <v>41</v>
      </c>
      <c r="D208" t="s">
        <v>32</v>
      </c>
      <c r="E208" t="s">
        <v>33</v>
      </c>
      <c r="F208" t="s">
        <v>34</v>
      </c>
      <c r="G208" t="s">
        <v>33</v>
      </c>
      <c r="H208" t="s">
        <v>34</v>
      </c>
      <c r="I208" t="s">
        <v>33</v>
      </c>
      <c r="J208" t="s">
        <v>34</v>
      </c>
      <c r="K208" t="s">
        <v>34</v>
      </c>
      <c r="L208" t="s">
        <v>52</v>
      </c>
      <c r="M208" t="s">
        <v>52</v>
      </c>
      <c r="N208">
        <v>207</v>
      </c>
      <c r="O208">
        <v>2</v>
      </c>
      <c r="P208" t="s">
        <v>36</v>
      </c>
      <c r="Q208">
        <v>11</v>
      </c>
      <c r="R208">
        <v>9</v>
      </c>
      <c r="S208">
        <v>10</v>
      </c>
      <c r="T208" t="s">
        <v>37</v>
      </c>
      <c r="U208" t="s">
        <v>34</v>
      </c>
      <c r="V208" t="s">
        <v>34</v>
      </c>
      <c r="W208" t="s">
        <v>34</v>
      </c>
      <c r="X208" t="s">
        <v>33</v>
      </c>
      <c r="Y208" t="s">
        <v>34</v>
      </c>
      <c r="Z208" t="s">
        <v>33</v>
      </c>
      <c r="AA208" t="s">
        <v>34</v>
      </c>
      <c r="AB208" t="s">
        <v>55</v>
      </c>
      <c r="AC208">
        <v>1</v>
      </c>
      <c r="AD208">
        <v>10</v>
      </c>
      <c r="AE208" t="s">
        <v>56</v>
      </c>
      <c r="AF208" t="s">
        <v>1191</v>
      </c>
    </row>
    <row r="209" spans="1:32" x14ac:dyDescent="0.25">
      <c r="A209" t="s">
        <v>271</v>
      </c>
      <c r="B209">
        <v>55</v>
      </c>
      <c r="C209" t="s">
        <v>51</v>
      </c>
      <c r="D209" t="s">
        <v>32</v>
      </c>
      <c r="E209" t="s">
        <v>33</v>
      </c>
      <c r="F209" t="s">
        <v>33</v>
      </c>
      <c r="G209" t="s">
        <v>33</v>
      </c>
      <c r="H209" t="s">
        <v>33</v>
      </c>
      <c r="I209" t="s">
        <v>33</v>
      </c>
      <c r="J209" t="s">
        <v>33</v>
      </c>
      <c r="K209" t="s">
        <v>33</v>
      </c>
      <c r="L209" t="s">
        <v>42</v>
      </c>
      <c r="M209" t="s">
        <v>42</v>
      </c>
      <c r="N209">
        <v>1346</v>
      </c>
      <c r="O209">
        <v>0</v>
      </c>
      <c r="P209" t="s">
        <v>36</v>
      </c>
      <c r="Q209">
        <v>0</v>
      </c>
      <c r="R209">
        <v>0</v>
      </c>
      <c r="S209">
        <v>0</v>
      </c>
      <c r="T209" t="s">
        <v>44</v>
      </c>
      <c r="U209" t="s">
        <v>34</v>
      </c>
      <c r="V209" t="s">
        <v>33</v>
      </c>
      <c r="W209" t="s">
        <v>33</v>
      </c>
      <c r="X209" t="s">
        <v>33</v>
      </c>
      <c r="Y209" t="s">
        <v>33</v>
      </c>
      <c r="Z209" t="s">
        <v>34</v>
      </c>
      <c r="AA209" t="s">
        <v>33</v>
      </c>
      <c r="AB209" t="s">
        <v>48</v>
      </c>
      <c r="AC209">
        <v>0</v>
      </c>
      <c r="AD209">
        <v>0</v>
      </c>
      <c r="AE209" t="s">
        <v>39</v>
      </c>
      <c r="AF209" t="s">
        <v>1190</v>
      </c>
    </row>
    <row r="210" spans="1:32" x14ac:dyDescent="0.25">
      <c r="A210" t="s">
        <v>272</v>
      </c>
      <c r="B210">
        <v>53</v>
      </c>
      <c r="C210" t="s">
        <v>51</v>
      </c>
      <c r="D210" t="s">
        <v>32</v>
      </c>
      <c r="E210" t="s">
        <v>33</v>
      </c>
      <c r="F210" t="s">
        <v>33</v>
      </c>
      <c r="G210" t="s">
        <v>33</v>
      </c>
      <c r="H210" t="s">
        <v>33</v>
      </c>
      <c r="I210" t="s">
        <v>33</v>
      </c>
      <c r="J210" t="s">
        <v>33</v>
      </c>
      <c r="K210" t="s">
        <v>33</v>
      </c>
      <c r="L210" t="s">
        <v>42</v>
      </c>
      <c r="M210" t="s">
        <v>42</v>
      </c>
      <c r="N210">
        <v>1351</v>
      </c>
      <c r="O210">
        <v>0</v>
      </c>
      <c r="P210" t="s">
        <v>145</v>
      </c>
      <c r="Q210">
        <v>0</v>
      </c>
      <c r="R210">
        <v>0</v>
      </c>
      <c r="S210">
        <v>0</v>
      </c>
      <c r="T210" t="s">
        <v>44</v>
      </c>
      <c r="U210" t="s">
        <v>33</v>
      </c>
      <c r="V210" t="s">
        <v>33</v>
      </c>
      <c r="W210" t="s">
        <v>33</v>
      </c>
      <c r="X210" t="s">
        <v>33</v>
      </c>
      <c r="Y210" t="s">
        <v>33</v>
      </c>
      <c r="Z210" t="s">
        <v>34</v>
      </c>
      <c r="AA210" t="s">
        <v>33</v>
      </c>
      <c r="AB210" t="s">
        <v>38</v>
      </c>
      <c r="AC210">
        <v>0</v>
      </c>
      <c r="AD210">
        <v>0</v>
      </c>
      <c r="AE210" t="s">
        <v>39</v>
      </c>
      <c r="AF210" t="s">
        <v>1192</v>
      </c>
    </row>
    <row r="211" spans="1:32" x14ac:dyDescent="0.25">
      <c r="A211" t="s">
        <v>273</v>
      </c>
      <c r="B211">
        <v>68</v>
      </c>
      <c r="C211" t="s">
        <v>41</v>
      </c>
      <c r="D211" t="s">
        <v>32</v>
      </c>
      <c r="E211" t="s">
        <v>33</v>
      </c>
      <c r="F211" t="s">
        <v>33</v>
      </c>
      <c r="G211" t="s">
        <v>33</v>
      </c>
      <c r="H211" t="s">
        <v>33</v>
      </c>
      <c r="I211" t="s">
        <v>33</v>
      </c>
      <c r="J211" t="s">
        <v>33</v>
      </c>
      <c r="K211" t="s">
        <v>33</v>
      </c>
      <c r="L211" t="s">
        <v>42</v>
      </c>
      <c r="M211" t="s">
        <v>42</v>
      </c>
      <c r="N211">
        <v>1353</v>
      </c>
      <c r="O211">
        <v>0</v>
      </c>
      <c r="P211" t="s">
        <v>53</v>
      </c>
      <c r="Q211">
        <v>0</v>
      </c>
      <c r="R211">
        <v>0</v>
      </c>
      <c r="S211">
        <v>0</v>
      </c>
      <c r="T211" t="s">
        <v>44</v>
      </c>
      <c r="U211" t="s">
        <v>34</v>
      </c>
      <c r="V211" t="s">
        <v>33</v>
      </c>
      <c r="W211" t="s">
        <v>33</v>
      </c>
      <c r="X211" t="s">
        <v>33</v>
      </c>
      <c r="Y211" t="s">
        <v>33</v>
      </c>
      <c r="Z211" t="s">
        <v>33</v>
      </c>
      <c r="AA211" t="s">
        <v>33</v>
      </c>
      <c r="AB211" t="s">
        <v>48</v>
      </c>
      <c r="AC211">
        <v>0</v>
      </c>
      <c r="AD211">
        <v>0</v>
      </c>
      <c r="AE211" t="s">
        <v>39</v>
      </c>
      <c r="AF211" t="s">
        <v>1190</v>
      </c>
    </row>
    <row r="212" spans="1:32" x14ac:dyDescent="0.25">
      <c r="A212" t="s">
        <v>274</v>
      </c>
      <c r="B212">
        <v>65</v>
      </c>
      <c r="C212" t="s">
        <v>41</v>
      </c>
      <c r="D212" t="s">
        <v>32</v>
      </c>
      <c r="E212" t="s">
        <v>33</v>
      </c>
      <c r="F212" t="s">
        <v>33</v>
      </c>
      <c r="G212" t="s">
        <v>33</v>
      </c>
      <c r="H212" t="s">
        <v>33</v>
      </c>
      <c r="I212" t="s">
        <v>33</v>
      </c>
      <c r="J212" t="s">
        <v>33</v>
      </c>
      <c r="K212" t="s">
        <v>33</v>
      </c>
      <c r="L212" t="s">
        <v>42</v>
      </c>
      <c r="M212" t="s">
        <v>42</v>
      </c>
      <c r="N212">
        <v>1355</v>
      </c>
      <c r="O212">
        <v>0</v>
      </c>
      <c r="P212" t="s">
        <v>47</v>
      </c>
      <c r="Q212">
        <v>0</v>
      </c>
      <c r="R212">
        <v>0</v>
      </c>
      <c r="S212">
        <v>0</v>
      </c>
      <c r="T212" t="s">
        <v>44</v>
      </c>
      <c r="U212" t="s">
        <v>34</v>
      </c>
      <c r="V212" t="s">
        <v>33</v>
      </c>
      <c r="W212" t="s">
        <v>33</v>
      </c>
      <c r="X212" t="s">
        <v>33</v>
      </c>
      <c r="Y212" t="s">
        <v>33</v>
      </c>
      <c r="Z212" t="s">
        <v>33</v>
      </c>
      <c r="AA212" t="s">
        <v>33</v>
      </c>
      <c r="AB212" t="s">
        <v>48</v>
      </c>
      <c r="AC212">
        <v>0</v>
      </c>
      <c r="AD212">
        <v>0</v>
      </c>
      <c r="AE212" t="s">
        <v>39</v>
      </c>
      <c r="AF212" t="s">
        <v>1190</v>
      </c>
    </row>
    <row r="213" spans="1:32" x14ac:dyDescent="0.25">
      <c r="A213" t="s">
        <v>275</v>
      </c>
      <c r="B213">
        <v>52</v>
      </c>
      <c r="C213" t="s">
        <v>51</v>
      </c>
      <c r="D213" t="s">
        <v>32</v>
      </c>
      <c r="E213" t="s">
        <v>33</v>
      </c>
      <c r="F213" t="s">
        <v>33</v>
      </c>
      <c r="G213" t="s">
        <v>33</v>
      </c>
      <c r="H213" t="s">
        <v>33</v>
      </c>
      <c r="I213" t="s">
        <v>33</v>
      </c>
      <c r="J213" t="s">
        <v>33</v>
      </c>
      <c r="K213" t="s">
        <v>33</v>
      </c>
      <c r="L213" t="s">
        <v>42</v>
      </c>
      <c r="M213" t="s">
        <v>42</v>
      </c>
      <c r="N213">
        <v>1360</v>
      </c>
      <c r="O213">
        <v>0</v>
      </c>
      <c r="P213" t="s">
        <v>47</v>
      </c>
      <c r="Q213">
        <v>0</v>
      </c>
      <c r="R213">
        <v>0</v>
      </c>
      <c r="S213">
        <v>0</v>
      </c>
      <c r="T213" t="s">
        <v>44</v>
      </c>
      <c r="U213" t="s">
        <v>34</v>
      </c>
      <c r="V213" t="s">
        <v>33</v>
      </c>
      <c r="W213" t="s">
        <v>33</v>
      </c>
      <c r="X213" t="s">
        <v>33</v>
      </c>
      <c r="Y213" t="s">
        <v>33</v>
      </c>
      <c r="Z213" t="s">
        <v>34</v>
      </c>
      <c r="AA213" t="s">
        <v>33</v>
      </c>
      <c r="AB213" t="s">
        <v>45</v>
      </c>
      <c r="AC213">
        <v>0</v>
      </c>
      <c r="AD213">
        <v>0</v>
      </c>
      <c r="AE213" t="s">
        <v>39</v>
      </c>
      <c r="AF213" t="s">
        <v>1193</v>
      </c>
    </row>
    <row r="214" spans="1:32" x14ac:dyDescent="0.25">
      <c r="A214" t="s">
        <v>276</v>
      </c>
      <c r="B214">
        <v>61</v>
      </c>
      <c r="C214" t="s">
        <v>41</v>
      </c>
      <c r="D214" t="s">
        <v>32</v>
      </c>
      <c r="E214" t="s">
        <v>33</v>
      </c>
      <c r="F214" t="s">
        <v>33</v>
      </c>
      <c r="G214" t="s">
        <v>33</v>
      </c>
      <c r="H214" t="s">
        <v>33</v>
      </c>
      <c r="I214" t="s">
        <v>33</v>
      </c>
      <c r="J214" t="s">
        <v>33</v>
      </c>
      <c r="K214" t="s">
        <v>33</v>
      </c>
      <c r="L214" t="s">
        <v>42</v>
      </c>
      <c r="M214" t="s">
        <v>42</v>
      </c>
      <c r="N214">
        <v>1361</v>
      </c>
      <c r="O214">
        <v>0</v>
      </c>
      <c r="P214" t="s">
        <v>36</v>
      </c>
      <c r="Q214">
        <v>0</v>
      </c>
      <c r="R214">
        <v>0</v>
      </c>
      <c r="S214">
        <v>0</v>
      </c>
      <c r="T214" t="s">
        <v>44</v>
      </c>
      <c r="U214" t="s">
        <v>33</v>
      </c>
      <c r="V214" t="s">
        <v>34</v>
      </c>
      <c r="W214" t="s">
        <v>33</v>
      </c>
      <c r="X214" t="s">
        <v>33</v>
      </c>
      <c r="Y214" t="s">
        <v>33</v>
      </c>
      <c r="Z214" t="s">
        <v>33</v>
      </c>
      <c r="AA214" t="s">
        <v>33</v>
      </c>
      <c r="AB214" t="s">
        <v>45</v>
      </c>
      <c r="AC214">
        <v>0</v>
      </c>
      <c r="AD214">
        <v>0</v>
      </c>
      <c r="AE214" t="s">
        <v>39</v>
      </c>
      <c r="AF214" t="s">
        <v>1193</v>
      </c>
    </row>
    <row r="215" spans="1:32" x14ac:dyDescent="0.25">
      <c r="A215" t="s">
        <v>277</v>
      </c>
      <c r="B215">
        <v>65</v>
      </c>
      <c r="C215" t="s">
        <v>41</v>
      </c>
      <c r="D215" t="s">
        <v>32</v>
      </c>
      <c r="E215" t="s">
        <v>33</v>
      </c>
      <c r="F215" t="s">
        <v>33</v>
      </c>
      <c r="G215" t="s">
        <v>33</v>
      </c>
      <c r="H215" t="s">
        <v>33</v>
      </c>
      <c r="I215" t="s">
        <v>33</v>
      </c>
      <c r="J215" t="s">
        <v>33</v>
      </c>
      <c r="K215" t="s">
        <v>33</v>
      </c>
      <c r="L215" t="s">
        <v>42</v>
      </c>
      <c r="M215" t="s">
        <v>42</v>
      </c>
      <c r="N215">
        <v>1367</v>
      </c>
      <c r="O215">
        <v>0</v>
      </c>
      <c r="P215" t="s">
        <v>36</v>
      </c>
      <c r="Q215">
        <v>0</v>
      </c>
      <c r="R215">
        <v>0</v>
      </c>
      <c r="S215">
        <v>0</v>
      </c>
      <c r="T215" t="s">
        <v>44</v>
      </c>
      <c r="U215" t="s">
        <v>34</v>
      </c>
      <c r="V215" t="s">
        <v>33</v>
      </c>
      <c r="W215" t="s">
        <v>33</v>
      </c>
      <c r="X215" t="s">
        <v>33</v>
      </c>
      <c r="Y215" t="s">
        <v>33</v>
      </c>
      <c r="Z215" t="s">
        <v>33</v>
      </c>
      <c r="AA215" t="s">
        <v>33</v>
      </c>
      <c r="AB215" t="s">
        <v>48</v>
      </c>
      <c r="AC215">
        <v>0</v>
      </c>
      <c r="AD215">
        <v>0</v>
      </c>
      <c r="AE215" t="s">
        <v>39</v>
      </c>
      <c r="AF215" t="s">
        <v>1190</v>
      </c>
    </row>
    <row r="216" spans="1:32" x14ac:dyDescent="0.25">
      <c r="A216" t="s">
        <v>278</v>
      </c>
      <c r="B216">
        <v>78</v>
      </c>
      <c r="C216" t="s">
        <v>41</v>
      </c>
      <c r="D216" t="s">
        <v>32</v>
      </c>
      <c r="E216" t="s">
        <v>33</v>
      </c>
      <c r="F216" t="s">
        <v>33</v>
      </c>
      <c r="G216" t="s">
        <v>33</v>
      </c>
      <c r="H216" t="s">
        <v>33</v>
      </c>
      <c r="I216" t="s">
        <v>33</v>
      </c>
      <c r="J216" t="s">
        <v>33</v>
      </c>
      <c r="K216" t="s">
        <v>33</v>
      </c>
      <c r="L216" t="s">
        <v>42</v>
      </c>
      <c r="M216" t="s">
        <v>42</v>
      </c>
      <c r="N216">
        <v>1372</v>
      </c>
      <c r="O216">
        <v>0</v>
      </c>
      <c r="P216" t="s">
        <v>36</v>
      </c>
      <c r="Q216">
        <v>0</v>
      </c>
      <c r="R216">
        <v>0</v>
      </c>
      <c r="S216">
        <v>0</v>
      </c>
      <c r="T216" t="s">
        <v>44</v>
      </c>
      <c r="U216" t="s">
        <v>33</v>
      </c>
      <c r="V216" t="s">
        <v>34</v>
      </c>
      <c r="W216" t="s">
        <v>33</v>
      </c>
      <c r="X216" t="s">
        <v>33</v>
      </c>
      <c r="Y216" t="s">
        <v>33</v>
      </c>
      <c r="Z216" t="s">
        <v>34</v>
      </c>
      <c r="AA216" t="s">
        <v>33</v>
      </c>
      <c r="AB216" t="s">
        <v>45</v>
      </c>
      <c r="AC216">
        <v>0</v>
      </c>
      <c r="AD216">
        <v>0</v>
      </c>
      <c r="AE216" t="s">
        <v>39</v>
      </c>
      <c r="AF216" t="s">
        <v>1193</v>
      </c>
    </row>
    <row r="217" spans="1:32" x14ac:dyDescent="0.25">
      <c r="A217" t="s">
        <v>279</v>
      </c>
      <c r="B217">
        <v>51</v>
      </c>
      <c r="C217" t="s">
        <v>51</v>
      </c>
      <c r="D217" t="s">
        <v>32</v>
      </c>
      <c r="E217" t="s">
        <v>33</v>
      </c>
      <c r="F217" t="s">
        <v>33</v>
      </c>
      <c r="G217" t="s">
        <v>33</v>
      </c>
      <c r="H217" t="s">
        <v>33</v>
      </c>
      <c r="I217" t="s">
        <v>33</v>
      </c>
      <c r="J217" t="s">
        <v>33</v>
      </c>
      <c r="K217" t="s">
        <v>33</v>
      </c>
      <c r="L217" t="s">
        <v>42</v>
      </c>
      <c r="M217" t="s">
        <v>42</v>
      </c>
      <c r="N217">
        <v>1374</v>
      </c>
      <c r="O217">
        <v>0</v>
      </c>
      <c r="P217" t="s">
        <v>66</v>
      </c>
      <c r="Q217">
        <v>0</v>
      </c>
      <c r="R217">
        <v>0</v>
      </c>
      <c r="S217">
        <v>0</v>
      </c>
      <c r="T217" t="s">
        <v>44</v>
      </c>
      <c r="U217" t="s">
        <v>33</v>
      </c>
      <c r="V217" t="s">
        <v>34</v>
      </c>
      <c r="W217" t="s">
        <v>33</v>
      </c>
      <c r="X217" t="s">
        <v>33</v>
      </c>
      <c r="Y217" t="s">
        <v>33</v>
      </c>
      <c r="Z217" t="s">
        <v>34</v>
      </c>
      <c r="AA217" t="s">
        <v>33</v>
      </c>
      <c r="AB217" t="s">
        <v>38</v>
      </c>
      <c r="AC217">
        <v>0</v>
      </c>
      <c r="AD217">
        <v>0</v>
      </c>
      <c r="AE217" t="s">
        <v>39</v>
      </c>
      <c r="AF217" t="s">
        <v>1192</v>
      </c>
    </row>
    <row r="218" spans="1:32" x14ac:dyDescent="0.25">
      <c r="A218" t="s">
        <v>280</v>
      </c>
      <c r="B218">
        <v>66</v>
      </c>
      <c r="C218" t="s">
        <v>41</v>
      </c>
      <c r="D218" t="s">
        <v>32</v>
      </c>
      <c r="E218" t="s">
        <v>33</v>
      </c>
      <c r="F218" t="s">
        <v>33</v>
      </c>
      <c r="G218" t="s">
        <v>33</v>
      </c>
      <c r="H218" t="s">
        <v>33</v>
      </c>
      <c r="I218" t="s">
        <v>33</v>
      </c>
      <c r="J218" t="s">
        <v>33</v>
      </c>
      <c r="K218" t="s">
        <v>33</v>
      </c>
      <c r="L218" t="s">
        <v>42</v>
      </c>
      <c r="M218" t="s">
        <v>42</v>
      </c>
      <c r="N218">
        <v>1377</v>
      </c>
      <c r="O218">
        <v>0</v>
      </c>
      <c r="P218" t="s">
        <v>63</v>
      </c>
      <c r="Q218">
        <v>0</v>
      </c>
      <c r="R218">
        <v>0</v>
      </c>
      <c r="S218">
        <v>0</v>
      </c>
      <c r="T218" t="s">
        <v>44</v>
      </c>
      <c r="U218" t="s">
        <v>34</v>
      </c>
      <c r="V218" t="s">
        <v>34</v>
      </c>
      <c r="W218" t="s">
        <v>33</v>
      </c>
      <c r="X218" t="s">
        <v>33</v>
      </c>
      <c r="Y218" t="s">
        <v>33</v>
      </c>
      <c r="Z218" t="s">
        <v>33</v>
      </c>
      <c r="AA218" t="s">
        <v>33</v>
      </c>
      <c r="AB218" t="s">
        <v>48</v>
      </c>
      <c r="AC218">
        <v>0</v>
      </c>
      <c r="AD218">
        <v>0</v>
      </c>
      <c r="AE218" t="s">
        <v>39</v>
      </c>
      <c r="AF218" t="s">
        <v>1190</v>
      </c>
    </row>
    <row r="219" spans="1:32" x14ac:dyDescent="0.25">
      <c r="A219" t="s">
        <v>281</v>
      </c>
      <c r="B219">
        <v>50</v>
      </c>
      <c r="C219" t="s">
        <v>51</v>
      </c>
      <c r="D219" t="s">
        <v>32</v>
      </c>
      <c r="E219" t="s">
        <v>33</v>
      </c>
      <c r="F219" t="s">
        <v>33</v>
      </c>
      <c r="G219" t="s">
        <v>33</v>
      </c>
      <c r="H219" t="s">
        <v>33</v>
      </c>
      <c r="I219" t="s">
        <v>33</v>
      </c>
      <c r="J219" t="s">
        <v>33</v>
      </c>
      <c r="K219" t="s">
        <v>33</v>
      </c>
      <c r="L219" t="s">
        <v>42</v>
      </c>
      <c r="M219" t="s">
        <v>42</v>
      </c>
      <c r="N219">
        <v>1392</v>
      </c>
      <c r="O219">
        <v>0</v>
      </c>
      <c r="P219" t="s">
        <v>68</v>
      </c>
      <c r="Q219">
        <v>0</v>
      </c>
      <c r="R219">
        <v>0</v>
      </c>
      <c r="S219">
        <v>0</v>
      </c>
      <c r="T219" t="s">
        <v>44</v>
      </c>
      <c r="U219" t="s">
        <v>33</v>
      </c>
      <c r="V219" t="s">
        <v>33</v>
      </c>
      <c r="W219" t="s">
        <v>33</v>
      </c>
      <c r="X219" t="s">
        <v>33</v>
      </c>
      <c r="Y219" t="s">
        <v>33</v>
      </c>
      <c r="Z219" t="s">
        <v>33</v>
      </c>
      <c r="AA219" t="s">
        <v>33</v>
      </c>
      <c r="AB219" t="s">
        <v>48</v>
      </c>
      <c r="AC219">
        <v>0</v>
      </c>
      <c r="AD219">
        <v>0</v>
      </c>
      <c r="AE219" t="s">
        <v>39</v>
      </c>
      <c r="AF219" t="s">
        <v>1190</v>
      </c>
    </row>
    <row r="220" spans="1:32" x14ac:dyDescent="0.25">
      <c r="A220" t="s">
        <v>282</v>
      </c>
      <c r="B220">
        <v>52</v>
      </c>
      <c r="C220" t="s">
        <v>51</v>
      </c>
      <c r="D220" t="s">
        <v>32</v>
      </c>
      <c r="E220" t="s">
        <v>33</v>
      </c>
      <c r="F220" t="s">
        <v>33</v>
      </c>
      <c r="G220" t="s">
        <v>33</v>
      </c>
      <c r="H220" t="s">
        <v>33</v>
      </c>
      <c r="I220" t="s">
        <v>33</v>
      </c>
      <c r="J220" t="s">
        <v>33</v>
      </c>
      <c r="K220" t="s">
        <v>33</v>
      </c>
      <c r="L220" t="s">
        <v>42</v>
      </c>
      <c r="M220" t="s">
        <v>42</v>
      </c>
      <c r="N220">
        <v>1393</v>
      </c>
      <c r="O220">
        <v>0</v>
      </c>
      <c r="P220" t="s">
        <v>36</v>
      </c>
      <c r="Q220">
        <v>0</v>
      </c>
      <c r="R220">
        <v>0</v>
      </c>
      <c r="S220">
        <v>0</v>
      </c>
      <c r="T220" t="s">
        <v>44</v>
      </c>
      <c r="U220" t="s">
        <v>33</v>
      </c>
      <c r="V220" t="s">
        <v>34</v>
      </c>
      <c r="W220" t="s">
        <v>33</v>
      </c>
      <c r="X220" t="s">
        <v>33</v>
      </c>
      <c r="Y220" t="s">
        <v>33</v>
      </c>
      <c r="Z220" t="s">
        <v>34</v>
      </c>
      <c r="AA220" t="s">
        <v>33</v>
      </c>
      <c r="AB220" t="s">
        <v>45</v>
      </c>
      <c r="AC220">
        <v>0</v>
      </c>
      <c r="AD220">
        <v>0</v>
      </c>
      <c r="AE220" t="s">
        <v>39</v>
      </c>
      <c r="AF220" t="s">
        <v>1193</v>
      </c>
    </row>
    <row r="221" spans="1:32" x14ac:dyDescent="0.25">
      <c r="A221" t="s">
        <v>283</v>
      </c>
      <c r="B221">
        <v>51</v>
      </c>
      <c r="C221" t="s">
        <v>51</v>
      </c>
      <c r="D221" t="s">
        <v>32</v>
      </c>
      <c r="E221" t="s">
        <v>33</v>
      </c>
      <c r="F221" t="s">
        <v>33</v>
      </c>
      <c r="G221" t="s">
        <v>33</v>
      </c>
      <c r="H221" t="s">
        <v>33</v>
      </c>
      <c r="I221" t="s">
        <v>33</v>
      </c>
      <c r="J221" t="s">
        <v>33</v>
      </c>
      <c r="K221" t="s">
        <v>33</v>
      </c>
      <c r="L221" t="s">
        <v>42</v>
      </c>
      <c r="M221" t="s">
        <v>42</v>
      </c>
      <c r="N221">
        <v>1395</v>
      </c>
      <c r="O221">
        <v>0</v>
      </c>
      <c r="P221" t="s">
        <v>36</v>
      </c>
      <c r="Q221">
        <v>0</v>
      </c>
      <c r="R221">
        <v>0</v>
      </c>
      <c r="S221">
        <v>0</v>
      </c>
      <c r="T221" t="s">
        <v>44</v>
      </c>
      <c r="U221" t="s">
        <v>33</v>
      </c>
      <c r="V221" t="s">
        <v>33</v>
      </c>
      <c r="W221" t="s">
        <v>33</v>
      </c>
      <c r="X221" t="s">
        <v>33</v>
      </c>
      <c r="Y221" t="s">
        <v>33</v>
      </c>
      <c r="Z221" t="s">
        <v>33</v>
      </c>
      <c r="AA221" t="s">
        <v>33</v>
      </c>
      <c r="AB221" t="s">
        <v>48</v>
      </c>
      <c r="AC221">
        <v>0</v>
      </c>
      <c r="AD221">
        <v>0</v>
      </c>
      <c r="AE221" t="s">
        <v>39</v>
      </c>
      <c r="AF221" t="s">
        <v>1190</v>
      </c>
    </row>
    <row r="222" spans="1:32" x14ac:dyDescent="0.25">
      <c r="A222" t="s">
        <v>284</v>
      </c>
      <c r="B222">
        <v>62</v>
      </c>
      <c r="C222" t="s">
        <v>41</v>
      </c>
      <c r="D222" t="s">
        <v>32</v>
      </c>
      <c r="E222" t="s">
        <v>33</v>
      </c>
      <c r="F222" t="s">
        <v>33</v>
      </c>
      <c r="G222" t="s">
        <v>33</v>
      </c>
      <c r="H222" t="s">
        <v>33</v>
      </c>
      <c r="I222" t="s">
        <v>33</v>
      </c>
      <c r="J222" t="s">
        <v>33</v>
      </c>
      <c r="K222" t="s">
        <v>33</v>
      </c>
      <c r="L222" t="s">
        <v>42</v>
      </c>
      <c r="M222" t="s">
        <v>42</v>
      </c>
      <c r="N222">
        <v>1397</v>
      </c>
      <c r="O222">
        <v>0</v>
      </c>
      <c r="P222" t="s">
        <v>47</v>
      </c>
      <c r="Q222">
        <v>0</v>
      </c>
      <c r="R222">
        <v>0</v>
      </c>
      <c r="S222">
        <v>0</v>
      </c>
      <c r="T222" t="s">
        <v>44</v>
      </c>
      <c r="U222" t="s">
        <v>34</v>
      </c>
      <c r="V222" t="s">
        <v>33</v>
      </c>
      <c r="W222" t="s">
        <v>33</v>
      </c>
      <c r="X222" t="s">
        <v>33</v>
      </c>
      <c r="Y222" t="s">
        <v>33</v>
      </c>
      <c r="Z222" t="s">
        <v>33</v>
      </c>
      <c r="AA222" t="s">
        <v>33</v>
      </c>
      <c r="AB222" t="s">
        <v>48</v>
      </c>
      <c r="AC222">
        <v>0</v>
      </c>
      <c r="AD222">
        <v>0</v>
      </c>
      <c r="AE222" t="s">
        <v>39</v>
      </c>
      <c r="AF222" t="s">
        <v>1190</v>
      </c>
    </row>
    <row r="223" spans="1:32" x14ac:dyDescent="0.25">
      <c r="A223" t="s">
        <v>285</v>
      </c>
      <c r="B223">
        <v>81</v>
      </c>
      <c r="C223" t="s">
        <v>41</v>
      </c>
      <c r="D223" t="s">
        <v>32</v>
      </c>
      <c r="E223" t="s">
        <v>33</v>
      </c>
      <c r="F223" t="s">
        <v>33</v>
      </c>
      <c r="G223" t="s">
        <v>33</v>
      </c>
      <c r="H223" t="s">
        <v>33</v>
      </c>
      <c r="I223" t="s">
        <v>33</v>
      </c>
      <c r="J223" t="s">
        <v>33</v>
      </c>
      <c r="K223" t="s">
        <v>33</v>
      </c>
      <c r="L223" t="s">
        <v>42</v>
      </c>
      <c r="M223" t="s">
        <v>42</v>
      </c>
      <c r="N223">
        <v>1402</v>
      </c>
      <c r="O223">
        <v>0</v>
      </c>
      <c r="P223" t="s">
        <v>47</v>
      </c>
      <c r="Q223">
        <v>0</v>
      </c>
      <c r="R223">
        <v>0</v>
      </c>
      <c r="S223">
        <v>0</v>
      </c>
      <c r="T223" t="s">
        <v>44</v>
      </c>
      <c r="U223" t="s">
        <v>34</v>
      </c>
      <c r="V223" t="s">
        <v>33</v>
      </c>
      <c r="W223" t="s">
        <v>33</v>
      </c>
      <c r="X223" t="s">
        <v>33</v>
      </c>
      <c r="Y223" t="s">
        <v>33</v>
      </c>
      <c r="Z223" t="s">
        <v>33</v>
      </c>
      <c r="AA223" t="s">
        <v>33</v>
      </c>
      <c r="AB223" t="s">
        <v>48</v>
      </c>
      <c r="AC223">
        <v>0</v>
      </c>
      <c r="AD223">
        <v>0</v>
      </c>
      <c r="AE223" t="s">
        <v>39</v>
      </c>
      <c r="AF223" t="s">
        <v>1190</v>
      </c>
    </row>
    <row r="224" spans="1:32" x14ac:dyDescent="0.25">
      <c r="A224" t="s">
        <v>286</v>
      </c>
      <c r="B224">
        <v>68</v>
      </c>
      <c r="C224" t="s">
        <v>41</v>
      </c>
      <c r="D224" t="s">
        <v>32</v>
      </c>
      <c r="E224" t="s">
        <v>33</v>
      </c>
      <c r="F224" t="s">
        <v>33</v>
      </c>
      <c r="G224" t="s">
        <v>33</v>
      </c>
      <c r="H224" t="s">
        <v>33</v>
      </c>
      <c r="I224" t="s">
        <v>33</v>
      </c>
      <c r="J224" t="s">
        <v>33</v>
      </c>
      <c r="K224" t="s">
        <v>33</v>
      </c>
      <c r="L224" t="s">
        <v>42</v>
      </c>
      <c r="M224" t="s">
        <v>42</v>
      </c>
      <c r="N224">
        <v>1404</v>
      </c>
      <c r="O224">
        <v>0</v>
      </c>
      <c r="P224" t="s">
        <v>43</v>
      </c>
      <c r="Q224">
        <v>0</v>
      </c>
      <c r="R224">
        <v>0</v>
      </c>
      <c r="S224">
        <v>0</v>
      </c>
      <c r="T224" t="s">
        <v>44</v>
      </c>
      <c r="U224" t="s">
        <v>33</v>
      </c>
      <c r="V224" t="s">
        <v>33</v>
      </c>
      <c r="W224" t="s">
        <v>33</v>
      </c>
      <c r="X224" t="s">
        <v>33</v>
      </c>
      <c r="Y224" t="s">
        <v>33</v>
      </c>
      <c r="Z224" t="s">
        <v>34</v>
      </c>
      <c r="AA224" t="s">
        <v>33</v>
      </c>
      <c r="AB224" t="s">
        <v>45</v>
      </c>
      <c r="AC224">
        <v>0</v>
      </c>
      <c r="AD224">
        <v>0</v>
      </c>
      <c r="AE224" t="s">
        <v>39</v>
      </c>
      <c r="AF224" t="s">
        <v>1193</v>
      </c>
    </row>
    <row r="225" spans="1:32" x14ac:dyDescent="0.25">
      <c r="A225" t="s">
        <v>287</v>
      </c>
      <c r="B225">
        <v>71</v>
      </c>
      <c r="C225" t="s">
        <v>41</v>
      </c>
      <c r="D225" t="s">
        <v>32</v>
      </c>
      <c r="E225" t="s">
        <v>33</v>
      </c>
      <c r="F225" t="s">
        <v>34</v>
      </c>
      <c r="G225" t="s">
        <v>33</v>
      </c>
      <c r="H225" t="s">
        <v>33</v>
      </c>
      <c r="I225" t="s">
        <v>33</v>
      </c>
      <c r="J225" t="s">
        <v>34</v>
      </c>
      <c r="K225" t="s">
        <v>34</v>
      </c>
      <c r="L225" t="s">
        <v>52</v>
      </c>
      <c r="M225" t="s">
        <v>52</v>
      </c>
      <c r="N225">
        <v>209</v>
      </c>
      <c r="O225">
        <v>2</v>
      </c>
      <c r="P225" t="s">
        <v>36</v>
      </c>
      <c r="Q225">
        <v>7</v>
      </c>
      <c r="R225">
        <v>5</v>
      </c>
      <c r="S225">
        <v>6</v>
      </c>
      <c r="T225" t="s">
        <v>37</v>
      </c>
      <c r="U225" t="s">
        <v>34</v>
      </c>
      <c r="V225" t="s">
        <v>34</v>
      </c>
      <c r="W225" t="s">
        <v>33</v>
      </c>
      <c r="X225" t="s">
        <v>33</v>
      </c>
      <c r="Y225" t="s">
        <v>33</v>
      </c>
      <c r="Z225" t="s">
        <v>34</v>
      </c>
      <c r="AA225" t="s">
        <v>34</v>
      </c>
      <c r="AB225" t="s">
        <v>55</v>
      </c>
      <c r="AC225">
        <v>1</v>
      </c>
      <c r="AD225">
        <v>6</v>
      </c>
      <c r="AE225" t="s">
        <v>56</v>
      </c>
      <c r="AF225" t="s">
        <v>1191</v>
      </c>
    </row>
    <row r="226" spans="1:32" x14ac:dyDescent="0.25">
      <c r="A226" t="s">
        <v>288</v>
      </c>
      <c r="B226">
        <v>86</v>
      </c>
      <c r="C226" t="s">
        <v>41</v>
      </c>
      <c r="D226" t="s">
        <v>32</v>
      </c>
      <c r="E226" t="s">
        <v>33</v>
      </c>
      <c r="F226" t="s">
        <v>33</v>
      </c>
      <c r="G226" t="s">
        <v>33</v>
      </c>
      <c r="H226" t="s">
        <v>33</v>
      </c>
      <c r="I226" t="s">
        <v>33</v>
      </c>
      <c r="J226" t="s">
        <v>33</v>
      </c>
      <c r="K226" t="s">
        <v>33</v>
      </c>
      <c r="L226" t="s">
        <v>42</v>
      </c>
      <c r="M226" t="s">
        <v>42</v>
      </c>
      <c r="N226">
        <v>1410</v>
      </c>
      <c r="O226">
        <v>0</v>
      </c>
      <c r="P226" t="s">
        <v>68</v>
      </c>
      <c r="Q226">
        <v>0</v>
      </c>
      <c r="R226">
        <v>0</v>
      </c>
      <c r="S226">
        <v>0</v>
      </c>
      <c r="T226" t="s">
        <v>44</v>
      </c>
      <c r="U226" t="s">
        <v>34</v>
      </c>
      <c r="V226" t="s">
        <v>34</v>
      </c>
      <c r="W226" t="s">
        <v>33</v>
      </c>
      <c r="X226" t="s">
        <v>33</v>
      </c>
      <c r="Y226" t="s">
        <v>33</v>
      </c>
      <c r="Z226" t="s">
        <v>34</v>
      </c>
      <c r="AA226" t="s">
        <v>33</v>
      </c>
      <c r="AB226" t="s">
        <v>48</v>
      </c>
      <c r="AC226">
        <v>0</v>
      </c>
      <c r="AD226">
        <v>0</v>
      </c>
      <c r="AE226" t="s">
        <v>39</v>
      </c>
      <c r="AF226" t="s">
        <v>1190</v>
      </c>
    </row>
    <row r="227" spans="1:32" x14ac:dyDescent="0.25">
      <c r="A227" t="s">
        <v>289</v>
      </c>
      <c r="B227">
        <v>63</v>
      </c>
      <c r="C227" t="s">
        <v>41</v>
      </c>
      <c r="D227" t="s">
        <v>32</v>
      </c>
      <c r="E227" t="s">
        <v>33</v>
      </c>
      <c r="F227" t="s">
        <v>33</v>
      </c>
      <c r="G227" t="s">
        <v>33</v>
      </c>
      <c r="H227" t="s">
        <v>33</v>
      </c>
      <c r="I227" t="s">
        <v>33</v>
      </c>
      <c r="J227" t="s">
        <v>33</v>
      </c>
      <c r="K227" t="s">
        <v>33</v>
      </c>
      <c r="L227" t="s">
        <v>42</v>
      </c>
      <c r="M227" t="s">
        <v>42</v>
      </c>
      <c r="N227">
        <v>1414</v>
      </c>
      <c r="O227">
        <v>0</v>
      </c>
      <c r="P227" t="s">
        <v>81</v>
      </c>
      <c r="Q227">
        <v>0</v>
      </c>
      <c r="R227">
        <v>0</v>
      </c>
      <c r="S227">
        <v>0</v>
      </c>
      <c r="T227" t="s">
        <v>44</v>
      </c>
      <c r="U227" t="s">
        <v>34</v>
      </c>
      <c r="V227" t="s">
        <v>33</v>
      </c>
      <c r="W227" t="s">
        <v>33</v>
      </c>
      <c r="X227" t="s">
        <v>33</v>
      </c>
      <c r="Y227" t="s">
        <v>33</v>
      </c>
      <c r="Z227" t="s">
        <v>34</v>
      </c>
      <c r="AA227" t="s">
        <v>33</v>
      </c>
      <c r="AB227" t="s">
        <v>48</v>
      </c>
      <c r="AC227">
        <v>0</v>
      </c>
      <c r="AD227">
        <v>0</v>
      </c>
      <c r="AE227" t="s">
        <v>39</v>
      </c>
      <c r="AF227" t="s">
        <v>1190</v>
      </c>
    </row>
    <row r="228" spans="1:32" x14ac:dyDescent="0.25">
      <c r="A228" t="s">
        <v>290</v>
      </c>
      <c r="B228">
        <v>75</v>
      </c>
      <c r="C228" t="s">
        <v>41</v>
      </c>
      <c r="D228" t="s">
        <v>32</v>
      </c>
      <c r="E228" t="s">
        <v>33</v>
      </c>
      <c r="F228" t="s">
        <v>33</v>
      </c>
      <c r="G228" t="s">
        <v>33</v>
      </c>
      <c r="H228" t="s">
        <v>33</v>
      </c>
      <c r="I228" t="s">
        <v>33</v>
      </c>
      <c r="J228" t="s">
        <v>33</v>
      </c>
      <c r="K228" t="s">
        <v>33</v>
      </c>
      <c r="L228" t="s">
        <v>42</v>
      </c>
      <c r="M228" t="s">
        <v>42</v>
      </c>
      <c r="N228">
        <v>1421</v>
      </c>
      <c r="O228">
        <v>0</v>
      </c>
      <c r="P228" t="s">
        <v>81</v>
      </c>
      <c r="Q228">
        <v>0</v>
      </c>
      <c r="R228">
        <v>0</v>
      </c>
      <c r="S228">
        <v>0</v>
      </c>
      <c r="T228" t="s">
        <v>44</v>
      </c>
      <c r="U228" t="s">
        <v>34</v>
      </c>
      <c r="V228" t="s">
        <v>33</v>
      </c>
      <c r="W228" t="s">
        <v>33</v>
      </c>
      <c r="X228" t="s">
        <v>33</v>
      </c>
      <c r="Y228" t="s">
        <v>33</v>
      </c>
      <c r="Z228" t="s">
        <v>33</v>
      </c>
      <c r="AA228" t="s">
        <v>33</v>
      </c>
      <c r="AB228" t="s">
        <v>48</v>
      </c>
      <c r="AC228">
        <v>0</v>
      </c>
      <c r="AD228">
        <v>0</v>
      </c>
      <c r="AE228" t="s">
        <v>39</v>
      </c>
      <c r="AF228" t="s">
        <v>1190</v>
      </c>
    </row>
    <row r="229" spans="1:32" x14ac:dyDescent="0.25">
      <c r="A229" t="s">
        <v>291</v>
      </c>
      <c r="B229">
        <v>75</v>
      </c>
      <c r="C229" t="s">
        <v>41</v>
      </c>
      <c r="D229" t="s">
        <v>32</v>
      </c>
      <c r="E229" t="s">
        <v>33</v>
      </c>
      <c r="F229" t="s">
        <v>33</v>
      </c>
      <c r="G229" t="s">
        <v>33</v>
      </c>
      <c r="H229" t="s">
        <v>33</v>
      </c>
      <c r="I229" t="s">
        <v>33</v>
      </c>
      <c r="J229" t="s">
        <v>33</v>
      </c>
      <c r="K229" t="s">
        <v>33</v>
      </c>
      <c r="L229" t="s">
        <v>42</v>
      </c>
      <c r="M229" t="s">
        <v>42</v>
      </c>
      <c r="N229">
        <v>1429</v>
      </c>
      <c r="O229">
        <v>0</v>
      </c>
      <c r="P229" t="s">
        <v>63</v>
      </c>
      <c r="Q229">
        <v>0</v>
      </c>
      <c r="R229">
        <v>0</v>
      </c>
      <c r="S229">
        <v>0</v>
      </c>
      <c r="T229" t="s">
        <v>44</v>
      </c>
      <c r="U229" t="s">
        <v>34</v>
      </c>
      <c r="V229" t="s">
        <v>33</v>
      </c>
      <c r="W229" t="s">
        <v>33</v>
      </c>
      <c r="X229" t="s">
        <v>33</v>
      </c>
      <c r="Y229" t="s">
        <v>34</v>
      </c>
      <c r="Z229" t="s">
        <v>33</v>
      </c>
      <c r="AA229" t="s">
        <v>33</v>
      </c>
      <c r="AB229" t="s">
        <v>48</v>
      </c>
      <c r="AC229">
        <v>0</v>
      </c>
      <c r="AD229">
        <v>0</v>
      </c>
      <c r="AE229" t="s">
        <v>39</v>
      </c>
      <c r="AF229" t="s">
        <v>1190</v>
      </c>
    </row>
    <row r="230" spans="1:32" x14ac:dyDescent="0.25">
      <c r="A230" t="s">
        <v>292</v>
      </c>
      <c r="B230">
        <v>77</v>
      </c>
      <c r="C230" t="s">
        <v>41</v>
      </c>
      <c r="D230" t="s">
        <v>32</v>
      </c>
      <c r="E230" t="s">
        <v>33</v>
      </c>
      <c r="F230" t="s">
        <v>33</v>
      </c>
      <c r="G230" t="s">
        <v>33</v>
      </c>
      <c r="H230" t="s">
        <v>33</v>
      </c>
      <c r="I230" t="s">
        <v>33</v>
      </c>
      <c r="J230" t="s">
        <v>33</v>
      </c>
      <c r="K230" t="s">
        <v>33</v>
      </c>
      <c r="L230" t="s">
        <v>42</v>
      </c>
      <c r="M230" t="s">
        <v>42</v>
      </c>
      <c r="N230">
        <v>1439</v>
      </c>
      <c r="O230">
        <v>0</v>
      </c>
      <c r="P230" t="s">
        <v>47</v>
      </c>
      <c r="Q230">
        <v>0</v>
      </c>
      <c r="R230">
        <v>0</v>
      </c>
      <c r="S230">
        <v>0</v>
      </c>
      <c r="T230" t="s">
        <v>44</v>
      </c>
      <c r="U230" t="s">
        <v>33</v>
      </c>
      <c r="V230" t="s">
        <v>33</v>
      </c>
      <c r="W230" t="s">
        <v>33</v>
      </c>
      <c r="X230" t="s">
        <v>33</v>
      </c>
      <c r="Y230" t="s">
        <v>33</v>
      </c>
      <c r="Z230" t="s">
        <v>33</v>
      </c>
      <c r="AA230" t="s">
        <v>33</v>
      </c>
      <c r="AB230" t="s">
        <v>48</v>
      </c>
      <c r="AC230">
        <v>0</v>
      </c>
      <c r="AD230">
        <v>0</v>
      </c>
      <c r="AE230" t="s">
        <v>39</v>
      </c>
      <c r="AF230" t="s">
        <v>1190</v>
      </c>
    </row>
    <row r="231" spans="1:32" x14ac:dyDescent="0.25">
      <c r="A231" t="s">
        <v>293</v>
      </c>
      <c r="B231">
        <v>86</v>
      </c>
      <c r="C231" t="s">
        <v>41</v>
      </c>
      <c r="D231" t="s">
        <v>32</v>
      </c>
      <c r="E231" t="s">
        <v>33</v>
      </c>
      <c r="F231" t="s">
        <v>33</v>
      </c>
      <c r="G231" t="s">
        <v>33</v>
      </c>
      <c r="H231" t="s">
        <v>33</v>
      </c>
      <c r="I231" t="s">
        <v>33</v>
      </c>
      <c r="J231" t="s">
        <v>33</v>
      </c>
      <c r="K231" t="s">
        <v>33</v>
      </c>
      <c r="L231" t="s">
        <v>42</v>
      </c>
      <c r="M231" t="s">
        <v>42</v>
      </c>
      <c r="N231">
        <v>1447</v>
      </c>
      <c r="O231">
        <v>0</v>
      </c>
      <c r="P231" t="s">
        <v>59</v>
      </c>
      <c r="Q231">
        <v>0</v>
      </c>
      <c r="R231">
        <v>0</v>
      </c>
      <c r="S231">
        <v>0</v>
      </c>
      <c r="T231" t="s">
        <v>44</v>
      </c>
      <c r="U231" t="s">
        <v>33</v>
      </c>
      <c r="V231" t="s">
        <v>34</v>
      </c>
      <c r="W231" t="s">
        <v>33</v>
      </c>
      <c r="X231" t="s">
        <v>33</v>
      </c>
      <c r="Y231" t="s">
        <v>33</v>
      </c>
      <c r="Z231" t="s">
        <v>34</v>
      </c>
      <c r="AA231" t="s">
        <v>33</v>
      </c>
      <c r="AB231" t="s">
        <v>45</v>
      </c>
      <c r="AC231">
        <v>0</v>
      </c>
      <c r="AD231">
        <v>0</v>
      </c>
      <c r="AE231" t="s">
        <v>39</v>
      </c>
      <c r="AF231" t="s">
        <v>1193</v>
      </c>
    </row>
    <row r="232" spans="1:32" x14ac:dyDescent="0.25">
      <c r="A232" t="s">
        <v>294</v>
      </c>
      <c r="B232">
        <v>84</v>
      </c>
      <c r="C232" t="s">
        <v>41</v>
      </c>
      <c r="D232" t="s">
        <v>32</v>
      </c>
      <c r="E232" t="s">
        <v>33</v>
      </c>
      <c r="F232" t="s">
        <v>33</v>
      </c>
      <c r="G232" t="s">
        <v>33</v>
      </c>
      <c r="H232" t="s">
        <v>33</v>
      </c>
      <c r="I232" t="s">
        <v>33</v>
      </c>
      <c r="J232" t="s">
        <v>33</v>
      </c>
      <c r="K232" t="s">
        <v>33</v>
      </c>
      <c r="L232" t="s">
        <v>42</v>
      </c>
      <c r="M232" t="s">
        <v>42</v>
      </c>
      <c r="N232">
        <v>1460</v>
      </c>
      <c r="O232">
        <v>0</v>
      </c>
      <c r="P232" t="s">
        <v>63</v>
      </c>
      <c r="Q232">
        <v>0</v>
      </c>
      <c r="R232">
        <v>0</v>
      </c>
      <c r="S232">
        <v>0</v>
      </c>
      <c r="T232" t="s">
        <v>44</v>
      </c>
      <c r="U232" t="s">
        <v>34</v>
      </c>
      <c r="V232" t="s">
        <v>33</v>
      </c>
      <c r="W232" t="s">
        <v>33</v>
      </c>
      <c r="X232" t="s">
        <v>33</v>
      </c>
      <c r="Y232" t="s">
        <v>33</v>
      </c>
      <c r="Z232" t="s">
        <v>34</v>
      </c>
      <c r="AA232" t="s">
        <v>33</v>
      </c>
      <c r="AB232" t="s">
        <v>45</v>
      </c>
      <c r="AC232">
        <v>0</v>
      </c>
      <c r="AD232">
        <v>0</v>
      </c>
      <c r="AE232" t="s">
        <v>39</v>
      </c>
      <c r="AF232" t="s">
        <v>1193</v>
      </c>
    </row>
    <row r="233" spans="1:32" x14ac:dyDescent="0.25">
      <c r="A233" t="s">
        <v>295</v>
      </c>
      <c r="B233">
        <v>62</v>
      </c>
      <c r="C233" t="s">
        <v>41</v>
      </c>
      <c r="D233" t="s">
        <v>32</v>
      </c>
      <c r="E233" t="s">
        <v>33</v>
      </c>
      <c r="F233" t="s">
        <v>33</v>
      </c>
      <c r="G233" t="s">
        <v>33</v>
      </c>
      <c r="H233" t="s">
        <v>33</v>
      </c>
      <c r="I233" t="s">
        <v>33</v>
      </c>
      <c r="J233" t="s">
        <v>33</v>
      </c>
      <c r="K233" t="s">
        <v>33</v>
      </c>
      <c r="L233" t="s">
        <v>42</v>
      </c>
      <c r="M233" t="s">
        <v>42</v>
      </c>
      <c r="N233">
        <v>1464</v>
      </c>
      <c r="O233">
        <v>0</v>
      </c>
      <c r="P233" t="s">
        <v>63</v>
      </c>
      <c r="Q233">
        <v>0</v>
      </c>
      <c r="R233">
        <v>0</v>
      </c>
      <c r="S233">
        <v>0</v>
      </c>
      <c r="T233" t="s">
        <v>44</v>
      </c>
      <c r="U233" t="s">
        <v>34</v>
      </c>
      <c r="V233" t="s">
        <v>33</v>
      </c>
      <c r="W233" t="s">
        <v>33</v>
      </c>
      <c r="X233" t="s">
        <v>33</v>
      </c>
      <c r="Y233" t="s">
        <v>33</v>
      </c>
      <c r="Z233" t="s">
        <v>33</v>
      </c>
      <c r="AA233" t="s">
        <v>33</v>
      </c>
      <c r="AB233" t="s">
        <v>48</v>
      </c>
      <c r="AC233">
        <v>0</v>
      </c>
      <c r="AD233">
        <v>0</v>
      </c>
      <c r="AE233" t="s">
        <v>39</v>
      </c>
      <c r="AF233" t="s">
        <v>1190</v>
      </c>
    </row>
    <row r="234" spans="1:32" x14ac:dyDescent="0.25">
      <c r="A234" t="s">
        <v>296</v>
      </c>
      <c r="B234">
        <v>56</v>
      </c>
      <c r="C234" t="s">
        <v>51</v>
      </c>
      <c r="D234" t="s">
        <v>32</v>
      </c>
      <c r="E234" t="s">
        <v>33</v>
      </c>
      <c r="F234" t="s">
        <v>33</v>
      </c>
      <c r="G234" t="s">
        <v>33</v>
      </c>
      <c r="H234" t="s">
        <v>33</v>
      </c>
      <c r="I234" t="s">
        <v>33</v>
      </c>
      <c r="J234" t="s">
        <v>33</v>
      </c>
      <c r="K234" t="s">
        <v>33</v>
      </c>
      <c r="L234" t="s">
        <v>42</v>
      </c>
      <c r="M234" t="s">
        <v>42</v>
      </c>
      <c r="N234">
        <v>1472</v>
      </c>
      <c r="O234">
        <v>0</v>
      </c>
      <c r="P234" t="s">
        <v>36</v>
      </c>
      <c r="Q234">
        <v>0</v>
      </c>
      <c r="R234">
        <v>0</v>
      </c>
      <c r="S234">
        <v>0</v>
      </c>
      <c r="T234" t="s">
        <v>44</v>
      </c>
      <c r="U234" t="s">
        <v>34</v>
      </c>
      <c r="V234" t="s">
        <v>33</v>
      </c>
      <c r="W234" t="s">
        <v>33</v>
      </c>
      <c r="X234" t="s">
        <v>33</v>
      </c>
      <c r="Y234" t="s">
        <v>33</v>
      </c>
      <c r="Z234" t="s">
        <v>33</v>
      </c>
      <c r="AA234" t="s">
        <v>33</v>
      </c>
      <c r="AB234" t="s">
        <v>48</v>
      </c>
      <c r="AC234">
        <v>0</v>
      </c>
      <c r="AD234">
        <v>0</v>
      </c>
      <c r="AE234" t="s">
        <v>39</v>
      </c>
      <c r="AF234" t="s">
        <v>1190</v>
      </c>
    </row>
    <row r="235" spans="1:32" x14ac:dyDescent="0.25">
      <c r="A235" t="s">
        <v>297</v>
      </c>
      <c r="B235">
        <v>47</v>
      </c>
      <c r="C235" t="s">
        <v>51</v>
      </c>
      <c r="D235" t="s">
        <v>32</v>
      </c>
      <c r="E235" t="s">
        <v>33</v>
      </c>
      <c r="F235" t="s">
        <v>33</v>
      </c>
      <c r="G235" t="s">
        <v>33</v>
      </c>
      <c r="H235" t="s">
        <v>33</v>
      </c>
      <c r="I235" t="s">
        <v>33</v>
      </c>
      <c r="J235" t="s">
        <v>33</v>
      </c>
      <c r="K235" t="s">
        <v>33</v>
      </c>
      <c r="L235" t="s">
        <v>42</v>
      </c>
      <c r="M235" t="s">
        <v>42</v>
      </c>
      <c r="N235">
        <v>1485</v>
      </c>
      <c r="O235">
        <v>0</v>
      </c>
      <c r="P235" t="s">
        <v>47</v>
      </c>
      <c r="Q235">
        <v>0</v>
      </c>
      <c r="R235">
        <v>0</v>
      </c>
      <c r="S235">
        <v>0</v>
      </c>
      <c r="T235" t="s">
        <v>44</v>
      </c>
      <c r="U235" t="s">
        <v>34</v>
      </c>
      <c r="V235" t="s">
        <v>33</v>
      </c>
      <c r="W235" t="s">
        <v>33</v>
      </c>
      <c r="X235" t="s">
        <v>33</v>
      </c>
      <c r="Y235" t="s">
        <v>33</v>
      </c>
      <c r="Z235" t="s">
        <v>33</v>
      </c>
      <c r="AA235" t="s">
        <v>33</v>
      </c>
      <c r="AB235" t="s">
        <v>48</v>
      </c>
      <c r="AC235">
        <v>0</v>
      </c>
      <c r="AD235">
        <v>0</v>
      </c>
      <c r="AE235" t="s">
        <v>39</v>
      </c>
      <c r="AF235" t="s">
        <v>1190</v>
      </c>
    </row>
    <row r="236" spans="1:32" x14ac:dyDescent="0.25">
      <c r="A236" t="s">
        <v>298</v>
      </c>
      <c r="B236">
        <v>68</v>
      </c>
      <c r="C236" t="s">
        <v>41</v>
      </c>
      <c r="D236" t="s">
        <v>32</v>
      </c>
      <c r="E236" t="s">
        <v>33</v>
      </c>
      <c r="F236" t="s">
        <v>33</v>
      </c>
      <c r="G236" t="s">
        <v>33</v>
      </c>
      <c r="H236" t="s">
        <v>33</v>
      </c>
      <c r="I236" t="s">
        <v>33</v>
      </c>
      <c r="J236" t="s">
        <v>33</v>
      </c>
      <c r="K236" t="s">
        <v>33</v>
      </c>
      <c r="L236" t="s">
        <v>42</v>
      </c>
      <c r="M236" t="s">
        <v>42</v>
      </c>
      <c r="N236">
        <v>1489</v>
      </c>
      <c r="O236">
        <v>0</v>
      </c>
      <c r="P236" t="s">
        <v>47</v>
      </c>
      <c r="Q236">
        <v>0</v>
      </c>
      <c r="R236">
        <v>0</v>
      </c>
      <c r="S236">
        <v>0</v>
      </c>
      <c r="T236" t="s">
        <v>44</v>
      </c>
      <c r="U236" t="s">
        <v>34</v>
      </c>
      <c r="V236" t="s">
        <v>33</v>
      </c>
      <c r="W236" t="s">
        <v>33</v>
      </c>
      <c r="X236" t="s">
        <v>33</v>
      </c>
      <c r="Y236" t="s">
        <v>33</v>
      </c>
      <c r="Z236" t="s">
        <v>33</v>
      </c>
      <c r="AA236" t="s">
        <v>33</v>
      </c>
      <c r="AB236" t="s">
        <v>48</v>
      </c>
      <c r="AC236">
        <v>0</v>
      </c>
      <c r="AD236">
        <v>0</v>
      </c>
      <c r="AE236" t="s">
        <v>39</v>
      </c>
      <c r="AF236" t="s">
        <v>1190</v>
      </c>
    </row>
    <row r="237" spans="1:32" x14ac:dyDescent="0.25">
      <c r="A237" t="s">
        <v>299</v>
      </c>
      <c r="B237">
        <v>58</v>
      </c>
      <c r="C237" t="s">
        <v>51</v>
      </c>
      <c r="D237" t="s">
        <v>32</v>
      </c>
      <c r="E237" t="s">
        <v>33</v>
      </c>
      <c r="F237" t="s">
        <v>33</v>
      </c>
      <c r="G237" t="s">
        <v>33</v>
      </c>
      <c r="H237" t="s">
        <v>33</v>
      </c>
      <c r="I237" t="s">
        <v>33</v>
      </c>
      <c r="J237" t="s">
        <v>33</v>
      </c>
      <c r="K237" t="s">
        <v>33</v>
      </c>
      <c r="L237" t="s">
        <v>42</v>
      </c>
      <c r="M237" t="s">
        <v>42</v>
      </c>
      <c r="N237">
        <v>1491</v>
      </c>
      <c r="O237">
        <v>0</v>
      </c>
      <c r="P237" t="s">
        <v>47</v>
      </c>
      <c r="Q237">
        <v>0</v>
      </c>
      <c r="R237">
        <v>0</v>
      </c>
      <c r="S237">
        <v>0</v>
      </c>
      <c r="T237" t="s">
        <v>44</v>
      </c>
      <c r="U237" t="s">
        <v>34</v>
      </c>
      <c r="V237" t="s">
        <v>33</v>
      </c>
      <c r="W237" t="s">
        <v>33</v>
      </c>
      <c r="X237" t="s">
        <v>33</v>
      </c>
      <c r="Y237" t="s">
        <v>33</v>
      </c>
      <c r="Z237" t="s">
        <v>33</v>
      </c>
      <c r="AA237" t="s">
        <v>33</v>
      </c>
      <c r="AB237" t="s">
        <v>48</v>
      </c>
      <c r="AC237">
        <v>0</v>
      </c>
      <c r="AD237">
        <v>0</v>
      </c>
      <c r="AE237" t="s">
        <v>39</v>
      </c>
      <c r="AF237" t="s">
        <v>1190</v>
      </c>
    </row>
    <row r="238" spans="1:32" x14ac:dyDescent="0.25">
      <c r="A238" t="s">
        <v>1149</v>
      </c>
      <c r="B238">
        <v>45</v>
      </c>
      <c r="C238" t="s">
        <v>51</v>
      </c>
      <c r="D238" t="s">
        <v>79</v>
      </c>
      <c r="E238" t="s">
        <v>33</v>
      </c>
      <c r="F238" t="s">
        <v>33</v>
      </c>
      <c r="G238" t="s">
        <v>33</v>
      </c>
      <c r="H238" t="s">
        <v>34</v>
      </c>
      <c r="I238" t="s">
        <v>33</v>
      </c>
      <c r="J238" t="s">
        <v>33</v>
      </c>
      <c r="K238" t="s">
        <v>33</v>
      </c>
      <c r="L238" t="s">
        <v>35</v>
      </c>
      <c r="M238" t="s">
        <v>35</v>
      </c>
      <c r="N238">
        <v>1843</v>
      </c>
      <c r="O238">
        <v>2</v>
      </c>
      <c r="P238" t="s">
        <v>63</v>
      </c>
      <c r="Q238">
        <v>5</v>
      </c>
      <c r="R238">
        <v>3</v>
      </c>
      <c r="S238">
        <v>4</v>
      </c>
      <c r="T238" t="s">
        <v>44</v>
      </c>
      <c r="U238" t="s">
        <v>33</v>
      </c>
      <c r="V238" t="s">
        <v>34</v>
      </c>
      <c r="W238" t="s">
        <v>33</v>
      </c>
      <c r="X238" t="s">
        <v>34</v>
      </c>
      <c r="Y238" t="s">
        <v>33</v>
      </c>
      <c r="Z238" t="s">
        <v>33</v>
      </c>
      <c r="AA238" t="s">
        <v>34</v>
      </c>
      <c r="AB238" t="s">
        <v>106</v>
      </c>
      <c r="AC238">
        <v>1</v>
      </c>
      <c r="AD238">
        <v>4</v>
      </c>
      <c r="AE238" t="s">
        <v>56</v>
      </c>
      <c r="AF238" t="s">
        <v>1195</v>
      </c>
    </row>
    <row r="239" spans="1:32" x14ac:dyDescent="0.25">
      <c r="A239" t="s">
        <v>301</v>
      </c>
      <c r="B239">
        <v>58</v>
      </c>
      <c r="C239" t="s">
        <v>51</v>
      </c>
      <c r="D239" t="s">
        <v>32</v>
      </c>
      <c r="E239" t="s">
        <v>33</v>
      </c>
      <c r="F239" t="s">
        <v>33</v>
      </c>
      <c r="G239" t="s">
        <v>33</v>
      </c>
      <c r="H239" t="s">
        <v>33</v>
      </c>
      <c r="I239" t="s">
        <v>33</v>
      </c>
      <c r="J239" t="s">
        <v>33</v>
      </c>
      <c r="K239" t="s">
        <v>33</v>
      </c>
      <c r="L239" t="s">
        <v>42</v>
      </c>
      <c r="M239" t="s">
        <v>42</v>
      </c>
      <c r="N239">
        <v>1495</v>
      </c>
      <c r="O239">
        <v>0</v>
      </c>
      <c r="P239" t="s">
        <v>47</v>
      </c>
      <c r="Q239">
        <v>0</v>
      </c>
      <c r="R239">
        <v>0</v>
      </c>
      <c r="S239">
        <v>0</v>
      </c>
      <c r="T239" t="s">
        <v>44</v>
      </c>
      <c r="U239" t="s">
        <v>34</v>
      </c>
      <c r="V239" t="s">
        <v>33</v>
      </c>
      <c r="W239" t="s">
        <v>33</v>
      </c>
      <c r="X239" t="s">
        <v>33</v>
      </c>
      <c r="Y239" t="s">
        <v>33</v>
      </c>
      <c r="Z239" t="s">
        <v>33</v>
      </c>
      <c r="AA239" t="s">
        <v>33</v>
      </c>
      <c r="AB239" t="s">
        <v>48</v>
      </c>
      <c r="AC239">
        <v>0</v>
      </c>
      <c r="AD239">
        <v>0</v>
      </c>
      <c r="AE239" t="s">
        <v>39</v>
      </c>
      <c r="AF239" t="s">
        <v>1190</v>
      </c>
    </row>
    <row r="240" spans="1:32" x14ac:dyDescent="0.25">
      <c r="A240" t="s">
        <v>302</v>
      </c>
      <c r="B240">
        <v>52</v>
      </c>
      <c r="C240" t="s">
        <v>51</v>
      </c>
      <c r="D240" t="s">
        <v>32</v>
      </c>
      <c r="E240" t="s">
        <v>33</v>
      </c>
      <c r="F240" t="s">
        <v>33</v>
      </c>
      <c r="G240" t="s">
        <v>33</v>
      </c>
      <c r="H240" t="s">
        <v>33</v>
      </c>
      <c r="I240" t="s">
        <v>33</v>
      </c>
      <c r="J240" t="s">
        <v>33</v>
      </c>
      <c r="K240" t="s">
        <v>33</v>
      </c>
      <c r="L240" t="s">
        <v>42</v>
      </c>
      <c r="M240" t="s">
        <v>42</v>
      </c>
      <c r="N240">
        <v>1497</v>
      </c>
      <c r="O240">
        <v>0</v>
      </c>
      <c r="P240" t="s">
        <v>47</v>
      </c>
      <c r="Q240">
        <v>0</v>
      </c>
      <c r="R240">
        <v>0</v>
      </c>
      <c r="S240">
        <v>0</v>
      </c>
      <c r="T240" t="s">
        <v>44</v>
      </c>
      <c r="U240" t="s">
        <v>34</v>
      </c>
      <c r="V240" t="s">
        <v>33</v>
      </c>
      <c r="W240" t="s">
        <v>33</v>
      </c>
      <c r="X240" t="s">
        <v>33</v>
      </c>
      <c r="Y240" t="s">
        <v>33</v>
      </c>
      <c r="Z240" t="s">
        <v>33</v>
      </c>
      <c r="AA240" t="s">
        <v>33</v>
      </c>
      <c r="AB240" t="s">
        <v>48</v>
      </c>
      <c r="AC240">
        <v>0</v>
      </c>
      <c r="AD240">
        <v>0</v>
      </c>
      <c r="AE240" t="s">
        <v>39</v>
      </c>
      <c r="AF240" t="s">
        <v>1190</v>
      </c>
    </row>
    <row r="241" spans="1:32" x14ac:dyDescent="0.25">
      <c r="A241" t="s">
        <v>303</v>
      </c>
      <c r="B241">
        <v>51</v>
      </c>
      <c r="C241" t="s">
        <v>51</v>
      </c>
      <c r="D241" t="s">
        <v>32</v>
      </c>
      <c r="E241" t="s">
        <v>33</v>
      </c>
      <c r="F241" t="s">
        <v>33</v>
      </c>
      <c r="G241" t="s">
        <v>33</v>
      </c>
      <c r="H241" t="s">
        <v>33</v>
      </c>
      <c r="I241" t="s">
        <v>33</v>
      </c>
      <c r="J241" t="s">
        <v>33</v>
      </c>
      <c r="K241" t="s">
        <v>33</v>
      </c>
      <c r="L241" t="s">
        <v>42</v>
      </c>
      <c r="M241" t="s">
        <v>42</v>
      </c>
      <c r="N241">
        <v>1499</v>
      </c>
      <c r="O241">
        <v>0</v>
      </c>
      <c r="P241" t="s">
        <v>47</v>
      </c>
      <c r="Q241">
        <v>0</v>
      </c>
      <c r="R241">
        <v>0</v>
      </c>
      <c r="S241">
        <v>0</v>
      </c>
      <c r="T241" t="s">
        <v>44</v>
      </c>
      <c r="U241" t="s">
        <v>34</v>
      </c>
      <c r="V241" t="s">
        <v>33</v>
      </c>
      <c r="W241" t="s">
        <v>33</v>
      </c>
      <c r="X241" t="s">
        <v>33</v>
      </c>
      <c r="Y241" t="s">
        <v>33</v>
      </c>
      <c r="Z241" t="s">
        <v>33</v>
      </c>
      <c r="AA241" t="s">
        <v>33</v>
      </c>
      <c r="AB241" t="s">
        <v>48</v>
      </c>
      <c r="AC241">
        <v>0</v>
      </c>
      <c r="AD241">
        <v>0</v>
      </c>
      <c r="AE241" t="s">
        <v>39</v>
      </c>
      <c r="AF241" t="s">
        <v>1190</v>
      </c>
    </row>
    <row r="242" spans="1:32" x14ac:dyDescent="0.25">
      <c r="A242" t="s">
        <v>304</v>
      </c>
      <c r="B242">
        <v>59</v>
      </c>
      <c r="C242" t="s">
        <v>51</v>
      </c>
      <c r="D242" t="s">
        <v>32</v>
      </c>
      <c r="E242" t="s">
        <v>33</v>
      </c>
      <c r="F242" t="s">
        <v>33</v>
      </c>
      <c r="G242" t="s">
        <v>33</v>
      </c>
      <c r="H242" t="s">
        <v>33</v>
      </c>
      <c r="I242" t="s">
        <v>33</v>
      </c>
      <c r="J242" t="s">
        <v>33</v>
      </c>
      <c r="K242" t="s">
        <v>33</v>
      </c>
      <c r="L242" t="s">
        <v>42</v>
      </c>
      <c r="M242" t="s">
        <v>42</v>
      </c>
      <c r="N242">
        <v>1521</v>
      </c>
      <c r="O242">
        <v>0</v>
      </c>
      <c r="P242" t="s">
        <v>36</v>
      </c>
      <c r="Q242">
        <v>0</v>
      </c>
      <c r="R242">
        <v>0</v>
      </c>
      <c r="S242">
        <v>0</v>
      </c>
      <c r="T242" t="s">
        <v>44</v>
      </c>
      <c r="U242" t="s">
        <v>33</v>
      </c>
      <c r="V242" t="s">
        <v>33</v>
      </c>
      <c r="W242" t="s">
        <v>33</v>
      </c>
      <c r="X242" t="s">
        <v>33</v>
      </c>
      <c r="Y242" t="s">
        <v>33</v>
      </c>
      <c r="Z242" t="s">
        <v>34</v>
      </c>
      <c r="AA242" t="s">
        <v>33</v>
      </c>
      <c r="AB242" t="s">
        <v>48</v>
      </c>
      <c r="AC242">
        <v>0</v>
      </c>
      <c r="AD242">
        <v>0</v>
      </c>
      <c r="AE242" t="s">
        <v>39</v>
      </c>
      <c r="AF242" t="s">
        <v>1190</v>
      </c>
    </row>
    <row r="243" spans="1:32" x14ac:dyDescent="0.25">
      <c r="A243" t="s">
        <v>305</v>
      </c>
      <c r="B243">
        <v>52</v>
      </c>
      <c r="C243" t="s">
        <v>51</v>
      </c>
      <c r="D243" t="s">
        <v>32</v>
      </c>
      <c r="E243" t="s">
        <v>33</v>
      </c>
      <c r="F243" t="s">
        <v>33</v>
      </c>
      <c r="G243" t="s">
        <v>33</v>
      </c>
      <c r="H243" t="s">
        <v>33</v>
      </c>
      <c r="I243" t="s">
        <v>33</v>
      </c>
      <c r="J243" t="s">
        <v>33</v>
      </c>
      <c r="K243" t="s">
        <v>33</v>
      </c>
      <c r="L243" t="s">
        <v>42</v>
      </c>
      <c r="M243" t="s">
        <v>42</v>
      </c>
      <c r="N243">
        <v>1531</v>
      </c>
      <c r="O243">
        <v>0</v>
      </c>
      <c r="P243" t="s">
        <v>47</v>
      </c>
      <c r="Q243">
        <v>0</v>
      </c>
      <c r="R243">
        <v>0</v>
      </c>
      <c r="S243">
        <v>0</v>
      </c>
      <c r="T243" t="s">
        <v>44</v>
      </c>
      <c r="U243" t="s">
        <v>34</v>
      </c>
      <c r="V243" t="s">
        <v>33</v>
      </c>
      <c r="W243" t="s">
        <v>33</v>
      </c>
      <c r="X243" t="s">
        <v>33</v>
      </c>
      <c r="Y243" t="s">
        <v>33</v>
      </c>
      <c r="Z243" t="s">
        <v>33</v>
      </c>
      <c r="AA243" t="s">
        <v>33</v>
      </c>
      <c r="AB243" t="s">
        <v>48</v>
      </c>
      <c r="AC243">
        <v>0</v>
      </c>
      <c r="AD243">
        <v>0</v>
      </c>
      <c r="AE243" t="s">
        <v>39</v>
      </c>
      <c r="AF243" t="s">
        <v>1190</v>
      </c>
    </row>
    <row r="244" spans="1:32" x14ac:dyDescent="0.25">
      <c r="A244" t="s">
        <v>306</v>
      </c>
      <c r="B244">
        <v>58</v>
      </c>
      <c r="C244" t="s">
        <v>51</v>
      </c>
      <c r="D244" t="s">
        <v>32</v>
      </c>
      <c r="E244" t="s">
        <v>33</v>
      </c>
      <c r="F244" t="s">
        <v>33</v>
      </c>
      <c r="G244" t="s">
        <v>33</v>
      </c>
      <c r="H244" t="s">
        <v>33</v>
      </c>
      <c r="I244" t="s">
        <v>33</v>
      </c>
      <c r="J244" t="s">
        <v>33</v>
      </c>
      <c r="K244" t="s">
        <v>33</v>
      </c>
      <c r="L244" t="s">
        <v>42</v>
      </c>
      <c r="M244" t="s">
        <v>42</v>
      </c>
      <c r="N244">
        <v>1536</v>
      </c>
      <c r="O244">
        <v>0</v>
      </c>
      <c r="P244" t="s">
        <v>53</v>
      </c>
      <c r="Q244">
        <v>0</v>
      </c>
      <c r="R244">
        <v>0</v>
      </c>
      <c r="S244">
        <v>0</v>
      </c>
      <c r="T244" t="s">
        <v>44</v>
      </c>
      <c r="U244" t="s">
        <v>34</v>
      </c>
      <c r="V244" t="s">
        <v>33</v>
      </c>
      <c r="W244" t="s">
        <v>33</v>
      </c>
      <c r="X244" t="s">
        <v>33</v>
      </c>
      <c r="Y244" t="s">
        <v>34</v>
      </c>
      <c r="Z244" t="s">
        <v>33</v>
      </c>
      <c r="AA244" t="s">
        <v>33</v>
      </c>
      <c r="AB244" t="s">
        <v>48</v>
      </c>
      <c r="AC244">
        <v>0</v>
      </c>
      <c r="AD244">
        <v>0</v>
      </c>
      <c r="AE244" t="s">
        <v>39</v>
      </c>
      <c r="AF244" t="s">
        <v>1190</v>
      </c>
    </row>
    <row r="245" spans="1:32" x14ac:dyDescent="0.25">
      <c r="A245" t="s">
        <v>307</v>
      </c>
      <c r="B245">
        <v>23</v>
      </c>
      <c r="C245" t="s">
        <v>31</v>
      </c>
      <c r="D245" t="s">
        <v>32</v>
      </c>
      <c r="E245" t="s">
        <v>33</v>
      </c>
      <c r="F245" t="s">
        <v>33</v>
      </c>
      <c r="G245" t="s">
        <v>33</v>
      </c>
      <c r="H245" t="s">
        <v>33</v>
      </c>
      <c r="I245" t="s">
        <v>33</v>
      </c>
      <c r="J245" t="s">
        <v>33</v>
      </c>
      <c r="K245" t="s">
        <v>33</v>
      </c>
      <c r="L245" t="s">
        <v>42</v>
      </c>
      <c r="M245" t="s">
        <v>42</v>
      </c>
      <c r="N245">
        <v>1551</v>
      </c>
      <c r="O245">
        <v>0</v>
      </c>
      <c r="P245" t="s">
        <v>59</v>
      </c>
      <c r="Q245">
        <v>0</v>
      </c>
      <c r="R245">
        <v>0</v>
      </c>
      <c r="S245">
        <v>0</v>
      </c>
      <c r="T245" t="s">
        <v>44</v>
      </c>
      <c r="U245" t="s">
        <v>34</v>
      </c>
      <c r="V245" t="s">
        <v>34</v>
      </c>
      <c r="W245" t="s">
        <v>33</v>
      </c>
      <c r="X245" t="s">
        <v>34</v>
      </c>
      <c r="Y245" t="s">
        <v>33</v>
      </c>
      <c r="Z245" t="s">
        <v>33</v>
      </c>
      <c r="AA245" t="s">
        <v>33</v>
      </c>
      <c r="AB245" t="s">
        <v>38</v>
      </c>
      <c r="AC245">
        <v>0</v>
      </c>
      <c r="AD245">
        <v>0</v>
      </c>
      <c r="AE245" t="s">
        <v>39</v>
      </c>
      <c r="AF245" t="s">
        <v>1192</v>
      </c>
    </row>
    <row r="246" spans="1:32" x14ac:dyDescent="0.25">
      <c r="A246" t="s">
        <v>308</v>
      </c>
      <c r="B246">
        <v>67</v>
      </c>
      <c r="C246" t="s">
        <v>41</v>
      </c>
      <c r="D246" t="s">
        <v>32</v>
      </c>
      <c r="E246" t="s">
        <v>33</v>
      </c>
      <c r="F246" t="s">
        <v>33</v>
      </c>
      <c r="G246" t="s">
        <v>33</v>
      </c>
      <c r="H246" t="s">
        <v>33</v>
      </c>
      <c r="I246" t="s">
        <v>33</v>
      </c>
      <c r="J246" t="s">
        <v>33</v>
      </c>
      <c r="K246" t="s">
        <v>33</v>
      </c>
      <c r="L246" t="s">
        <v>42</v>
      </c>
      <c r="M246" t="s">
        <v>42</v>
      </c>
      <c r="N246">
        <v>1554</v>
      </c>
      <c r="O246">
        <v>0</v>
      </c>
      <c r="P246" t="s">
        <v>47</v>
      </c>
      <c r="Q246">
        <v>0</v>
      </c>
      <c r="R246">
        <v>0</v>
      </c>
      <c r="S246">
        <v>0</v>
      </c>
      <c r="T246" t="s">
        <v>44</v>
      </c>
      <c r="U246" t="s">
        <v>34</v>
      </c>
      <c r="V246" t="s">
        <v>33</v>
      </c>
      <c r="W246" t="s">
        <v>33</v>
      </c>
      <c r="X246" t="s">
        <v>33</v>
      </c>
      <c r="Y246" t="s">
        <v>33</v>
      </c>
      <c r="Z246" t="s">
        <v>33</v>
      </c>
      <c r="AA246" t="s">
        <v>33</v>
      </c>
      <c r="AB246" t="s">
        <v>48</v>
      </c>
      <c r="AC246">
        <v>0</v>
      </c>
      <c r="AD246">
        <v>0</v>
      </c>
      <c r="AE246" t="s">
        <v>39</v>
      </c>
      <c r="AF246" t="s">
        <v>1190</v>
      </c>
    </row>
    <row r="247" spans="1:32" x14ac:dyDescent="0.25">
      <c r="A247" t="s">
        <v>309</v>
      </c>
      <c r="B247">
        <v>68</v>
      </c>
      <c r="C247" t="s">
        <v>41</v>
      </c>
      <c r="D247" t="s">
        <v>32</v>
      </c>
      <c r="E247" t="s">
        <v>33</v>
      </c>
      <c r="F247" t="s">
        <v>33</v>
      </c>
      <c r="G247" t="s">
        <v>33</v>
      </c>
      <c r="H247" t="s">
        <v>33</v>
      </c>
      <c r="I247" t="s">
        <v>34</v>
      </c>
      <c r="J247" t="s">
        <v>33</v>
      </c>
      <c r="K247" t="s">
        <v>34</v>
      </c>
      <c r="L247" t="s">
        <v>35</v>
      </c>
      <c r="M247" t="s">
        <v>35</v>
      </c>
      <c r="N247">
        <v>216</v>
      </c>
      <c r="O247">
        <v>2</v>
      </c>
      <c r="P247" t="s">
        <v>68</v>
      </c>
      <c r="Q247">
        <v>8</v>
      </c>
      <c r="R247">
        <v>5</v>
      </c>
      <c r="S247">
        <v>6.5</v>
      </c>
      <c r="T247" t="s">
        <v>37</v>
      </c>
      <c r="U247" t="s">
        <v>34</v>
      </c>
      <c r="V247" t="s">
        <v>34</v>
      </c>
      <c r="W247" t="s">
        <v>34</v>
      </c>
      <c r="X247" t="s">
        <v>34</v>
      </c>
      <c r="Y247" t="s">
        <v>34</v>
      </c>
      <c r="Z247" t="s">
        <v>33</v>
      </c>
      <c r="AA247" t="s">
        <v>34</v>
      </c>
      <c r="AB247" t="s">
        <v>55</v>
      </c>
      <c r="AC247">
        <v>1</v>
      </c>
      <c r="AD247">
        <v>6.5</v>
      </c>
      <c r="AE247" t="s">
        <v>56</v>
      </c>
      <c r="AF247" t="s">
        <v>1191</v>
      </c>
    </row>
    <row r="248" spans="1:32" x14ac:dyDescent="0.25">
      <c r="A248" t="s">
        <v>310</v>
      </c>
      <c r="B248">
        <v>49</v>
      </c>
      <c r="C248" t="s">
        <v>51</v>
      </c>
      <c r="D248" t="s">
        <v>32</v>
      </c>
      <c r="E248" t="s">
        <v>33</v>
      </c>
      <c r="F248" t="s">
        <v>33</v>
      </c>
      <c r="G248" t="s">
        <v>33</v>
      </c>
      <c r="H248" t="s">
        <v>33</v>
      </c>
      <c r="I248" t="s">
        <v>33</v>
      </c>
      <c r="J248" t="s">
        <v>33</v>
      </c>
      <c r="K248" t="s">
        <v>33</v>
      </c>
      <c r="L248" t="s">
        <v>42</v>
      </c>
      <c r="M248" t="s">
        <v>42</v>
      </c>
      <c r="N248">
        <v>1556</v>
      </c>
      <c r="O248">
        <v>0</v>
      </c>
      <c r="P248" t="s">
        <v>36</v>
      </c>
      <c r="Q248">
        <v>0</v>
      </c>
      <c r="R248">
        <v>0</v>
      </c>
      <c r="S248">
        <v>0</v>
      </c>
      <c r="T248" t="s">
        <v>44</v>
      </c>
      <c r="U248" t="s">
        <v>34</v>
      </c>
      <c r="V248" t="s">
        <v>33</v>
      </c>
      <c r="W248" t="s">
        <v>33</v>
      </c>
      <c r="X248" t="s">
        <v>33</v>
      </c>
      <c r="Y248" t="s">
        <v>33</v>
      </c>
      <c r="Z248" t="s">
        <v>33</v>
      </c>
      <c r="AA248" t="s">
        <v>33</v>
      </c>
      <c r="AB248" t="s">
        <v>48</v>
      </c>
      <c r="AC248">
        <v>0</v>
      </c>
      <c r="AD248">
        <v>0</v>
      </c>
      <c r="AE248" t="s">
        <v>39</v>
      </c>
      <c r="AF248" t="s">
        <v>1190</v>
      </c>
    </row>
    <row r="249" spans="1:32" x14ac:dyDescent="0.25">
      <c r="A249" t="s">
        <v>311</v>
      </c>
      <c r="B249">
        <v>36</v>
      </c>
      <c r="C249" t="s">
        <v>58</v>
      </c>
      <c r="D249" t="s">
        <v>32</v>
      </c>
      <c r="E249" t="s">
        <v>33</v>
      </c>
      <c r="F249" t="s">
        <v>33</v>
      </c>
      <c r="G249" t="s">
        <v>33</v>
      </c>
      <c r="H249" t="s">
        <v>33</v>
      </c>
      <c r="I249" t="s">
        <v>33</v>
      </c>
      <c r="J249" t="s">
        <v>33</v>
      </c>
      <c r="K249" t="s">
        <v>33</v>
      </c>
      <c r="L249" t="s">
        <v>42</v>
      </c>
      <c r="M249" t="s">
        <v>42</v>
      </c>
      <c r="N249">
        <v>1562</v>
      </c>
      <c r="O249">
        <v>0</v>
      </c>
      <c r="P249" t="s">
        <v>66</v>
      </c>
      <c r="Q249">
        <v>0</v>
      </c>
      <c r="R249">
        <v>0</v>
      </c>
      <c r="S249">
        <v>0</v>
      </c>
      <c r="T249" t="s">
        <v>44</v>
      </c>
      <c r="U249" t="s">
        <v>33</v>
      </c>
      <c r="V249" t="s">
        <v>34</v>
      </c>
      <c r="W249" t="s">
        <v>33</v>
      </c>
      <c r="X249" t="s">
        <v>33</v>
      </c>
      <c r="Y249" t="s">
        <v>33</v>
      </c>
      <c r="Z249" t="s">
        <v>34</v>
      </c>
      <c r="AA249" t="s">
        <v>33</v>
      </c>
      <c r="AB249" t="s">
        <v>38</v>
      </c>
      <c r="AC249">
        <v>0</v>
      </c>
      <c r="AD249">
        <v>0</v>
      </c>
      <c r="AE249" t="s">
        <v>39</v>
      </c>
      <c r="AF249" t="s">
        <v>1192</v>
      </c>
    </row>
    <row r="250" spans="1:32" x14ac:dyDescent="0.25">
      <c r="A250" t="s">
        <v>312</v>
      </c>
      <c r="B250">
        <v>67</v>
      </c>
      <c r="C250" t="s">
        <v>41</v>
      </c>
      <c r="D250" t="s">
        <v>32</v>
      </c>
      <c r="E250" t="s">
        <v>33</v>
      </c>
      <c r="F250" t="s">
        <v>33</v>
      </c>
      <c r="G250" t="s">
        <v>33</v>
      </c>
      <c r="H250" t="s">
        <v>33</v>
      </c>
      <c r="I250" t="s">
        <v>33</v>
      </c>
      <c r="J250" t="s">
        <v>33</v>
      </c>
      <c r="K250" t="s">
        <v>33</v>
      </c>
      <c r="L250" t="s">
        <v>42</v>
      </c>
      <c r="M250" t="s">
        <v>42</v>
      </c>
      <c r="N250">
        <v>1564</v>
      </c>
      <c r="O250">
        <v>0</v>
      </c>
      <c r="P250" t="s">
        <v>36</v>
      </c>
      <c r="Q250">
        <v>0</v>
      </c>
      <c r="R250">
        <v>0</v>
      </c>
      <c r="S250">
        <v>0</v>
      </c>
      <c r="T250" t="s">
        <v>44</v>
      </c>
      <c r="U250" t="s">
        <v>33</v>
      </c>
      <c r="V250" t="s">
        <v>33</v>
      </c>
      <c r="W250" t="s">
        <v>33</v>
      </c>
      <c r="X250" t="s">
        <v>33</v>
      </c>
      <c r="Y250" t="s">
        <v>33</v>
      </c>
      <c r="Z250" t="s">
        <v>33</v>
      </c>
      <c r="AA250" t="s">
        <v>33</v>
      </c>
      <c r="AB250" t="s">
        <v>48</v>
      </c>
      <c r="AC250">
        <v>0</v>
      </c>
      <c r="AD250">
        <v>0</v>
      </c>
      <c r="AE250" t="s">
        <v>39</v>
      </c>
      <c r="AF250" t="s">
        <v>1190</v>
      </c>
    </row>
    <row r="251" spans="1:32" x14ac:dyDescent="0.25">
      <c r="A251" t="s">
        <v>313</v>
      </c>
      <c r="B251">
        <v>52</v>
      </c>
      <c r="C251" t="s">
        <v>51</v>
      </c>
      <c r="D251" t="s">
        <v>32</v>
      </c>
      <c r="E251" t="s">
        <v>33</v>
      </c>
      <c r="F251" t="s">
        <v>33</v>
      </c>
      <c r="G251" t="s">
        <v>33</v>
      </c>
      <c r="H251" t="s">
        <v>33</v>
      </c>
      <c r="I251" t="s">
        <v>33</v>
      </c>
      <c r="J251" t="s">
        <v>33</v>
      </c>
      <c r="K251" t="s">
        <v>33</v>
      </c>
      <c r="L251" t="s">
        <v>42</v>
      </c>
      <c r="M251" t="s">
        <v>42</v>
      </c>
      <c r="N251">
        <v>1567</v>
      </c>
      <c r="O251">
        <v>0</v>
      </c>
      <c r="P251" t="s">
        <v>36</v>
      </c>
      <c r="Q251">
        <v>0</v>
      </c>
      <c r="R251">
        <v>0</v>
      </c>
      <c r="S251">
        <v>0</v>
      </c>
      <c r="T251" t="s">
        <v>44</v>
      </c>
      <c r="U251" t="s">
        <v>33</v>
      </c>
      <c r="V251" t="s">
        <v>33</v>
      </c>
      <c r="W251" t="s">
        <v>33</v>
      </c>
      <c r="X251" t="s">
        <v>33</v>
      </c>
      <c r="Y251" t="s">
        <v>33</v>
      </c>
      <c r="Z251" t="s">
        <v>34</v>
      </c>
      <c r="AA251" t="s">
        <v>33</v>
      </c>
      <c r="AB251" t="s">
        <v>38</v>
      </c>
      <c r="AC251">
        <v>0</v>
      </c>
      <c r="AD251">
        <v>0</v>
      </c>
      <c r="AE251" t="s">
        <v>39</v>
      </c>
      <c r="AF251" t="s">
        <v>1192</v>
      </c>
    </row>
    <row r="252" spans="1:32" x14ac:dyDescent="0.25">
      <c r="A252" t="s">
        <v>314</v>
      </c>
      <c r="B252">
        <v>67</v>
      </c>
      <c r="C252" t="s">
        <v>41</v>
      </c>
      <c r="D252" t="s">
        <v>32</v>
      </c>
      <c r="E252" t="s">
        <v>33</v>
      </c>
      <c r="F252" t="s">
        <v>33</v>
      </c>
      <c r="G252" t="s">
        <v>33</v>
      </c>
      <c r="H252" t="s">
        <v>33</v>
      </c>
      <c r="I252" t="s">
        <v>33</v>
      </c>
      <c r="J252" t="s">
        <v>33</v>
      </c>
      <c r="K252" t="s">
        <v>33</v>
      </c>
      <c r="L252" t="s">
        <v>42</v>
      </c>
      <c r="M252" t="s">
        <v>42</v>
      </c>
      <c r="N252">
        <v>1585</v>
      </c>
      <c r="O252">
        <v>0</v>
      </c>
      <c r="P252" t="s">
        <v>47</v>
      </c>
      <c r="Q252">
        <v>0</v>
      </c>
      <c r="R252">
        <v>0</v>
      </c>
      <c r="S252">
        <v>0</v>
      </c>
      <c r="T252" t="s">
        <v>44</v>
      </c>
      <c r="U252" t="s">
        <v>33</v>
      </c>
      <c r="V252" t="s">
        <v>33</v>
      </c>
      <c r="W252" t="s">
        <v>33</v>
      </c>
      <c r="X252" t="s">
        <v>33</v>
      </c>
      <c r="Y252" t="s">
        <v>33</v>
      </c>
      <c r="Z252" t="s">
        <v>33</v>
      </c>
      <c r="AA252" t="s">
        <v>33</v>
      </c>
      <c r="AB252" t="s">
        <v>45</v>
      </c>
      <c r="AC252">
        <v>0</v>
      </c>
      <c r="AD252">
        <v>0</v>
      </c>
      <c r="AE252" t="s">
        <v>39</v>
      </c>
      <c r="AF252" t="s">
        <v>1193</v>
      </c>
    </row>
    <row r="253" spans="1:32" x14ac:dyDescent="0.25">
      <c r="A253" t="s">
        <v>315</v>
      </c>
      <c r="B253">
        <v>62</v>
      </c>
      <c r="C253" t="s">
        <v>41</v>
      </c>
      <c r="D253" t="s">
        <v>32</v>
      </c>
      <c r="E253" t="s">
        <v>33</v>
      </c>
      <c r="F253" t="s">
        <v>33</v>
      </c>
      <c r="G253" t="s">
        <v>33</v>
      </c>
      <c r="H253" t="s">
        <v>33</v>
      </c>
      <c r="I253" t="s">
        <v>33</v>
      </c>
      <c r="J253" t="s">
        <v>33</v>
      </c>
      <c r="K253" t="s">
        <v>33</v>
      </c>
      <c r="L253" t="s">
        <v>42</v>
      </c>
      <c r="M253" t="s">
        <v>42</v>
      </c>
      <c r="N253">
        <v>1598</v>
      </c>
      <c r="O253">
        <v>0</v>
      </c>
      <c r="P253" t="s">
        <v>36</v>
      </c>
      <c r="Q253">
        <v>0</v>
      </c>
      <c r="R253">
        <v>0</v>
      </c>
      <c r="S253">
        <v>0</v>
      </c>
      <c r="T253" t="s">
        <v>44</v>
      </c>
      <c r="U253" t="s">
        <v>33</v>
      </c>
      <c r="V253" t="s">
        <v>34</v>
      </c>
      <c r="W253" t="s">
        <v>33</v>
      </c>
      <c r="X253" t="s">
        <v>33</v>
      </c>
      <c r="Y253" t="s">
        <v>33</v>
      </c>
      <c r="Z253" t="s">
        <v>34</v>
      </c>
      <c r="AA253" t="s">
        <v>33</v>
      </c>
      <c r="AB253" t="s">
        <v>45</v>
      </c>
      <c r="AC253">
        <v>0</v>
      </c>
      <c r="AD253">
        <v>0</v>
      </c>
      <c r="AE253" t="s">
        <v>39</v>
      </c>
      <c r="AF253" t="s">
        <v>1193</v>
      </c>
    </row>
    <row r="254" spans="1:32" x14ac:dyDescent="0.25">
      <c r="A254" t="s">
        <v>316</v>
      </c>
      <c r="B254">
        <v>52</v>
      </c>
      <c r="C254" t="s">
        <v>51</v>
      </c>
      <c r="D254" t="s">
        <v>32</v>
      </c>
      <c r="E254" t="s">
        <v>33</v>
      </c>
      <c r="F254" t="s">
        <v>33</v>
      </c>
      <c r="G254" t="s">
        <v>33</v>
      </c>
      <c r="H254" t="s">
        <v>33</v>
      </c>
      <c r="I254" t="s">
        <v>33</v>
      </c>
      <c r="J254" t="s">
        <v>33</v>
      </c>
      <c r="K254" t="s">
        <v>33</v>
      </c>
      <c r="L254" t="s">
        <v>42</v>
      </c>
      <c r="M254" t="s">
        <v>42</v>
      </c>
      <c r="N254">
        <v>1600</v>
      </c>
      <c r="O254">
        <v>0</v>
      </c>
      <c r="P254" t="s">
        <v>36</v>
      </c>
      <c r="Q254">
        <v>0</v>
      </c>
      <c r="R254">
        <v>0</v>
      </c>
      <c r="S254">
        <v>0</v>
      </c>
      <c r="T254" t="s">
        <v>44</v>
      </c>
      <c r="U254" t="s">
        <v>33</v>
      </c>
      <c r="V254" t="s">
        <v>34</v>
      </c>
      <c r="W254" t="s">
        <v>33</v>
      </c>
      <c r="X254" t="s">
        <v>33</v>
      </c>
      <c r="Y254" t="s">
        <v>33</v>
      </c>
      <c r="Z254" t="s">
        <v>34</v>
      </c>
      <c r="AA254" t="s">
        <v>33</v>
      </c>
      <c r="AB254" t="s">
        <v>45</v>
      </c>
      <c r="AC254">
        <v>0</v>
      </c>
      <c r="AD254">
        <v>0</v>
      </c>
      <c r="AE254" t="s">
        <v>39</v>
      </c>
      <c r="AF254" t="s">
        <v>1193</v>
      </c>
    </row>
    <row r="255" spans="1:32" x14ac:dyDescent="0.25">
      <c r="A255" t="s">
        <v>317</v>
      </c>
      <c r="B255">
        <v>69</v>
      </c>
      <c r="C255" t="s">
        <v>41</v>
      </c>
      <c r="D255" t="s">
        <v>32</v>
      </c>
      <c r="E255" t="s">
        <v>33</v>
      </c>
      <c r="F255" t="s">
        <v>33</v>
      </c>
      <c r="G255" t="s">
        <v>33</v>
      </c>
      <c r="H255" t="s">
        <v>33</v>
      </c>
      <c r="I255" t="s">
        <v>33</v>
      </c>
      <c r="J255" t="s">
        <v>33</v>
      </c>
      <c r="K255" t="s">
        <v>33</v>
      </c>
      <c r="L255" t="s">
        <v>42</v>
      </c>
      <c r="M255" t="s">
        <v>42</v>
      </c>
      <c r="N255">
        <v>1612</v>
      </c>
      <c r="O255">
        <v>0</v>
      </c>
      <c r="P255" t="s">
        <v>47</v>
      </c>
      <c r="Q255">
        <v>0</v>
      </c>
      <c r="R255">
        <v>0</v>
      </c>
      <c r="S255">
        <v>0</v>
      </c>
      <c r="T255" t="s">
        <v>44</v>
      </c>
      <c r="U255" t="s">
        <v>34</v>
      </c>
      <c r="V255" t="s">
        <v>33</v>
      </c>
      <c r="W255" t="s">
        <v>33</v>
      </c>
      <c r="X255" t="s">
        <v>33</v>
      </c>
      <c r="Y255" t="s">
        <v>33</v>
      </c>
      <c r="Z255" t="s">
        <v>33</v>
      </c>
      <c r="AA255" t="s">
        <v>33</v>
      </c>
      <c r="AB255" t="s">
        <v>48</v>
      </c>
      <c r="AC255">
        <v>0</v>
      </c>
      <c r="AD255">
        <v>0</v>
      </c>
      <c r="AE255" t="s">
        <v>39</v>
      </c>
      <c r="AF255" t="s">
        <v>1190</v>
      </c>
    </row>
    <row r="256" spans="1:32" x14ac:dyDescent="0.25">
      <c r="A256" t="s">
        <v>318</v>
      </c>
      <c r="B256">
        <v>53</v>
      </c>
      <c r="C256" t="s">
        <v>51</v>
      </c>
      <c r="D256" t="s">
        <v>32</v>
      </c>
      <c r="E256" t="s">
        <v>33</v>
      </c>
      <c r="F256" t="s">
        <v>33</v>
      </c>
      <c r="G256" t="s">
        <v>33</v>
      </c>
      <c r="H256" t="s">
        <v>33</v>
      </c>
      <c r="I256" t="s">
        <v>33</v>
      </c>
      <c r="J256" t="s">
        <v>33</v>
      </c>
      <c r="K256" t="s">
        <v>33</v>
      </c>
      <c r="L256" t="s">
        <v>42</v>
      </c>
      <c r="M256" t="s">
        <v>42</v>
      </c>
      <c r="N256">
        <v>1618</v>
      </c>
      <c r="O256">
        <v>0</v>
      </c>
      <c r="P256" t="s">
        <v>63</v>
      </c>
      <c r="Q256">
        <v>0</v>
      </c>
      <c r="R256">
        <v>0</v>
      </c>
      <c r="S256">
        <v>0</v>
      </c>
      <c r="T256" t="s">
        <v>44</v>
      </c>
      <c r="U256" t="s">
        <v>34</v>
      </c>
      <c r="V256" t="s">
        <v>33</v>
      </c>
      <c r="W256" t="s">
        <v>33</v>
      </c>
      <c r="X256" t="s">
        <v>33</v>
      </c>
      <c r="Y256" t="s">
        <v>33</v>
      </c>
      <c r="Z256" t="s">
        <v>33</v>
      </c>
      <c r="AA256" t="s">
        <v>33</v>
      </c>
      <c r="AB256" t="s">
        <v>48</v>
      </c>
      <c r="AC256">
        <v>0</v>
      </c>
      <c r="AD256">
        <v>0</v>
      </c>
      <c r="AE256" t="s">
        <v>39</v>
      </c>
      <c r="AF256" t="s">
        <v>1190</v>
      </c>
    </row>
    <row r="257" spans="1:32" x14ac:dyDescent="0.25">
      <c r="A257" t="s">
        <v>319</v>
      </c>
      <c r="B257">
        <v>73</v>
      </c>
      <c r="C257" t="s">
        <v>41</v>
      </c>
      <c r="D257" t="s">
        <v>32</v>
      </c>
      <c r="E257" t="s">
        <v>33</v>
      </c>
      <c r="F257" t="s">
        <v>33</v>
      </c>
      <c r="G257" t="s">
        <v>33</v>
      </c>
      <c r="H257" t="s">
        <v>33</v>
      </c>
      <c r="I257" t="s">
        <v>33</v>
      </c>
      <c r="J257" t="s">
        <v>33</v>
      </c>
      <c r="K257" t="s">
        <v>33</v>
      </c>
      <c r="L257" t="s">
        <v>42</v>
      </c>
      <c r="M257" t="s">
        <v>42</v>
      </c>
      <c r="N257">
        <v>1622</v>
      </c>
      <c r="O257">
        <v>0</v>
      </c>
      <c r="P257" t="s">
        <v>47</v>
      </c>
      <c r="Q257">
        <v>0</v>
      </c>
      <c r="R257">
        <v>0</v>
      </c>
      <c r="S257">
        <v>0</v>
      </c>
      <c r="T257" t="s">
        <v>44</v>
      </c>
      <c r="U257" t="s">
        <v>34</v>
      </c>
      <c r="V257" t="s">
        <v>33</v>
      </c>
      <c r="W257" t="s">
        <v>33</v>
      </c>
      <c r="X257" t="s">
        <v>33</v>
      </c>
      <c r="Y257" t="s">
        <v>34</v>
      </c>
      <c r="Z257" t="s">
        <v>33</v>
      </c>
      <c r="AA257" t="s">
        <v>33</v>
      </c>
      <c r="AB257" t="s">
        <v>48</v>
      </c>
      <c r="AC257">
        <v>0</v>
      </c>
      <c r="AD257">
        <v>0</v>
      </c>
      <c r="AE257" t="s">
        <v>39</v>
      </c>
      <c r="AF257" t="s">
        <v>1190</v>
      </c>
    </row>
    <row r="258" spans="1:32" x14ac:dyDescent="0.25">
      <c r="A258" t="s">
        <v>320</v>
      </c>
      <c r="B258">
        <v>71</v>
      </c>
      <c r="C258" t="s">
        <v>41</v>
      </c>
      <c r="D258" t="s">
        <v>32</v>
      </c>
      <c r="E258" t="s">
        <v>33</v>
      </c>
      <c r="F258" t="s">
        <v>33</v>
      </c>
      <c r="G258" t="s">
        <v>33</v>
      </c>
      <c r="H258" t="s">
        <v>33</v>
      </c>
      <c r="I258" t="s">
        <v>33</v>
      </c>
      <c r="J258" t="s">
        <v>33</v>
      </c>
      <c r="K258" t="s">
        <v>33</v>
      </c>
      <c r="L258" t="s">
        <v>42</v>
      </c>
      <c r="M258" t="s">
        <v>42</v>
      </c>
      <c r="N258">
        <v>1627</v>
      </c>
      <c r="O258">
        <v>0</v>
      </c>
      <c r="P258" t="s">
        <v>47</v>
      </c>
      <c r="Q258">
        <v>0</v>
      </c>
      <c r="R258">
        <v>0</v>
      </c>
      <c r="S258">
        <v>0</v>
      </c>
      <c r="T258" t="s">
        <v>44</v>
      </c>
      <c r="U258" t="s">
        <v>34</v>
      </c>
      <c r="V258" t="s">
        <v>33</v>
      </c>
      <c r="W258" t="s">
        <v>33</v>
      </c>
      <c r="X258" t="s">
        <v>33</v>
      </c>
      <c r="Y258" t="s">
        <v>33</v>
      </c>
      <c r="Z258" t="s">
        <v>33</v>
      </c>
      <c r="AA258" t="s">
        <v>33</v>
      </c>
      <c r="AB258" t="s">
        <v>48</v>
      </c>
      <c r="AC258">
        <v>0</v>
      </c>
      <c r="AD258">
        <v>0</v>
      </c>
      <c r="AE258" t="s">
        <v>39</v>
      </c>
      <c r="AF258" t="s">
        <v>1190</v>
      </c>
    </row>
    <row r="259" spans="1:32" x14ac:dyDescent="0.25">
      <c r="A259" t="s">
        <v>321</v>
      </c>
      <c r="B259">
        <v>39</v>
      </c>
      <c r="C259" t="s">
        <v>58</v>
      </c>
      <c r="D259" t="s">
        <v>32</v>
      </c>
      <c r="E259" t="s">
        <v>33</v>
      </c>
      <c r="F259" t="s">
        <v>33</v>
      </c>
      <c r="G259" t="s">
        <v>33</v>
      </c>
      <c r="H259" t="s">
        <v>33</v>
      </c>
      <c r="I259" t="s">
        <v>33</v>
      </c>
      <c r="J259" t="s">
        <v>33</v>
      </c>
      <c r="K259" t="s">
        <v>33</v>
      </c>
      <c r="L259" t="s">
        <v>35</v>
      </c>
      <c r="M259" t="s">
        <v>35</v>
      </c>
      <c r="N259">
        <v>219</v>
      </c>
      <c r="O259">
        <v>2</v>
      </c>
      <c r="P259" t="s">
        <v>36</v>
      </c>
      <c r="Q259">
        <v>10</v>
      </c>
      <c r="R259">
        <v>8</v>
      </c>
      <c r="S259">
        <v>9</v>
      </c>
      <c r="T259" t="s">
        <v>37</v>
      </c>
      <c r="U259" t="s">
        <v>34</v>
      </c>
      <c r="V259" t="s">
        <v>34</v>
      </c>
      <c r="W259" t="s">
        <v>34</v>
      </c>
      <c r="X259" t="s">
        <v>33</v>
      </c>
      <c r="Y259" t="s">
        <v>34</v>
      </c>
      <c r="Z259" t="s">
        <v>34</v>
      </c>
      <c r="AA259" t="s">
        <v>34</v>
      </c>
      <c r="AB259" t="s">
        <v>55</v>
      </c>
      <c r="AC259">
        <v>1</v>
      </c>
      <c r="AD259">
        <v>9</v>
      </c>
      <c r="AE259" t="s">
        <v>56</v>
      </c>
      <c r="AF259" t="s">
        <v>1191</v>
      </c>
    </row>
    <row r="260" spans="1:32" x14ac:dyDescent="0.25">
      <c r="A260" t="s">
        <v>322</v>
      </c>
      <c r="B260">
        <v>63</v>
      </c>
      <c r="C260" t="s">
        <v>41</v>
      </c>
      <c r="D260" t="s">
        <v>32</v>
      </c>
      <c r="E260" t="s">
        <v>33</v>
      </c>
      <c r="F260" t="s">
        <v>33</v>
      </c>
      <c r="G260" t="s">
        <v>33</v>
      </c>
      <c r="H260" t="s">
        <v>33</v>
      </c>
      <c r="I260" t="s">
        <v>33</v>
      </c>
      <c r="J260" t="s">
        <v>33</v>
      </c>
      <c r="K260" t="s">
        <v>33</v>
      </c>
      <c r="L260" t="s">
        <v>42</v>
      </c>
      <c r="M260" t="s">
        <v>42</v>
      </c>
      <c r="N260">
        <v>1639</v>
      </c>
      <c r="O260">
        <v>0</v>
      </c>
      <c r="P260" t="s">
        <v>47</v>
      </c>
      <c r="Q260">
        <v>0</v>
      </c>
      <c r="R260">
        <v>0</v>
      </c>
      <c r="S260">
        <v>0</v>
      </c>
      <c r="T260" t="s">
        <v>44</v>
      </c>
      <c r="U260" t="s">
        <v>34</v>
      </c>
      <c r="V260" t="s">
        <v>33</v>
      </c>
      <c r="W260" t="s">
        <v>33</v>
      </c>
      <c r="X260" t="s">
        <v>33</v>
      </c>
      <c r="Y260" t="s">
        <v>33</v>
      </c>
      <c r="Z260" t="s">
        <v>34</v>
      </c>
      <c r="AA260" t="s">
        <v>33</v>
      </c>
      <c r="AB260" t="s">
        <v>48</v>
      </c>
      <c r="AC260">
        <v>0</v>
      </c>
      <c r="AD260">
        <v>0</v>
      </c>
      <c r="AE260" t="s">
        <v>39</v>
      </c>
      <c r="AF260" t="s">
        <v>1190</v>
      </c>
    </row>
    <row r="261" spans="1:32" x14ac:dyDescent="0.25">
      <c r="A261" t="s">
        <v>323</v>
      </c>
      <c r="B261">
        <v>69</v>
      </c>
      <c r="C261" t="s">
        <v>41</v>
      </c>
      <c r="D261" t="s">
        <v>32</v>
      </c>
      <c r="E261" t="s">
        <v>33</v>
      </c>
      <c r="F261" t="s">
        <v>33</v>
      </c>
      <c r="G261" t="s">
        <v>33</v>
      </c>
      <c r="H261" t="s">
        <v>33</v>
      </c>
      <c r="I261" t="s">
        <v>33</v>
      </c>
      <c r="J261" t="s">
        <v>33</v>
      </c>
      <c r="K261" t="s">
        <v>33</v>
      </c>
      <c r="L261" t="s">
        <v>42</v>
      </c>
      <c r="M261" t="s">
        <v>42</v>
      </c>
      <c r="N261">
        <v>1651</v>
      </c>
      <c r="O261">
        <v>0</v>
      </c>
      <c r="P261" t="s">
        <v>81</v>
      </c>
      <c r="Q261">
        <v>0</v>
      </c>
      <c r="R261">
        <v>0</v>
      </c>
      <c r="S261">
        <v>0</v>
      </c>
      <c r="T261" t="s">
        <v>44</v>
      </c>
      <c r="U261" t="s">
        <v>34</v>
      </c>
      <c r="V261" t="s">
        <v>33</v>
      </c>
      <c r="W261" t="s">
        <v>33</v>
      </c>
      <c r="X261" t="s">
        <v>33</v>
      </c>
      <c r="Y261" t="s">
        <v>33</v>
      </c>
      <c r="Z261" t="s">
        <v>34</v>
      </c>
      <c r="AA261" t="s">
        <v>33</v>
      </c>
      <c r="AB261" t="s">
        <v>48</v>
      </c>
      <c r="AC261">
        <v>0</v>
      </c>
      <c r="AD261">
        <v>0</v>
      </c>
      <c r="AE261" t="s">
        <v>39</v>
      </c>
      <c r="AF261" t="s">
        <v>1190</v>
      </c>
    </row>
    <row r="262" spans="1:32" x14ac:dyDescent="0.25">
      <c r="A262" t="s">
        <v>324</v>
      </c>
      <c r="B262">
        <v>68</v>
      </c>
      <c r="C262" t="s">
        <v>41</v>
      </c>
      <c r="D262" t="s">
        <v>32</v>
      </c>
      <c r="E262" t="s">
        <v>33</v>
      </c>
      <c r="F262" t="s">
        <v>33</v>
      </c>
      <c r="G262" t="s">
        <v>33</v>
      </c>
      <c r="H262" t="s">
        <v>33</v>
      </c>
      <c r="I262" t="s">
        <v>33</v>
      </c>
      <c r="J262" t="s">
        <v>33</v>
      </c>
      <c r="K262" t="s">
        <v>33</v>
      </c>
      <c r="L262" t="s">
        <v>42</v>
      </c>
      <c r="M262" t="s">
        <v>42</v>
      </c>
      <c r="N262">
        <v>1657</v>
      </c>
      <c r="O262">
        <v>0</v>
      </c>
      <c r="P262" t="s">
        <v>66</v>
      </c>
      <c r="Q262">
        <v>0</v>
      </c>
      <c r="R262">
        <v>0</v>
      </c>
      <c r="S262">
        <v>0</v>
      </c>
      <c r="T262" t="s">
        <v>44</v>
      </c>
      <c r="U262" t="s">
        <v>34</v>
      </c>
      <c r="V262" t="s">
        <v>33</v>
      </c>
      <c r="W262" t="s">
        <v>33</v>
      </c>
      <c r="X262" t="s">
        <v>33</v>
      </c>
      <c r="Y262" t="s">
        <v>33</v>
      </c>
      <c r="Z262" t="s">
        <v>34</v>
      </c>
      <c r="AA262" t="s">
        <v>33</v>
      </c>
      <c r="AB262" t="s">
        <v>48</v>
      </c>
      <c r="AC262">
        <v>0</v>
      </c>
      <c r="AD262">
        <v>0</v>
      </c>
      <c r="AE262" t="s">
        <v>39</v>
      </c>
      <c r="AF262" t="s">
        <v>1190</v>
      </c>
    </row>
    <row r="263" spans="1:32" x14ac:dyDescent="0.25">
      <c r="A263" t="s">
        <v>325</v>
      </c>
      <c r="B263">
        <v>40</v>
      </c>
      <c r="C263" t="s">
        <v>58</v>
      </c>
      <c r="D263" t="s">
        <v>32</v>
      </c>
      <c r="E263" t="s">
        <v>33</v>
      </c>
      <c r="F263" t="s">
        <v>33</v>
      </c>
      <c r="G263" t="s">
        <v>33</v>
      </c>
      <c r="H263" t="s">
        <v>33</v>
      </c>
      <c r="I263" t="s">
        <v>33</v>
      </c>
      <c r="J263" t="s">
        <v>33</v>
      </c>
      <c r="K263" t="s">
        <v>33</v>
      </c>
      <c r="L263" t="s">
        <v>42</v>
      </c>
      <c r="M263" t="s">
        <v>42</v>
      </c>
      <c r="N263">
        <v>1660</v>
      </c>
      <c r="O263">
        <v>0</v>
      </c>
      <c r="P263" t="s">
        <v>110</v>
      </c>
      <c r="Q263">
        <v>0</v>
      </c>
      <c r="R263">
        <v>0</v>
      </c>
      <c r="S263">
        <v>0</v>
      </c>
      <c r="T263" t="s">
        <v>44</v>
      </c>
      <c r="U263" t="s">
        <v>33</v>
      </c>
      <c r="V263" t="s">
        <v>33</v>
      </c>
      <c r="W263" t="s">
        <v>33</v>
      </c>
      <c r="X263" t="s">
        <v>33</v>
      </c>
      <c r="Y263" t="s">
        <v>33</v>
      </c>
      <c r="Z263" t="s">
        <v>34</v>
      </c>
      <c r="AA263" t="s">
        <v>33</v>
      </c>
      <c r="AB263" t="s">
        <v>38</v>
      </c>
      <c r="AC263">
        <v>0</v>
      </c>
      <c r="AD263">
        <v>0</v>
      </c>
      <c r="AE263" t="s">
        <v>39</v>
      </c>
      <c r="AF263" t="s">
        <v>1192</v>
      </c>
    </row>
    <row r="264" spans="1:32" x14ac:dyDescent="0.25">
      <c r="A264" t="s">
        <v>326</v>
      </c>
      <c r="B264">
        <v>39</v>
      </c>
      <c r="C264" t="s">
        <v>58</v>
      </c>
      <c r="D264" t="s">
        <v>32</v>
      </c>
      <c r="E264" t="s">
        <v>33</v>
      </c>
      <c r="F264" t="s">
        <v>33</v>
      </c>
      <c r="G264" t="s">
        <v>33</v>
      </c>
      <c r="H264" t="s">
        <v>33</v>
      </c>
      <c r="I264" t="s">
        <v>33</v>
      </c>
      <c r="J264" t="s">
        <v>33</v>
      </c>
      <c r="K264" t="s">
        <v>33</v>
      </c>
      <c r="L264" t="s">
        <v>42</v>
      </c>
      <c r="M264" t="s">
        <v>42</v>
      </c>
      <c r="N264">
        <v>1669</v>
      </c>
      <c r="O264">
        <v>0</v>
      </c>
      <c r="P264" t="s">
        <v>63</v>
      </c>
      <c r="Q264">
        <v>0</v>
      </c>
      <c r="R264">
        <v>0</v>
      </c>
      <c r="S264">
        <v>0</v>
      </c>
      <c r="T264" t="s">
        <v>44</v>
      </c>
      <c r="U264" t="s">
        <v>34</v>
      </c>
      <c r="V264" t="s">
        <v>33</v>
      </c>
      <c r="W264" t="s">
        <v>33</v>
      </c>
      <c r="X264" t="s">
        <v>33</v>
      </c>
      <c r="Y264" t="s">
        <v>33</v>
      </c>
      <c r="Z264" t="s">
        <v>33</v>
      </c>
      <c r="AA264" t="s">
        <v>33</v>
      </c>
      <c r="AB264" t="s">
        <v>48</v>
      </c>
      <c r="AC264">
        <v>0</v>
      </c>
      <c r="AD264">
        <v>0</v>
      </c>
      <c r="AE264" t="s">
        <v>39</v>
      </c>
      <c r="AF264" t="s">
        <v>1190</v>
      </c>
    </row>
    <row r="265" spans="1:32" x14ac:dyDescent="0.25">
      <c r="A265" t="s">
        <v>1145</v>
      </c>
      <c r="B265">
        <v>46</v>
      </c>
      <c r="C265" t="s">
        <v>51</v>
      </c>
      <c r="D265" t="s">
        <v>79</v>
      </c>
      <c r="E265" t="s">
        <v>33</v>
      </c>
      <c r="F265" t="s">
        <v>33</v>
      </c>
      <c r="G265" t="s">
        <v>33</v>
      </c>
      <c r="H265" t="s">
        <v>33</v>
      </c>
      <c r="I265" t="s">
        <v>33</v>
      </c>
      <c r="J265" t="s">
        <v>33</v>
      </c>
      <c r="K265" t="s">
        <v>33</v>
      </c>
      <c r="L265" t="s">
        <v>35</v>
      </c>
      <c r="M265" t="s">
        <v>35</v>
      </c>
      <c r="N265">
        <v>1825</v>
      </c>
      <c r="O265">
        <v>3</v>
      </c>
      <c r="P265" t="s">
        <v>36</v>
      </c>
      <c r="Q265">
        <v>12</v>
      </c>
      <c r="R265">
        <v>5</v>
      </c>
      <c r="S265">
        <v>8.5</v>
      </c>
      <c r="T265" t="s">
        <v>37</v>
      </c>
      <c r="U265" t="s">
        <v>34</v>
      </c>
      <c r="V265" t="s">
        <v>34</v>
      </c>
      <c r="W265" t="s">
        <v>33</v>
      </c>
      <c r="X265" t="s">
        <v>34</v>
      </c>
      <c r="Y265" t="s">
        <v>33</v>
      </c>
      <c r="Z265" t="s">
        <v>33</v>
      </c>
      <c r="AA265" t="s">
        <v>34</v>
      </c>
      <c r="AB265" t="s">
        <v>106</v>
      </c>
      <c r="AC265">
        <v>1</v>
      </c>
      <c r="AD265">
        <v>8.5</v>
      </c>
      <c r="AE265" t="s">
        <v>56</v>
      </c>
      <c r="AF265" t="s">
        <v>1195</v>
      </c>
    </row>
    <row r="266" spans="1:32" x14ac:dyDescent="0.25">
      <c r="A266" t="s">
        <v>328</v>
      </c>
      <c r="B266">
        <v>76</v>
      </c>
      <c r="C266" t="s">
        <v>41</v>
      </c>
      <c r="D266" t="s">
        <v>32</v>
      </c>
      <c r="E266" t="s">
        <v>33</v>
      </c>
      <c r="F266" t="s">
        <v>33</v>
      </c>
      <c r="G266" t="s">
        <v>33</v>
      </c>
      <c r="H266" t="s">
        <v>33</v>
      </c>
      <c r="I266" t="s">
        <v>33</v>
      </c>
      <c r="J266" t="s">
        <v>33</v>
      </c>
      <c r="K266" t="s">
        <v>33</v>
      </c>
      <c r="L266" t="s">
        <v>42</v>
      </c>
      <c r="M266" t="s">
        <v>42</v>
      </c>
      <c r="N266">
        <v>1673</v>
      </c>
      <c r="O266">
        <v>0</v>
      </c>
      <c r="P266" t="s">
        <v>110</v>
      </c>
      <c r="Q266">
        <v>0</v>
      </c>
      <c r="R266">
        <v>0</v>
      </c>
      <c r="S266">
        <v>0</v>
      </c>
      <c r="T266" t="s">
        <v>44</v>
      </c>
      <c r="U266" t="s">
        <v>34</v>
      </c>
      <c r="V266" t="s">
        <v>34</v>
      </c>
      <c r="W266" t="s">
        <v>33</v>
      </c>
      <c r="X266" t="s">
        <v>33</v>
      </c>
      <c r="Y266" t="s">
        <v>33</v>
      </c>
      <c r="Z266" t="s">
        <v>34</v>
      </c>
      <c r="AA266" t="s">
        <v>33</v>
      </c>
      <c r="AB266" t="s">
        <v>45</v>
      </c>
      <c r="AC266">
        <v>0</v>
      </c>
      <c r="AD266">
        <v>0</v>
      </c>
      <c r="AE266" t="s">
        <v>39</v>
      </c>
      <c r="AF266" t="s">
        <v>1193</v>
      </c>
    </row>
    <row r="267" spans="1:32" x14ac:dyDescent="0.25">
      <c r="A267" t="s">
        <v>329</v>
      </c>
      <c r="B267">
        <v>60</v>
      </c>
      <c r="C267" t="s">
        <v>41</v>
      </c>
      <c r="D267" t="s">
        <v>32</v>
      </c>
      <c r="E267" t="s">
        <v>33</v>
      </c>
      <c r="F267" t="s">
        <v>33</v>
      </c>
      <c r="G267" t="s">
        <v>33</v>
      </c>
      <c r="H267" t="s">
        <v>33</v>
      </c>
      <c r="I267" t="s">
        <v>33</v>
      </c>
      <c r="J267" t="s">
        <v>33</v>
      </c>
      <c r="K267" t="s">
        <v>33</v>
      </c>
      <c r="L267" t="s">
        <v>42</v>
      </c>
      <c r="M267" t="s">
        <v>42</v>
      </c>
      <c r="N267">
        <v>1674</v>
      </c>
      <c r="O267">
        <v>0</v>
      </c>
      <c r="P267" t="s">
        <v>36</v>
      </c>
      <c r="Q267">
        <v>0</v>
      </c>
      <c r="R267">
        <v>0</v>
      </c>
      <c r="S267">
        <v>0</v>
      </c>
      <c r="T267" t="s">
        <v>44</v>
      </c>
      <c r="U267" t="s">
        <v>34</v>
      </c>
      <c r="V267" t="s">
        <v>33</v>
      </c>
      <c r="W267" t="s">
        <v>33</v>
      </c>
      <c r="X267" t="s">
        <v>33</v>
      </c>
      <c r="Y267" t="s">
        <v>33</v>
      </c>
      <c r="Z267" t="s">
        <v>33</v>
      </c>
      <c r="AA267" t="s">
        <v>33</v>
      </c>
      <c r="AB267" t="s">
        <v>48</v>
      </c>
      <c r="AC267">
        <v>0</v>
      </c>
      <c r="AD267">
        <v>0</v>
      </c>
      <c r="AE267" t="s">
        <v>39</v>
      </c>
      <c r="AF267" t="s">
        <v>1190</v>
      </c>
    </row>
    <row r="268" spans="1:32" x14ac:dyDescent="0.25">
      <c r="A268" t="s">
        <v>330</v>
      </c>
      <c r="B268">
        <v>79</v>
      </c>
      <c r="C268" t="s">
        <v>41</v>
      </c>
      <c r="D268" t="s">
        <v>32</v>
      </c>
      <c r="E268" t="s">
        <v>33</v>
      </c>
      <c r="F268" t="s">
        <v>33</v>
      </c>
      <c r="G268" t="s">
        <v>33</v>
      </c>
      <c r="H268" t="s">
        <v>33</v>
      </c>
      <c r="I268" t="s">
        <v>33</v>
      </c>
      <c r="J268" t="s">
        <v>33</v>
      </c>
      <c r="K268" t="s">
        <v>33</v>
      </c>
      <c r="L268" t="s">
        <v>42</v>
      </c>
      <c r="M268" t="s">
        <v>42</v>
      </c>
      <c r="N268">
        <v>1677</v>
      </c>
      <c r="O268">
        <v>0</v>
      </c>
      <c r="P268" t="s">
        <v>47</v>
      </c>
      <c r="Q268">
        <v>0</v>
      </c>
      <c r="R268">
        <v>0</v>
      </c>
      <c r="S268">
        <v>0</v>
      </c>
      <c r="T268" t="s">
        <v>44</v>
      </c>
      <c r="U268" t="s">
        <v>34</v>
      </c>
      <c r="V268" t="s">
        <v>33</v>
      </c>
      <c r="W268" t="s">
        <v>33</v>
      </c>
      <c r="X268" t="s">
        <v>33</v>
      </c>
      <c r="Y268" t="s">
        <v>33</v>
      </c>
      <c r="Z268" t="s">
        <v>33</v>
      </c>
      <c r="AA268" t="s">
        <v>33</v>
      </c>
      <c r="AB268" t="s">
        <v>48</v>
      </c>
      <c r="AC268">
        <v>0</v>
      </c>
      <c r="AD268">
        <v>0</v>
      </c>
      <c r="AE268" t="s">
        <v>39</v>
      </c>
      <c r="AF268" t="s">
        <v>1190</v>
      </c>
    </row>
    <row r="269" spans="1:32" x14ac:dyDescent="0.25">
      <c r="A269" t="s">
        <v>331</v>
      </c>
      <c r="B269">
        <v>82</v>
      </c>
      <c r="C269" t="s">
        <v>41</v>
      </c>
      <c r="D269" t="s">
        <v>32</v>
      </c>
      <c r="E269" t="s">
        <v>33</v>
      </c>
      <c r="F269" t="s">
        <v>33</v>
      </c>
      <c r="G269" t="s">
        <v>33</v>
      </c>
      <c r="H269" t="s">
        <v>33</v>
      </c>
      <c r="I269" t="s">
        <v>33</v>
      </c>
      <c r="J269" t="s">
        <v>33</v>
      </c>
      <c r="K269" t="s">
        <v>33</v>
      </c>
      <c r="L269" t="s">
        <v>42</v>
      </c>
      <c r="M269" t="s">
        <v>42</v>
      </c>
      <c r="N269">
        <v>1678</v>
      </c>
      <c r="O269">
        <v>0</v>
      </c>
      <c r="P269" t="s">
        <v>47</v>
      </c>
      <c r="Q269">
        <v>0</v>
      </c>
      <c r="R269">
        <v>0</v>
      </c>
      <c r="S269">
        <v>0</v>
      </c>
      <c r="T269" t="s">
        <v>44</v>
      </c>
      <c r="U269" t="s">
        <v>34</v>
      </c>
      <c r="V269" t="s">
        <v>33</v>
      </c>
      <c r="W269" t="s">
        <v>33</v>
      </c>
      <c r="X269" t="s">
        <v>33</v>
      </c>
      <c r="Y269" t="s">
        <v>33</v>
      </c>
      <c r="Z269" t="s">
        <v>33</v>
      </c>
      <c r="AA269" t="s">
        <v>33</v>
      </c>
      <c r="AB269" t="s">
        <v>48</v>
      </c>
      <c r="AC269">
        <v>0</v>
      </c>
      <c r="AD269">
        <v>0</v>
      </c>
      <c r="AE269" t="s">
        <v>39</v>
      </c>
      <c r="AF269" t="s">
        <v>1190</v>
      </c>
    </row>
    <row r="270" spans="1:32" x14ac:dyDescent="0.25">
      <c r="A270" t="s">
        <v>332</v>
      </c>
      <c r="B270">
        <v>28</v>
      </c>
      <c r="C270" t="s">
        <v>31</v>
      </c>
      <c r="D270" t="s">
        <v>32</v>
      </c>
      <c r="E270" t="s">
        <v>33</v>
      </c>
      <c r="F270" t="s">
        <v>33</v>
      </c>
      <c r="G270" t="s">
        <v>33</v>
      </c>
      <c r="H270" t="s">
        <v>33</v>
      </c>
      <c r="I270" t="s">
        <v>33</v>
      </c>
      <c r="J270" t="s">
        <v>33</v>
      </c>
      <c r="K270" t="s">
        <v>33</v>
      </c>
      <c r="L270" t="s">
        <v>42</v>
      </c>
      <c r="M270" t="s">
        <v>42</v>
      </c>
      <c r="N270">
        <v>1682</v>
      </c>
      <c r="O270">
        <v>0</v>
      </c>
      <c r="P270" t="s">
        <v>81</v>
      </c>
      <c r="Q270">
        <v>0</v>
      </c>
      <c r="R270">
        <v>0</v>
      </c>
      <c r="S270">
        <v>0</v>
      </c>
      <c r="T270" t="s">
        <v>44</v>
      </c>
      <c r="U270" t="s">
        <v>33</v>
      </c>
      <c r="V270" t="s">
        <v>33</v>
      </c>
      <c r="W270" t="s">
        <v>33</v>
      </c>
      <c r="X270" t="s">
        <v>33</v>
      </c>
      <c r="Y270" t="s">
        <v>33</v>
      </c>
      <c r="Z270" t="s">
        <v>34</v>
      </c>
      <c r="AA270" t="s">
        <v>33</v>
      </c>
      <c r="AB270" t="s">
        <v>38</v>
      </c>
      <c r="AC270">
        <v>0</v>
      </c>
      <c r="AD270">
        <v>0</v>
      </c>
      <c r="AE270" t="s">
        <v>39</v>
      </c>
      <c r="AF270" t="s">
        <v>1192</v>
      </c>
    </row>
    <row r="271" spans="1:32" x14ac:dyDescent="0.25">
      <c r="A271" t="s">
        <v>333</v>
      </c>
      <c r="B271">
        <v>73</v>
      </c>
      <c r="C271" t="s">
        <v>41</v>
      </c>
      <c r="D271" t="s">
        <v>32</v>
      </c>
      <c r="E271" t="s">
        <v>33</v>
      </c>
      <c r="F271" t="s">
        <v>33</v>
      </c>
      <c r="G271" t="s">
        <v>33</v>
      </c>
      <c r="H271" t="s">
        <v>33</v>
      </c>
      <c r="I271" t="s">
        <v>33</v>
      </c>
      <c r="J271" t="s">
        <v>33</v>
      </c>
      <c r="K271" t="s">
        <v>33</v>
      </c>
      <c r="L271" t="s">
        <v>42</v>
      </c>
      <c r="M271" t="s">
        <v>42</v>
      </c>
      <c r="N271">
        <v>1684</v>
      </c>
      <c r="O271">
        <v>0</v>
      </c>
      <c r="P271" t="s">
        <v>47</v>
      </c>
      <c r="Q271">
        <v>0</v>
      </c>
      <c r="R271">
        <v>0</v>
      </c>
      <c r="S271">
        <v>0</v>
      </c>
      <c r="T271" t="s">
        <v>44</v>
      </c>
      <c r="U271" t="s">
        <v>34</v>
      </c>
      <c r="V271" t="s">
        <v>33</v>
      </c>
      <c r="W271" t="s">
        <v>33</v>
      </c>
      <c r="X271" t="s">
        <v>33</v>
      </c>
      <c r="Y271" t="s">
        <v>33</v>
      </c>
      <c r="Z271" t="s">
        <v>33</v>
      </c>
      <c r="AA271" t="s">
        <v>33</v>
      </c>
      <c r="AB271" t="s">
        <v>48</v>
      </c>
      <c r="AC271">
        <v>0</v>
      </c>
      <c r="AD271">
        <v>0</v>
      </c>
      <c r="AE271" t="s">
        <v>39</v>
      </c>
      <c r="AF271" t="s">
        <v>1190</v>
      </c>
    </row>
    <row r="272" spans="1:32" x14ac:dyDescent="0.25">
      <c r="A272" t="s">
        <v>1139</v>
      </c>
      <c r="B272">
        <v>52</v>
      </c>
      <c r="C272" t="s">
        <v>51</v>
      </c>
      <c r="D272" t="s">
        <v>32</v>
      </c>
      <c r="E272" t="s">
        <v>33</v>
      </c>
      <c r="F272" t="s">
        <v>33</v>
      </c>
      <c r="G272" t="s">
        <v>33</v>
      </c>
      <c r="H272" t="s">
        <v>33</v>
      </c>
      <c r="I272" t="s">
        <v>33</v>
      </c>
      <c r="J272" t="s">
        <v>34</v>
      </c>
      <c r="K272" t="s">
        <v>34</v>
      </c>
      <c r="L272" t="s">
        <v>35</v>
      </c>
      <c r="M272" t="s">
        <v>35</v>
      </c>
      <c r="N272">
        <v>1836</v>
      </c>
      <c r="O272">
        <v>2</v>
      </c>
      <c r="P272" t="s">
        <v>47</v>
      </c>
      <c r="Q272">
        <v>10</v>
      </c>
      <c r="R272">
        <v>10</v>
      </c>
      <c r="S272">
        <v>10</v>
      </c>
      <c r="T272" t="s">
        <v>37</v>
      </c>
      <c r="U272" t="s">
        <v>34</v>
      </c>
      <c r="V272" t="s">
        <v>33</v>
      </c>
      <c r="W272" t="s">
        <v>33</v>
      </c>
      <c r="X272" t="s">
        <v>33</v>
      </c>
      <c r="Y272" t="s">
        <v>33</v>
      </c>
      <c r="Z272" t="s">
        <v>34</v>
      </c>
      <c r="AA272" t="s">
        <v>34</v>
      </c>
      <c r="AB272" t="s">
        <v>48</v>
      </c>
      <c r="AC272">
        <v>0</v>
      </c>
      <c r="AD272">
        <v>10</v>
      </c>
      <c r="AE272" t="s">
        <v>39</v>
      </c>
      <c r="AF272" t="s">
        <v>1190</v>
      </c>
    </row>
    <row r="273" spans="1:32" x14ac:dyDescent="0.25">
      <c r="A273" t="s">
        <v>335</v>
      </c>
      <c r="B273">
        <v>80</v>
      </c>
      <c r="C273" t="s">
        <v>41</v>
      </c>
      <c r="D273" t="s">
        <v>32</v>
      </c>
      <c r="E273" t="s">
        <v>33</v>
      </c>
      <c r="F273" t="s">
        <v>33</v>
      </c>
      <c r="G273" t="s">
        <v>33</v>
      </c>
      <c r="H273" t="s">
        <v>33</v>
      </c>
      <c r="I273" t="s">
        <v>33</v>
      </c>
      <c r="J273" t="s">
        <v>33</v>
      </c>
      <c r="K273" t="s">
        <v>33</v>
      </c>
      <c r="L273" t="s">
        <v>42</v>
      </c>
      <c r="M273" t="s">
        <v>42</v>
      </c>
      <c r="N273">
        <v>1703</v>
      </c>
      <c r="O273">
        <v>0</v>
      </c>
      <c r="P273" t="s">
        <v>47</v>
      </c>
      <c r="Q273">
        <v>0</v>
      </c>
      <c r="R273">
        <v>0</v>
      </c>
      <c r="S273">
        <v>0</v>
      </c>
      <c r="T273" t="s">
        <v>44</v>
      </c>
      <c r="U273" t="s">
        <v>34</v>
      </c>
      <c r="V273" t="s">
        <v>33</v>
      </c>
      <c r="W273" t="s">
        <v>33</v>
      </c>
      <c r="X273" t="s">
        <v>33</v>
      </c>
      <c r="Y273" t="s">
        <v>34</v>
      </c>
      <c r="Z273" t="s">
        <v>34</v>
      </c>
      <c r="AA273" t="s">
        <v>33</v>
      </c>
      <c r="AB273" t="s">
        <v>48</v>
      </c>
      <c r="AC273">
        <v>0</v>
      </c>
      <c r="AD273">
        <v>0</v>
      </c>
      <c r="AE273" t="s">
        <v>39</v>
      </c>
      <c r="AF273" t="s">
        <v>1190</v>
      </c>
    </row>
    <row r="274" spans="1:32" x14ac:dyDescent="0.25">
      <c r="A274" t="s">
        <v>336</v>
      </c>
      <c r="B274">
        <v>63</v>
      </c>
      <c r="C274" t="s">
        <v>41</v>
      </c>
      <c r="D274" t="s">
        <v>32</v>
      </c>
      <c r="E274" t="s">
        <v>33</v>
      </c>
      <c r="F274" t="s">
        <v>33</v>
      </c>
      <c r="G274" t="s">
        <v>33</v>
      </c>
      <c r="H274" t="s">
        <v>33</v>
      </c>
      <c r="I274" t="s">
        <v>33</v>
      </c>
      <c r="J274" t="s">
        <v>33</v>
      </c>
      <c r="K274" t="s">
        <v>33</v>
      </c>
      <c r="L274" t="s">
        <v>42</v>
      </c>
      <c r="M274" t="s">
        <v>42</v>
      </c>
      <c r="N274">
        <v>1705</v>
      </c>
      <c r="O274">
        <v>0</v>
      </c>
      <c r="P274" t="s">
        <v>47</v>
      </c>
      <c r="Q274">
        <v>0</v>
      </c>
      <c r="R274">
        <v>0</v>
      </c>
      <c r="S274">
        <v>0</v>
      </c>
      <c r="T274" t="s">
        <v>44</v>
      </c>
      <c r="U274" t="s">
        <v>34</v>
      </c>
      <c r="V274" t="s">
        <v>33</v>
      </c>
      <c r="W274" t="s">
        <v>33</v>
      </c>
      <c r="X274" t="s">
        <v>33</v>
      </c>
      <c r="Y274" t="s">
        <v>33</v>
      </c>
      <c r="Z274" t="s">
        <v>34</v>
      </c>
      <c r="AA274" t="s">
        <v>33</v>
      </c>
      <c r="AB274" t="s">
        <v>48</v>
      </c>
      <c r="AC274">
        <v>0</v>
      </c>
      <c r="AD274">
        <v>0</v>
      </c>
      <c r="AE274" t="s">
        <v>39</v>
      </c>
      <c r="AF274" t="s">
        <v>1190</v>
      </c>
    </row>
    <row r="275" spans="1:32" x14ac:dyDescent="0.25">
      <c r="A275" t="s">
        <v>337</v>
      </c>
      <c r="B275">
        <v>68</v>
      </c>
      <c r="C275" t="s">
        <v>41</v>
      </c>
      <c r="D275" t="s">
        <v>32</v>
      </c>
      <c r="E275" t="s">
        <v>33</v>
      </c>
      <c r="F275" t="s">
        <v>33</v>
      </c>
      <c r="G275" t="s">
        <v>33</v>
      </c>
      <c r="H275" t="s">
        <v>33</v>
      </c>
      <c r="I275" t="s">
        <v>33</v>
      </c>
      <c r="J275" t="s">
        <v>33</v>
      </c>
      <c r="K275" t="s">
        <v>33</v>
      </c>
      <c r="L275" t="s">
        <v>42</v>
      </c>
      <c r="M275" t="s">
        <v>42</v>
      </c>
      <c r="N275">
        <v>1707</v>
      </c>
      <c r="O275">
        <v>0</v>
      </c>
      <c r="P275" t="s">
        <v>93</v>
      </c>
      <c r="Q275">
        <v>0</v>
      </c>
      <c r="R275">
        <v>0</v>
      </c>
      <c r="S275">
        <v>0</v>
      </c>
      <c r="T275" t="s">
        <v>44</v>
      </c>
      <c r="U275" t="s">
        <v>34</v>
      </c>
      <c r="V275" t="s">
        <v>34</v>
      </c>
      <c r="W275" t="s">
        <v>33</v>
      </c>
      <c r="X275" t="s">
        <v>33</v>
      </c>
      <c r="Y275" t="s">
        <v>33</v>
      </c>
      <c r="Z275" t="s">
        <v>34</v>
      </c>
      <c r="AA275" t="s">
        <v>33</v>
      </c>
      <c r="AB275" t="s">
        <v>45</v>
      </c>
      <c r="AC275">
        <v>0</v>
      </c>
      <c r="AD275">
        <v>0</v>
      </c>
      <c r="AE275" t="s">
        <v>39</v>
      </c>
      <c r="AF275" t="s">
        <v>1193</v>
      </c>
    </row>
    <row r="276" spans="1:32" x14ac:dyDescent="0.25">
      <c r="A276" t="s">
        <v>338</v>
      </c>
      <c r="B276">
        <v>62</v>
      </c>
      <c r="C276" t="s">
        <v>41</v>
      </c>
      <c r="D276" t="s">
        <v>32</v>
      </c>
      <c r="E276" t="s">
        <v>33</v>
      </c>
      <c r="F276" t="s">
        <v>33</v>
      </c>
      <c r="G276" t="s">
        <v>33</v>
      </c>
      <c r="H276" t="s">
        <v>33</v>
      </c>
      <c r="I276" t="s">
        <v>33</v>
      </c>
      <c r="J276" t="s">
        <v>33</v>
      </c>
      <c r="K276" t="s">
        <v>33</v>
      </c>
      <c r="L276" t="s">
        <v>42</v>
      </c>
      <c r="M276" t="s">
        <v>42</v>
      </c>
      <c r="N276">
        <v>1708</v>
      </c>
      <c r="O276">
        <v>0</v>
      </c>
      <c r="P276" t="s">
        <v>59</v>
      </c>
      <c r="Q276">
        <v>0</v>
      </c>
      <c r="R276">
        <v>0</v>
      </c>
      <c r="S276">
        <v>0</v>
      </c>
      <c r="T276" t="s">
        <v>44</v>
      </c>
      <c r="U276" t="s">
        <v>34</v>
      </c>
      <c r="V276" t="s">
        <v>34</v>
      </c>
      <c r="W276" t="s">
        <v>33</v>
      </c>
      <c r="X276" t="s">
        <v>33</v>
      </c>
      <c r="Y276" t="s">
        <v>33</v>
      </c>
      <c r="Z276" t="s">
        <v>34</v>
      </c>
      <c r="AA276" t="s">
        <v>33</v>
      </c>
      <c r="AB276" t="s">
        <v>45</v>
      </c>
      <c r="AC276">
        <v>0</v>
      </c>
      <c r="AD276">
        <v>0</v>
      </c>
      <c r="AE276" t="s">
        <v>39</v>
      </c>
      <c r="AF276" t="s">
        <v>1193</v>
      </c>
    </row>
    <row r="277" spans="1:32" x14ac:dyDescent="0.25">
      <c r="A277" t="s">
        <v>339</v>
      </c>
      <c r="B277">
        <v>76</v>
      </c>
      <c r="C277" t="s">
        <v>41</v>
      </c>
      <c r="D277" t="s">
        <v>32</v>
      </c>
      <c r="E277" t="s">
        <v>33</v>
      </c>
      <c r="F277" t="s">
        <v>33</v>
      </c>
      <c r="G277" t="s">
        <v>33</v>
      </c>
      <c r="H277" t="s">
        <v>33</v>
      </c>
      <c r="I277" t="s">
        <v>33</v>
      </c>
      <c r="J277" t="s">
        <v>33</v>
      </c>
      <c r="K277" t="s">
        <v>33</v>
      </c>
      <c r="L277" t="s">
        <v>42</v>
      </c>
      <c r="M277" t="s">
        <v>42</v>
      </c>
      <c r="N277">
        <v>1712</v>
      </c>
      <c r="O277">
        <v>0</v>
      </c>
      <c r="P277" t="s">
        <v>47</v>
      </c>
      <c r="Q277">
        <v>0</v>
      </c>
      <c r="R277">
        <v>0</v>
      </c>
      <c r="S277">
        <v>0</v>
      </c>
      <c r="T277" t="s">
        <v>44</v>
      </c>
      <c r="U277" t="s">
        <v>33</v>
      </c>
      <c r="V277" t="s">
        <v>33</v>
      </c>
      <c r="W277" t="s">
        <v>33</v>
      </c>
      <c r="X277" t="s">
        <v>33</v>
      </c>
      <c r="Y277" t="s">
        <v>33</v>
      </c>
      <c r="Z277" t="s">
        <v>33</v>
      </c>
      <c r="AA277" t="s">
        <v>33</v>
      </c>
      <c r="AB277" t="s">
        <v>48</v>
      </c>
      <c r="AC277">
        <v>0</v>
      </c>
      <c r="AD277">
        <v>0</v>
      </c>
      <c r="AE277" t="s">
        <v>39</v>
      </c>
      <c r="AF277" t="s">
        <v>1190</v>
      </c>
    </row>
    <row r="278" spans="1:32" x14ac:dyDescent="0.25">
      <c r="A278" t="s">
        <v>340</v>
      </c>
      <c r="B278">
        <v>68</v>
      </c>
      <c r="C278" t="s">
        <v>41</v>
      </c>
      <c r="D278" t="s">
        <v>32</v>
      </c>
      <c r="E278" t="s">
        <v>33</v>
      </c>
      <c r="F278" t="s">
        <v>33</v>
      </c>
      <c r="G278" t="s">
        <v>33</v>
      </c>
      <c r="H278" t="s">
        <v>33</v>
      </c>
      <c r="I278" t="s">
        <v>33</v>
      </c>
      <c r="J278" t="s">
        <v>33</v>
      </c>
      <c r="K278" t="s">
        <v>33</v>
      </c>
      <c r="L278" t="s">
        <v>42</v>
      </c>
      <c r="M278" t="s">
        <v>42</v>
      </c>
      <c r="N278">
        <v>1716</v>
      </c>
      <c r="O278">
        <v>0</v>
      </c>
      <c r="P278" t="s">
        <v>47</v>
      </c>
      <c r="Q278">
        <v>0</v>
      </c>
      <c r="R278">
        <v>0</v>
      </c>
      <c r="S278">
        <v>0</v>
      </c>
      <c r="T278" t="s">
        <v>44</v>
      </c>
      <c r="U278" t="s">
        <v>34</v>
      </c>
      <c r="V278" t="s">
        <v>33</v>
      </c>
      <c r="W278" t="s">
        <v>33</v>
      </c>
      <c r="X278" t="s">
        <v>33</v>
      </c>
      <c r="Y278" t="s">
        <v>33</v>
      </c>
      <c r="Z278" t="s">
        <v>33</v>
      </c>
      <c r="AA278" t="s">
        <v>33</v>
      </c>
      <c r="AB278" t="s">
        <v>48</v>
      </c>
      <c r="AC278">
        <v>0</v>
      </c>
      <c r="AD278">
        <v>0</v>
      </c>
      <c r="AE278" t="s">
        <v>39</v>
      </c>
      <c r="AF278" t="s">
        <v>1190</v>
      </c>
    </row>
    <row r="279" spans="1:32" x14ac:dyDescent="0.25">
      <c r="A279" t="s">
        <v>341</v>
      </c>
      <c r="B279">
        <v>41</v>
      </c>
      <c r="C279" t="s">
        <v>58</v>
      </c>
      <c r="D279" t="s">
        <v>32</v>
      </c>
      <c r="E279" t="s">
        <v>33</v>
      </c>
      <c r="F279" t="s">
        <v>33</v>
      </c>
      <c r="G279" t="s">
        <v>33</v>
      </c>
      <c r="H279" t="s">
        <v>33</v>
      </c>
      <c r="I279" t="s">
        <v>33</v>
      </c>
      <c r="J279" t="s">
        <v>33</v>
      </c>
      <c r="K279" t="s">
        <v>33</v>
      </c>
      <c r="L279" t="s">
        <v>42</v>
      </c>
      <c r="M279" t="s">
        <v>42</v>
      </c>
      <c r="N279">
        <v>1728</v>
      </c>
      <c r="O279">
        <v>0</v>
      </c>
      <c r="P279" t="s">
        <v>59</v>
      </c>
      <c r="Q279">
        <v>0</v>
      </c>
      <c r="R279">
        <v>0</v>
      </c>
      <c r="S279">
        <v>0</v>
      </c>
      <c r="T279" t="s">
        <v>44</v>
      </c>
      <c r="U279" t="s">
        <v>33</v>
      </c>
      <c r="V279" t="s">
        <v>33</v>
      </c>
      <c r="W279" t="s">
        <v>33</v>
      </c>
      <c r="X279" t="s">
        <v>33</v>
      </c>
      <c r="Y279" t="s">
        <v>33</v>
      </c>
      <c r="Z279" t="s">
        <v>33</v>
      </c>
      <c r="AA279" t="s">
        <v>33</v>
      </c>
      <c r="AB279" t="s">
        <v>38</v>
      </c>
      <c r="AC279">
        <v>0</v>
      </c>
      <c r="AD279">
        <v>0</v>
      </c>
      <c r="AE279" t="s">
        <v>39</v>
      </c>
      <c r="AF279" t="s">
        <v>1192</v>
      </c>
    </row>
    <row r="280" spans="1:32" x14ac:dyDescent="0.25">
      <c r="A280" t="s">
        <v>342</v>
      </c>
      <c r="B280">
        <v>83</v>
      </c>
      <c r="C280" t="s">
        <v>41</v>
      </c>
      <c r="D280" t="s">
        <v>32</v>
      </c>
      <c r="E280" t="s">
        <v>33</v>
      </c>
      <c r="F280" t="s">
        <v>33</v>
      </c>
      <c r="G280" t="s">
        <v>33</v>
      </c>
      <c r="H280" t="s">
        <v>33</v>
      </c>
      <c r="I280" t="s">
        <v>33</v>
      </c>
      <c r="J280" t="s">
        <v>33</v>
      </c>
      <c r="K280" t="s">
        <v>33</v>
      </c>
      <c r="L280" t="s">
        <v>42</v>
      </c>
      <c r="M280" t="s">
        <v>42</v>
      </c>
      <c r="N280">
        <v>1733</v>
      </c>
      <c r="O280">
        <v>0</v>
      </c>
      <c r="P280" t="s">
        <v>63</v>
      </c>
      <c r="Q280">
        <v>0</v>
      </c>
      <c r="R280">
        <v>0</v>
      </c>
      <c r="S280">
        <v>0</v>
      </c>
      <c r="T280" t="s">
        <v>44</v>
      </c>
      <c r="U280" t="s">
        <v>34</v>
      </c>
      <c r="V280" t="s">
        <v>33</v>
      </c>
      <c r="W280" t="s">
        <v>33</v>
      </c>
      <c r="X280" t="s">
        <v>33</v>
      </c>
      <c r="Y280" t="s">
        <v>33</v>
      </c>
      <c r="Z280" t="s">
        <v>33</v>
      </c>
      <c r="AA280" t="s">
        <v>33</v>
      </c>
      <c r="AB280" t="s">
        <v>48</v>
      </c>
      <c r="AC280">
        <v>0</v>
      </c>
      <c r="AD280">
        <v>0</v>
      </c>
      <c r="AE280" t="s">
        <v>39</v>
      </c>
      <c r="AF280" t="s">
        <v>1190</v>
      </c>
    </row>
    <row r="281" spans="1:32" x14ac:dyDescent="0.25">
      <c r="A281" t="s">
        <v>343</v>
      </c>
      <c r="B281">
        <v>71</v>
      </c>
      <c r="C281" t="s">
        <v>41</v>
      </c>
      <c r="D281" t="s">
        <v>32</v>
      </c>
      <c r="E281" t="s">
        <v>33</v>
      </c>
      <c r="F281" t="s">
        <v>33</v>
      </c>
      <c r="G281" t="s">
        <v>33</v>
      </c>
      <c r="H281" t="s">
        <v>33</v>
      </c>
      <c r="I281" t="s">
        <v>33</v>
      </c>
      <c r="J281" t="s">
        <v>33</v>
      </c>
      <c r="K281" t="s">
        <v>33</v>
      </c>
      <c r="L281" t="s">
        <v>42</v>
      </c>
      <c r="M281" t="s">
        <v>42</v>
      </c>
      <c r="N281">
        <v>1735</v>
      </c>
      <c r="O281">
        <v>0</v>
      </c>
      <c r="P281" t="s">
        <v>36</v>
      </c>
      <c r="Q281">
        <v>0</v>
      </c>
      <c r="R281">
        <v>0</v>
      </c>
      <c r="S281">
        <v>0</v>
      </c>
      <c r="T281" t="s">
        <v>44</v>
      </c>
      <c r="U281" t="s">
        <v>33</v>
      </c>
      <c r="V281" t="s">
        <v>33</v>
      </c>
      <c r="W281" t="s">
        <v>33</v>
      </c>
      <c r="X281" t="s">
        <v>33</v>
      </c>
      <c r="Y281" t="s">
        <v>33</v>
      </c>
      <c r="Z281" t="s">
        <v>33</v>
      </c>
      <c r="AA281" t="s">
        <v>33</v>
      </c>
      <c r="AB281" t="s">
        <v>48</v>
      </c>
      <c r="AC281">
        <v>0</v>
      </c>
      <c r="AD281">
        <v>0</v>
      </c>
      <c r="AE281" t="s">
        <v>39</v>
      </c>
      <c r="AF281" t="s">
        <v>1190</v>
      </c>
    </row>
    <row r="282" spans="1:32" x14ac:dyDescent="0.25">
      <c r="A282" t="s">
        <v>344</v>
      </c>
      <c r="B282">
        <v>80</v>
      </c>
      <c r="C282" t="s">
        <v>41</v>
      </c>
      <c r="D282" t="s">
        <v>32</v>
      </c>
      <c r="E282" t="s">
        <v>33</v>
      </c>
      <c r="F282" t="s">
        <v>33</v>
      </c>
      <c r="G282" t="s">
        <v>33</v>
      </c>
      <c r="H282" t="s">
        <v>33</v>
      </c>
      <c r="I282" t="s">
        <v>33</v>
      </c>
      <c r="J282" t="s">
        <v>33</v>
      </c>
      <c r="K282" t="s">
        <v>33</v>
      </c>
      <c r="L282" t="s">
        <v>42</v>
      </c>
      <c r="M282" t="s">
        <v>42</v>
      </c>
      <c r="N282">
        <v>1741</v>
      </c>
      <c r="O282">
        <v>0</v>
      </c>
      <c r="P282" t="s">
        <v>47</v>
      </c>
      <c r="Q282">
        <v>0</v>
      </c>
      <c r="R282">
        <v>0</v>
      </c>
      <c r="S282">
        <v>0</v>
      </c>
      <c r="T282" t="s">
        <v>44</v>
      </c>
      <c r="U282" t="s">
        <v>33</v>
      </c>
      <c r="V282" t="s">
        <v>33</v>
      </c>
      <c r="W282" t="s">
        <v>33</v>
      </c>
      <c r="X282" t="s">
        <v>33</v>
      </c>
      <c r="Y282" t="s">
        <v>33</v>
      </c>
      <c r="Z282" t="s">
        <v>33</v>
      </c>
      <c r="AA282" t="s">
        <v>33</v>
      </c>
      <c r="AB282" t="s">
        <v>45</v>
      </c>
      <c r="AC282">
        <v>0</v>
      </c>
      <c r="AD282">
        <v>0</v>
      </c>
      <c r="AE282" t="s">
        <v>39</v>
      </c>
      <c r="AF282" t="s">
        <v>1193</v>
      </c>
    </row>
    <row r="283" spans="1:32" x14ac:dyDescent="0.25">
      <c r="A283" t="s">
        <v>345</v>
      </c>
      <c r="B283">
        <v>62</v>
      </c>
      <c r="C283" t="s">
        <v>41</v>
      </c>
      <c r="D283" t="s">
        <v>32</v>
      </c>
      <c r="E283" t="s">
        <v>33</v>
      </c>
      <c r="F283" t="s">
        <v>34</v>
      </c>
      <c r="G283" t="s">
        <v>33</v>
      </c>
      <c r="H283" t="s">
        <v>34</v>
      </c>
      <c r="I283" t="s">
        <v>34</v>
      </c>
      <c r="J283" t="s">
        <v>34</v>
      </c>
      <c r="K283" t="s">
        <v>34</v>
      </c>
      <c r="L283" t="s">
        <v>52</v>
      </c>
      <c r="M283" t="s">
        <v>52</v>
      </c>
      <c r="N283">
        <v>227</v>
      </c>
      <c r="O283">
        <v>2</v>
      </c>
      <c r="P283" t="s">
        <v>68</v>
      </c>
      <c r="Q283">
        <v>7</v>
      </c>
      <c r="R283">
        <v>5</v>
      </c>
      <c r="S283">
        <v>6</v>
      </c>
      <c r="T283" t="s">
        <v>37</v>
      </c>
      <c r="U283" t="s">
        <v>34</v>
      </c>
      <c r="V283" t="s">
        <v>34</v>
      </c>
      <c r="W283" t="s">
        <v>34</v>
      </c>
      <c r="X283" t="s">
        <v>33</v>
      </c>
      <c r="Y283" t="s">
        <v>34</v>
      </c>
      <c r="Z283" t="s">
        <v>33</v>
      </c>
      <c r="AA283" t="s">
        <v>34</v>
      </c>
      <c r="AB283" t="s">
        <v>55</v>
      </c>
      <c r="AC283">
        <v>1</v>
      </c>
      <c r="AD283">
        <v>6</v>
      </c>
      <c r="AE283" t="s">
        <v>56</v>
      </c>
      <c r="AF283" t="s">
        <v>1191</v>
      </c>
    </row>
    <row r="284" spans="1:32" x14ac:dyDescent="0.25">
      <c r="A284" t="s">
        <v>346</v>
      </c>
      <c r="B284">
        <v>72</v>
      </c>
      <c r="C284" t="s">
        <v>41</v>
      </c>
      <c r="D284" t="s">
        <v>32</v>
      </c>
      <c r="E284" t="s">
        <v>33</v>
      </c>
      <c r="F284" t="s">
        <v>33</v>
      </c>
      <c r="G284" t="s">
        <v>33</v>
      </c>
      <c r="H284" t="s">
        <v>33</v>
      </c>
      <c r="I284" t="s">
        <v>33</v>
      </c>
      <c r="J284" t="s">
        <v>33</v>
      </c>
      <c r="K284" t="s">
        <v>33</v>
      </c>
      <c r="L284" t="s">
        <v>42</v>
      </c>
      <c r="M284" t="s">
        <v>42</v>
      </c>
      <c r="N284">
        <v>1747</v>
      </c>
      <c r="O284">
        <v>0</v>
      </c>
      <c r="P284" t="s">
        <v>47</v>
      </c>
      <c r="Q284">
        <v>0</v>
      </c>
      <c r="R284">
        <v>0</v>
      </c>
      <c r="S284">
        <v>0</v>
      </c>
      <c r="T284" t="s">
        <v>44</v>
      </c>
      <c r="U284" t="s">
        <v>34</v>
      </c>
      <c r="V284" t="s">
        <v>33</v>
      </c>
      <c r="W284" t="s">
        <v>33</v>
      </c>
      <c r="X284" t="s">
        <v>33</v>
      </c>
      <c r="Y284" t="s">
        <v>33</v>
      </c>
      <c r="Z284" t="s">
        <v>33</v>
      </c>
      <c r="AA284" t="s">
        <v>33</v>
      </c>
      <c r="AB284" t="s">
        <v>48</v>
      </c>
      <c r="AC284">
        <v>0</v>
      </c>
      <c r="AD284">
        <v>0</v>
      </c>
      <c r="AE284" t="s">
        <v>39</v>
      </c>
      <c r="AF284" t="s">
        <v>1190</v>
      </c>
    </row>
    <row r="285" spans="1:32" x14ac:dyDescent="0.25">
      <c r="A285" t="s">
        <v>347</v>
      </c>
      <c r="B285">
        <v>28</v>
      </c>
      <c r="C285" t="s">
        <v>31</v>
      </c>
      <c r="D285" t="s">
        <v>32</v>
      </c>
      <c r="E285" t="s">
        <v>33</v>
      </c>
      <c r="F285" t="s">
        <v>33</v>
      </c>
      <c r="G285" t="s">
        <v>33</v>
      </c>
      <c r="H285" t="s">
        <v>33</v>
      </c>
      <c r="I285" t="s">
        <v>33</v>
      </c>
      <c r="J285" t="s">
        <v>33</v>
      </c>
      <c r="K285" t="s">
        <v>33</v>
      </c>
      <c r="L285" t="s">
        <v>42</v>
      </c>
      <c r="M285" t="s">
        <v>42</v>
      </c>
      <c r="N285">
        <v>1760</v>
      </c>
      <c r="O285">
        <v>0</v>
      </c>
      <c r="P285" t="s">
        <v>36</v>
      </c>
      <c r="Q285">
        <v>0</v>
      </c>
      <c r="R285">
        <v>0</v>
      </c>
      <c r="S285">
        <v>0</v>
      </c>
      <c r="T285" t="s">
        <v>44</v>
      </c>
      <c r="U285" t="s">
        <v>33</v>
      </c>
      <c r="V285" t="s">
        <v>34</v>
      </c>
      <c r="W285" t="s">
        <v>33</v>
      </c>
      <c r="X285" t="s">
        <v>33</v>
      </c>
      <c r="Y285" t="s">
        <v>33</v>
      </c>
      <c r="Z285" t="s">
        <v>34</v>
      </c>
      <c r="AA285" t="s">
        <v>33</v>
      </c>
      <c r="AB285" t="s">
        <v>38</v>
      </c>
      <c r="AC285">
        <v>0</v>
      </c>
      <c r="AD285">
        <v>0</v>
      </c>
      <c r="AE285" t="s">
        <v>39</v>
      </c>
      <c r="AF285" t="s">
        <v>1192</v>
      </c>
    </row>
    <row r="286" spans="1:32" x14ac:dyDescent="0.25">
      <c r="A286" t="s">
        <v>348</v>
      </c>
      <c r="B286">
        <v>8</v>
      </c>
      <c r="C286" t="s">
        <v>31</v>
      </c>
      <c r="D286" t="s">
        <v>32</v>
      </c>
      <c r="E286" t="s">
        <v>33</v>
      </c>
      <c r="F286" t="s">
        <v>33</v>
      </c>
      <c r="G286" t="s">
        <v>33</v>
      </c>
      <c r="H286" t="s">
        <v>33</v>
      </c>
      <c r="I286" t="s">
        <v>33</v>
      </c>
      <c r="J286" t="s">
        <v>33</v>
      </c>
      <c r="K286" t="s">
        <v>33</v>
      </c>
      <c r="L286" t="s">
        <v>42</v>
      </c>
      <c r="M286" t="s">
        <v>42</v>
      </c>
      <c r="N286">
        <v>1765</v>
      </c>
      <c r="O286">
        <v>0</v>
      </c>
      <c r="P286" t="s">
        <v>63</v>
      </c>
      <c r="Q286">
        <v>0</v>
      </c>
      <c r="R286">
        <v>0</v>
      </c>
      <c r="S286">
        <v>0</v>
      </c>
      <c r="T286" t="s">
        <v>44</v>
      </c>
      <c r="U286" t="s">
        <v>33</v>
      </c>
      <c r="V286" t="s">
        <v>33</v>
      </c>
      <c r="W286" t="s">
        <v>33</v>
      </c>
      <c r="X286" t="s">
        <v>33</v>
      </c>
      <c r="Y286" t="s">
        <v>33</v>
      </c>
      <c r="Z286" t="s">
        <v>33</v>
      </c>
      <c r="AA286" t="s">
        <v>33</v>
      </c>
      <c r="AB286" t="s">
        <v>38</v>
      </c>
      <c r="AC286">
        <v>0</v>
      </c>
      <c r="AD286">
        <v>0</v>
      </c>
      <c r="AE286" t="s">
        <v>39</v>
      </c>
      <c r="AF286" t="s">
        <v>1192</v>
      </c>
    </row>
    <row r="287" spans="1:32" x14ac:dyDescent="0.25">
      <c r="A287" t="s">
        <v>349</v>
      </c>
      <c r="B287">
        <v>68</v>
      </c>
      <c r="C287" t="s">
        <v>41</v>
      </c>
      <c r="D287" t="s">
        <v>32</v>
      </c>
      <c r="E287" t="s">
        <v>33</v>
      </c>
      <c r="F287" t="s">
        <v>33</v>
      </c>
      <c r="G287" t="s">
        <v>33</v>
      </c>
      <c r="H287" t="s">
        <v>33</v>
      </c>
      <c r="I287" t="s">
        <v>34</v>
      </c>
      <c r="J287" t="s">
        <v>34</v>
      </c>
      <c r="K287" t="s">
        <v>34</v>
      </c>
      <c r="L287" t="s">
        <v>52</v>
      </c>
      <c r="M287" t="s">
        <v>52</v>
      </c>
      <c r="N287">
        <v>230</v>
      </c>
      <c r="O287">
        <v>2</v>
      </c>
      <c r="P287" t="s">
        <v>59</v>
      </c>
      <c r="Q287">
        <v>15</v>
      </c>
      <c r="R287">
        <v>10</v>
      </c>
      <c r="S287">
        <v>12.5</v>
      </c>
      <c r="T287" t="s">
        <v>54</v>
      </c>
      <c r="U287" t="s">
        <v>34</v>
      </c>
      <c r="V287" t="s">
        <v>33</v>
      </c>
      <c r="W287" t="s">
        <v>34</v>
      </c>
      <c r="X287" t="s">
        <v>33</v>
      </c>
      <c r="Y287" t="s">
        <v>34</v>
      </c>
      <c r="Z287" t="s">
        <v>33</v>
      </c>
      <c r="AA287" t="s">
        <v>34</v>
      </c>
      <c r="AB287" t="s">
        <v>55</v>
      </c>
      <c r="AC287">
        <v>1</v>
      </c>
      <c r="AD287">
        <v>12.5</v>
      </c>
      <c r="AE287" t="s">
        <v>56</v>
      </c>
      <c r="AF287" t="s">
        <v>1191</v>
      </c>
    </row>
    <row r="288" spans="1:32" x14ac:dyDescent="0.25">
      <c r="A288" t="s">
        <v>350</v>
      </c>
      <c r="B288">
        <v>26</v>
      </c>
      <c r="C288" t="s">
        <v>31</v>
      </c>
      <c r="D288" t="s">
        <v>32</v>
      </c>
      <c r="E288" t="s">
        <v>33</v>
      </c>
      <c r="F288" t="s">
        <v>33</v>
      </c>
      <c r="G288" t="s">
        <v>33</v>
      </c>
      <c r="H288" t="s">
        <v>33</v>
      </c>
      <c r="I288" t="s">
        <v>33</v>
      </c>
      <c r="J288" t="s">
        <v>33</v>
      </c>
      <c r="K288" t="s">
        <v>33</v>
      </c>
      <c r="L288" t="s">
        <v>42</v>
      </c>
      <c r="M288" t="s">
        <v>42</v>
      </c>
      <c r="N288">
        <v>1777</v>
      </c>
      <c r="O288">
        <v>0</v>
      </c>
      <c r="P288" t="s">
        <v>93</v>
      </c>
      <c r="Q288">
        <v>0</v>
      </c>
      <c r="R288">
        <v>0</v>
      </c>
      <c r="S288">
        <v>0</v>
      </c>
      <c r="T288" t="s">
        <v>44</v>
      </c>
      <c r="U288" t="s">
        <v>33</v>
      </c>
      <c r="V288" t="s">
        <v>34</v>
      </c>
      <c r="W288" t="s">
        <v>33</v>
      </c>
      <c r="X288" t="s">
        <v>33</v>
      </c>
      <c r="Y288" t="s">
        <v>33</v>
      </c>
      <c r="Z288" t="s">
        <v>34</v>
      </c>
      <c r="AA288" t="s">
        <v>33</v>
      </c>
      <c r="AB288" t="s">
        <v>38</v>
      </c>
      <c r="AC288">
        <v>0</v>
      </c>
      <c r="AD288">
        <v>0</v>
      </c>
      <c r="AE288" t="s">
        <v>39</v>
      </c>
      <c r="AF288" t="s">
        <v>1192</v>
      </c>
    </row>
    <row r="289" spans="1:32" x14ac:dyDescent="0.25">
      <c r="A289" t="s">
        <v>351</v>
      </c>
      <c r="B289">
        <v>43</v>
      </c>
      <c r="C289" t="s">
        <v>58</v>
      </c>
      <c r="D289" t="s">
        <v>32</v>
      </c>
      <c r="E289" t="s">
        <v>33</v>
      </c>
      <c r="F289" t="s">
        <v>33</v>
      </c>
      <c r="G289" t="s">
        <v>33</v>
      </c>
      <c r="H289" t="s">
        <v>33</v>
      </c>
      <c r="I289" t="s">
        <v>33</v>
      </c>
      <c r="J289" t="s">
        <v>33</v>
      </c>
      <c r="K289" t="s">
        <v>33</v>
      </c>
      <c r="L289" t="s">
        <v>42</v>
      </c>
      <c r="M289" t="s">
        <v>42</v>
      </c>
      <c r="N289">
        <v>1778</v>
      </c>
      <c r="O289">
        <v>0</v>
      </c>
      <c r="P289" t="s">
        <v>36</v>
      </c>
      <c r="Q289">
        <v>0</v>
      </c>
      <c r="R289">
        <v>0</v>
      </c>
      <c r="S289">
        <v>0</v>
      </c>
      <c r="T289" t="s">
        <v>44</v>
      </c>
      <c r="U289" t="s">
        <v>34</v>
      </c>
      <c r="V289" t="s">
        <v>34</v>
      </c>
      <c r="W289" t="s">
        <v>33</v>
      </c>
      <c r="X289" t="s">
        <v>33</v>
      </c>
      <c r="Y289" t="s">
        <v>33</v>
      </c>
      <c r="Z289" t="s">
        <v>34</v>
      </c>
      <c r="AA289" t="s">
        <v>33</v>
      </c>
      <c r="AB289" t="s">
        <v>45</v>
      </c>
      <c r="AC289">
        <v>0</v>
      </c>
      <c r="AD289">
        <v>0</v>
      </c>
      <c r="AE289" t="s">
        <v>39</v>
      </c>
      <c r="AF289" t="s">
        <v>1193</v>
      </c>
    </row>
    <row r="290" spans="1:32" x14ac:dyDescent="0.25">
      <c r="A290" t="s">
        <v>352</v>
      </c>
      <c r="B290">
        <v>59</v>
      </c>
      <c r="C290" t="s">
        <v>51</v>
      </c>
      <c r="D290" t="s">
        <v>32</v>
      </c>
      <c r="E290" t="s">
        <v>33</v>
      </c>
      <c r="F290" t="s">
        <v>33</v>
      </c>
      <c r="G290" t="s">
        <v>33</v>
      </c>
      <c r="H290" t="s">
        <v>33</v>
      </c>
      <c r="I290" t="s">
        <v>33</v>
      </c>
      <c r="J290" t="s">
        <v>33</v>
      </c>
      <c r="K290" t="s">
        <v>33</v>
      </c>
      <c r="L290" t="s">
        <v>42</v>
      </c>
      <c r="M290" t="s">
        <v>42</v>
      </c>
      <c r="N290">
        <v>1792</v>
      </c>
      <c r="O290">
        <v>0</v>
      </c>
      <c r="P290" t="s">
        <v>47</v>
      </c>
      <c r="Q290">
        <v>0</v>
      </c>
      <c r="R290">
        <v>0</v>
      </c>
      <c r="S290">
        <v>0</v>
      </c>
      <c r="T290" t="s">
        <v>44</v>
      </c>
      <c r="U290" t="s">
        <v>34</v>
      </c>
      <c r="V290" t="s">
        <v>33</v>
      </c>
      <c r="W290" t="s">
        <v>33</v>
      </c>
      <c r="X290" t="s">
        <v>33</v>
      </c>
      <c r="Y290" t="s">
        <v>33</v>
      </c>
      <c r="Z290" t="s">
        <v>33</v>
      </c>
      <c r="AA290" t="s">
        <v>33</v>
      </c>
      <c r="AB290" t="s">
        <v>48</v>
      </c>
      <c r="AC290">
        <v>0</v>
      </c>
      <c r="AD290">
        <v>0</v>
      </c>
      <c r="AE290" t="s">
        <v>39</v>
      </c>
      <c r="AF290" t="s">
        <v>1190</v>
      </c>
    </row>
    <row r="291" spans="1:32" x14ac:dyDescent="0.25">
      <c r="A291" t="s">
        <v>353</v>
      </c>
      <c r="B291">
        <v>70</v>
      </c>
      <c r="C291" t="s">
        <v>41</v>
      </c>
      <c r="D291" t="s">
        <v>32</v>
      </c>
      <c r="E291" t="s">
        <v>33</v>
      </c>
      <c r="F291" t="s">
        <v>33</v>
      </c>
      <c r="G291" t="s">
        <v>33</v>
      </c>
      <c r="H291" t="s">
        <v>33</v>
      </c>
      <c r="I291" t="s">
        <v>33</v>
      </c>
      <c r="J291" t="s">
        <v>33</v>
      </c>
      <c r="K291" t="s">
        <v>33</v>
      </c>
      <c r="L291" t="s">
        <v>42</v>
      </c>
      <c r="M291" t="s">
        <v>42</v>
      </c>
      <c r="N291">
        <v>1794</v>
      </c>
      <c r="O291">
        <v>0</v>
      </c>
      <c r="P291" t="s">
        <v>59</v>
      </c>
      <c r="Q291">
        <v>0</v>
      </c>
      <c r="R291">
        <v>0</v>
      </c>
      <c r="S291">
        <v>0</v>
      </c>
      <c r="T291" t="s">
        <v>44</v>
      </c>
      <c r="U291" t="s">
        <v>34</v>
      </c>
      <c r="V291" t="s">
        <v>34</v>
      </c>
      <c r="W291" t="s">
        <v>33</v>
      </c>
      <c r="X291" t="s">
        <v>33</v>
      </c>
      <c r="Y291" t="s">
        <v>33</v>
      </c>
      <c r="Z291" t="s">
        <v>34</v>
      </c>
      <c r="AA291" t="s">
        <v>33</v>
      </c>
      <c r="AB291" t="s">
        <v>45</v>
      </c>
      <c r="AC291">
        <v>0</v>
      </c>
      <c r="AD291">
        <v>0</v>
      </c>
      <c r="AE291" t="s">
        <v>39</v>
      </c>
      <c r="AF291" t="s">
        <v>1193</v>
      </c>
    </row>
    <row r="292" spans="1:32" x14ac:dyDescent="0.25">
      <c r="A292" t="s">
        <v>354</v>
      </c>
      <c r="B292">
        <v>62</v>
      </c>
      <c r="C292" t="s">
        <v>41</v>
      </c>
      <c r="D292" t="s">
        <v>32</v>
      </c>
      <c r="E292" t="s">
        <v>33</v>
      </c>
      <c r="F292" t="s">
        <v>33</v>
      </c>
      <c r="G292" t="s">
        <v>33</v>
      </c>
      <c r="H292" t="s">
        <v>33</v>
      </c>
      <c r="I292" t="s">
        <v>33</v>
      </c>
      <c r="J292" t="s">
        <v>33</v>
      </c>
      <c r="K292" t="s">
        <v>33</v>
      </c>
      <c r="L292" t="s">
        <v>42</v>
      </c>
      <c r="M292" t="s">
        <v>42</v>
      </c>
      <c r="N292">
        <v>1795</v>
      </c>
      <c r="O292">
        <v>0</v>
      </c>
      <c r="P292" t="s">
        <v>36</v>
      </c>
      <c r="Q292">
        <v>0</v>
      </c>
      <c r="R292">
        <v>0</v>
      </c>
      <c r="S292">
        <v>0</v>
      </c>
      <c r="T292" t="s">
        <v>44</v>
      </c>
      <c r="U292" t="s">
        <v>34</v>
      </c>
      <c r="V292" t="s">
        <v>33</v>
      </c>
      <c r="W292" t="s">
        <v>33</v>
      </c>
      <c r="X292" t="s">
        <v>33</v>
      </c>
      <c r="Y292" t="s">
        <v>33</v>
      </c>
      <c r="Z292" t="s">
        <v>33</v>
      </c>
      <c r="AA292" t="s">
        <v>33</v>
      </c>
      <c r="AB292" t="s">
        <v>48</v>
      </c>
      <c r="AC292">
        <v>0</v>
      </c>
      <c r="AD292">
        <v>0</v>
      </c>
      <c r="AE292" t="s">
        <v>39</v>
      </c>
      <c r="AF292" t="s">
        <v>1190</v>
      </c>
    </row>
    <row r="293" spans="1:32" x14ac:dyDescent="0.25">
      <c r="A293" t="s">
        <v>355</v>
      </c>
      <c r="B293">
        <v>59</v>
      </c>
      <c r="C293" t="s">
        <v>51</v>
      </c>
      <c r="D293" t="s">
        <v>32</v>
      </c>
      <c r="E293" t="s">
        <v>33</v>
      </c>
      <c r="F293" t="s">
        <v>33</v>
      </c>
      <c r="G293" t="s">
        <v>33</v>
      </c>
      <c r="H293" t="s">
        <v>33</v>
      </c>
      <c r="I293" t="s">
        <v>33</v>
      </c>
      <c r="J293" t="s">
        <v>33</v>
      </c>
      <c r="K293" t="s">
        <v>33</v>
      </c>
      <c r="L293" t="s">
        <v>42</v>
      </c>
      <c r="M293" t="s">
        <v>42</v>
      </c>
      <c r="N293">
        <v>1798</v>
      </c>
      <c r="O293">
        <v>0</v>
      </c>
      <c r="P293" t="s">
        <v>36</v>
      </c>
      <c r="Q293">
        <v>0</v>
      </c>
      <c r="R293">
        <v>0</v>
      </c>
      <c r="S293">
        <v>0</v>
      </c>
      <c r="T293" t="s">
        <v>44</v>
      </c>
      <c r="U293" t="s">
        <v>34</v>
      </c>
      <c r="V293" t="s">
        <v>34</v>
      </c>
      <c r="W293" t="s">
        <v>33</v>
      </c>
      <c r="X293" t="s">
        <v>33</v>
      </c>
      <c r="Y293" t="s">
        <v>33</v>
      </c>
      <c r="Z293" t="s">
        <v>34</v>
      </c>
      <c r="AA293" t="s">
        <v>33</v>
      </c>
      <c r="AB293" t="s">
        <v>45</v>
      </c>
      <c r="AC293">
        <v>0</v>
      </c>
      <c r="AD293">
        <v>0</v>
      </c>
      <c r="AE293" t="s">
        <v>39</v>
      </c>
      <c r="AF293" t="s">
        <v>1193</v>
      </c>
    </row>
    <row r="294" spans="1:32" x14ac:dyDescent="0.25">
      <c r="A294" t="s">
        <v>356</v>
      </c>
      <c r="B294">
        <v>71</v>
      </c>
      <c r="C294" t="s">
        <v>41</v>
      </c>
      <c r="D294" t="s">
        <v>32</v>
      </c>
      <c r="E294" t="s">
        <v>33</v>
      </c>
      <c r="F294" t="s">
        <v>33</v>
      </c>
      <c r="G294" t="s">
        <v>33</v>
      </c>
      <c r="H294" t="s">
        <v>34</v>
      </c>
      <c r="I294" t="s">
        <v>34</v>
      </c>
      <c r="J294" t="s">
        <v>34</v>
      </c>
      <c r="K294" t="s">
        <v>33</v>
      </c>
      <c r="L294" t="s">
        <v>35</v>
      </c>
      <c r="M294" t="s">
        <v>35</v>
      </c>
      <c r="N294">
        <v>1200</v>
      </c>
      <c r="O294">
        <v>2</v>
      </c>
      <c r="P294" t="s">
        <v>36</v>
      </c>
      <c r="Q294">
        <v>9</v>
      </c>
      <c r="R294">
        <v>5</v>
      </c>
      <c r="S294">
        <v>7</v>
      </c>
      <c r="T294" t="s">
        <v>37</v>
      </c>
      <c r="U294" t="s">
        <v>33</v>
      </c>
      <c r="V294" t="s">
        <v>34</v>
      </c>
      <c r="W294" t="s">
        <v>33</v>
      </c>
      <c r="X294" t="s">
        <v>33</v>
      </c>
      <c r="Y294" t="s">
        <v>33</v>
      </c>
      <c r="Z294" t="s">
        <v>34</v>
      </c>
      <c r="AA294" t="s">
        <v>34</v>
      </c>
      <c r="AB294" t="s">
        <v>55</v>
      </c>
      <c r="AC294">
        <v>1</v>
      </c>
      <c r="AD294">
        <v>7</v>
      </c>
      <c r="AE294" t="s">
        <v>56</v>
      </c>
      <c r="AF294" t="s">
        <v>1191</v>
      </c>
    </row>
    <row r="295" spans="1:32" x14ac:dyDescent="0.25">
      <c r="A295" t="s">
        <v>357</v>
      </c>
      <c r="B295">
        <v>64</v>
      </c>
      <c r="C295" t="s">
        <v>41</v>
      </c>
      <c r="D295" t="s">
        <v>32</v>
      </c>
      <c r="E295" t="s">
        <v>33</v>
      </c>
      <c r="F295" t="s">
        <v>33</v>
      </c>
      <c r="G295" t="s">
        <v>33</v>
      </c>
      <c r="H295" t="s">
        <v>33</v>
      </c>
      <c r="I295" t="s">
        <v>33</v>
      </c>
      <c r="J295" t="s">
        <v>33</v>
      </c>
      <c r="K295" t="s">
        <v>33</v>
      </c>
      <c r="L295" t="s">
        <v>42</v>
      </c>
      <c r="M295" t="s">
        <v>42</v>
      </c>
      <c r="N295">
        <v>1800</v>
      </c>
      <c r="O295">
        <v>0</v>
      </c>
      <c r="P295" t="s">
        <v>47</v>
      </c>
      <c r="Q295">
        <v>0</v>
      </c>
      <c r="R295">
        <v>0</v>
      </c>
      <c r="S295">
        <v>0</v>
      </c>
      <c r="T295" t="s">
        <v>44</v>
      </c>
      <c r="U295" t="s">
        <v>34</v>
      </c>
      <c r="V295" t="s">
        <v>33</v>
      </c>
      <c r="W295" t="s">
        <v>33</v>
      </c>
      <c r="X295" t="s">
        <v>33</v>
      </c>
      <c r="Y295" t="s">
        <v>33</v>
      </c>
      <c r="Z295" t="s">
        <v>33</v>
      </c>
      <c r="AA295" t="s">
        <v>33</v>
      </c>
      <c r="AB295" t="s">
        <v>48</v>
      </c>
      <c r="AC295">
        <v>0</v>
      </c>
      <c r="AD295">
        <v>0</v>
      </c>
      <c r="AE295" t="s">
        <v>39</v>
      </c>
      <c r="AF295" t="s">
        <v>1190</v>
      </c>
    </row>
    <row r="296" spans="1:32" x14ac:dyDescent="0.25">
      <c r="A296" t="s">
        <v>358</v>
      </c>
      <c r="B296">
        <v>14</v>
      </c>
      <c r="C296" t="s">
        <v>31</v>
      </c>
      <c r="D296" t="s">
        <v>32</v>
      </c>
      <c r="E296" t="s">
        <v>33</v>
      </c>
      <c r="F296" t="s">
        <v>33</v>
      </c>
      <c r="G296" t="s">
        <v>33</v>
      </c>
      <c r="H296" t="s">
        <v>33</v>
      </c>
      <c r="I296" t="s">
        <v>33</v>
      </c>
      <c r="J296" t="s">
        <v>33</v>
      </c>
      <c r="K296" t="s">
        <v>33</v>
      </c>
      <c r="L296" t="s">
        <v>42</v>
      </c>
      <c r="M296" t="s">
        <v>42</v>
      </c>
      <c r="N296">
        <v>1809</v>
      </c>
      <c r="O296">
        <v>0</v>
      </c>
      <c r="P296" t="s">
        <v>36</v>
      </c>
      <c r="Q296">
        <v>0</v>
      </c>
      <c r="R296">
        <v>0</v>
      </c>
      <c r="S296">
        <v>0</v>
      </c>
      <c r="T296" t="s">
        <v>44</v>
      </c>
      <c r="U296" t="s">
        <v>33</v>
      </c>
      <c r="V296" t="s">
        <v>34</v>
      </c>
      <c r="W296" t="s">
        <v>33</v>
      </c>
      <c r="X296" t="s">
        <v>33</v>
      </c>
      <c r="Y296" t="s">
        <v>33</v>
      </c>
      <c r="Z296" t="s">
        <v>34</v>
      </c>
      <c r="AA296" t="s">
        <v>33</v>
      </c>
      <c r="AB296" t="s">
        <v>38</v>
      </c>
      <c r="AC296">
        <v>0</v>
      </c>
      <c r="AD296">
        <v>0</v>
      </c>
      <c r="AE296" t="s">
        <v>39</v>
      </c>
      <c r="AF296" t="s">
        <v>1192</v>
      </c>
    </row>
    <row r="297" spans="1:32" x14ac:dyDescent="0.25">
      <c r="A297" t="s">
        <v>359</v>
      </c>
      <c r="B297">
        <v>32</v>
      </c>
      <c r="C297" t="s">
        <v>58</v>
      </c>
      <c r="D297" t="s">
        <v>32</v>
      </c>
      <c r="E297" t="s">
        <v>33</v>
      </c>
      <c r="F297" t="s">
        <v>33</v>
      </c>
      <c r="G297" t="s">
        <v>33</v>
      </c>
      <c r="H297" t="s">
        <v>33</v>
      </c>
      <c r="I297" t="s">
        <v>33</v>
      </c>
      <c r="J297" t="s">
        <v>33</v>
      </c>
      <c r="K297" t="s">
        <v>33</v>
      </c>
      <c r="L297" t="s">
        <v>42</v>
      </c>
      <c r="M297" t="s">
        <v>42</v>
      </c>
      <c r="N297">
        <v>1812</v>
      </c>
      <c r="O297">
        <v>0</v>
      </c>
      <c r="P297" t="s">
        <v>47</v>
      </c>
      <c r="Q297">
        <v>0</v>
      </c>
      <c r="R297">
        <v>0</v>
      </c>
      <c r="S297">
        <v>0</v>
      </c>
      <c r="T297" t="s">
        <v>44</v>
      </c>
      <c r="U297" t="s">
        <v>33</v>
      </c>
      <c r="V297" t="s">
        <v>34</v>
      </c>
      <c r="W297" t="s">
        <v>33</v>
      </c>
      <c r="X297" t="s">
        <v>33</v>
      </c>
      <c r="Y297" t="s">
        <v>33</v>
      </c>
      <c r="Z297" t="s">
        <v>34</v>
      </c>
      <c r="AA297" t="s">
        <v>33</v>
      </c>
      <c r="AB297" t="s">
        <v>38</v>
      </c>
      <c r="AC297">
        <v>0</v>
      </c>
      <c r="AD297">
        <v>0</v>
      </c>
      <c r="AE297" t="s">
        <v>39</v>
      </c>
      <c r="AF297" t="s">
        <v>1192</v>
      </c>
    </row>
    <row r="298" spans="1:32" x14ac:dyDescent="0.25">
      <c r="A298" t="s">
        <v>360</v>
      </c>
      <c r="B298">
        <v>71</v>
      </c>
      <c r="C298" t="s">
        <v>41</v>
      </c>
      <c r="D298" t="s">
        <v>32</v>
      </c>
      <c r="E298" t="s">
        <v>33</v>
      </c>
      <c r="F298" t="s">
        <v>33</v>
      </c>
      <c r="G298" t="s">
        <v>33</v>
      </c>
      <c r="H298" t="s">
        <v>33</v>
      </c>
      <c r="I298" t="s">
        <v>33</v>
      </c>
      <c r="J298" t="s">
        <v>33</v>
      </c>
      <c r="K298" t="s">
        <v>33</v>
      </c>
      <c r="L298" t="s">
        <v>42</v>
      </c>
      <c r="M298" t="s">
        <v>42</v>
      </c>
      <c r="N298">
        <v>1819</v>
      </c>
      <c r="O298">
        <v>0</v>
      </c>
      <c r="P298" t="s">
        <v>47</v>
      </c>
      <c r="Q298">
        <v>0</v>
      </c>
      <c r="R298">
        <v>0</v>
      </c>
      <c r="S298">
        <v>0</v>
      </c>
      <c r="T298" t="s">
        <v>44</v>
      </c>
      <c r="U298" t="s">
        <v>34</v>
      </c>
      <c r="V298" t="s">
        <v>33</v>
      </c>
      <c r="W298" t="s">
        <v>33</v>
      </c>
      <c r="X298" t="s">
        <v>33</v>
      </c>
      <c r="Y298" t="s">
        <v>34</v>
      </c>
      <c r="Z298" t="s">
        <v>34</v>
      </c>
      <c r="AA298" t="s">
        <v>33</v>
      </c>
      <c r="AB298" t="s">
        <v>48</v>
      </c>
      <c r="AC298">
        <v>0</v>
      </c>
      <c r="AD298">
        <v>0</v>
      </c>
      <c r="AE298" t="s">
        <v>39</v>
      </c>
      <c r="AF298" t="s">
        <v>1190</v>
      </c>
    </row>
    <row r="299" spans="1:32" x14ac:dyDescent="0.25">
      <c r="A299" t="s">
        <v>361</v>
      </c>
      <c r="B299">
        <v>50</v>
      </c>
      <c r="C299" t="s">
        <v>51</v>
      </c>
      <c r="D299" t="s">
        <v>32</v>
      </c>
      <c r="E299" t="s">
        <v>33</v>
      </c>
      <c r="F299" t="s">
        <v>33</v>
      </c>
      <c r="G299" t="s">
        <v>33</v>
      </c>
      <c r="H299" t="s">
        <v>33</v>
      </c>
      <c r="I299" t="s">
        <v>33</v>
      </c>
      <c r="J299" t="s">
        <v>33</v>
      </c>
      <c r="K299" t="s">
        <v>33</v>
      </c>
      <c r="L299" t="s">
        <v>42</v>
      </c>
      <c r="M299" t="s">
        <v>42</v>
      </c>
      <c r="N299">
        <v>1830</v>
      </c>
      <c r="O299">
        <v>0</v>
      </c>
      <c r="P299" t="s">
        <v>36</v>
      </c>
      <c r="Q299">
        <v>0</v>
      </c>
      <c r="R299">
        <v>0</v>
      </c>
      <c r="S299">
        <v>0</v>
      </c>
      <c r="T299" t="s">
        <v>44</v>
      </c>
      <c r="U299" t="s">
        <v>34</v>
      </c>
      <c r="V299" t="s">
        <v>33</v>
      </c>
      <c r="W299" t="s">
        <v>33</v>
      </c>
      <c r="X299" t="s">
        <v>33</v>
      </c>
      <c r="Y299" t="s">
        <v>33</v>
      </c>
      <c r="Z299" t="s">
        <v>33</v>
      </c>
      <c r="AA299" t="s">
        <v>33</v>
      </c>
      <c r="AB299" t="s">
        <v>48</v>
      </c>
      <c r="AC299">
        <v>0</v>
      </c>
      <c r="AD299">
        <v>0</v>
      </c>
      <c r="AE299" t="s">
        <v>39</v>
      </c>
      <c r="AF299" t="s">
        <v>1190</v>
      </c>
    </row>
    <row r="300" spans="1:32" x14ac:dyDescent="0.25">
      <c r="A300" t="s">
        <v>1136</v>
      </c>
      <c r="B300">
        <v>52</v>
      </c>
      <c r="C300" t="s">
        <v>51</v>
      </c>
      <c r="D300" t="s">
        <v>79</v>
      </c>
      <c r="E300" t="s">
        <v>33</v>
      </c>
      <c r="F300" t="s">
        <v>33</v>
      </c>
      <c r="G300" t="s">
        <v>33</v>
      </c>
      <c r="H300" t="s">
        <v>33</v>
      </c>
      <c r="I300" t="s">
        <v>33</v>
      </c>
      <c r="J300" t="s">
        <v>34</v>
      </c>
      <c r="K300" t="s">
        <v>34</v>
      </c>
      <c r="L300" t="s">
        <v>35</v>
      </c>
      <c r="M300" t="s">
        <v>35</v>
      </c>
      <c r="N300">
        <v>1809</v>
      </c>
      <c r="O300">
        <v>3</v>
      </c>
      <c r="P300" t="s">
        <v>68</v>
      </c>
      <c r="Q300">
        <v>3</v>
      </c>
      <c r="R300">
        <v>3</v>
      </c>
      <c r="S300">
        <v>3</v>
      </c>
      <c r="T300" t="s">
        <v>44</v>
      </c>
      <c r="U300" t="s">
        <v>33</v>
      </c>
      <c r="V300" t="s">
        <v>34</v>
      </c>
      <c r="W300" t="s">
        <v>33</v>
      </c>
      <c r="X300" t="s">
        <v>34</v>
      </c>
      <c r="Y300" t="s">
        <v>34</v>
      </c>
      <c r="Z300" t="s">
        <v>34</v>
      </c>
      <c r="AA300" t="s">
        <v>34</v>
      </c>
      <c r="AB300" t="s">
        <v>55</v>
      </c>
      <c r="AC300">
        <v>1</v>
      </c>
      <c r="AD300">
        <v>3</v>
      </c>
      <c r="AE300" t="s">
        <v>56</v>
      </c>
      <c r="AF300" t="s">
        <v>1191</v>
      </c>
    </row>
    <row r="301" spans="1:32" x14ac:dyDescent="0.25">
      <c r="A301" t="s">
        <v>363</v>
      </c>
      <c r="B301">
        <v>88</v>
      </c>
      <c r="C301" t="s">
        <v>41</v>
      </c>
      <c r="D301" t="s">
        <v>32</v>
      </c>
      <c r="E301" t="s">
        <v>33</v>
      </c>
      <c r="F301" t="s">
        <v>33</v>
      </c>
      <c r="G301" t="s">
        <v>33</v>
      </c>
      <c r="H301" t="s">
        <v>33</v>
      </c>
      <c r="I301" t="s">
        <v>33</v>
      </c>
      <c r="J301" t="s">
        <v>33</v>
      </c>
      <c r="K301" t="s">
        <v>33</v>
      </c>
      <c r="L301" t="s">
        <v>42</v>
      </c>
      <c r="M301" t="s">
        <v>42</v>
      </c>
      <c r="N301">
        <v>1847</v>
      </c>
      <c r="O301">
        <v>0</v>
      </c>
      <c r="P301" t="s">
        <v>36</v>
      </c>
      <c r="Q301">
        <v>0</v>
      </c>
      <c r="R301">
        <v>0</v>
      </c>
      <c r="S301">
        <v>0</v>
      </c>
      <c r="T301" t="s">
        <v>44</v>
      </c>
      <c r="U301" t="s">
        <v>34</v>
      </c>
      <c r="V301" t="s">
        <v>33</v>
      </c>
      <c r="W301" t="s">
        <v>33</v>
      </c>
      <c r="X301" t="s">
        <v>33</v>
      </c>
      <c r="Y301" t="s">
        <v>33</v>
      </c>
      <c r="Z301" t="s">
        <v>33</v>
      </c>
      <c r="AA301" t="s">
        <v>33</v>
      </c>
      <c r="AB301" t="s">
        <v>48</v>
      </c>
      <c r="AC301">
        <v>0</v>
      </c>
      <c r="AD301">
        <v>0</v>
      </c>
      <c r="AE301" t="s">
        <v>39</v>
      </c>
      <c r="AF301" t="s">
        <v>1190</v>
      </c>
    </row>
    <row r="302" spans="1:32" x14ac:dyDescent="0.25">
      <c r="A302" t="s">
        <v>364</v>
      </c>
      <c r="B302">
        <v>74</v>
      </c>
      <c r="C302" t="s">
        <v>41</v>
      </c>
      <c r="D302" t="s">
        <v>32</v>
      </c>
      <c r="E302" t="s">
        <v>33</v>
      </c>
      <c r="F302" t="s">
        <v>33</v>
      </c>
      <c r="G302" t="s">
        <v>33</v>
      </c>
      <c r="H302" t="s">
        <v>33</v>
      </c>
      <c r="I302" t="s">
        <v>33</v>
      </c>
      <c r="J302" t="s">
        <v>33</v>
      </c>
      <c r="K302" t="s">
        <v>33</v>
      </c>
      <c r="L302" t="s">
        <v>42</v>
      </c>
      <c r="M302" t="s">
        <v>42</v>
      </c>
      <c r="N302">
        <v>4346</v>
      </c>
      <c r="O302">
        <v>0</v>
      </c>
      <c r="P302" t="s">
        <v>81</v>
      </c>
      <c r="Q302">
        <v>0</v>
      </c>
      <c r="R302">
        <v>0</v>
      </c>
      <c r="S302">
        <v>0</v>
      </c>
      <c r="T302" t="s">
        <v>44</v>
      </c>
      <c r="U302" t="s">
        <v>34</v>
      </c>
      <c r="V302" t="s">
        <v>33</v>
      </c>
      <c r="W302" t="s">
        <v>33</v>
      </c>
      <c r="X302" t="s">
        <v>33</v>
      </c>
      <c r="Y302" t="s">
        <v>33</v>
      </c>
      <c r="Z302" t="s">
        <v>33</v>
      </c>
      <c r="AA302" t="s">
        <v>33</v>
      </c>
      <c r="AB302" t="s">
        <v>48</v>
      </c>
      <c r="AC302">
        <v>0</v>
      </c>
      <c r="AD302">
        <v>0</v>
      </c>
      <c r="AE302" t="s">
        <v>39</v>
      </c>
      <c r="AF302" t="s">
        <v>1190</v>
      </c>
    </row>
    <row r="303" spans="1:32" x14ac:dyDescent="0.25">
      <c r="A303" t="s">
        <v>365</v>
      </c>
      <c r="B303">
        <v>77</v>
      </c>
      <c r="C303" t="s">
        <v>41</v>
      </c>
      <c r="D303" t="s">
        <v>32</v>
      </c>
      <c r="E303" t="s">
        <v>33</v>
      </c>
      <c r="F303" t="s">
        <v>33</v>
      </c>
      <c r="G303" t="s">
        <v>33</v>
      </c>
      <c r="H303" t="s">
        <v>33</v>
      </c>
      <c r="I303" t="s">
        <v>33</v>
      </c>
      <c r="J303" t="s">
        <v>33</v>
      </c>
      <c r="K303" t="s">
        <v>33</v>
      </c>
      <c r="L303" t="s">
        <v>42</v>
      </c>
      <c r="M303" t="s">
        <v>42</v>
      </c>
      <c r="N303">
        <v>1867</v>
      </c>
      <c r="O303">
        <v>0</v>
      </c>
      <c r="P303" t="s">
        <v>36</v>
      </c>
      <c r="Q303">
        <v>0</v>
      </c>
      <c r="R303">
        <v>0</v>
      </c>
      <c r="S303">
        <v>0</v>
      </c>
      <c r="T303" t="s">
        <v>44</v>
      </c>
      <c r="U303" t="s">
        <v>34</v>
      </c>
      <c r="V303" t="s">
        <v>33</v>
      </c>
      <c r="W303" t="s">
        <v>33</v>
      </c>
      <c r="X303" t="s">
        <v>33</v>
      </c>
      <c r="Y303" t="s">
        <v>33</v>
      </c>
      <c r="Z303" t="s">
        <v>33</v>
      </c>
      <c r="AA303" t="s">
        <v>33</v>
      </c>
      <c r="AB303" t="s">
        <v>48</v>
      </c>
      <c r="AC303">
        <v>0</v>
      </c>
      <c r="AD303">
        <v>0</v>
      </c>
      <c r="AE303" t="s">
        <v>39</v>
      </c>
      <c r="AF303" t="s">
        <v>1190</v>
      </c>
    </row>
    <row r="304" spans="1:32" x14ac:dyDescent="0.25">
      <c r="A304" t="s">
        <v>366</v>
      </c>
      <c r="B304">
        <v>75</v>
      </c>
      <c r="C304" t="s">
        <v>41</v>
      </c>
      <c r="D304" t="s">
        <v>32</v>
      </c>
      <c r="E304" t="s">
        <v>33</v>
      </c>
      <c r="F304" t="s">
        <v>33</v>
      </c>
      <c r="G304" t="s">
        <v>33</v>
      </c>
      <c r="H304" t="s">
        <v>33</v>
      </c>
      <c r="I304" t="s">
        <v>33</v>
      </c>
      <c r="J304" t="s">
        <v>33</v>
      </c>
      <c r="K304" t="s">
        <v>33</v>
      </c>
      <c r="L304" t="s">
        <v>42</v>
      </c>
      <c r="M304" t="s">
        <v>42</v>
      </c>
      <c r="N304">
        <v>1871</v>
      </c>
      <c r="O304">
        <v>0</v>
      </c>
      <c r="P304" t="s">
        <v>81</v>
      </c>
      <c r="Q304">
        <v>0</v>
      </c>
      <c r="R304">
        <v>0</v>
      </c>
      <c r="S304">
        <v>0</v>
      </c>
      <c r="T304" t="s">
        <v>44</v>
      </c>
      <c r="U304" t="s">
        <v>34</v>
      </c>
      <c r="V304" t="s">
        <v>33</v>
      </c>
      <c r="W304" t="s">
        <v>33</v>
      </c>
      <c r="X304" t="s">
        <v>33</v>
      </c>
      <c r="Y304" t="s">
        <v>33</v>
      </c>
      <c r="Z304" t="s">
        <v>33</v>
      </c>
      <c r="AA304" t="s">
        <v>33</v>
      </c>
      <c r="AB304" t="s">
        <v>48</v>
      </c>
      <c r="AC304">
        <v>0</v>
      </c>
      <c r="AD304">
        <v>0</v>
      </c>
      <c r="AE304" t="s">
        <v>39</v>
      </c>
      <c r="AF304" t="s">
        <v>1190</v>
      </c>
    </row>
    <row r="305" spans="1:32" x14ac:dyDescent="0.25">
      <c r="A305" t="s">
        <v>367</v>
      </c>
      <c r="B305">
        <v>58</v>
      </c>
      <c r="C305" t="s">
        <v>51</v>
      </c>
      <c r="D305" t="s">
        <v>32</v>
      </c>
      <c r="E305" t="s">
        <v>33</v>
      </c>
      <c r="F305" t="s">
        <v>33</v>
      </c>
      <c r="G305" t="s">
        <v>33</v>
      </c>
      <c r="H305" t="s">
        <v>33</v>
      </c>
      <c r="I305" t="s">
        <v>33</v>
      </c>
      <c r="J305" t="s">
        <v>33</v>
      </c>
      <c r="K305" t="s">
        <v>33</v>
      </c>
      <c r="L305" t="s">
        <v>42</v>
      </c>
      <c r="M305" t="s">
        <v>42</v>
      </c>
      <c r="N305">
        <v>1874</v>
      </c>
      <c r="O305">
        <v>0</v>
      </c>
      <c r="P305" t="s">
        <v>81</v>
      </c>
      <c r="Q305">
        <v>0</v>
      </c>
      <c r="R305">
        <v>0</v>
      </c>
      <c r="S305">
        <v>0</v>
      </c>
      <c r="T305" t="s">
        <v>44</v>
      </c>
      <c r="U305" t="s">
        <v>34</v>
      </c>
      <c r="V305" t="s">
        <v>33</v>
      </c>
      <c r="W305" t="s">
        <v>33</v>
      </c>
      <c r="X305" t="s">
        <v>33</v>
      </c>
      <c r="Y305" t="s">
        <v>33</v>
      </c>
      <c r="Z305" t="s">
        <v>34</v>
      </c>
      <c r="AA305" t="s">
        <v>33</v>
      </c>
      <c r="AB305" t="s">
        <v>48</v>
      </c>
      <c r="AC305">
        <v>0</v>
      </c>
      <c r="AD305">
        <v>0</v>
      </c>
      <c r="AE305" t="s">
        <v>39</v>
      </c>
      <c r="AF305" t="s">
        <v>1190</v>
      </c>
    </row>
    <row r="306" spans="1:32" x14ac:dyDescent="0.25">
      <c r="A306" t="s">
        <v>368</v>
      </c>
      <c r="B306">
        <v>53</v>
      </c>
      <c r="C306" t="s">
        <v>51</v>
      </c>
      <c r="D306" t="s">
        <v>32</v>
      </c>
      <c r="E306" t="s">
        <v>33</v>
      </c>
      <c r="F306" t="s">
        <v>33</v>
      </c>
      <c r="G306" t="s">
        <v>33</v>
      </c>
      <c r="H306" t="s">
        <v>33</v>
      </c>
      <c r="I306" t="s">
        <v>33</v>
      </c>
      <c r="J306" t="s">
        <v>33</v>
      </c>
      <c r="K306" t="s">
        <v>33</v>
      </c>
      <c r="L306" t="s">
        <v>42</v>
      </c>
      <c r="M306" t="s">
        <v>42</v>
      </c>
      <c r="N306">
        <v>1882</v>
      </c>
      <c r="O306">
        <v>0</v>
      </c>
      <c r="P306" t="s">
        <v>66</v>
      </c>
      <c r="Q306">
        <v>0</v>
      </c>
      <c r="R306">
        <v>0</v>
      </c>
      <c r="S306">
        <v>0</v>
      </c>
      <c r="T306" t="s">
        <v>44</v>
      </c>
      <c r="U306" t="s">
        <v>34</v>
      </c>
      <c r="V306" t="s">
        <v>33</v>
      </c>
      <c r="W306" t="s">
        <v>33</v>
      </c>
      <c r="X306" t="s">
        <v>33</v>
      </c>
      <c r="Y306" t="s">
        <v>33</v>
      </c>
      <c r="Z306" t="s">
        <v>34</v>
      </c>
      <c r="AA306" t="s">
        <v>33</v>
      </c>
      <c r="AB306" t="s">
        <v>45</v>
      </c>
      <c r="AC306">
        <v>0</v>
      </c>
      <c r="AD306">
        <v>0</v>
      </c>
      <c r="AE306" t="s">
        <v>39</v>
      </c>
      <c r="AF306" t="s">
        <v>1193</v>
      </c>
    </row>
    <row r="307" spans="1:32" x14ac:dyDescent="0.25">
      <c r="A307" t="s">
        <v>369</v>
      </c>
      <c r="B307">
        <v>64</v>
      </c>
      <c r="C307" t="s">
        <v>41</v>
      </c>
      <c r="D307" t="s">
        <v>32</v>
      </c>
      <c r="E307" t="s">
        <v>33</v>
      </c>
      <c r="F307" t="s">
        <v>33</v>
      </c>
      <c r="G307" t="s">
        <v>33</v>
      </c>
      <c r="H307" t="s">
        <v>33</v>
      </c>
      <c r="I307" t="s">
        <v>33</v>
      </c>
      <c r="J307" t="s">
        <v>33</v>
      </c>
      <c r="K307" t="s">
        <v>33</v>
      </c>
      <c r="L307" t="s">
        <v>42</v>
      </c>
      <c r="M307" t="s">
        <v>42</v>
      </c>
      <c r="N307">
        <v>1886</v>
      </c>
      <c r="O307">
        <v>0</v>
      </c>
      <c r="P307" t="s">
        <v>47</v>
      </c>
      <c r="Q307">
        <v>0</v>
      </c>
      <c r="R307">
        <v>0</v>
      </c>
      <c r="S307">
        <v>0</v>
      </c>
      <c r="T307" t="s">
        <v>44</v>
      </c>
      <c r="U307" t="s">
        <v>34</v>
      </c>
      <c r="V307" t="s">
        <v>33</v>
      </c>
      <c r="W307" t="s">
        <v>33</v>
      </c>
      <c r="X307" t="s">
        <v>33</v>
      </c>
      <c r="Y307" t="s">
        <v>34</v>
      </c>
      <c r="Z307" t="s">
        <v>34</v>
      </c>
      <c r="AA307" t="s">
        <v>33</v>
      </c>
      <c r="AB307" t="s">
        <v>48</v>
      </c>
      <c r="AC307">
        <v>0</v>
      </c>
      <c r="AD307">
        <v>0</v>
      </c>
      <c r="AE307" t="s">
        <v>39</v>
      </c>
      <c r="AF307" t="s">
        <v>1190</v>
      </c>
    </row>
    <row r="308" spans="1:32" x14ac:dyDescent="0.25">
      <c r="A308" t="s">
        <v>370</v>
      </c>
      <c r="B308">
        <v>53</v>
      </c>
      <c r="C308" t="s">
        <v>51</v>
      </c>
      <c r="D308" t="s">
        <v>32</v>
      </c>
      <c r="E308" t="s">
        <v>33</v>
      </c>
      <c r="F308" t="s">
        <v>33</v>
      </c>
      <c r="G308" t="s">
        <v>33</v>
      </c>
      <c r="H308" t="s">
        <v>33</v>
      </c>
      <c r="I308" t="s">
        <v>33</v>
      </c>
      <c r="J308" t="s">
        <v>33</v>
      </c>
      <c r="K308" t="s">
        <v>33</v>
      </c>
      <c r="L308" t="s">
        <v>42</v>
      </c>
      <c r="M308" t="s">
        <v>42</v>
      </c>
      <c r="N308">
        <v>1889</v>
      </c>
      <c r="O308">
        <v>0</v>
      </c>
      <c r="P308" t="s">
        <v>47</v>
      </c>
      <c r="Q308">
        <v>0</v>
      </c>
      <c r="R308">
        <v>0</v>
      </c>
      <c r="S308">
        <v>0</v>
      </c>
      <c r="T308" t="s">
        <v>44</v>
      </c>
      <c r="U308" t="s">
        <v>34</v>
      </c>
      <c r="V308" t="s">
        <v>33</v>
      </c>
      <c r="W308" t="s">
        <v>33</v>
      </c>
      <c r="X308" t="s">
        <v>33</v>
      </c>
      <c r="Y308" t="s">
        <v>33</v>
      </c>
      <c r="Z308" t="s">
        <v>34</v>
      </c>
      <c r="AA308" t="s">
        <v>33</v>
      </c>
      <c r="AB308" t="s">
        <v>48</v>
      </c>
      <c r="AC308">
        <v>0</v>
      </c>
      <c r="AD308">
        <v>0</v>
      </c>
      <c r="AE308" t="s">
        <v>39</v>
      </c>
      <c r="AF308" t="s">
        <v>1190</v>
      </c>
    </row>
    <row r="309" spans="1:32" x14ac:dyDescent="0.25">
      <c r="A309" t="s">
        <v>371</v>
      </c>
      <c r="B309">
        <v>54</v>
      </c>
      <c r="C309" t="s">
        <v>51</v>
      </c>
      <c r="D309" t="s">
        <v>32</v>
      </c>
      <c r="E309" t="s">
        <v>33</v>
      </c>
      <c r="F309" t="s">
        <v>33</v>
      </c>
      <c r="G309" t="s">
        <v>33</v>
      </c>
      <c r="H309" t="s">
        <v>33</v>
      </c>
      <c r="I309" t="s">
        <v>33</v>
      </c>
      <c r="J309" t="s">
        <v>33</v>
      </c>
      <c r="K309" t="s">
        <v>33</v>
      </c>
      <c r="L309" t="s">
        <v>42</v>
      </c>
      <c r="M309" t="s">
        <v>42</v>
      </c>
      <c r="N309">
        <v>1895</v>
      </c>
      <c r="O309">
        <v>0</v>
      </c>
      <c r="P309" t="s">
        <v>36</v>
      </c>
      <c r="Q309">
        <v>0</v>
      </c>
      <c r="R309">
        <v>0</v>
      </c>
      <c r="S309">
        <v>0</v>
      </c>
      <c r="T309" t="s">
        <v>44</v>
      </c>
      <c r="U309" t="s">
        <v>34</v>
      </c>
      <c r="V309" t="s">
        <v>33</v>
      </c>
      <c r="W309" t="s">
        <v>33</v>
      </c>
      <c r="X309" t="s">
        <v>33</v>
      </c>
      <c r="Y309" t="s">
        <v>33</v>
      </c>
      <c r="Z309" t="s">
        <v>33</v>
      </c>
      <c r="AA309" t="s">
        <v>33</v>
      </c>
      <c r="AB309" t="s">
        <v>48</v>
      </c>
      <c r="AC309">
        <v>0</v>
      </c>
      <c r="AD309">
        <v>0</v>
      </c>
      <c r="AE309" t="s">
        <v>39</v>
      </c>
      <c r="AF309" t="s">
        <v>1190</v>
      </c>
    </row>
    <row r="310" spans="1:32" x14ac:dyDescent="0.25">
      <c r="A310" t="s">
        <v>372</v>
      </c>
      <c r="B310">
        <v>82</v>
      </c>
      <c r="C310" t="s">
        <v>41</v>
      </c>
      <c r="D310" t="s">
        <v>32</v>
      </c>
      <c r="E310" t="s">
        <v>33</v>
      </c>
      <c r="F310" t="s">
        <v>33</v>
      </c>
      <c r="G310" t="s">
        <v>33</v>
      </c>
      <c r="H310" t="s">
        <v>33</v>
      </c>
      <c r="I310" t="s">
        <v>33</v>
      </c>
      <c r="J310" t="s">
        <v>33</v>
      </c>
      <c r="K310" t="s">
        <v>33</v>
      </c>
      <c r="L310" t="s">
        <v>42</v>
      </c>
      <c r="M310" t="s">
        <v>42</v>
      </c>
      <c r="N310">
        <v>4170</v>
      </c>
      <c r="O310">
        <v>0</v>
      </c>
      <c r="P310" t="s">
        <v>36</v>
      </c>
      <c r="Q310">
        <v>0</v>
      </c>
      <c r="R310">
        <v>0</v>
      </c>
      <c r="S310">
        <v>0</v>
      </c>
      <c r="T310" t="s">
        <v>44</v>
      </c>
      <c r="U310" t="s">
        <v>33</v>
      </c>
      <c r="V310" t="s">
        <v>33</v>
      </c>
      <c r="W310" t="s">
        <v>33</v>
      </c>
      <c r="X310" t="s">
        <v>33</v>
      </c>
      <c r="Y310" t="s">
        <v>33</v>
      </c>
      <c r="Z310" t="s">
        <v>34</v>
      </c>
      <c r="AA310" t="s">
        <v>33</v>
      </c>
      <c r="AB310" t="s">
        <v>45</v>
      </c>
      <c r="AC310">
        <v>0</v>
      </c>
      <c r="AD310">
        <v>0</v>
      </c>
      <c r="AE310" t="s">
        <v>39</v>
      </c>
      <c r="AF310" t="s">
        <v>1193</v>
      </c>
    </row>
    <row r="311" spans="1:32" x14ac:dyDescent="0.25">
      <c r="A311" t="s">
        <v>373</v>
      </c>
      <c r="B311">
        <v>55</v>
      </c>
      <c r="C311" t="s">
        <v>51</v>
      </c>
      <c r="D311" t="s">
        <v>32</v>
      </c>
      <c r="E311" t="s">
        <v>33</v>
      </c>
      <c r="F311" t="s">
        <v>33</v>
      </c>
      <c r="G311" t="s">
        <v>33</v>
      </c>
      <c r="H311" t="s">
        <v>33</v>
      </c>
      <c r="I311" t="s">
        <v>33</v>
      </c>
      <c r="J311" t="s">
        <v>33</v>
      </c>
      <c r="K311" t="s">
        <v>33</v>
      </c>
      <c r="L311" t="s">
        <v>42</v>
      </c>
      <c r="M311" t="s">
        <v>42</v>
      </c>
      <c r="N311">
        <v>2396</v>
      </c>
      <c r="O311">
        <v>0</v>
      </c>
      <c r="P311" t="s">
        <v>36</v>
      </c>
      <c r="Q311">
        <v>0</v>
      </c>
      <c r="R311">
        <v>0</v>
      </c>
      <c r="S311">
        <v>0</v>
      </c>
      <c r="T311" t="s">
        <v>44</v>
      </c>
      <c r="U311" t="s">
        <v>33</v>
      </c>
      <c r="V311" t="s">
        <v>34</v>
      </c>
      <c r="W311" t="s">
        <v>33</v>
      </c>
      <c r="X311" t="s">
        <v>33</v>
      </c>
      <c r="Y311" t="s">
        <v>33</v>
      </c>
      <c r="Z311" t="s">
        <v>34</v>
      </c>
      <c r="AA311" t="s">
        <v>33</v>
      </c>
      <c r="AB311" t="s">
        <v>45</v>
      </c>
      <c r="AC311">
        <v>0</v>
      </c>
      <c r="AD311">
        <v>0</v>
      </c>
      <c r="AE311" t="s">
        <v>39</v>
      </c>
      <c r="AF311" t="s">
        <v>1193</v>
      </c>
    </row>
    <row r="312" spans="1:32" x14ac:dyDescent="0.25">
      <c r="A312" t="s">
        <v>374</v>
      </c>
      <c r="B312">
        <v>49</v>
      </c>
      <c r="C312" t="s">
        <v>51</v>
      </c>
      <c r="D312" t="s">
        <v>32</v>
      </c>
      <c r="E312" t="s">
        <v>33</v>
      </c>
      <c r="F312" t="s">
        <v>33</v>
      </c>
      <c r="G312" t="s">
        <v>33</v>
      </c>
      <c r="H312" t="s">
        <v>33</v>
      </c>
      <c r="I312" t="s">
        <v>33</v>
      </c>
      <c r="J312" t="s">
        <v>33</v>
      </c>
      <c r="K312" t="s">
        <v>33</v>
      </c>
      <c r="L312" t="s">
        <v>42</v>
      </c>
      <c r="M312" t="s">
        <v>42</v>
      </c>
      <c r="N312">
        <v>2399</v>
      </c>
      <c r="O312">
        <v>0</v>
      </c>
      <c r="P312" t="s">
        <v>81</v>
      </c>
      <c r="Q312">
        <v>0</v>
      </c>
      <c r="R312">
        <v>0</v>
      </c>
      <c r="S312">
        <v>0</v>
      </c>
      <c r="T312" t="s">
        <v>44</v>
      </c>
      <c r="U312" t="s">
        <v>34</v>
      </c>
      <c r="V312" t="s">
        <v>33</v>
      </c>
      <c r="W312" t="s">
        <v>33</v>
      </c>
      <c r="X312" t="s">
        <v>33</v>
      </c>
      <c r="Y312" t="s">
        <v>33</v>
      </c>
      <c r="Z312" t="s">
        <v>33</v>
      </c>
      <c r="AA312" t="s">
        <v>33</v>
      </c>
      <c r="AB312" t="s">
        <v>48</v>
      </c>
      <c r="AC312">
        <v>0</v>
      </c>
      <c r="AD312">
        <v>0</v>
      </c>
      <c r="AE312" t="s">
        <v>39</v>
      </c>
      <c r="AF312" t="s">
        <v>1190</v>
      </c>
    </row>
    <row r="313" spans="1:32" x14ac:dyDescent="0.25">
      <c r="A313" t="s">
        <v>1132</v>
      </c>
      <c r="B313">
        <v>64</v>
      </c>
      <c r="C313" t="s">
        <v>41</v>
      </c>
      <c r="D313" t="s">
        <v>32</v>
      </c>
      <c r="E313" t="s">
        <v>33</v>
      </c>
      <c r="F313" t="s">
        <v>34</v>
      </c>
      <c r="G313" t="s">
        <v>33</v>
      </c>
      <c r="H313" t="s">
        <v>33</v>
      </c>
      <c r="I313" t="s">
        <v>34</v>
      </c>
      <c r="J313" t="s">
        <v>34</v>
      </c>
      <c r="K313" t="s">
        <v>34</v>
      </c>
      <c r="L313" t="s">
        <v>52</v>
      </c>
      <c r="M313" t="s">
        <v>52</v>
      </c>
      <c r="N313">
        <v>1768</v>
      </c>
      <c r="O313">
        <v>2</v>
      </c>
      <c r="P313" t="s">
        <v>36</v>
      </c>
      <c r="Q313">
        <v>12</v>
      </c>
      <c r="R313">
        <v>10</v>
      </c>
      <c r="S313">
        <v>11</v>
      </c>
      <c r="T313" t="s">
        <v>54</v>
      </c>
      <c r="U313" t="s">
        <v>33</v>
      </c>
      <c r="V313" t="s">
        <v>34</v>
      </c>
      <c r="W313" t="s">
        <v>33</v>
      </c>
      <c r="X313" t="s">
        <v>33</v>
      </c>
      <c r="Y313" t="s">
        <v>33</v>
      </c>
      <c r="Z313" t="s">
        <v>34</v>
      </c>
      <c r="AA313" t="s">
        <v>34</v>
      </c>
      <c r="AB313" t="s">
        <v>48</v>
      </c>
      <c r="AC313">
        <v>0</v>
      </c>
      <c r="AD313">
        <v>11</v>
      </c>
      <c r="AE313" t="s">
        <v>39</v>
      </c>
      <c r="AF313" t="s">
        <v>1190</v>
      </c>
    </row>
    <row r="314" spans="1:32" x14ac:dyDescent="0.25">
      <c r="A314" t="s">
        <v>377</v>
      </c>
      <c r="B314">
        <v>70</v>
      </c>
      <c r="C314" t="s">
        <v>41</v>
      </c>
      <c r="D314" t="s">
        <v>32</v>
      </c>
      <c r="E314" t="s">
        <v>33</v>
      </c>
      <c r="F314" t="s">
        <v>33</v>
      </c>
      <c r="G314" t="s">
        <v>33</v>
      </c>
      <c r="H314" t="s">
        <v>33</v>
      </c>
      <c r="I314" t="s">
        <v>33</v>
      </c>
      <c r="J314" t="s">
        <v>33</v>
      </c>
      <c r="K314" t="s">
        <v>33</v>
      </c>
      <c r="L314" t="s">
        <v>42</v>
      </c>
      <c r="M314" t="s">
        <v>42</v>
      </c>
      <c r="N314">
        <v>2426</v>
      </c>
      <c r="O314">
        <v>0</v>
      </c>
      <c r="P314" t="s">
        <v>47</v>
      </c>
      <c r="Q314">
        <v>0</v>
      </c>
      <c r="R314">
        <v>0</v>
      </c>
      <c r="S314">
        <v>0</v>
      </c>
      <c r="T314" t="s">
        <v>44</v>
      </c>
      <c r="U314" t="s">
        <v>34</v>
      </c>
      <c r="V314" t="s">
        <v>33</v>
      </c>
      <c r="W314" t="s">
        <v>33</v>
      </c>
      <c r="X314" t="s">
        <v>33</v>
      </c>
      <c r="Y314" t="s">
        <v>33</v>
      </c>
      <c r="Z314" t="s">
        <v>33</v>
      </c>
      <c r="AA314" t="s">
        <v>33</v>
      </c>
      <c r="AB314" t="s">
        <v>48</v>
      </c>
      <c r="AC314">
        <v>0</v>
      </c>
      <c r="AD314">
        <v>0</v>
      </c>
      <c r="AE314" t="s">
        <v>39</v>
      </c>
      <c r="AF314" t="s">
        <v>1190</v>
      </c>
    </row>
    <row r="315" spans="1:32" x14ac:dyDescent="0.25">
      <c r="A315" t="s">
        <v>378</v>
      </c>
      <c r="B315">
        <v>45</v>
      </c>
      <c r="C315" t="s">
        <v>51</v>
      </c>
      <c r="D315" t="s">
        <v>32</v>
      </c>
      <c r="E315" t="s">
        <v>33</v>
      </c>
      <c r="F315" t="s">
        <v>33</v>
      </c>
      <c r="G315" t="s">
        <v>33</v>
      </c>
      <c r="H315" t="s">
        <v>33</v>
      </c>
      <c r="I315" t="s">
        <v>33</v>
      </c>
      <c r="J315" t="s">
        <v>33</v>
      </c>
      <c r="K315" t="s">
        <v>33</v>
      </c>
      <c r="L315" t="s">
        <v>42</v>
      </c>
      <c r="M315" t="s">
        <v>42</v>
      </c>
      <c r="N315">
        <v>2432</v>
      </c>
      <c r="O315">
        <v>0</v>
      </c>
      <c r="P315" t="s">
        <v>81</v>
      </c>
      <c r="Q315">
        <v>0</v>
      </c>
      <c r="R315">
        <v>0</v>
      </c>
      <c r="S315">
        <v>0</v>
      </c>
      <c r="T315" t="s">
        <v>44</v>
      </c>
      <c r="U315" t="s">
        <v>34</v>
      </c>
      <c r="V315" t="s">
        <v>33</v>
      </c>
      <c r="W315" t="s">
        <v>33</v>
      </c>
      <c r="X315" t="s">
        <v>33</v>
      </c>
      <c r="Y315" t="s">
        <v>33</v>
      </c>
      <c r="Z315" t="s">
        <v>34</v>
      </c>
      <c r="AA315" t="s">
        <v>33</v>
      </c>
      <c r="AB315" t="s">
        <v>48</v>
      </c>
      <c r="AC315">
        <v>0</v>
      </c>
      <c r="AD315">
        <v>0</v>
      </c>
      <c r="AE315" t="s">
        <v>39</v>
      </c>
      <c r="AF315" t="s">
        <v>1190</v>
      </c>
    </row>
    <row r="316" spans="1:32" x14ac:dyDescent="0.25">
      <c r="A316" t="s">
        <v>379</v>
      </c>
      <c r="B316">
        <v>72</v>
      </c>
      <c r="C316" t="s">
        <v>41</v>
      </c>
      <c r="D316" t="s">
        <v>32</v>
      </c>
      <c r="E316" t="s">
        <v>33</v>
      </c>
      <c r="F316" t="s">
        <v>33</v>
      </c>
      <c r="G316" t="s">
        <v>33</v>
      </c>
      <c r="H316" t="s">
        <v>33</v>
      </c>
      <c r="I316" t="s">
        <v>33</v>
      </c>
      <c r="J316" t="s">
        <v>33</v>
      </c>
      <c r="K316" t="s">
        <v>33</v>
      </c>
      <c r="L316" t="s">
        <v>42</v>
      </c>
      <c r="M316" t="s">
        <v>42</v>
      </c>
      <c r="N316">
        <v>2435</v>
      </c>
      <c r="O316">
        <v>0</v>
      </c>
      <c r="P316" t="s">
        <v>36</v>
      </c>
      <c r="Q316">
        <v>0</v>
      </c>
      <c r="R316">
        <v>0</v>
      </c>
      <c r="S316">
        <v>0</v>
      </c>
      <c r="T316" t="s">
        <v>44</v>
      </c>
      <c r="U316" t="s">
        <v>34</v>
      </c>
      <c r="V316" t="s">
        <v>33</v>
      </c>
      <c r="W316" t="s">
        <v>33</v>
      </c>
      <c r="X316" t="s">
        <v>33</v>
      </c>
      <c r="Y316" t="s">
        <v>33</v>
      </c>
      <c r="Z316" t="s">
        <v>34</v>
      </c>
      <c r="AA316" t="s">
        <v>33</v>
      </c>
      <c r="AB316" t="s">
        <v>48</v>
      </c>
      <c r="AC316">
        <v>0</v>
      </c>
      <c r="AD316">
        <v>0</v>
      </c>
      <c r="AE316" t="s">
        <v>39</v>
      </c>
      <c r="AF316" t="s">
        <v>1190</v>
      </c>
    </row>
    <row r="317" spans="1:32" x14ac:dyDescent="0.25">
      <c r="A317" t="s">
        <v>380</v>
      </c>
      <c r="B317">
        <v>34</v>
      </c>
      <c r="C317" t="s">
        <v>58</v>
      </c>
      <c r="D317" t="s">
        <v>32</v>
      </c>
      <c r="E317" t="s">
        <v>33</v>
      </c>
      <c r="F317" t="s">
        <v>33</v>
      </c>
      <c r="G317" t="s">
        <v>33</v>
      </c>
      <c r="H317" t="s">
        <v>33</v>
      </c>
      <c r="I317" t="s">
        <v>33</v>
      </c>
      <c r="J317" t="s">
        <v>33</v>
      </c>
      <c r="K317" t="s">
        <v>33</v>
      </c>
      <c r="L317" t="s">
        <v>42</v>
      </c>
      <c r="M317" t="s">
        <v>42</v>
      </c>
      <c r="N317">
        <v>2454</v>
      </c>
      <c r="O317">
        <v>0</v>
      </c>
      <c r="P317" t="s">
        <v>53</v>
      </c>
      <c r="Q317">
        <v>0</v>
      </c>
      <c r="R317">
        <v>0</v>
      </c>
      <c r="S317">
        <v>0</v>
      </c>
      <c r="T317" t="s">
        <v>44</v>
      </c>
      <c r="U317" t="s">
        <v>33</v>
      </c>
      <c r="V317" t="s">
        <v>34</v>
      </c>
      <c r="W317" t="s">
        <v>33</v>
      </c>
      <c r="X317" t="s">
        <v>33</v>
      </c>
      <c r="Y317" t="s">
        <v>33</v>
      </c>
      <c r="Z317" t="s">
        <v>34</v>
      </c>
      <c r="AA317" t="s">
        <v>33</v>
      </c>
      <c r="AB317" t="s">
        <v>38</v>
      </c>
      <c r="AC317">
        <v>0</v>
      </c>
      <c r="AD317">
        <v>0</v>
      </c>
      <c r="AE317" t="s">
        <v>39</v>
      </c>
      <c r="AF317" t="s">
        <v>1192</v>
      </c>
    </row>
    <row r="318" spans="1:32" x14ac:dyDescent="0.25">
      <c r="A318" t="s">
        <v>381</v>
      </c>
      <c r="B318">
        <v>78</v>
      </c>
      <c r="C318" t="s">
        <v>41</v>
      </c>
      <c r="D318" t="s">
        <v>32</v>
      </c>
      <c r="E318" t="s">
        <v>33</v>
      </c>
      <c r="F318" t="s">
        <v>33</v>
      </c>
      <c r="G318" t="s">
        <v>33</v>
      </c>
      <c r="H318" t="s">
        <v>33</v>
      </c>
      <c r="I318" t="s">
        <v>33</v>
      </c>
      <c r="J318" t="s">
        <v>33</v>
      </c>
      <c r="K318" t="s">
        <v>33</v>
      </c>
      <c r="L318" t="s">
        <v>42</v>
      </c>
      <c r="M318" t="s">
        <v>42</v>
      </c>
      <c r="N318">
        <v>2456</v>
      </c>
      <c r="O318">
        <v>0</v>
      </c>
      <c r="P318" t="s">
        <v>36</v>
      </c>
      <c r="Q318">
        <v>0</v>
      </c>
      <c r="R318">
        <v>0</v>
      </c>
      <c r="S318">
        <v>0</v>
      </c>
      <c r="T318" t="s">
        <v>44</v>
      </c>
      <c r="U318" t="s">
        <v>34</v>
      </c>
      <c r="V318" t="s">
        <v>33</v>
      </c>
      <c r="W318" t="s">
        <v>33</v>
      </c>
      <c r="X318" t="s">
        <v>33</v>
      </c>
      <c r="Y318" t="s">
        <v>33</v>
      </c>
      <c r="Z318" t="s">
        <v>34</v>
      </c>
      <c r="AA318" t="s">
        <v>33</v>
      </c>
      <c r="AB318" t="s">
        <v>45</v>
      </c>
      <c r="AC318">
        <v>0</v>
      </c>
      <c r="AD318">
        <v>0</v>
      </c>
      <c r="AE318" t="s">
        <v>39</v>
      </c>
      <c r="AF318" t="s">
        <v>1193</v>
      </c>
    </row>
    <row r="319" spans="1:32" x14ac:dyDescent="0.25">
      <c r="A319" t="s">
        <v>382</v>
      </c>
      <c r="B319">
        <v>37</v>
      </c>
      <c r="C319" t="s">
        <v>58</v>
      </c>
      <c r="D319" t="s">
        <v>32</v>
      </c>
      <c r="E319" t="s">
        <v>33</v>
      </c>
      <c r="F319" t="s">
        <v>33</v>
      </c>
      <c r="G319" t="s">
        <v>33</v>
      </c>
      <c r="H319" t="s">
        <v>33</v>
      </c>
      <c r="I319" t="s">
        <v>33</v>
      </c>
      <c r="J319" t="s">
        <v>33</v>
      </c>
      <c r="K319" t="s">
        <v>33</v>
      </c>
      <c r="L319" t="s">
        <v>42</v>
      </c>
      <c r="M319" t="s">
        <v>42</v>
      </c>
      <c r="N319">
        <v>2472</v>
      </c>
      <c r="O319">
        <v>0</v>
      </c>
      <c r="P319" t="s">
        <v>59</v>
      </c>
      <c r="Q319">
        <v>0</v>
      </c>
      <c r="R319">
        <v>0</v>
      </c>
      <c r="S319">
        <v>0</v>
      </c>
      <c r="T319" t="s">
        <v>44</v>
      </c>
      <c r="U319" t="s">
        <v>33</v>
      </c>
      <c r="V319" t="s">
        <v>34</v>
      </c>
      <c r="W319" t="s">
        <v>33</v>
      </c>
      <c r="X319" t="s">
        <v>33</v>
      </c>
      <c r="Y319" t="s">
        <v>33</v>
      </c>
      <c r="Z319" t="s">
        <v>33</v>
      </c>
      <c r="AA319" t="s">
        <v>33</v>
      </c>
      <c r="AB319" t="s">
        <v>38</v>
      </c>
      <c r="AC319">
        <v>0</v>
      </c>
      <c r="AD319">
        <v>0</v>
      </c>
      <c r="AE319" t="s">
        <v>39</v>
      </c>
      <c r="AF319" t="s">
        <v>1192</v>
      </c>
    </row>
    <row r="320" spans="1:32" x14ac:dyDescent="0.25">
      <c r="A320" t="s">
        <v>383</v>
      </c>
      <c r="B320">
        <v>52</v>
      </c>
      <c r="C320" t="s">
        <v>51</v>
      </c>
      <c r="D320" t="s">
        <v>32</v>
      </c>
      <c r="E320" t="s">
        <v>33</v>
      </c>
      <c r="F320" t="s">
        <v>33</v>
      </c>
      <c r="G320" t="s">
        <v>33</v>
      </c>
      <c r="H320" t="s">
        <v>33</v>
      </c>
      <c r="I320" t="s">
        <v>33</v>
      </c>
      <c r="J320" t="s">
        <v>33</v>
      </c>
      <c r="K320" t="s">
        <v>33</v>
      </c>
      <c r="L320" t="s">
        <v>42</v>
      </c>
      <c r="M320" t="s">
        <v>42</v>
      </c>
      <c r="N320">
        <v>2484</v>
      </c>
      <c r="O320">
        <v>0</v>
      </c>
      <c r="P320" t="s">
        <v>36</v>
      </c>
      <c r="Q320">
        <v>0</v>
      </c>
      <c r="R320">
        <v>0</v>
      </c>
      <c r="S320">
        <v>0</v>
      </c>
      <c r="T320" t="s">
        <v>44</v>
      </c>
      <c r="U320" t="s">
        <v>34</v>
      </c>
      <c r="V320" t="s">
        <v>33</v>
      </c>
      <c r="W320" t="s">
        <v>33</v>
      </c>
      <c r="X320" t="s">
        <v>33</v>
      </c>
      <c r="Y320" t="s">
        <v>33</v>
      </c>
      <c r="Z320" t="s">
        <v>33</v>
      </c>
      <c r="AA320" t="s">
        <v>33</v>
      </c>
      <c r="AB320" t="s">
        <v>48</v>
      </c>
      <c r="AC320">
        <v>0</v>
      </c>
      <c r="AD320">
        <v>0</v>
      </c>
      <c r="AE320" t="s">
        <v>39</v>
      </c>
      <c r="AF320" t="s">
        <v>1190</v>
      </c>
    </row>
    <row r="321" spans="1:32" x14ac:dyDescent="0.25">
      <c r="A321" t="s">
        <v>384</v>
      </c>
      <c r="B321">
        <v>72</v>
      </c>
      <c r="C321" t="s">
        <v>41</v>
      </c>
      <c r="D321" t="s">
        <v>32</v>
      </c>
      <c r="E321" t="s">
        <v>33</v>
      </c>
      <c r="F321" t="s">
        <v>33</v>
      </c>
      <c r="G321" t="s">
        <v>33</v>
      </c>
      <c r="H321" t="s">
        <v>33</v>
      </c>
      <c r="I321" t="s">
        <v>33</v>
      </c>
      <c r="J321" t="s">
        <v>33</v>
      </c>
      <c r="K321" t="s">
        <v>33</v>
      </c>
      <c r="L321" t="s">
        <v>42</v>
      </c>
      <c r="M321" t="s">
        <v>42</v>
      </c>
      <c r="N321">
        <v>2495</v>
      </c>
      <c r="O321">
        <v>0</v>
      </c>
      <c r="P321" t="s">
        <v>47</v>
      </c>
      <c r="Q321">
        <v>0</v>
      </c>
      <c r="R321">
        <v>0</v>
      </c>
      <c r="S321">
        <v>0</v>
      </c>
      <c r="T321" t="s">
        <v>44</v>
      </c>
      <c r="U321" t="s">
        <v>34</v>
      </c>
      <c r="V321" t="s">
        <v>33</v>
      </c>
      <c r="W321" t="s">
        <v>33</v>
      </c>
      <c r="X321" t="s">
        <v>33</v>
      </c>
      <c r="Y321" t="s">
        <v>33</v>
      </c>
      <c r="Z321" t="s">
        <v>33</v>
      </c>
      <c r="AA321" t="s">
        <v>33</v>
      </c>
      <c r="AB321" t="s">
        <v>48</v>
      </c>
      <c r="AC321">
        <v>0</v>
      </c>
      <c r="AD321">
        <v>0</v>
      </c>
      <c r="AE321" t="s">
        <v>39</v>
      </c>
      <c r="AF321" t="s">
        <v>1190</v>
      </c>
    </row>
    <row r="322" spans="1:32" x14ac:dyDescent="0.25">
      <c r="A322" t="s">
        <v>385</v>
      </c>
      <c r="B322">
        <v>45</v>
      </c>
      <c r="C322" t="s">
        <v>51</v>
      </c>
      <c r="D322" t="s">
        <v>32</v>
      </c>
      <c r="E322" t="s">
        <v>33</v>
      </c>
      <c r="F322" t="s">
        <v>33</v>
      </c>
      <c r="G322" t="s">
        <v>33</v>
      </c>
      <c r="H322" t="s">
        <v>33</v>
      </c>
      <c r="I322" t="s">
        <v>33</v>
      </c>
      <c r="J322" t="s">
        <v>33</v>
      </c>
      <c r="K322" t="s">
        <v>33</v>
      </c>
      <c r="L322" t="s">
        <v>42</v>
      </c>
      <c r="M322" t="s">
        <v>42</v>
      </c>
      <c r="N322">
        <v>2499</v>
      </c>
      <c r="O322">
        <v>0</v>
      </c>
      <c r="P322" t="s">
        <v>36</v>
      </c>
      <c r="Q322">
        <v>0</v>
      </c>
      <c r="R322">
        <v>0</v>
      </c>
      <c r="S322">
        <v>0</v>
      </c>
      <c r="T322" t="s">
        <v>44</v>
      </c>
      <c r="U322" t="s">
        <v>34</v>
      </c>
      <c r="V322" t="s">
        <v>33</v>
      </c>
      <c r="W322" t="s">
        <v>33</v>
      </c>
      <c r="X322" t="s">
        <v>33</v>
      </c>
      <c r="Y322" t="s">
        <v>33</v>
      </c>
      <c r="Z322" t="s">
        <v>33</v>
      </c>
      <c r="AA322" t="s">
        <v>33</v>
      </c>
      <c r="AB322" t="s">
        <v>48</v>
      </c>
      <c r="AC322">
        <v>0</v>
      </c>
      <c r="AD322">
        <v>0</v>
      </c>
      <c r="AE322" t="s">
        <v>39</v>
      </c>
      <c r="AF322" t="s">
        <v>1190</v>
      </c>
    </row>
    <row r="323" spans="1:32" x14ac:dyDescent="0.25">
      <c r="A323" t="s">
        <v>386</v>
      </c>
      <c r="B323">
        <v>75</v>
      </c>
      <c r="C323" t="s">
        <v>41</v>
      </c>
      <c r="D323" t="s">
        <v>32</v>
      </c>
      <c r="E323" t="s">
        <v>33</v>
      </c>
      <c r="F323" t="s">
        <v>33</v>
      </c>
      <c r="G323" t="s">
        <v>33</v>
      </c>
      <c r="H323" t="s">
        <v>33</v>
      </c>
      <c r="I323" t="s">
        <v>33</v>
      </c>
      <c r="J323" t="s">
        <v>33</v>
      </c>
      <c r="K323" t="s">
        <v>33</v>
      </c>
      <c r="L323" t="s">
        <v>42</v>
      </c>
      <c r="M323" t="s">
        <v>42</v>
      </c>
      <c r="N323">
        <v>2516</v>
      </c>
      <c r="O323">
        <v>0</v>
      </c>
      <c r="P323" t="s">
        <v>36</v>
      </c>
      <c r="Q323">
        <v>0</v>
      </c>
      <c r="R323">
        <v>0</v>
      </c>
      <c r="S323">
        <v>0</v>
      </c>
      <c r="T323" t="s">
        <v>44</v>
      </c>
      <c r="U323" t="s">
        <v>34</v>
      </c>
      <c r="V323" t="s">
        <v>33</v>
      </c>
      <c r="W323" t="s">
        <v>33</v>
      </c>
      <c r="X323" t="s">
        <v>33</v>
      </c>
      <c r="Y323" t="s">
        <v>33</v>
      </c>
      <c r="Z323" t="s">
        <v>33</v>
      </c>
      <c r="AA323" t="s">
        <v>33</v>
      </c>
      <c r="AB323" t="s">
        <v>48</v>
      </c>
      <c r="AC323">
        <v>0</v>
      </c>
      <c r="AD323">
        <v>0</v>
      </c>
      <c r="AE323" t="s">
        <v>39</v>
      </c>
      <c r="AF323" t="s">
        <v>1190</v>
      </c>
    </row>
    <row r="324" spans="1:32" x14ac:dyDescent="0.25">
      <c r="A324" t="s">
        <v>387</v>
      </c>
      <c r="B324">
        <v>83</v>
      </c>
      <c r="C324" t="s">
        <v>41</v>
      </c>
      <c r="D324" t="s">
        <v>32</v>
      </c>
      <c r="E324" t="s">
        <v>33</v>
      </c>
      <c r="F324" t="s">
        <v>33</v>
      </c>
      <c r="G324" t="s">
        <v>33</v>
      </c>
      <c r="H324" t="s">
        <v>33</v>
      </c>
      <c r="I324" t="s">
        <v>33</v>
      </c>
      <c r="J324" t="s">
        <v>33</v>
      </c>
      <c r="K324" t="s">
        <v>33</v>
      </c>
      <c r="L324" t="s">
        <v>42</v>
      </c>
      <c r="M324" t="s">
        <v>42</v>
      </c>
      <c r="N324">
        <v>2543</v>
      </c>
      <c r="O324">
        <v>0</v>
      </c>
      <c r="P324" t="s">
        <v>36</v>
      </c>
      <c r="Q324">
        <v>0</v>
      </c>
      <c r="R324">
        <v>0</v>
      </c>
      <c r="S324">
        <v>0</v>
      </c>
      <c r="T324" t="s">
        <v>44</v>
      </c>
      <c r="U324" t="s">
        <v>34</v>
      </c>
      <c r="V324" t="s">
        <v>33</v>
      </c>
      <c r="W324" t="s">
        <v>33</v>
      </c>
      <c r="X324" t="s">
        <v>33</v>
      </c>
      <c r="Y324" t="s">
        <v>33</v>
      </c>
      <c r="Z324" t="s">
        <v>34</v>
      </c>
      <c r="AA324" t="s">
        <v>33</v>
      </c>
      <c r="AB324" t="s">
        <v>45</v>
      </c>
      <c r="AC324">
        <v>0</v>
      </c>
      <c r="AD324">
        <v>0</v>
      </c>
      <c r="AE324" t="s">
        <v>39</v>
      </c>
      <c r="AF324" t="s">
        <v>1193</v>
      </c>
    </row>
    <row r="325" spans="1:32" x14ac:dyDescent="0.25">
      <c r="A325" t="s">
        <v>1131</v>
      </c>
      <c r="B325">
        <v>71</v>
      </c>
      <c r="C325" t="s">
        <v>41</v>
      </c>
      <c r="D325" t="s">
        <v>79</v>
      </c>
      <c r="E325" t="s">
        <v>33</v>
      </c>
      <c r="F325" t="s">
        <v>33</v>
      </c>
      <c r="G325" t="s">
        <v>33</v>
      </c>
      <c r="H325" t="s">
        <v>33</v>
      </c>
      <c r="I325" t="s">
        <v>33</v>
      </c>
      <c r="J325" t="s">
        <v>34</v>
      </c>
      <c r="K325" t="s">
        <v>34</v>
      </c>
      <c r="L325" t="s">
        <v>35</v>
      </c>
      <c r="M325" t="s">
        <v>35</v>
      </c>
      <c r="N325">
        <v>1762</v>
      </c>
      <c r="O325">
        <v>2</v>
      </c>
      <c r="P325" t="s">
        <v>81</v>
      </c>
      <c r="Q325">
        <v>13</v>
      </c>
      <c r="R325">
        <v>7</v>
      </c>
      <c r="S325">
        <v>10</v>
      </c>
      <c r="T325" t="s">
        <v>37</v>
      </c>
      <c r="U325" t="s">
        <v>34</v>
      </c>
      <c r="V325" t="s">
        <v>33</v>
      </c>
      <c r="W325" t="s">
        <v>33</v>
      </c>
      <c r="X325" t="s">
        <v>33</v>
      </c>
      <c r="Y325" t="s">
        <v>33</v>
      </c>
      <c r="Z325" t="s">
        <v>33</v>
      </c>
      <c r="AA325" t="s">
        <v>34</v>
      </c>
      <c r="AB325" t="s">
        <v>48</v>
      </c>
      <c r="AC325">
        <v>0</v>
      </c>
      <c r="AD325">
        <v>10</v>
      </c>
      <c r="AE325" t="s">
        <v>39</v>
      </c>
      <c r="AF325" t="s">
        <v>1190</v>
      </c>
    </row>
    <row r="326" spans="1:32" x14ac:dyDescent="0.25">
      <c r="A326" t="s">
        <v>389</v>
      </c>
      <c r="B326">
        <v>92</v>
      </c>
      <c r="C326" t="s">
        <v>41</v>
      </c>
      <c r="D326" t="s">
        <v>32</v>
      </c>
      <c r="E326" t="s">
        <v>33</v>
      </c>
      <c r="F326" t="s">
        <v>33</v>
      </c>
      <c r="G326" t="s">
        <v>33</v>
      </c>
      <c r="H326" t="s">
        <v>33</v>
      </c>
      <c r="I326" t="s">
        <v>33</v>
      </c>
      <c r="J326" t="s">
        <v>33</v>
      </c>
      <c r="K326" t="s">
        <v>33</v>
      </c>
      <c r="L326" t="s">
        <v>42</v>
      </c>
      <c r="M326" t="s">
        <v>42</v>
      </c>
      <c r="N326">
        <v>2570</v>
      </c>
      <c r="O326">
        <v>0</v>
      </c>
      <c r="P326" t="s">
        <v>66</v>
      </c>
      <c r="Q326">
        <v>0</v>
      </c>
      <c r="R326">
        <v>0</v>
      </c>
      <c r="S326">
        <v>0</v>
      </c>
      <c r="T326" t="s">
        <v>44</v>
      </c>
      <c r="U326" t="s">
        <v>34</v>
      </c>
      <c r="V326" t="s">
        <v>33</v>
      </c>
      <c r="W326" t="s">
        <v>33</v>
      </c>
      <c r="X326" t="s">
        <v>33</v>
      </c>
      <c r="Y326" t="s">
        <v>33</v>
      </c>
      <c r="Z326" t="s">
        <v>33</v>
      </c>
      <c r="AA326" t="s">
        <v>33</v>
      </c>
      <c r="AB326" t="s">
        <v>48</v>
      </c>
      <c r="AC326">
        <v>0</v>
      </c>
      <c r="AD326">
        <v>0</v>
      </c>
      <c r="AE326" t="s">
        <v>39</v>
      </c>
      <c r="AF326" t="s">
        <v>1190</v>
      </c>
    </row>
    <row r="327" spans="1:32" x14ac:dyDescent="0.25">
      <c r="A327" t="s">
        <v>390</v>
      </c>
      <c r="B327">
        <v>76</v>
      </c>
      <c r="C327" t="s">
        <v>41</v>
      </c>
      <c r="D327" t="s">
        <v>32</v>
      </c>
      <c r="E327" t="s">
        <v>33</v>
      </c>
      <c r="F327" t="s">
        <v>33</v>
      </c>
      <c r="G327" t="s">
        <v>33</v>
      </c>
      <c r="H327" t="s">
        <v>33</v>
      </c>
      <c r="I327" t="s">
        <v>33</v>
      </c>
      <c r="J327" t="s">
        <v>33</v>
      </c>
      <c r="K327" t="s">
        <v>33</v>
      </c>
      <c r="L327" t="s">
        <v>42</v>
      </c>
      <c r="M327" t="s">
        <v>42</v>
      </c>
      <c r="N327">
        <v>2574</v>
      </c>
      <c r="O327">
        <v>0</v>
      </c>
      <c r="P327" t="s">
        <v>36</v>
      </c>
      <c r="Q327">
        <v>0</v>
      </c>
      <c r="R327">
        <v>0</v>
      </c>
      <c r="S327">
        <v>0</v>
      </c>
      <c r="T327" t="s">
        <v>44</v>
      </c>
      <c r="U327" t="s">
        <v>33</v>
      </c>
      <c r="V327" t="s">
        <v>33</v>
      </c>
      <c r="W327" t="s">
        <v>33</v>
      </c>
      <c r="X327" t="s">
        <v>33</v>
      </c>
      <c r="Y327" t="s">
        <v>33</v>
      </c>
      <c r="Z327" t="s">
        <v>34</v>
      </c>
      <c r="AA327" t="s">
        <v>33</v>
      </c>
      <c r="AB327" t="s">
        <v>45</v>
      </c>
      <c r="AC327">
        <v>0</v>
      </c>
      <c r="AD327">
        <v>0</v>
      </c>
      <c r="AE327" t="s">
        <v>39</v>
      </c>
      <c r="AF327" t="s">
        <v>1193</v>
      </c>
    </row>
    <row r="328" spans="1:32" x14ac:dyDescent="0.25">
      <c r="A328" t="s">
        <v>391</v>
      </c>
      <c r="B328">
        <v>71</v>
      </c>
      <c r="C328" t="s">
        <v>41</v>
      </c>
      <c r="D328" t="s">
        <v>32</v>
      </c>
      <c r="E328" t="s">
        <v>33</v>
      </c>
      <c r="F328" t="s">
        <v>33</v>
      </c>
      <c r="G328" t="s">
        <v>33</v>
      </c>
      <c r="H328" t="s">
        <v>33</v>
      </c>
      <c r="I328" t="s">
        <v>33</v>
      </c>
      <c r="J328" t="s">
        <v>33</v>
      </c>
      <c r="K328" t="s">
        <v>33</v>
      </c>
      <c r="L328" t="s">
        <v>42</v>
      </c>
      <c r="M328" t="s">
        <v>42</v>
      </c>
      <c r="N328">
        <v>2607</v>
      </c>
      <c r="O328">
        <v>0</v>
      </c>
      <c r="P328" t="s">
        <v>36</v>
      </c>
      <c r="Q328">
        <v>0</v>
      </c>
      <c r="R328">
        <v>0</v>
      </c>
      <c r="S328">
        <v>0</v>
      </c>
      <c r="T328" t="s">
        <v>44</v>
      </c>
      <c r="U328" t="s">
        <v>33</v>
      </c>
      <c r="V328" t="s">
        <v>33</v>
      </c>
      <c r="W328" t="s">
        <v>33</v>
      </c>
      <c r="X328" t="s">
        <v>33</v>
      </c>
      <c r="Y328" t="s">
        <v>33</v>
      </c>
      <c r="Z328" t="s">
        <v>33</v>
      </c>
      <c r="AA328" t="s">
        <v>33</v>
      </c>
      <c r="AB328" t="s">
        <v>45</v>
      </c>
      <c r="AC328">
        <v>0</v>
      </c>
      <c r="AD328">
        <v>0</v>
      </c>
      <c r="AE328" t="s">
        <v>39</v>
      </c>
      <c r="AF328" t="s">
        <v>1193</v>
      </c>
    </row>
    <row r="329" spans="1:32" x14ac:dyDescent="0.25">
      <c r="A329" t="s">
        <v>392</v>
      </c>
      <c r="B329">
        <v>46</v>
      </c>
      <c r="C329" t="s">
        <v>51</v>
      </c>
      <c r="D329" t="s">
        <v>32</v>
      </c>
      <c r="E329" t="s">
        <v>33</v>
      </c>
      <c r="F329" t="s">
        <v>33</v>
      </c>
      <c r="G329" t="s">
        <v>33</v>
      </c>
      <c r="H329" t="s">
        <v>33</v>
      </c>
      <c r="I329" t="s">
        <v>33</v>
      </c>
      <c r="J329" t="s">
        <v>33</v>
      </c>
      <c r="K329" t="s">
        <v>33</v>
      </c>
      <c r="L329" t="s">
        <v>42</v>
      </c>
      <c r="M329" t="s">
        <v>42</v>
      </c>
      <c r="N329">
        <v>2610</v>
      </c>
      <c r="O329">
        <v>0</v>
      </c>
      <c r="P329" t="s">
        <v>36</v>
      </c>
      <c r="Q329">
        <v>0</v>
      </c>
      <c r="R329">
        <v>0</v>
      </c>
      <c r="S329">
        <v>0</v>
      </c>
      <c r="T329" t="s">
        <v>44</v>
      </c>
      <c r="U329" t="s">
        <v>34</v>
      </c>
      <c r="V329" t="s">
        <v>33</v>
      </c>
      <c r="W329" t="s">
        <v>33</v>
      </c>
      <c r="X329" t="s">
        <v>33</v>
      </c>
      <c r="Y329" t="s">
        <v>33</v>
      </c>
      <c r="Z329" t="s">
        <v>33</v>
      </c>
      <c r="AA329" t="s">
        <v>33</v>
      </c>
      <c r="AB329" t="s">
        <v>48</v>
      </c>
      <c r="AC329">
        <v>0</v>
      </c>
      <c r="AD329">
        <v>0</v>
      </c>
      <c r="AE329" t="s">
        <v>39</v>
      </c>
      <c r="AF329" t="s">
        <v>1190</v>
      </c>
    </row>
    <row r="330" spans="1:32" x14ac:dyDescent="0.25">
      <c r="A330" t="s">
        <v>393</v>
      </c>
      <c r="B330">
        <v>57</v>
      </c>
      <c r="C330" t="s">
        <v>51</v>
      </c>
      <c r="D330" t="s">
        <v>32</v>
      </c>
      <c r="E330" t="s">
        <v>33</v>
      </c>
      <c r="F330" t="s">
        <v>33</v>
      </c>
      <c r="G330" t="s">
        <v>33</v>
      </c>
      <c r="H330" t="s">
        <v>33</v>
      </c>
      <c r="I330" t="s">
        <v>33</v>
      </c>
      <c r="J330" t="s">
        <v>33</v>
      </c>
      <c r="K330" t="s">
        <v>33</v>
      </c>
      <c r="L330" t="s">
        <v>42</v>
      </c>
      <c r="M330" t="s">
        <v>42</v>
      </c>
      <c r="N330">
        <v>2619</v>
      </c>
      <c r="O330">
        <v>0</v>
      </c>
      <c r="P330" t="s">
        <v>47</v>
      </c>
      <c r="Q330">
        <v>0</v>
      </c>
      <c r="R330">
        <v>0</v>
      </c>
      <c r="S330">
        <v>0</v>
      </c>
      <c r="T330" t="s">
        <v>44</v>
      </c>
      <c r="U330" t="s">
        <v>34</v>
      </c>
      <c r="V330" t="s">
        <v>33</v>
      </c>
      <c r="W330" t="s">
        <v>33</v>
      </c>
      <c r="X330" t="s">
        <v>33</v>
      </c>
      <c r="Y330" t="s">
        <v>33</v>
      </c>
      <c r="Z330" t="s">
        <v>34</v>
      </c>
      <c r="AA330" t="s">
        <v>33</v>
      </c>
      <c r="AB330" t="s">
        <v>45</v>
      </c>
      <c r="AC330">
        <v>0</v>
      </c>
      <c r="AD330">
        <v>0</v>
      </c>
      <c r="AE330" t="s">
        <v>39</v>
      </c>
      <c r="AF330" t="s">
        <v>1193</v>
      </c>
    </row>
    <row r="331" spans="1:32" x14ac:dyDescent="0.25">
      <c r="A331" t="s">
        <v>394</v>
      </c>
      <c r="B331">
        <v>68</v>
      </c>
      <c r="C331" t="s">
        <v>41</v>
      </c>
      <c r="D331" t="s">
        <v>32</v>
      </c>
      <c r="E331" t="s">
        <v>33</v>
      </c>
      <c r="F331" t="s">
        <v>33</v>
      </c>
      <c r="G331" t="s">
        <v>33</v>
      </c>
      <c r="H331" t="s">
        <v>33</v>
      </c>
      <c r="I331" t="s">
        <v>33</v>
      </c>
      <c r="J331" t="s">
        <v>33</v>
      </c>
      <c r="K331" t="s">
        <v>33</v>
      </c>
      <c r="L331" t="s">
        <v>42</v>
      </c>
      <c r="M331" t="s">
        <v>42</v>
      </c>
      <c r="N331">
        <v>2624</v>
      </c>
      <c r="O331">
        <v>0</v>
      </c>
      <c r="P331" t="s">
        <v>63</v>
      </c>
      <c r="Q331">
        <v>0</v>
      </c>
      <c r="R331">
        <v>0</v>
      </c>
      <c r="S331">
        <v>0</v>
      </c>
      <c r="T331" t="s">
        <v>44</v>
      </c>
      <c r="U331" t="s">
        <v>34</v>
      </c>
      <c r="V331" t="s">
        <v>33</v>
      </c>
      <c r="W331" t="s">
        <v>33</v>
      </c>
      <c r="X331" t="s">
        <v>33</v>
      </c>
      <c r="Y331" t="s">
        <v>33</v>
      </c>
      <c r="Z331" t="s">
        <v>33</v>
      </c>
      <c r="AA331" t="s">
        <v>33</v>
      </c>
      <c r="AB331" t="s">
        <v>45</v>
      </c>
      <c r="AC331">
        <v>0</v>
      </c>
      <c r="AD331">
        <v>0</v>
      </c>
      <c r="AE331" t="s">
        <v>39</v>
      </c>
      <c r="AF331" t="s">
        <v>1193</v>
      </c>
    </row>
    <row r="332" spans="1:32" x14ac:dyDescent="0.25">
      <c r="A332" t="s">
        <v>395</v>
      </c>
      <c r="B332">
        <v>37</v>
      </c>
      <c r="C332" t="s">
        <v>58</v>
      </c>
      <c r="D332" t="s">
        <v>32</v>
      </c>
      <c r="E332" t="s">
        <v>33</v>
      </c>
      <c r="F332" t="s">
        <v>33</v>
      </c>
      <c r="G332" t="s">
        <v>33</v>
      </c>
      <c r="H332" t="s">
        <v>33</v>
      </c>
      <c r="I332" t="s">
        <v>33</v>
      </c>
      <c r="J332" t="s">
        <v>33</v>
      </c>
      <c r="K332" t="s">
        <v>33</v>
      </c>
      <c r="L332" t="s">
        <v>42</v>
      </c>
      <c r="M332" t="s">
        <v>42</v>
      </c>
      <c r="N332">
        <v>2625</v>
      </c>
      <c r="O332">
        <v>0</v>
      </c>
      <c r="P332" t="s">
        <v>59</v>
      </c>
      <c r="Q332">
        <v>0</v>
      </c>
      <c r="R332">
        <v>0</v>
      </c>
      <c r="S332">
        <v>0</v>
      </c>
      <c r="T332" t="s">
        <v>44</v>
      </c>
      <c r="U332" t="s">
        <v>33</v>
      </c>
      <c r="V332" t="s">
        <v>33</v>
      </c>
      <c r="W332" t="s">
        <v>33</v>
      </c>
      <c r="X332" t="s">
        <v>33</v>
      </c>
      <c r="Y332" t="s">
        <v>33</v>
      </c>
      <c r="Z332" t="s">
        <v>34</v>
      </c>
      <c r="AA332" t="s">
        <v>33</v>
      </c>
      <c r="AB332" t="s">
        <v>38</v>
      </c>
      <c r="AC332">
        <v>0</v>
      </c>
      <c r="AD332">
        <v>0</v>
      </c>
      <c r="AE332" t="s">
        <v>39</v>
      </c>
      <c r="AF332" t="s">
        <v>1192</v>
      </c>
    </row>
    <row r="333" spans="1:32" x14ac:dyDescent="0.25">
      <c r="A333" t="s">
        <v>396</v>
      </c>
      <c r="B333">
        <v>42</v>
      </c>
      <c r="C333" t="s">
        <v>58</v>
      </c>
      <c r="D333" t="s">
        <v>32</v>
      </c>
      <c r="E333" t="s">
        <v>33</v>
      </c>
      <c r="F333" t="s">
        <v>33</v>
      </c>
      <c r="G333" t="s">
        <v>33</v>
      </c>
      <c r="H333" t="s">
        <v>33</v>
      </c>
      <c r="I333" t="s">
        <v>33</v>
      </c>
      <c r="J333" t="s">
        <v>33</v>
      </c>
      <c r="K333" t="s">
        <v>33</v>
      </c>
      <c r="L333" t="s">
        <v>42</v>
      </c>
      <c r="M333" t="s">
        <v>42</v>
      </c>
      <c r="N333">
        <v>2629</v>
      </c>
      <c r="O333">
        <v>0</v>
      </c>
      <c r="P333" t="s">
        <v>36</v>
      </c>
      <c r="Q333">
        <v>0</v>
      </c>
      <c r="R333">
        <v>0</v>
      </c>
      <c r="S333">
        <v>0</v>
      </c>
      <c r="T333" t="s">
        <v>44</v>
      </c>
      <c r="U333" t="s">
        <v>34</v>
      </c>
      <c r="V333" t="s">
        <v>34</v>
      </c>
      <c r="W333" t="s">
        <v>33</v>
      </c>
      <c r="X333" t="s">
        <v>33</v>
      </c>
      <c r="Y333" t="s">
        <v>33</v>
      </c>
      <c r="Z333" t="s">
        <v>34</v>
      </c>
      <c r="AA333" t="s">
        <v>33</v>
      </c>
      <c r="AB333" t="s">
        <v>38</v>
      </c>
      <c r="AC333">
        <v>0</v>
      </c>
      <c r="AD333">
        <v>0</v>
      </c>
      <c r="AE333" t="s">
        <v>39</v>
      </c>
      <c r="AF333" t="s">
        <v>1192</v>
      </c>
    </row>
    <row r="334" spans="1:32" x14ac:dyDescent="0.25">
      <c r="A334" t="s">
        <v>397</v>
      </c>
      <c r="B334">
        <v>31</v>
      </c>
      <c r="C334" t="s">
        <v>58</v>
      </c>
      <c r="D334" t="s">
        <v>32</v>
      </c>
      <c r="E334" t="s">
        <v>33</v>
      </c>
      <c r="F334" t="s">
        <v>33</v>
      </c>
      <c r="G334" t="s">
        <v>33</v>
      </c>
      <c r="H334" t="s">
        <v>33</v>
      </c>
      <c r="I334" t="s">
        <v>33</v>
      </c>
      <c r="J334" t="s">
        <v>33</v>
      </c>
      <c r="K334" t="s">
        <v>33</v>
      </c>
      <c r="L334" t="s">
        <v>42</v>
      </c>
      <c r="M334" t="s">
        <v>42</v>
      </c>
      <c r="N334">
        <v>2648</v>
      </c>
      <c r="O334">
        <v>0</v>
      </c>
      <c r="P334" t="s">
        <v>59</v>
      </c>
      <c r="Q334">
        <v>0</v>
      </c>
      <c r="R334">
        <v>0</v>
      </c>
      <c r="S334">
        <v>0</v>
      </c>
      <c r="T334" t="s">
        <v>44</v>
      </c>
      <c r="U334" t="s">
        <v>33</v>
      </c>
      <c r="V334" t="s">
        <v>34</v>
      </c>
      <c r="W334" t="s">
        <v>33</v>
      </c>
      <c r="X334" t="s">
        <v>33</v>
      </c>
      <c r="Y334" t="s">
        <v>33</v>
      </c>
      <c r="Z334" t="s">
        <v>34</v>
      </c>
      <c r="AA334" t="s">
        <v>33</v>
      </c>
      <c r="AB334" t="s">
        <v>38</v>
      </c>
      <c r="AC334">
        <v>0</v>
      </c>
      <c r="AD334">
        <v>0</v>
      </c>
      <c r="AE334" t="s">
        <v>39</v>
      </c>
      <c r="AF334" t="s">
        <v>1192</v>
      </c>
    </row>
    <row r="335" spans="1:32" x14ac:dyDescent="0.25">
      <c r="A335" t="s">
        <v>398</v>
      </c>
      <c r="B335">
        <v>75</v>
      </c>
      <c r="C335" t="s">
        <v>41</v>
      </c>
      <c r="D335" t="s">
        <v>32</v>
      </c>
      <c r="E335" t="s">
        <v>33</v>
      </c>
      <c r="F335" t="s">
        <v>33</v>
      </c>
      <c r="G335" t="s">
        <v>33</v>
      </c>
      <c r="H335" t="s">
        <v>33</v>
      </c>
      <c r="I335" t="s">
        <v>33</v>
      </c>
      <c r="J335" t="s">
        <v>33</v>
      </c>
      <c r="K335" t="s">
        <v>33</v>
      </c>
      <c r="L335" t="s">
        <v>42</v>
      </c>
      <c r="M335" t="s">
        <v>42</v>
      </c>
      <c r="N335">
        <v>2651</v>
      </c>
      <c r="O335">
        <v>0</v>
      </c>
      <c r="P335" t="s">
        <v>47</v>
      </c>
      <c r="Q335">
        <v>0</v>
      </c>
      <c r="R335">
        <v>0</v>
      </c>
      <c r="S335">
        <v>0</v>
      </c>
      <c r="T335" t="s">
        <v>44</v>
      </c>
      <c r="U335" t="s">
        <v>34</v>
      </c>
      <c r="V335" t="s">
        <v>33</v>
      </c>
      <c r="W335" t="s">
        <v>33</v>
      </c>
      <c r="X335" t="s">
        <v>33</v>
      </c>
      <c r="Y335" t="s">
        <v>33</v>
      </c>
      <c r="Z335" t="s">
        <v>33</v>
      </c>
      <c r="AA335" t="s">
        <v>33</v>
      </c>
      <c r="AB335" t="s">
        <v>48</v>
      </c>
      <c r="AC335">
        <v>0</v>
      </c>
      <c r="AD335">
        <v>0</v>
      </c>
      <c r="AE335" t="s">
        <v>39</v>
      </c>
      <c r="AF335" t="s">
        <v>1190</v>
      </c>
    </row>
    <row r="336" spans="1:32" x14ac:dyDescent="0.25">
      <c r="A336" t="s">
        <v>399</v>
      </c>
      <c r="B336">
        <v>81</v>
      </c>
      <c r="C336" t="s">
        <v>41</v>
      </c>
      <c r="D336" t="s">
        <v>32</v>
      </c>
      <c r="E336" t="s">
        <v>33</v>
      </c>
      <c r="F336" t="s">
        <v>33</v>
      </c>
      <c r="G336" t="s">
        <v>33</v>
      </c>
      <c r="H336" t="s">
        <v>33</v>
      </c>
      <c r="I336" t="s">
        <v>33</v>
      </c>
      <c r="J336" t="s">
        <v>33</v>
      </c>
      <c r="K336" t="s">
        <v>33</v>
      </c>
      <c r="L336" t="s">
        <v>42</v>
      </c>
      <c r="M336" t="s">
        <v>42</v>
      </c>
      <c r="N336">
        <v>2656</v>
      </c>
      <c r="O336">
        <v>0</v>
      </c>
      <c r="P336" t="s">
        <v>47</v>
      </c>
      <c r="Q336">
        <v>0</v>
      </c>
      <c r="R336">
        <v>0</v>
      </c>
      <c r="S336">
        <v>0</v>
      </c>
      <c r="T336" t="s">
        <v>44</v>
      </c>
      <c r="U336" t="s">
        <v>34</v>
      </c>
      <c r="V336" t="s">
        <v>33</v>
      </c>
      <c r="W336" t="s">
        <v>33</v>
      </c>
      <c r="X336" t="s">
        <v>33</v>
      </c>
      <c r="Y336" t="s">
        <v>33</v>
      </c>
      <c r="Z336" t="s">
        <v>33</v>
      </c>
      <c r="AA336" t="s">
        <v>33</v>
      </c>
      <c r="AB336" t="s">
        <v>48</v>
      </c>
      <c r="AC336">
        <v>0</v>
      </c>
      <c r="AD336">
        <v>0</v>
      </c>
      <c r="AE336" t="s">
        <v>39</v>
      </c>
      <c r="AF336" t="s">
        <v>1190</v>
      </c>
    </row>
    <row r="337" spans="1:32" x14ac:dyDescent="0.25">
      <c r="A337" t="s">
        <v>400</v>
      </c>
      <c r="B337">
        <v>50</v>
      </c>
      <c r="C337" t="s">
        <v>51</v>
      </c>
      <c r="D337" t="s">
        <v>32</v>
      </c>
      <c r="E337" t="s">
        <v>33</v>
      </c>
      <c r="F337" t="s">
        <v>33</v>
      </c>
      <c r="G337" t="s">
        <v>33</v>
      </c>
      <c r="H337" t="s">
        <v>33</v>
      </c>
      <c r="I337" t="s">
        <v>33</v>
      </c>
      <c r="J337" t="s">
        <v>33</v>
      </c>
      <c r="K337" t="s">
        <v>33</v>
      </c>
      <c r="L337" t="s">
        <v>42</v>
      </c>
      <c r="M337" t="s">
        <v>42</v>
      </c>
      <c r="N337">
        <v>2664</v>
      </c>
      <c r="O337">
        <v>0</v>
      </c>
      <c r="P337" t="s">
        <v>63</v>
      </c>
      <c r="Q337">
        <v>0</v>
      </c>
      <c r="R337">
        <v>0</v>
      </c>
      <c r="S337">
        <v>0</v>
      </c>
      <c r="T337" t="s">
        <v>44</v>
      </c>
      <c r="U337" t="s">
        <v>34</v>
      </c>
      <c r="V337" t="s">
        <v>33</v>
      </c>
      <c r="W337" t="s">
        <v>33</v>
      </c>
      <c r="X337" t="s">
        <v>33</v>
      </c>
      <c r="Y337" t="s">
        <v>33</v>
      </c>
      <c r="Z337" t="s">
        <v>33</v>
      </c>
      <c r="AA337" t="s">
        <v>33</v>
      </c>
      <c r="AB337" t="s">
        <v>48</v>
      </c>
      <c r="AC337">
        <v>0</v>
      </c>
      <c r="AD337">
        <v>0</v>
      </c>
      <c r="AE337" t="s">
        <v>39</v>
      </c>
      <c r="AF337" t="s">
        <v>1190</v>
      </c>
    </row>
    <row r="338" spans="1:32" x14ac:dyDescent="0.25">
      <c r="A338" t="s">
        <v>401</v>
      </c>
      <c r="B338">
        <v>28</v>
      </c>
      <c r="C338" t="s">
        <v>31</v>
      </c>
      <c r="D338" t="s">
        <v>32</v>
      </c>
      <c r="E338" t="s">
        <v>33</v>
      </c>
      <c r="F338" t="s">
        <v>33</v>
      </c>
      <c r="G338" t="s">
        <v>33</v>
      </c>
      <c r="H338" t="s">
        <v>33</v>
      </c>
      <c r="I338" t="s">
        <v>33</v>
      </c>
      <c r="J338" t="s">
        <v>33</v>
      </c>
      <c r="K338" t="s">
        <v>33</v>
      </c>
      <c r="L338" t="s">
        <v>42</v>
      </c>
      <c r="M338" t="s">
        <v>42</v>
      </c>
      <c r="N338">
        <v>2666</v>
      </c>
      <c r="O338">
        <v>0</v>
      </c>
      <c r="P338" t="s">
        <v>93</v>
      </c>
      <c r="Q338">
        <v>0</v>
      </c>
      <c r="R338">
        <v>0</v>
      </c>
      <c r="S338">
        <v>0</v>
      </c>
      <c r="T338" t="s">
        <v>44</v>
      </c>
      <c r="U338" t="s">
        <v>33</v>
      </c>
      <c r="V338" t="s">
        <v>34</v>
      </c>
      <c r="W338" t="s">
        <v>33</v>
      </c>
      <c r="X338" t="s">
        <v>33</v>
      </c>
      <c r="Y338" t="s">
        <v>33</v>
      </c>
      <c r="Z338" t="s">
        <v>34</v>
      </c>
      <c r="AA338" t="s">
        <v>33</v>
      </c>
      <c r="AB338" t="s">
        <v>38</v>
      </c>
      <c r="AC338">
        <v>0</v>
      </c>
      <c r="AD338">
        <v>0</v>
      </c>
      <c r="AE338" t="s">
        <v>39</v>
      </c>
      <c r="AF338" t="s">
        <v>1192</v>
      </c>
    </row>
    <row r="339" spans="1:32" x14ac:dyDescent="0.25">
      <c r="A339" t="s">
        <v>402</v>
      </c>
      <c r="B339">
        <v>78</v>
      </c>
      <c r="C339" t="s">
        <v>41</v>
      </c>
      <c r="D339" t="s">
        <v>32</v>
      </c>
      <c r="E339" t="s">
        <v>33</v>
      </c>
      <c r="F339" t="s">
        <v>34</v>
      </c>
      <c r="G339" t="s">
        <v>33</v>
      </c>
      <c r="H339" t="s">
        <v>33</v>
      </c>
      <c r="I339" t="s">
        <v>34</v>
      </c>
      <c r="J339" t="s">
        <v>33</v>
      </c>
      <c r="K339" t="s">
        <v>33</v>
      </c>
      <c r="L339" t="s">
        <v>105</v>
      </c>
      <c r="M339" t="s">
        <v>105</v>
      </c>
      <c r="N339">
        <v>248</v>
      </c>
      <c r="O339">
        <v>2</v>
      </c>
      <c r="P339" t="s">
        <v>66</v>
      </c>
      <c r="Q339">
        <v>11</v>
      </c>
      <c r="R339">
        <v>10</v>
      </c>
      <c r="S339">
        <v>10.5</v>
      </c>
      <c r="T339" t="s">
        <v>54</v>
      </c>
      <c r="U339" t="s">
        <v>34</v>
      </c>
      <c r="V339" t="s">
        <v>34</v>
      </c>
      <c r="W339" t="s">
        <v>34</v>
      </c>
      <c r="X339" t="s">
        <v>33</v>
      </c>
      <c r="Y339" t="s">
        <v>34</v>
      </c>
      <c r="Z339" t="s">
        <v>33</v>
      </c>
      <c r="AA339" t="s">
        <v>34</v>
      </c>
      <c r="AB339" t="s">
        <v>55</v>
      </c>
      <c r="AC339">
        <v>1</v>
      </c>
      <c r="AD339">
        <v>10.5</v>
      </c>
      <c r="AE339" t="s">
        <v>56</v>
      </c>
      <c r="AF339" t="s">
        <v>1191</v>
      </c>
    </row>
    <row r="340" spans="1:32" x14ac:dyDescent="0.25">
      <c r="A340" t="s">
        <v>403</v>
      </c>
      <c r="B340">
        <v>69</v>
      </c>
      <c r="C340" t="s">
        <v>41</v>
      </c>
      <c r="D340" t="s">
        <v>32</v>
      </c>
      <c r="E340" t="s">
        <v>33</v>
      </c>
      <c r="F340" t="s">
        <v>33</v>
      </c>
      <c r="G340" t="s">
        <v>33</v>
      </c>
      <c r="H340" t="s">
        <v>33</v>
      </c>
      <c r="I340" t="s">
        <v>33</v>
      </c>
      <c r="J340" t="s">
        <v>33</v>
      </c>
      <c r="K340" t="s">
        <v>33</v>
      </c>
      <c r="L340" t="s">
        <v>42</v>
      </c>
      <c r="M340" t="s">
        <v>42</v>
      </c>
      <c r="N340">
        <v>2685</v>
      </c>
      <c r="O340">
        <v>0</v>
      </c>
      <c r="P340" t="s">
        <v>47</v>
      </c>
      <c r="Q340">
        <v>0</v>
      </c>
      <c r="R340">
        <v>0</v>
      </c>
      <c r="S340">
        <v>0</v>
      </c>
      <c r="T340" t="s">
        <v>44</v>
      </c>
      <c r="U340" t="s">
        <v>34</v>
      </c>
      <c r="V340" t="s">
        <v>33</v>
      </c>
      <c r="W340" t="s">
        <v>33</v>
      </c>
      <c r="X340" t="s">
        <v>33</v>
      </c>
      <c r="Y340" t="s">
        <v>33</v>
      </c>
      <c r="Z340" t="s">
        <v>34</v>
      </c>
      <c r="AA340" t="s">
        <v>33</v>
      </c>
      <c r="AB340" t="s">
        <v>48</v>
      </c>
      <c r="AC340">
        <v>0</v>
      </c>
      <c r="AD340">
        <v>0</v>
      </c>
      <c r="AE340" t="s">
        <v>39</v>
      </c>
      <c r="AF340" t="s">
        <v>1190</v>
      </c>
    </row>
    <row r="341" spans="1:32" x14ac:dyDescent="0.25">
      <c r="A341" t="s">
        <v>404</v>
      </c>
      <c r="B341">
        <v>12</v>
      </c>
      <c r="C341" t="s">
        <v>31</v>
      </c>
      <c r="D341" t="s">
        <v>32</v>
      </c>
      <c r="E341" t="s">
        <v>33</v>
      </c>
      <c r="F341" t="s">
        <v>33</v>
      </c>
      <c r="G341" t="s">
        <v>33</v>
      </c>
      <c r="H341" t="s">
        <v>33</v>
      </c>
      <c r="I341" t="s">
        <v>33</v>
      </c>
      <c r="J341" t="s">
        <v>33</v>
      </c>
      <c r="K341" t="s">
        <v>33</v>
      </c>
      <c r="L341" t="s">
        <v>42</v>
      </c>
      <c r="M341" t="s">
        <v>42</v>
      </c>
      <c r="N341">
        <v>2704</v>
      </c>
      <c r="O341">
        <v>0</v>
      </c>
      <c r="P341" t="s">
        <v>59</v>
      </c>
      <c r="Q341">
        <v>0</v>
      </c>
      <c r="R341">
        <v>0</v>
      </c>
      <c r="S341">
        <v>0</v>
      </c>
      <c r="T341" t="s">
        <v>44</v>
      </c>
      <c r="U341" t="s">
        <v>33</v>
      </c>
      <c r="V341" t="s">
        <v>33</v>
      </c>
      <c r="W341" t="s">
        <v>33</v>
      </c>
      <c r="X341" t="s">
        <v>33</v>
      </c>
      <c r="Y341" t="s">
        <v>33</v>
      </c>
      <c r="Z341" t="s">
        <v>33</v>
      </c>
      <c r="AA341" t="s">
        <v>33</v>
      </c>
      <c r="AB341" t="s">
        <v>38</v>
      </c>
      <c r="AC341">
        <v>0</v>
      </c>
      <c r="AD341">
        <v>0</v>
      </c>
      <c r="AE341" t="s">
        <v>39</v>
      </c>
      <c r="AF341" t="s">
        <v>1192</v>
      </c>
    </row>
    <row r="342" spans="1:32" x14ac:dyDescent="0.25">
      <c r="A342" t="s">
        <v>405</v>
      </c>
      <c r="B342">
        <v>81</v>
      </c>
      <c r="C342" t="s">
        <v>41</v>
      </c>
      <c r="D342" t="s">
        <v>32</v>
      </c>
      <c r="E342" t="s">
        <v>33</v>
      </c>
      <c r="F342" t="s">
        <v>33</v>
      </c>
      <c r="G342" t="s">
        <v>33</v>
      </c>
      <c r="H342" t="s">
        <v>33</v>
      </c>
      <c r="I342" t="s">
        <v>33</v>
      </c>
      <c r="J342" t="s">
        <v>33</v>
      </c>
      <c r="K342" t="s">
        <v>33</v>
      </c>
      <c r="L342" t="s">
        <v>42</v>
      </c>
      <c r="M342" t="s">
        <v>42</v>
      </c>
      <c r="N342">
        <v>2715</v>
      </c>
      <c r="O342">
        <v>0</v>
      </c>
      <c r="P342" t="s">
        <v>66</v>
      </c>
      <c r="Q342">
        <v>0</v>
      </c>
      <c r="R342">
        <v>0</v>
      </c>
      <c r="S342">
        <v>0</v>
      </c>
      <c r="T342" t="s">
        <v>44</v>
      </c>
      <c r="U342" t="s">
        <v>34</v>
      </c>
      <c r="V342" t="s">
        <v>33</v>
      </c>
      <c r="W342" t="s">
        <v>33</v>
      </c>
      <c r="X342" t="s">
        <v>33</v>
      </c>
      <c r="Y342" t="s">
        <v>33</v>
      </c>
      <c r="Z342" t="s">
        <v>33</v>
      </c>
      <c r="AA342" t="s">
        <v>33</v>
      </c>
      <c r="AB342" t="s">
        <v>48</v>
      </c>
      <c r="AC342">
        <v>0</v>
      </c>
      <c r="AD342">
        <v>0</v>
      </c>
      <c r="AE342" t="s">
        <v>39</v>
      </c>
      <c r="AF342" t="s">
        <v>1190</v>
      </c>
    </row>
    <row r="343" spans="1:32" x14ac:dyDescent="0.25">
      <c r="A343" t="s">
        <v>406</v>
      </c>
      <c r="B343">
        <v>46</v>
      </c>
      <c r="C343" t="s">
        <v>51</v>
      </c>
      <c r="D343" t="s">
        <v>32</v>
      </c>
      <c r="E343" t="s">
        <v>33</v>
      </c>
      <c r="F343" t="s">
        <v>33</v>
      </c>
      <c r="G343" t="s">
        <v>33</v>
      </c>
      <c r="H343" t="s">
        <v>33</v>
      </c>
      <c r="I343" t="s">
        <v>33</v>
      </c>
      <c r="J343" t="s">
        <v>33</v>
      </c>
      <c r="K343" t="s">
        <v>33</v>
      </c>
      <c r="L343" t="s">
        <v>42</v>
      </c>
      <c r="M343" t="s">
        <v>42</v>
      </c>
      <c r="N343">
        <v>2720</v>
      </c>
      <c r="O343">
        <v>0</v>
      </c>
      <c r="P343" t="s">
        <v>53</v>
      </c>
      <c r="Q343">
        <v>0</v>
      </c>
      <c r="R343">
        <v>0</v>
      </c>
      <c r="S343">
        <v>0</v>
      </c>
      <c r="T343" t="s">
        <v>44</v>
      </c>
      <c r="U343" t="s">
        <v>34</v>
      </c>
      <c r="V343" t="s">
        <v>33</v>
      </c>
      <c r="W343" t="s">
        <v>33</v>
      </c>
      <c r="X343" t="s">
        <v>33</v>
      </c>
      <c r="Y343" t="s">
        <v>33</v>
      </c>
      <c r="Z343" t="s">
        <v>33</v>
      </c>
      <c r="AA343" t="s">
        <v>33</v>
      </c>
      <c r="AB343" t="s">
        <v>48</v>
      </c>
      <c r="AC343">
        <v>0</v>
      </c>
      <c r="AD343">
        <v>0</v>
      </c>
      <c r="AE343" t="s">
        <v>39</v>
      </c>
      <c r="AF343" t="s">
        <v>1190</v>
      </c>
    </row>
    <row r="344" spans="1:32" x14ac:dyDescent="0.25">
      <c r="A344" t="s">
        <v>407</v>
      </c>
      <c r="B344">
        <v>86</v>
      </c>
      <c r="C344" t="s">
        <v>41</v>
      </c>
      <c r="D344" t="s">
        <v>32</v>
      </c>
      <c r="E344" t="s">
        <v>33</v>
      </c>
      <c r="F344" t="s">
        <v>33</v>
      </c>
      <c r="G344" t="s">
        <v>33</v>
      </c>
      <c r="H344" t="s">
        <v>33</v>
      </c>
      <c r="I344" t="s">
        <v>34</v>
      </c>
      <c r="J344" t="s">
        <v>33</v>
      </c>
      <c r="K344" t="s">
        <v>33</v>
      </c>
      <c r="L344" t="s">
        <v>52</v>
      </c>
      <c r="M344" t="s">
        <v>52</v>
      </c>
      <c r="N344">
        <v>250</v>
      </c>
      <c r="O344">
        <v>2</v>
      </c>
      <c r="P344" t="s">
        <v>63</v>
      </c>
      <c r="Q344">
        <v>14</v>
      </c>
      <c r="R344">
        <v>12</v>
      </c>
      <c r="S344">
        <v>13</v>
      </c>
      <c r="T344" t="s">
        <v>54</v>
      </c>
      <c r="U344" t="s">
        <v>34</v>
      </c>
      <c r="V344" t="s">
        <v>33</v>
      </c>
      <c r="W344" t="s">
        <v>33</v>
      </c>
      <c r="X344" t="s">
        <v>33</v>
      </c>
      <c r="Y344" t="s">
        <v>33</v>
      </c>
      <c r="Z344" t="s">
        <v>33</v>
      </c>
      <c r="AA344" t="s">
        <v>34</v>
      </c>
      <c r="AB344" t="s">
        <v>55</v>
      </c>
      <c r="AC344">
        <v>1</v>
      </c>
      <c r="AD344">
        <v>13</v>
      </c>
      <c r="AE344" t="s">
        <v>56</v>
      </c>
      <c r="AF344" t="s">
        <v>1191</v>
      </c>
    </row>
    <row r="345" spans="1:32" x14ac:dyDescent="0.25">
      <c r="A345" t="s">
        <v>408</v>
      </c>
      <c r="B345">
        <v>26</v>
      </c>
      <c r="C345" t="s">
        <v>31</v>
      </c>
      <c r="D345" t="s">
        <v>32</v>
      </c>
      <c r="E345" t="s">
        <v>33</v>
      </c>
      <c r="F345" t="s">
        <v>33</v>
      </c>
      <c r="G345" t="s">
        <v>33</v>
      </c>
      <c r="H345" t="s">
        <v>33</v>
      </c>
      <c r="I345" t="s">
        <v>33</v>
      </c>
      <c r="J345" t="s">
        <v>33</v>
      </c>
      <c r="K345" t="s">
        <v>33</v>
      </c>
      <c r="L345" t="s">
        <v>42</v>
      </c>
      <c r="M345" t="s">
        <v>42</v>
      </c>
      <c r="N345">
        <v>2725</v>
      </c>
      <c r="O345">
        <v>0</v>
      </c>
      <c r="P345" t="s">
        <v>59</v>
      </c>
      <c r="Q345">
        <v>0</v>
      </c>
      <c r="R345">
        <v>0</v>
      </c>
      <c r="S345">
        <v>0</v>
      </c>
      <c r="T345" t="s">
        <v>44</v>
      </c>
      <c r="U345" t="s">
        <v>33</v>
      </c>
      <c r="V345" t="s">
        <v>34</v>
      </c>
      <c r="W345" t="s">
        <v>33</v>
      </c>
      <c r="X345" t="s">
        <v>33</v>
      </c>
      <c r="Y345" t="s">
        <v>33</v>
      </c>
      <c r="Z345" t="s">
        <v>34</v>
      </c>
      <c r="AA345" t="s">
        <v>33</v>
      </c>
      <c r="AB345" t="s">
        <v>38</v>
      </c>
      <c r="AC345">
        <v>0</v>
      </c>
      <c r="AD345">
        <v>0</v>
      </c>
      <c r="AE345" t="s">
        <v>39</v>
      </c>
      <c r="AF345" t="s">
        <v>1192</v>
      </c>
    </row>
    <row r="346" spans="1:32" x14ac:dyDescent="0.25">
      <c r="A346" t="s">
        <v>409</v>
      </c>
      <c r="B346">
        <v>27</v>
      </c>
      <c r="C346" t="s">
        <v>31</v>
      </c>
      <c r="D346" t="s">
        <v>32</v>
      </c>
      <c r="E346" t="s">
        <v>33</v>
      </c>
      <c r="F346" t="s">
        <v>33</v>
      </c>
      <c r="G346" t="s">
        <v>33</v>
      </c>
      <c r="H346" t="s">
        <v>33</v>
      </c>
      <c r="I346" t="s">
        <v>33</v>
      </c>
      <c r="J346" t="s">
        <v>33</v>
      </c>
      <c r="K346" t="s">
        <v>33</v>
      </c>
      <c r="L346" t="s">
        <v>42</v>
      </c>
      <c r="M346" t="s">
        <v>42</v>
      </c>
      <c r="N346">
        <v>2744</v>
      </c>
      <c r="O346">
        <v>0</v>
      </c>
      <c r="P346" t="s">
        <v>145</v>
      </c>
      <c r="Q346">
        <v>0</v>
      </c>
      <c r="R346">
        <v>0</v>
      </c>
      <c r="S346">
        <v>0</v>
      </c>
      <c r="T346" t="s">
        <v>44</v>
      </c>
      <c r="U346" t="s">
        <v>33</v>
      </c>
      <c r="V346" t="s">
        <v>34</v>
      </c>
      <c r="W346" t="s">
        <v>33</v>
      </c>
      <c r="X346" t="s">
        <v>33</v>
      </c>
      <c r="Y346" t="s">
        <v>33</v>
      </c>
      <c r="Z346" t="s">
        <v>34</v>
      </c>
      <c r="AA346" t="s">
        <v>33</v>
      </c>
      <c r="AB346" t="s">
        <v>38</v>
      </c>
      <c r="AC346">
        <v>0</v>
      </c>
      <c r="AD346">
        <v>0</v>
      </c>
      <c r="AE346" t="s">
        <v>39</v>
      </c>
      <c r="AF346" t="s">
        <v>1192</v>
      </c>
    </row>
    <row r="347" spans="1:32" x14ac:dyDescent="0.25">
      <c r="A347" t="s">
        <v>410</v>
      </c>
      <c r="B347">
        <v>25</v>
      </c>
      <c r="C347" t="s">
        <v>31</v>
      </c>
      <c r="D347" t="s">
        <v>32</v>
      </c>
      <c r="E347" t="s">
        <v>33</v>
      </c>
      <c r="F347" t="s">
        <v>33</v>
      </c>
      <c r="G347" t="s">
        <v>33</v>
      </c>
      <c r="H347" t="s">
        <v>33</v>
      </c>
      <c r="I347" t="s">
        <v>33</v>
      </c>
      <c r="J347" t="s">
        <v>33</v>
      </c>
      <c r="K347" t="s">
        <v>33</v>
      </c>
      <c r="L347" t="s">
        <v>42</v>
      </c>
      <c r="M347" t="s">
        <v>42</v>
      </c>
      <c r="N347">
        <v>2747</v>
      </c>
      <c r="O347">
        <v>0</v>
      </c>
      <c r="P347" t="s">
        <v>63</v>
      </c>
      <c r="Q347">
        <v>0</v>
      </c>
      <c r="R347">
        <v>0</v>
      </c>
      <c r="S347">
        <v>0</v>
      </c>
      <c r="T347" t="s">
        <v>44</v>
      </c>
      <c r="U347" t="s">
        <v>33</v>
      </c>
      <c r="V347" t="s">
        <v>34</v>
      </c>
      <c r="W347" t="s">
        <v>33</v>
      </c>
      <c r="X347" t="s">
        <v>33</v>
      </c>
      <c r="Y347" t="s">
        <v>33</v>
      </c>
      <c r="Z347" t="s">
        <v>34</v>
      </c>
      <c r="AA347" t="s">
        <v>33</v>
      </c>
      <c r="AB347" t="s">
        <v>38</v>
      </c>
      <c r="AC347">
        <v>0</v>
      </c>
      <c r="AD347">
        <v>0</v>
      </c>
      <c r="AE347" t="s">
        <v>39</v>
      </c>
      <c r="AF347" t="s">
        <v>1192</v>
      </c>
    </row>
    <row r="348" spans="1:32" x14ac:dyDescent="0.25">
      <c r="A348" t="s">
        <v>411</v>
      </c>
      <c r="B348">
        <v>60</v>
      </c>
      <c r="C348" t="s">
        <v>41</v>
      </c>
      <c r="D348" t="s">
        <v>32</v>
      </c>
      <c r="E348" t="s">
        <v>33</v>
      </c>
      <c r="F348" t="s">
        <v>33</v>
      </c>
      <c r="G348" t="s">
        <v>33</v>
      </c>
      <c r="H348" t="s">
        <v>33</v>
      </c>
      <c r="I348" t="s">
        <v>33</v>
      </c>
      <c r="J348" t="s">
        <v>33</v>
      </c>
      <c r="K348" t="s">
        <v>33</v>
      </c>
      <c r="L348" t="s">
        <v>42</v>
      </c>
      <c r="M348" t="s">
        <v>42</v>
      </c>
      <c r="N348">
        <v>2749</v>
      </c>
      <c r="O348">
        <v>0</v>
      </c>
      <c r="P348" t="s">
        <v>47</v>
      </c>
      <c r="Q348">
        <v>0</v>
      </c>
      <c r="R348">
        <v>0</v>
      </c>
      <c r="S348">
        <v>0</v>
      </c>
      <c r="T348" t="s">
        <v>44</v>
      </c>
      <c r="U348" t="s">
        <v>34</v>
      </c>
      <c r="V348" t="s">
        <v>34</v>
      </c>
      <c r="W348" t="s">
        <v>33</v>
      </c>
      <c r="X348" t="s">
        <v>33</v>
      </c>
      <c r="Y348" t="s">
        <v>33</v>
      </c>
      <c r="Z348" t="s">
        <v>33</v>
      </c>
      <c r="AA348" t="s">
        <v>33</v>
      </c>
      <c r="AB348" t="s">
        <v>48</v>
      </c>
      <c r="AC348">
        <v>0</v>
      </c>
      <c r="AD348">
        <v>0</v>
      </c>
      <c r="AE348" t="s">
        <v>39</v>
      </c>
      <c r="AF348" t="s">
        <v>1190</v>
      </c>
    </row>
    <row r="349" spans="1:32" x14ac:dyDescent="0.25">
      <c r="A349" t="s">
        <v>412</v>
      </c>
      <c r="B349">
        <v>70</v>
      </c>
      <c r="C349" t="s">
        <v>41</v>
      </c>
      <c r="D349" t="s">
        <v>32</v>
      </c>
      <c r="E349" t="s">
        <v>33</v>
      </c>
      <c r="F349" t="s">
        <v>33</v>
      </c>
      <c r="G349" t="s">
        <v>33</v>
      </c>
      <c r="H349" t="s">
        <v>33</v>
      </c>
      <c r="I349" t="s">
        <v>33</v>
      </c>
      <c r="J349" t="s">
        <v>33</v>
      </c>
      <c r="K349" t="s">
        <v>33</v>
      </c>
      <c r="L349" t="s">
        <v>42</v>
      </c>
      <c r="M349" t="s">
        <v>42</v>
      </c>
      <c r="N349">
        <v>2771</v>
      </c>
      <c r="O349">
        <v>0</v>
      </c>
      <c r="P349" t="s">
        <v>36</v>
      </c>
      <c r="Q349">
        <v>0</v>
      </c>
      <c r="R349">
        <v>0</v>
      </c>
      <c r="S349">
        <v>0</v>
      </c>
      <c r="T349" t="s">
        <v>44</v>
      </c>
      <c r="U349" t="s">
        <v>33</v>
      </c>
      <c r="V349" t="s">
        <v>34</v>
      </c>
      <c r="W349" t="s">
        <v>33</v>
      </c>
      <c r="X349" t="s">
        <v>33</v>
      </c>
      <c r="Y349" t="s">
        <v>33</v>
      </c>
      <c r="Z349" t="s">
        <v>34</v>
      </c>
      <c r="AA349" t="s">
        <v>33</v>
      </c>
      <c r="AB349" t="s">
        <v>45</v>
      </c>
      <c r="AC349">
        <v>0</v>
      </c>
      <c r="AD349">
        <v>0</v>
      </c>
      <c r="AE349" t="s">
        <v>39</v>
      </c>
      <c r="AF349" t="s">
        <v>1193</v>
      </c>
    </row>
    <row r="350" spans="1:32" x14ac:dyDescent="0.25">
      <c r="A350" t="s">
        <v>413</v>
      </c>
      <c r="B350">
        <v>32</v>
      </c>
      <c r="C350" t="s">
        <v>58</v>
      </c>
      <c r="D350" t="s">
        <v>32</v>
      </c>
      <c r="E350" t="s">
        <v>33</v>
      </c>
      <c r="F350" t="s">
        <v>33</v>
      </c>
      <c r="G350" t="s">
        <v>33</v>
      </c>
      <c r="H350" t="s">
        <v>33</v>
      </c>
      <c r="I350" t="s">
        <v>33</v>
      </c>
      <c r="J350" t="s">
        <v>33</v>
      </c>
      <c r="K350" t="s">
        <v>33</v>
      </c>
      <c r="L350" t="s">
        <v>42</v>
      </c>
      <c r="M350" t="s">
        <v>42</v>
      </c>
      <c r="N350">
        <v>2774</v>
      </c>
      <c r="O350">
        <v>0</v>
      </c>
      <c r="P350" t="s">
        <v>63</v>
      </c>
      <c r="Q350">
        <v>0</v>
      </c>
      <c r="R350">
        <v>0</v>
      </c>
      <c r="S350">
        <v>0</v>
      </c>
      <c r="T350" t="s">
        <v>44</v>
      </c>
      <c r="U350" t="s">
        <v>33</v>
      </c>
      <c r="V350" t="s">
        <v>33</v>
      </c>
      <c r="W350" t="s">
        <v>33</v>
      </c>
      <c r="X350" t="s">
        <v>33</v>
      </c>
      <c r="Y350" t="s">
        <v>33</v>
      </c>
      <c r="Z350" t="s">
        <v>34</v>
      </c>
      <c r="AA350" t="s">
        <v>33</v>
      </c>
      <c r="AB350" t="s">
        <v>45</v>
      </c>
      <c r="AC350">
        <v>0</v>
      </c>
      <c r="AD350">
        <v>0</v>
      </c>
      <c r="AE350" t="s">
        <v>39</v>
      </c>
      <c r="AF350" t="s">
        <v>1193</v>
      </c>
    </row>
    <row r="351" spans="1:32" x14ac:dyDescent="0.25">
      <c r="A351" t="s">
        <v>414</v>
      </c>
      <c r="B351">
        <v>68</v>
      </c>
      <c r="C351" t="s">
        <v>41</v>
      </c>
      <c r="D351" t="s">
        <v>32</v>
      </c>
      <c r="E351" t="s">
        <v>33</v>
      </c>
      <c r="F351" t="s">
        <v>33</v>
      </c>
      <c r="G351" t="s">
        <v>33</v>
      </c>
      <c r="H351" t="s">
        <v>33</v>
      </c>
      <c r="I351" t="s">
        <v>33</v>
      </c>
      <c r="J351" t="s">
        <v>33</v>
      </c>
      <c r="K351" t="s">
        <v>33</v>
      </c>
      <c r="L351" t="s">
        <v>42</v>
      </c>
      <c r="M351" t="s">
        <v>42</v>
      </c>
      <c r="N351">
        <v>2779</v>
      </c>
      <c r="O351">
        <v>0</v>
      </c>
      <c r="P351" t="s">
        <v>47</v>
      </c>
      <c r="Q351">
        <v>0</v>
      </c>
      <c r="R351">
        <v>0</v>
      </c>
      <c r="S351">
        <v>0</v>
      </c>
      <c r="T351" t="s">
        <v>44</v>
      </c>
      <c r="U351" t="s">
        <v>34</v>
      </c>
      <c r="V351" t="s">
        <v>33</v>
      </c>
      <c r="W351" t="s">
        <v>33</v>
      </c>
      <c r="X351" t="s">
        <v>33</v>
      </c>
      <c r="Y351" t="s">
        <v>33</v>
      </c>
      <c r="Z351" t="s">
        <v>33</v>
      </c>
      <c r="AA351" t="s">
        <v>33</v>
      </c>
      <c r="AB351" t="s">
        <v>48</v>
      </c>
      <c r="AC351">
        <v>0</v>
      </c>
      <c r="AD351">
        <v>0</v>
      </c>
      <c r="AE351" t="s">
        <v>39</v>
      </c>
      <c r="AF351" t="s">
        <v>1190</v>
      </c>
    </row>
    <row r="352" spans="1:32" x14ac:dyDescent="0.25">
      <c r="A352" t="s">
        <v>415</v>
      </c>
      <c r="B352">
        <v>22</v>
      </c>
      <c r="C352" t="s">
        <v>31</v>
      </c>
      <c r="D352" t="s">
        <v>32</v>
      </c>
      <c r="E352" t="s">
        <v>33</v>
      </c>
      <c r="F352" t="s">
        <v>33</v>
      </c>
      <c r="G352" t="s">
        <v>33</v>
      </c>
      <c r="H352" t="s">
        <v>33</v>
      </c>
      <c r="I352" t="s">
        <v>33</v>
      </c>
      <c r="J352" t="s">
        <v>33</v>
      </c>
      <c r="K352" t="s">
        <v>33</v>
      </c>
      <c r="L352" t="s">
        <v>42</v>
      </c>
      <c r="M352" t="s">
        <v>42</v>
      </c>
      <c r="N352">
        <v>2807</v>
      </c>
      <c r="O352">
        <v>0</v>
      </c>
      <c r="P352" t="s">
        <v>47</v>
      </c>
      <c r="Q352">
        <v>0</v>
      </c>
      <c r="R352">
        <v>0</v>
      </c>
      <c r="S352">
        <v>0</v>
      </c>
      <c r="T352" t="s">
        <v>44</v>
      </c>
      <c r="U352" t="s">
        <v>34</v>
      </c>
      <c r="V352" t="s">
        <v>34</v>
      </c>
      <c r="W352" t="s">
        <v>33</v>
      </c>
      <c r="X352" t="s">
        <v>33</v>
      </c>
      <c r="Y352" t="s">
        <v>33</v>
      </c>
      <c r="Z352" t="s">
        <v>34</v>
      </c>
      <c r="AA352" t="s">
        <v>33</v>
      </c>
      <c r="AB352" t="s">
        <v>38</v>
      </c>
      <c r="AC352">
        <v>0</v>
      </c>
      <c r="AD352">
        <v>0</v>
      </c>
      <c r="AE352" t="s">
        <v>39</v>
      </c>
      <c r="AF352" t="s">
        <v>1192</v>
      </c>
    </row>
    <row r="353" spans="1:32" x14ac:dyDescent="0.25">
      <c r="A353" t="s">
        <v>416</v>
      </c>
      <c r="B353">
        <v>64</v>
      </c>
      <c r="C353" t="s">
        <v>41</v>
      </c>
      <c r="D353" t="s">
        <v>32</v>
      </c>
      <c r="E353" t="s">
        <v>33</v>
      </c>
      <c r="F353" t="s">
        <v>33</v>
      </c>
      <c r="G353" t="s">
        <v>33</v>
      </c>
      <c r="H353" t="s">
        <v>33</v>
      </c>
      <c r="I353" t="s">
        <v>33</v>
      </c>
      <c r="J353" t="s">
        <v>33</v>
      </c>
      <c r="K353" t="s">
        <v>33</v>
      </c>
      <c r="L353" t="s">
        <v>42</v>
      </c>
      <c r="M353" t="s">
        <v>42</v>
      </c>
      <c r="N353">
        <v>2811</v>
      </c>
      <c r="O353">
        <v>0</v>
      </c>
      <c r="P353" t="s">
        <v>43</v>
      </c>
      <c r="Q353">
        <v>0</v>
      </c>
      <c r="R353">
        <v>0</v>
      </c>
      <c r="S353">
        <v>0</v>
      </c>
      <c r="T353" t="s">
        <v>44</v>
      </c>
      <c r="U353" t="s">
        <v>33</v>
      </c>
      <c r="V353" t="s">
        <v>33</v>
      </c>
      <c r="W353" t="s">
        <v>33</v>
      </c>
      <c r="X353" t="s">
        <v>33</v>
      </c>
      <c r="Y353" t="s">
        <v>33</v>
      </c>
      <c r="Z353" t="s">
        <v>34</v>
      </c>
      <c r="AA353" t="s">
        <v>33</v>
      </c>
      <c r="AB353" t="s">
        <v>45</v>
      </c>
      <c r="AC353">
        <v>0</v>
      </c>
      <c r="AD353">
        <v>0</v>
      </c>
      <c r="AE353" t="s">
        <v>39</v>
      </c>
      <c r="AF353" t="s">
        <v>1193</v>
      </c>
    </row>
    <row r="354" spans="1:32" x14ac:dyDescent="0.25">
      <c r="A354" t="s">
        <v>1130</v>
      </c>
      <c r="B354">
        <v>65</v>
      </c>
      <c r="C354" t="s">
        <v>41</v>
      </c>
      <c r="D354" t="s">
        <v>32</v>
      </c>
      <c r="E354" t="s">
        <v>33</v>
      </c>
      <c r="F354" t="s">
        <v>34</v>
      </c>
      <c r="G354" t="s">
        <v>33</v>
      </c>
      <c r="H354" t="s">
        <v>33</v>
      </c>
      <c r="I354" t="s">
        <v>33</v>
      </c>
      <c r="J354" t="s">
        <v>34</v>
      </c>
      <c r="K354" t="s">
        <v>34</v>
      </c>
      <c r="L354" t="s">
        <v>42</v>
      </c>
      <c r="M354" t="s">
        <v>42</v>
      </c>
      <c r="N354">
        <v>361</v>
      </c>
      <c r="O354">
        <v>4</v>
      </c>
      <c r="P354" t="s">
        <v>36</v>
      </c>
      <c r="Q354">
        <v>8</v>
      </c>
      <c r="R354">
        <v>6</v>
      </c>
      <c r="S354">
        <v>7</v>
      </c>
      <c r="T354" t="s">
        <v>37</v>
      </c>
      <c r="U354" t="s">
        <v>33</v>
      </c>
      <c r="V354" t="s">
        <v>34</v>
      </c>
      <c r="W354" t="s">
        <v>33</v>
      </c>
      <c r="X354" t="s">
        <v>33</v>
      </c>
      <c r="Y354" t="s">
        <v>33</v>
      </c>
      <c r="Z354" t="s">
        <v>34</v>
      </c>
      <c r="AA354" t="s">
        <v>33</v>
      </c>
      <c r="AB354" t="s">
        <v>45</v>
      </c>
      <c r="AC354">
        <v>0</v>
      </c>
      <c r="AD354">
        <v>7</v>
      </c>
      <c r="AE354" t="s">
        <v>39</v>
      </c>
      <c r="AF354" t="s">
        <v>1193</v>
      </c>
    </row>
    <row r="355" spans="1:32" x14ac:dyDescent="0.25">
      <c r="A355" t="s">
        <v>418</v>
      </c>
      <c r="B355">
        <v>63</v>
      </c>
      <c r="C355" t="s">
        <v>41</v>
      </c>
      <c r="D355" t="s">
        <v>32</v>
      </c>
      <c r="E355" t="s">
        <v>33</v>
      </c>
      <c r="F355" t="s">
        <v>33</v>
      </c>
      <c r="G355" t="s">
        <v>33</v>
      </c>
      <c r="H355" t="s">
        <v>33</v>
      </c>
      <c r="I355" t="s">
        <v>33</v>
      </c>
      <c r="J355" t="s">
        <v>33</v>
      </c>
      <c r="K355" t="s">
        <v>33</v>
      </c>
      <c r="L355" t="s">
        <v>42</v>
      </c>
      <c r="M355" t="s">
        <v>42</v>
      </c>
      <c r="N355">
        <v>2837</v>
      </c>
      <c r="O355">
        <v>0</v>
      </c>
      <c r="P355" t="s">
        <v>36</v>
      </c>
      <c r="Q355">
        <v>0</v>
      </c>
      <c r="R355">
        <v>0</v>
      </c>
      <c r="S355">
        <v>0</v>
      </c>
      <c r="T355" t="s">
        <v>44</v>
      </c>
      <c r="U355" t="s">
        <v>34</v>
      </c>
      <c r="V355" t="s">
        <v>33</v>
      </c>
      <c r="W355" t="s">
        <v>33</v>
      </c>
      <c r="X355" t="s">
        <v>33</v>
      </c>
      <c r="Y355" t="s">
        <v>33</v>
      </c>
      <c r="Z355" t="s">
        <v>33</v>
      </c>
      <c r="AA355" t="s">
        <v>33</v>
      </c>
      <c r="AB355" t="s">
        <v>48</v>
      </c>
      <c r="AC355">
        <v>0</v>
      </c>
      <c r="AD355">
        <v>0</v>
      </c>
      <c r="AE355" t="s">
        <v>39</v>
      </c>
      <c r="AF355" t="s">
        <v>1190</v>
      </c>
    </row>
    <row r="356" spans="1:32" x14ac:dyDescent="0.25">
      <c r="A356" t="s">
        <v>419</v>
      </c>
      <c r="B356">
        <v>51</v>
      </c>
      <c r="C356" t="s">
        <v>51</v>
      </c>
      <c r="D356" t="s">
        <v>32</v>
      </c>
      <c r="E356" t="s">
        <v>33</v>
      </c>
      <c r="F356" t="s">
        <v>33</v>
      </c>
      <c r="G356" t="s">
        <v>33</v>
      </c>
      <c r="H356" t="s">
        <v>33</v>
      </c>
      <c r="I356" t="s">
        <v>33</v>
      </c>
      <c r="J356" t="s">
        <v>33</v>
      </c>
      <c r="K356" t="s">
        <v>33</v>
      </c>
      <c r="L356" t="s">
        <v>42</v>
      </c>
      <c r="M356" t="s">
        <v>42</v>
      </c>
      <c r="N356">
        <v>2855</v>
      </c>
      <c r="O356">
        <v>0</v>
      </c>
      <c r="P356" t="s">
        <v>59</v>
      </c>
      <c r="Q356">
        <v>0</v>
      </c>
      <c r="R356">
        <v>0</v>
      </c>
      <c r="S356">
        <v>0</v>
      </c>
      <c r="T356" t="s">
        <v>44</v>
      </c>
      <c r="U356" t="s">
        <v>34</v>
      </c>
      <c r="V356" t="s">
        <v>33</v>
      </c>
      <c r="W356" t="s">
        <v>33</v>
      </c>
      <c r="X356" t="s">
        <v>33</v>
      </c>
      <c r="Y356" t="s">
        <v>33</v>
      </c>
      <c r="Z356" t="s">
        <v>33</v>
      </c>
      <c r="AA356" t="s">
        <v>33</v>
      </c>
      <c r="AB356" t="s">
        <v>48</v>
      </c>
      <c r="AC356">
        <v>0</v>
      </c>
      <c r="AD356">
        <v>0</v>
      </c>
      <c r="AE356" t="s">
        <v>39</v>
      </c>
      <c r="AF356" t="s">
        <v>1190</v>
      </c>
    </row>
    <row r="357" spans="1:32" x14ac:dyDescent="0.25">
      <c r="A357" t="s">
        <v>420</v>
      </c>
      <c r="B357">
        <v>50</v>
      </c>
      <c r="C357" t="s">
        <v>51</v>
      </c>
      <c r="D357" t="s">
        <v>32</v>
      </c>
      <c r="E357" t="s">
        <v>33</v>
      </c>
      <c r="F357" t="s">
        <v>33</v>
      </c>
      <c r="G357" t="s">
        <v>33</v>
      </c>
      <c r="H357" t="s">
        <v>33</v>
      </c>
      <c r="I357" t="s">
        <v>33</v>
      </c>
      <c r="J357" t="s">
        <v>33</v>
      </c>
      <c r="K357" t="s">
        <v>33</v>
      </c>
      <c r="L357" t="s">
        <v>42</v>
      </c>
      <c r="M357" t="s">
        <v>42</v>
      </c>
      <c r="N357">
        <v>2869</v>
      </c>
      <c r="O357">
        <v>0</v>
      </c>
      <c r="P357" t="s">
        <v>47</v>
      </c>
      <c r="Q357">
        <v>0</v>
      </c>
      <c r="R357">
        <v>0</v>
      </c>
      <c r="S357">
        <v>0</v>
      </c>
      <c r="T357" t="s">
        <v>44</v>
      </c>
      <c r="U357" t="s">
        <v>33</v>
      </c>
      <c r="V357" t="s">
        <v>33</v>
      </c>
      <c r="W357" t="s">
        <v>33</v>
      </c>
      <c r="X357" t="s">
        <v>33</v>
      </c>
      <c r="Y357" t="s">
        <v>33</v>
      </c>
      <c r="Z357" t="s">
        <v>33</v>
      </c>
      <c r="AA357" t="s">
        <v>33</v>
      </c>
      <c r="AB357" t="s">
        <v>45</v>
      </c>
      <c r="AC357">
        <v>0</v>
      </c>
      <c r="AD357">
        <v>0</v>
      </c>
      <c r="AE357" t="s">
        <v>39</v>
      </c>
      <c r="AF357" t="s">
        <v>1193</v>
      </c>
    </row>
    <row r="358" spans="1:32" x14ac:dyDescent="0.25">
      <c r="A358" t="s">
        <v>421</v>
      </c>
      <c r="B358">
        <v>59</v>
      </c>
      <c r="C358" t="s">
        <v>51</v>
      </c>
      <c r="D358" t="s">
        <v>32</v>
      </c>
      <c r="E358" t="s">
        <v>33</v>
      </c>
      <c r="F358" t="s">
        <v>33</v>
      </c>
      <c r="G358" t="s">
        <v>33</v>
      </c>
      <c r="H358" t="s">
        <v>33</v>
      </c>
      <c r="I358" t="s">
        <v>33</v>
      </c>
      <c r="J358" t="s">
        <v>33</v>
      </c>
      <c r="K358" t="s">
        <v>33</v>
      </c>
      <c r="L358" t="s">
        <v>42</v>
      </c>
      <c r="M358" t="s">
        <v>42</v>
      </c>
      <c r="N358">
        <v>2878</v>
      </c>
      <c r="O358">
        <v>0</v>
      </c>
      <c r="P358" t="s">
        <v>47</v>
      </c>
      <c r="Q358">
        <v>0</v>
      </c>
      <c r="R358">
        <v>0</v>
      </c>
      <c r="S358">
        <v>0</v>
      </c>
      <c r="T358" t="s">
        <v>44</v>
      </c>
      <c r="U358" t="s">
        <v>33</v>
      </c>
      <c r="V358" t="s">
        <v>33</v>
      </c>
      <c r="W358" t="s">
        <v>33</v>
      </c>
      <c r="X358" t="s">
        <v>33</v>
      </c>
      <c r="Y358" t="s">
        <v>33</v>
      </c>
      <c r="Z358" t="s">
        <v>33</v>
      </c>
      <c r="AA358" t="s">
        <v>33</v>
      </c>
      <c r="AB358" t="s">
        <v>48</v>
      </c>
      <c r="AC358">
        <v>0</v>
      </c>
      <c r="AD358">
        <v>0</v>
      </c>
      <c r="AE358" t="s">
        <v>39</v>
      </c>
      <c r="AF358" t="s">
        <v>1190</v>
      </c>
    </row>
    <row r="359" spans="1:32" x14ac:dyDescent="0.25">
      <c r="A359" t="s">
        <v>422</v>
      </c>
      <c r="B359">
        <v>31</v>
      </c>
      <c r="C359" t="s">
        <v>58</v>
      </c>
      <c r="D359" t="s">
        <v>32</v>
      </c>
      <c r="E359" t="s">
        <v>33</v>
      </c>
      <c r="F359" t="s">
        <v>33</v>
      </c>
      <c r="G359" t="s">
        <v>33</v>
      </c>
      <c r="H359" t="s">
        <v>33</v>
      </c>
      <c r="I359" t="s">
        <v>33</v>
      </c>
      <c r="J359" t="s">
        <v>33</v>
      </c>
      <c r="K359" t="s">
        <v>33</v>
      </c>
      <c r="L359" t="s">
        <v>42</v>
      </c>
      <c r="M359" t="s">
        <v>42</v>
      </c>
      <c r="N359">
        <v>2879</v>
      </c>
      <c r="O359">
        <v>0</v>
      </c>
      <c r="P359" t="s">
        <v>36</v>
      </c>
      <c r="Q359">
        <v>0</v>
      </c>
      <c r="R359">
        <v>0</v>
      </c>
      <c r="S359">
        <v>0</v>
      </c>
      <c r="T359" t="s">
        <v>44</v>
      </c>
      <c r="U359" t="s">
        <v>34</v>
      </c>
      <c r="V359" t="s">
        <v>34</v>
      </c>
      <c r="W359" t="s">
        <v>33</v>
      </c>
      <c r="X359" t="s">
        <v>33</v>
      </c>
      <c r="Y359" t="s">
        <v>33</v>
      </c>
      <c r="Z359" t="s">
        <v>34</v>
      </c>
      <c r="AA359" t="s">
        <v>33</v>
      </c>
      <c r="AB359" t="s">
        <v>38</v>
      </c>
      <c r="AC359">
        <v>0</v>
      </c>
      <c r="AD359">
        <v>0</v>
      </c>
      <c r="AE359" t="s">
        <v>39</v>
      </c>
      <c r="AF359" t="s">
        <v>1192</v>
      </c>
    </row>
    <row r="360" spans="1:32" x14ac:dyDescent="0.25">
      <c r="A360" t="s">
        <v>423</v>
      </c>
      <c r="B360">
        <v>77</v>
      </c>
      <c r="C360" t="s">
        <v>41</v>
      </c>
      <c r="D360" t="s">
        <v>32</v>
      </c>
      <c r="E360" t="s">
        <v>33</v>
      </c>
      <c r="F360" t="s">
        <v>33</v>
      </c>
      <c r="G360" t="s">
        <v>33</v>
      </c>
      <c r="H360" t="s">
        <v>34</v>
      </c>
      <c r="I360" t="s">
        <v>34</v>
      </c>
      <c r="J360" t="s">
        <v>33</v>
      </c>
      <c r="K360" t="s">
        <v>33</v>
      </c>
      <c r="L360" t="s">
        <v>376</v>
      </c>
      <c r="M360" t="s">
        <v>376</v>
      </c>
      <c r="N360">
        <v>255</v>
      </c>
      <c r="O360">
        <v>2</v>
      </c>
      <c r="P360" t="s">
        <v>145</v>
      </c>
      <c r="Q360">
        <v>10</v>
      </c>
      <c r="R360">
        <v>9</v>
      </c>
      <c r="S360">
        <v>9.5</v>
      </c>
      <c r="T360" t="s">
        <v>37</v>
      </c>
      <c r="U360" t="s">
        <v>34</v>
      </c>
      <c r="V360" t="s">
        <v>33</v>
      </c>
      <c r="W360" t="s">
        <v>33</v>
      </c>
      <c r="X360" t="s">
        <v>33</v>
      </c>
      <c r="Y360" t="s">
        <v>33</v>
      </c>
      <c r="Z360" t="s">
        <v>33</v>
      </c>
      <c r="AA360" t="s">
        <v>34</v>
      </c>
      <c r="AB360" t="s">
        <v>224</v>
      </c>
      <c r="AC360">
        <v>1</v>
      </c>
      <c r="AD360">
        <v>9.5</v>
      </c>
      <c r="AE360" t="s">
        <v>56</v>
      </c>
      <c r="AF360" t="s">
        <v>1194</v>
      </c>
    </row>
    <row r="361" spans="1:32" x14ac:dyDescent="0.25">
      <c r="A361" t="s">
        <v>424</v>
      </c>
      <c r="B361">
        <v>70</v>
      </c>
      <c r="C361" t="s">
        <v>41</v>
      </c>
      <c r="D361" t="s">
        <v>32</v>
      </c>
      <c r="E361" t="s">
        <v>33</v>
      </c>
      <c r="F361" t="s">
        <v>33</v>
      </c>
      <c r="G361" t="s">
        <v>33</v>
      </c>
      <c r="H361" t="s">
        <v>33</v>
      </c>
      <c r="I361" t="s">
        <v>33</v>
      </c>
      <c r="J361" t="s">
        <v>33</v>
      </c>
      <c r="K361" t="s">
        <v>33</v>
      </c>
      <c r="L361" t="s">
        <v>42</v>
      </c>
      <c r="M361" t="s">
        <v>42</v>
      </c>
      <c r="N361">
        <v>2886</v>
      </c>
      <c r="O361">
        <v>0</v>
      </c>
      <c r="P361" t="s">
        <v>36</v>
      </c>
      <c r="Q361">
        <v>0</v>
      </c>
      <c r="R361">
        <v>0</v>
      </c>
      <c r="S361">
        <v>0</v>
      </c>
      <c r="T361" t="s">
        <v>44</v>
      </c>
      <c r="U361" t="s">
        <v>33</v>
      </c>
      <c r="V361" t="s">
        <v>34</v>
      </c>
      <c r="W361" t="s">
        <v>33</v>
      </c>
      <c r="X361" t="s">
        <v>33</v>
      </c>
      <c r="Y361" t="s">
        <v>33</v>
      </c>
      <c r="Z361" t="s">
        <v>34</v>
      </c>
      <c r="AA361" t="s">
        <v>33</v>
      </c>
      <c r="AB361" t="s">
        <v>45</v>
      </c>
      <c r="AC361">
        <v>0</v>
      </c>
      <c r="AD361">
        <v>0</v>
      </c>
      <c r="AE361" t="s">
        <v>39</v>
      </c>
      <c r="AF361" t="s">
        <v>1193</v>
      </c>
    </row>
    <row r="362" spans="1:32" x14ac:dyDescent="0.25">
      <c r="A362" t="s">
        <v>425</v>
      </c>
      <c r="B362">
        <v>31</v>
      </c>
      <c r="C362" t="s">
        <v>58</v>
      </c>
      <c r="D362" t="s">
        <v>32</v>
      </c>
      <c r="E362" t="s">
        <v>33</v>
      </c>
      <c r="F362" t="s">
        <v>33</v>
      </c>
      <c r="G362" t="s">
        <v>33</v>
      </c>
      <c r="H362" t="s">
        <v>33</v>
      </c>
      <c r="I362" t="s">
        <v>33</v>
      </c>
      <c r="J362" t="s">
        <v>33</v>
      </c>
      <c r="K362" t="s">
        <v>33</v>
      </c>
      <c r="L362" t="s">
        <v>42</v>
      </c>
      <c r="M362" t="s">
        <v>42</v>
      </c>
      <c r="N362">
        <v>2904</v>
      </c>
      <c r="O362">
        <v>0</v>
      </c>
      <c r="P362" t="s">
        <v>93</v>
      </c>
      <c r="Q362">
        <v>0</v>
      </c>
      <c r="R362">
        <v>0</v>
      </c>
      <c r="S362">
        <v>0</v>
      </c>
      <c r="T362" t="s">
        <v>44</v>
      </c>
      <c r="U362" t="s">
        <v>33</v>
      </c>
      <c r="V362" t="s">
        <v>34</v>
      </c>
      <c r="W362" t="s">
        <v>33</v>
      </c>
      <c r="X362" t="s">
        <v>33</v>
      </c>
      <c r="Y362" t="s">
        <v>33</v>
      </c>
      <c r="Z362" t="s">
        <v>33</v>
      </c>
      <c r="AA362" t="s">
        <v>33</v>
      </c>
      <c r="AB362" t="s">
        <v>38</v>
      </c>
      <c r="AC362">
        <v>0</v>
      </c>
      <c r="AD362">
        <v>0</v>
      </c>
      <c r="AE362" t="s">
        <v>39</v>
      </c>
      <c r="AF362" t="s">
        <v>1192</v>
      </c>
    </row>
    <row r="363" spans="1:32" x14ac:dyDescent="0.25">
      <c r="A363" t="s">
        <v>426</v>
      </c>
      <c r="B363">
        <v>68</v>
      </c>
      <c r="C363" t="s">
        <v>41</v>
      </c>
      <c r="D363" t="s">
        <v>32</v>
      </c>
      <c r="E363" t="s">
        <v>33</v>
      </c>
      <c r="F363" t="s">
        <v>33</v>
      </c>
      <c r="G363" t="s">
        <v>33</v>
      </c>
      <c r="H363" t="s">
        <v>33</v>
      </c>
      <c r="I363" t="s">
        <v>33</v>
      </c>
      <c r="J363" t="s">
        <v>33</v>
      </c>
      <c r="K363" t="s">
        <v>33</v>
      </c>
      <c r="L363" t="s">
        <v>42</v>
      </c>
      <c r="M363" t="s">
        <v>42</v>
      </c>
      <c r="N363">
        <v>2913</v>
      </c>
      <c r="O363">
        <v>0</v>
      </c>
      <c r="P363" t="s">
        <v>47</v>
      </c>
      <c r="Q363">
        <v>0</v>
      </c>
      <c r="R363">
        <v>0</v>
      </c>
      <c r="S363">
        <v>0</v>
      </c>
      <c r="T363" t="s">
        <v>44</v>
      </c>
      <c r="U363" t="s">
        <v>34</v>
      </c>
      <c r="V363" t="s">
        <v>33</v>
      </c>
      <c r="W363" t="s">
        <v>33</v>
      </c>
      <c r="X363" t="s">
        <v>33</v>
      </c>
      <c r="Y363" t="s">
        <v>33</v>
      </c>
      <c r="Z363" t="s">
        <v>34</v>
      </c>
      <c r="AA363" t="s">
        <v>33</v>
      </c>
      <c r="AB363" t="s">
        <v>48</v>
      </c>
      <c r="AC363">
        <v>0</v>
      </c>
      <c r="AD363">
        <v>0</v>
      </c>
      <c r="AE363" t="s">
        <v>39</v>
      </c>
      <c r="AF363" t="s">
        <v>1190</v>
      </c>
    </row>
    <row r="364" spans="1:32" x14ac:dyDescent="0.25">
      <c r="A364" t="s">
        <v>427</v>
      </c>
      <c r="B364">
        <v>60</v>
      </c>
      <c r="C364" t="s">
        <v>41</v>
      </c>
      <c r="D364" t="s">
        <v>32</v>
      </c>
      <c r="E364" t="s">
        <v>33</v>
      </c>
      <c r="F364" t="s">
        <v>33</v>
      </c>
      <c r="G364" t="s">
        <v>33</v>
      </c>
      <c r="H364" t="s">
        <v>33</v>
      </c>
      <c r="I364" t="s">
        <v>33</v>
      </c>
      <c r="J364" t="s">
        <v>33</v>
      </c>
      <c r="K364" t="s">
        <v>33</v>
      </c>
      <c r="L364" t="s">
        <v>42</v>
      </c>
      <c r="M364" t="s">
        <v>42</v>
      </c>
      <c r="N364">
        <v>2914</v>
      </c>
      <c r="O364">
        <v>0</v>
      </c>
      <c r="P364" t="s">
        <v>47</v>
      </c>
      <c r="Q364">
        <v>0</v>
      </c>
      <c r="R364">
        <v>0</v>
      </c>
      <c r="S364">
        <v>0</v>
      </c>
      <c r="T364" t="s">
        <v>44</v>
      </c>
      <c r="U364" t="s">
        <v>34</v>
      </c>
      <c r="V364" t="s">
        <v>33</v>
      </c>
      <c r="W364" t="s">
        <v>33</v>
      </c>
      <c r="X364" t="s">
        <v>33</v>
      </c>
      <c r="Y364" t="s">
        <v>33</v>
      </c>
      <c r="Z364" t="s">
        <v>34</v>
      </c>
      <c r="AA364" t="s">
        <v>33</v>
      </c>
      <c r="AB364" t="s">
        <v>48</v>
      </c>
      <c r="AC364">
        <v>0</v>
      </c>
      <c r="AD364">
        <v>0</v>
      </c>
      <c r="AE364" t="s">
        <v>39</v>
      </c>
      <c r="AF364" t="s">
        <v>1190</v>
      </c>
    </row>
    <row r="365" spans="1:32" x14ac:dyDescent="0.25">
      <c r="A365" t="s">
        <v>428</v>
      </c>
      <c r="B365">
        <v>53</v>
      </c>
      <c r="C365" t="s">
        <v>51</v>
      </c>
      <c r="D365" t="s">
        <v>32</v>
      </c>
      <c r="E365" t="s">
        <v>33</v>
      </c>
      <c r="F365" t="s">
        <v>33</v>
      </c>
      <c r="G365" t="s">
        <v>33</v>
      </c>
      <c r="H365" t="s">
        <v>33</v>
      </c>
      <c r="I365" t="s">
        <v>33</v>
      </c>
      <c r="J365" t="s">
        <v>33</v>
      </c>
      <c r="K365" t="s">
        <v>33</v>
      </c>
      <c r="L365" t="s">
        <v>42</v>
      </c>
      <c r="M365" t="s">
        <v>42</v>
      </c>
      <c r="N365">
        <v>2915</v>
      </c>
      <c r="O365">
        <v>0</v>
      </c>
      <c r="P365" t="s">
        <v>93</v>
      </c>
      <c r="Q365">
        <v>0</v>
      </c>
      <c r="R365">
        <v>0</v>
      </c>
      <c r="S365">
        <v>0</v>
      </c>
      <c r="T365" t="s">
        <v>44</v>
      </c>
      <c r="U365" t="s">
        <v>33</v>
      </c>
      <c r="V365" t="s">
        <v>34</v>
      </c>
      <c r="W365" t="s">
        <v>33</v>
      </c>
      <c r="X365" t="s">
        <v>33</v>
      </c>
      <c r="Y365" t="s">
        <v>33</v>
      </c>
      <c r="Z365" t="s">
        <v>34</v>
      </c>
      <c r="AA365" t="s">
        <v>33</v>
      </c>
      <c r="AB365" t="s">
        <v>45</v>
      </c>
      <c r="AC365">
        <v>0</v>
      </c>
      <c r="AD365">
        <v>0</v>
      </c>
      <c r="AE365" t="s">
        <v>39</v>
      </c>
      <c r="AF365" t="s">
        <v>1193</v>
      </c>
    </row>
    <row r="366" spans="1:32" x14ac:dyDescent="0.25">
      <c r="A366" t="s">
        <v>429</v>
      </c>
      <c r="B366">
        <v>62</v>
      </c>
      <c r="C366" t="s">
        <v>41</v>
      </c>
      <c r="D366" t="s">
        <v>32</v>
      </c>
      <c r="E366" t="s">
        <v>33</v>
      </c>
      <c r="F366" t="s">
        <v>33</v>
      </c>
      <c r="G366" t="s">
        <v>33</v>
      </c>
      <c r="H366" t="s">
        <v>33</v>
      </c>
      <c r="I366" t="s">
        <v>33</v>
      </c>
      <c r="J366" t="s">
        <v>33</v>
      </c>
      <c r="K366" t="s">
        <v>33</v>
      </c>
      <c r="L366" t="s">
        <v>42</v>
      </c>
      <c r="M366" t="s">
        <v>42</v>
      </c>
      <c r="N366">
        <v>2916</v>
      </c>
      <c r="O366">
        <v>0</v>
      </c>
      <c r="P366" t="s">
        <v>36</v>
      </c>
      <c r="Q366">
        <v>0</v>
      </c>
      <c r="R366">
        <v>0</v>
      </c>
      <c r="S366">
        <v>0</v>
      </c>
      <c r="T366" t="s">
        <v>44</v>
      </c>
      <c r="U366" t="s">
        <v>33</v>
      </c>
      <c r="V366" t="s">
        <v>33</v>
      </c>
      <c r="W366" t="s">
        <v>33</v>
      </c>
      <c r="X366" t="s">
        <v>33</v>
      </c>
      <c r="Y366" t="s">
        <v>33</v>
      </c>
      <c r="Z366" t="s">
        <v>33</v>
      </c>
      <c r="AA366" t="s">
        <v>33</v>
      </c>
      <c r="AB366" t="s">
        <v>45</v>
      </c>
      <c r="AC366">
        <v>0</v>
      </c>
      <c r="AD366">
        <v>0</v>
      </c>
      <c r="AE366" t="s">
        <v>39</v>
      </c>
      <c r="AF366" t="s">
        <v>1193</v>
      </c>
    </row>
    <row r="367" spans="1:32" x14ac:dyDescent="0.25">
      <c r="A367" t="s">
        <v>430</v>
      </c>
      <c r="B367">
        <v>62</v>
      </c>
      <c r="C367" t="s">
        <v>41</v>
      </c>
      <c r="D367" t="s">
        <v>32</v>
      </c>
      <c r="E367" t="s">
        <v>33</v>
      </c>
      <c r="F367" t="s">
        <v>33</v>
      </c>
      <c r="G367" t="s">
        <v>33</v>
      </c>
      <c r="H367" t="s">
        <v>33</v>
      </c>
      <c r="I367" t="s">
        <v>33</v>
      </c>
      <c r="J367" t="s">
        <v>33</v>
      </c>
      <c r="K367" t="s">
        <v>33</v>
      </c>
      <c r="L367" t="s">
        <v>42</v>
      </c>
      <c r="M367" t="s">
        <v>42</v>
      </c>
      <c r="N367">
        <v>2923</v>
      </c>
      <c r="O367">
        <v>0</v>
      </c>
      <c r="P367" t="s">
        <v>47</v>
      </c>
      <c r="Q367">
        <v>0</v>
      </c>
      <c r="R367">
        <v>0</v>
      </c>
      <c r="S367">
        <v>0</v>
      </c>
      <c r="T367" t="s">
        <v>44</v>
      </c>
      <c r="U367" t="s">
        <v>34</v>
      </c>
      <c r="V367" t="s">
        <v>33</v>
      </c>
      <c r="W367" t="s">
        <v>33</v>
      </c>
      <c r="X367" t="s">
        <v>33</v>
      </c>
      <c r="Y367" t="s">
        <v>33</v>
      </c>
      <c r="Z367" t="s">
        <v>34</v>
      </c>
      <c r="AA367" t="s">
        <v>33</v>
      </c>
      <c r="AB367" t="s">
        <v>48</v>
      </c>
      <c r="AC367">
        <v>0</v>
      </c>
      <c r="AD367">
        <v>0</v>
      </c>
      <c r="AE367" t="s">
        <v>39</v>
      </c>
      <c r="AF367" t="s">
        <v>1190</v>
      </c>
    </row>
    <row r="368" spans="1:32" x14ac:dyDescent="0.25">
      <c r="A368" t="s">
        <v>431</v>
      </c>
      <c r="B368">
        <v>23</v>
      </c>
      <c r="C368" t="s">
        <v>31</v>
      </c>
      <c r="D368" t="s">
        <v>32</v>
      </c>
      <c r="E368" t="s">
        <v>33</v>
      </c>
      <c r="F368" t="s">
        <v>33</v>
      </c>
      <c r="G368" t="s">
        <v>33</v>
      </c>
      <c r="H368" t="s">
        <v>33</v>
      </c>
      <c r="I368" t="s">
        <v>33</v>
      </c>
      <c r="J368" t="s">
        <v>33</v>
      </c>
      <c r="K368" t="s">
        <v>33</v>
      </c>
      <c r="L368" t="s">
        <v>42</v>
      </c>
      <c r="M368" t="s">
        <v>42</v>
      </c>
      <c r="N368">
        <v>2932</v>
      </c>
      <c r="O368">
        <v>0</v>
      </c>
      <c r="P368" t="s">
        <v>36</v>
      </c>
      <c r="Q368">
        <v>0</v>
      </c>
      <c r="R368">
        <v>0</v>
      </c>
      <c r="S368">
        <v>0</v>
      </c>
      <c r="T368" t="s">
        <v>44</v>
      </c>
      <c r="U368" t="s">
        <v>33</v>
      </c>
      <c r="V368" t="s">
        <v>34</v>
      </c>
      <c r="W368" t="s">
        <v>33</v>
      </c>
      <c r="X368" t="s">
        <v>33</v>
      </c>
      <c r="Y368" t="s">
        <v>33</v>
      </c>
      <c r="Z368" t="s">
        <v>34</v>
      </c>
      <c r="AA368" t="s">
        <v>33</v>
      </c>
      <c r="AB368" t="s">
        <v>38</v>
      </c>
      <c r="AC368">
        <v>0</v>
      </c>
      <c r="AD368">
        <v>0</v>
      </c>
      <c r="AE368" t="s">
        <v>39</v>
      </c>
      <c r="AF368" t="s">
        <v>1192</v>
      </c>
    </row>
    <row r="369" spans="1:32" x14ac:dyDescent="0.25">
      <c r="A369" t="s">
        <v>432</v>
      </c>
      <c r="B369">
        <v>22</v>
      </c>
      <c r="C369" t="s">
        <v>31</v>
      </c>
      <c r="D369" t="s">
        <v>32</v>
      </c>
      <c r="E369" t="s">
        <v>33</v>
      </c>
      <c r="F369" t="s">
        <v>33</v>
      </c>
      <c r="G369" t="s">
        <v>33</v>
      </c>
      <c r="H369" t="s">
        <v>33</v>
      </c>
      <c r="I369" t="s">
        <v>33</v>
      </c>
      <c r="J369" t="s">
        <v>33</v>
      </c>
      <c r="K369" t="s">
        <v>33</v>
      </c>
      <c r="L369" t="s">
        <v>42</v>
      </c>
      <c r="M369" t="s">
        <v>42</v>
      </c>
      <c r="N369">
        <v>2933</v>
      </c>
      <c r="O369">
        <v>0</v>
      </c>
      <c r="P369" t="s">
        <v>66</v>
      </c>
      <c r="Q369">
        <v>0</v>
      </c>
      <c r="R369">
        <v>0</v>
      </c>
      <c r="S369">
        <v>0</v>
      </c>
      <c r="T369" t="s">
        <v>44</v>
      </c>
      <c r="U369" t="s">
        <v>33</v>
      </c>
      <c r="V369" t="s">
        <v>34</v>
      </c>
      <c r="W369" t="s">
        <v>33</v>
      </c>
      <c r="X369" t="s">
        <v>33</v>
      </c>
      <c r="Y369" t="s">
        <v>33</v>
      </c>
      <c r="Z369" t="s">
        <v>34</v>
      </c>
      <c r="AA369" t="s">
        <v>33</v>
      </c>
      <c r="AB369" t="s">
        <v>38</v>
      </c>
      <c r="AC369">
        <v>0</v>
      </c>
      <c r="AD369">
        <v>0</v>
      </c>
      <c r="AE369" t="s">
        <v>39</v>
      </c>
      <c r="AF369" t="s">
        <v>1192</v>
      </c>
    </row>
    <row r="370" spans="1:32" x14ac:dyDescent="0.25">
      <c r="A370" t="s">
        <v>433</v>
      </c>
      <c r="B370">
        <v>59</v>
      </c>
      <c r="C370" t="s">
        <v>51</v>
      </c>
      <c r="D370" t="s">
        <v>32</v>
      </c>
      <c r="E370" t="s">
        <v>33</v>
      </c>
      <c r="F370" t="s">
        <v>34</v>
      </c>
      <c r="G370" t="s">
        <v>33</v>
      </c>
      <c r="H370" t="s">
        <v>33</v>
      </c>
      <c r="I370" t="s">
        <v>34</v>
      </c>
      <c r="J370" t="s">
        <v>33</v>
      </c>
      <c r="K370" t="s">
        <v>33</v>
      </c>
      <c r="L370" t="s">
        <v>52</v>
      </c>
      <c r="M370" t="s">
        <v>52</v>
      </c>
      <c r="N370">
        <v>3672</v>
      </c>
      <c r="O370">
        <v>2</v>
      </c>
      <c r="P370" t="s">
        <v>66</v>
      </c>
      <c r="Q370">
        <v>12</v>
      </c>
      <c r="R370">
        <v>11</v>
      </c>
      <c r="S370">
        <v>11.5</v>
      </c>
      <c r="T370" t="s">
        <v>54</v>
      </c>
      <c r="U370" t="s">
        <v>33</v>
      </c>
      <c r="V370" t="s">
        <v>34</v>
      </c>
      <c r="W370" t="s">
        <v>33</v>
      </c>
      <c r="X370" t="s">
        <v>33</v>
      </c>
      <c r="Y370" t="s">
        <v>33</v>
      </c>
      <c r="Z370" t="s">
        <v>33</v>
      </c>
      <c r="AA370" t="s">
        <v>33</v>
      </c>
      <c r="AB370" t="s">
        <v>45</v>
      </c>
      <c r="AC370">
        <v>0</v>
      </c>
      <c r="AD370">
        <v>11.5</v>
      </c>
      <c r="AE370" t="s">
        <v>39</v>
      </c>
      <c r="AF370" t="s">
        <v>1193</v>
      </c>
    </row>
    <row r="371" spans="1:32" x14ac:dyDescent="0.25">
      <c r="A371" t="s">
        <v>434</v>
      </c>
      <c r="B371">
        <v>56</v>
      </c>
      <c r="C371" t="s">
        <v>51</v>
      </c>
      <c r="D371" t="s">
        <v>32</v>
      </c>
      <c r="E371" t="s">
        <v>33</v>
      </c>
      <c r="F371" t="s">
        <v>33</v>
      </c>
      <c r="G371" t="s">
        <v>33</v>
      </c>
      <c r="H371" t="s">
        <v>33</v>
      </c>
      <c r="I371" t="s">
        <v>33</v>
      </c>
      <c r="J371" t="s">
        <v>33</v>
      </c>
      <c r="K371" t="s">
        <v>33</v>
      </c>
      <c r="L371" t="s">
        <v>42</v>
      </c>
      <c r="M371" t="s">
        <v>42</v>
      </c>
      <c r="N371">
        <v>2956</v>
      </c>
      <c r="O371">
        <v>0</v>
      </c>
      <c r="P371" t="s">
        <v>36</v>
      </c>
      <c r="Q371">
        <v>0</v>
      </c>
      <c r="R371">
        <v>0</v>
      </c>
      <c r="S371">
        <v>0</v>
      </c>
      <c r="T371" t="s">
        <v>44</v>
      </c>
      <c r="U371" t="s">
        <v>34</v>
      </c>
      <c r="V371" t="s">
        <v>33</v>
      </c>
      <c r="W371" t="s">
        <v>33</v>
      </c>
      <c r="X371" t="s">
        <v>33</v>
      </c>
      <c r="Y371" t="s">
        <v>33</v>
      </c>
      <c r="Z371" t="s">
        <v>33</v>
      </c>
      <c r="AA371" t="s">
        <v>33</v>
      </c>
      <c r="AB371" t="s">
        <v>48</v>
      </c>
      <c r="AC371">
        <v>0</v>
      </c>
      <c r="AD371">
        <v>0</v>
      </c>
      <c r="AE371" t="s">
        <v>39</v>
      </c>
      <c r="AF371" t="s">
        <v>1190</v>
      </c>
    </row>
    <row r="372" spans="1:32" x14ac:dyDescent="0.25">
      <c r="A372" t="s">
        <v>435</v>
      </c>
      <c r="B372">
        <v>69</v>
      </c>
      <c r="C372" t="s">
        <v>41</v>
      </c>
      <c r="D372" t="s">
        <v>32</v>
      </c>
      <c r="E372" t="s">
        <v>33</v>
      </c>
      <c r="F372" t="s">
        <v>33</v>
      </c>
      <c r="G372" t="s">
        <v>33</v>
      </c>
      <c r="H372" t="s">
        <v>33</v>
      </c>
      <c r="I372" t="s">
        <v>33</v>
      </c>
      <c r="J372" t="s">
        <v>33</v>
      </c>
      <c r="K372" t="s">
        <v>33</v>
      </c>
      <c r="L372" t="s">
        <v>42</v>
      </c>
      <c r="M372" t="s">
        <v>42</v>
      </c>
      <c r="N372">
        <v>2978</v>
      </c>
      <c r="O372">
        <v>0</v>
      </c>
      <c r="P372" t="s">
        <v>66</v>
      </c>
      <c r="Q372">
        <v>0</v>
      </c>
      <c r="R372">
        <v>0</v>
      </c>
      <c r="S372">
        <v>0</v>
      </c>
      <c r="T372" t="s">
        <v>44</v>
      </c>
      <c r="U372" t="s">
        <v>34</v>
      </c>
      <c r="V372" t="s">
        <v>33</v>
      </c>
      <c r="W372" t="s">
        <v>33</v>
      </c>
      <c r="X372" t="s">
        <v>33</v>
      </c>
      <c r="Y372" t="s">
        <v>33</v>
      </c>
      <c r="Z372" t="s">
        <v>33</v>
      </c>
      <c r="AA372" t="s">
        <v>33</v>
      </c>
      <c r="AB372" t="s">
        <v>48</v>
      </c>
      <c r="AC372">
        <v>0</v>
      </c>
      <c r="AD372">
        <v>0</v>
      </c>
      <c r="AE372" t="s">
        <v>39</v>
      </c>
      <c r="AF372" t="s">
        <v>1190</v>
      </c>
    </row>
    <row r="373" spans="1:32" x14ac:dyDescent="0.25">
      <c r="A373" t="s">
        <v>436</v>
      </c>
      <c r="B373">
        <v>61</v>
      </c>
      <c r="C373" t="s">
        <v>41</v>
      </c>
      <c r="D373" t="s">
        <v>32</v>
      </c>
      <c r="E373" t="s">
        <v>33</v>
      </c>
      <c r="F373" t="s">
        <v>33</v>
      </c>
      <c r="G373" t="s">
        <v>33</v>
      </c>
      <c r="H373" t="s">
        <v>33</v>
      </c>
      <c r="I373" t="s">
        <v>33</v>
      </c>
      <c r="J373" t="s">
        <v>33</v>
      </c>
      <c r="K373" t="s">
        <v>33</v>
      </c>
      <c r="L373" t="s">
        <v>42</v>
      </c>
      <c r="M373" t="s">
        <v>42</v>
      </c>
      <c r="N373">
        <v>2985</v>
      </c>
      <c r="O373">
        <v>0</v>
      </c>
      <c r="P373" t="s">
        <v>47</v>
      </c>
      <c r="Q373">
        <v>0</v>
      </c>
      <c r="R373">
        <v>0</v>
      </c>
      <c r="S373">
        <v>0</v>
      </c>
      <c r="T373" t="s">
        <v>44</v>
      </c>
      <c r="U373" t="s">
        <v>34</v>
      </c>
      <c r="V373" t="s">
        <v>33</v>
      </c>
      <c r="W373" t="s">
        <v>33</v>
      </c>
      <c r="X373" t="s">
        <v>33</v>
      </c>
      <c r="Y373" t="s">
        <v>33</v>
      </c>
      <c r="Z373" t="s">
        <v>33</v>
      </c>
      <c r="AA373" t="s">
        <v>33</v>
      </c>
      <c r="AB373" t="s">
        <v>48</v>
      </c>
      <c r="AC373">
        <v>0</v>
      </c>
      <c r="AD373">
        <v>0</v>
      </c>
      <c r="AE373" t="s">
        <v>39</v>
      </c>
      <c r="AF373" t="s">
        <v>1190</v>
      </c>
    </row>
    <row r="374" spans="1:32" x14ac:dyDescent="0.25">
      <c r="A374" t="s">
        <v>1128</v>
      </c>
      <c r="B374">
        <v>64</v>
      </c>
      <c r="C374" t="s">
        <v>41</v>
      </c>
      <c r="D374" t="s">
        <v>79</v>
      </c>
      <c r="E374" t="s">
        <v>33</v>
      </c>
      <c r="F374" t="s">
        <v>33</v>
      </c>
      <c r="G374" t="s">
        <v>33</v>
      </c>
      <c r="H374" t="s">
        <v>34</v>
      </c>
      <c r="I374" t="s">
        <v>33</v>
      </c>
      <c r="J374" t="s">
        <v>34</v>
      </c>
      <c r="K374" t="s">
        <v>34</v>
      </c>
      <c r="L374" t="s">
        <v>52</v>
      </c>
      <c r="M374" t="s">
        <v>52</v>
      </c>
      <c r="N374">
        <v>1757</v>
      </c>
      <c r="O374">
        <v>3</v>
      </c>
      <c r="P374" t="s">
        <v>145</v>
      </c>
      <c r="Q374">
        <v>5</v>
      </c>
      <c r="R374">
        <v>5</v>
      </c>
      <c r="S374">
        <v>5</v>
      </c>
      <c r="T374" t="s">
        <v>37</v>
      </c>
      <c r="U374" t="s">
        <v>33</v>
      </c>
      <c r="V374" t="s">
        <v>33</v>
      </c>
      <c r="W374" t="s">
        <v>33</v>
      </c>
      <c r="X374" t="s">
        <v>33</v>
      </c>
      <c r="Y374" t="s">
        <v>34</v>
      </c>
      <c r="Z374" t="s">
        <v>34</v>
      </c>
      <c r="AA374" t="s">
        <v>34</v>
      </c>
      <c r="AB374" t="s">
        <v>224</v>
      </c>
      <c r="AC374">
        <v>1</v>
      </c>
      <c r="AD374">
        <v>5</v>
      </c>
      <c r="AE374" t="s">
        <v>56</v>
      </c>
      <c r="AF374" t="s">
        <v>1194</v>
      </c>
    </row>
    <row r="375" spans="1:32" x14ac:dyDescent="0.25">
      <c r="A375" t="s">
        <v>438</v>
      </c>
      <c r="B375">
        <v>54</v>
      </c>
      <c r="C375" t="s">
        <v>51</v>
      </c>
      <c r="D375" t="s">
        <v>32</v>
      </c>
      <c r="E375" t="s">
        <v>33</v>
      </c>
      <c r="F375" t="s">
        <v>33</v>
      </c>
      <c r="G375" t="s">
        <v>33</v>
      </c>
      <c r="H375" t="s">
        <v>33</v>
      </c>
      <c r="I375" t="s">
        <v>33</v>
      </c>
      <c r="J375" t="s">
        <v>33</v>
      </c>
      <c r="K375" t="s">
        <v>33</v>
      </c>
      <c r="L375" t="s">
        <v>42</v>
      </c>
      <c r="M375" t="s">
        <v>42</v>
      </c>
      <c r="N375">
        <v>3007</v>
      </c>
      <c r="O375">
        <v>0</v>
      </c>
      <c r="P375" t="s">
        <v>47</v>
      </c>
      <c r="Q375">
        <v>0</v>
      </c>
      <c r="R375">
        <v>0</v>
      </c>
      <c r="S375">
        <v>0</v>
      </c>
      <c r="T375" t="s">
        <v>44</v>
      </c>
      <c r="U375" t="s">
        <v>34</v>
      </c>
      <c r="V375" t="s">
        <v>33</v>
      </c>
      <c r="W375" t="s">
        <v>33</v>
      </c>
      <c r="X375" t="s">
        <v>33</v>
      </c>
      <c r="Y375" t="s">
        <v>33</v>
      </c>
      <c r="Z375" t="s">
        <v>33</v>
      </c>
      <c r="AA375" t="s">
        <v>33</v>
      </c>
      <c r="AB375" t="s">
        <v>48</v>
      </c>
      <c r="AC375">
        <v>0</v>
      </c>
      <c r="AD375">
        <v>0</v>
      </c>
      <c r="AE375" t="s">
        <v>39</v>
      </c>
      <c r="AF375" t="s">
        <v>1190</v>
      </c>
    </row>
    <row r="376" spans="1:32" x14ac:dyDescent="0.25">
      <c r="A376" t="s">
        <v>439</v>
      </c>
      <c r="B376">
        <v>46</v>
      </c>
      <c r="C376" t="s">
        <v>51</v>
      </c>
      <c r="D376" t="s">
        <v>32</v>
      </c>
      <c r="E376" t="s">
        <v>33</v>
      </c>
      <c r="F376" t="s">
        <v>33</v>
      </c>
      <c r="G376" t="s">
        <v>33</v>
      </c>
      <c r="H376" t="s">
        <v>33</v>
      </c>
      <c r="I376" t="s">
        <v>33</v>
      </c>
      <c r="J376" t="s">
        <v>33</v>
      </c>
      <c r="K376" t="s">
        <v>33</v>
      </c>
      <c r="L376" t="s">
        <v>42</v>
      </c>
      <c r="M376" t="s">
        <v>42</v>
      </c>
      <c r="N376">
        <v>3008</v>
      </c>
      <c r="O376">
        <v>0</v>
      </c>
      <c r="P376" t="s">
        <v>110</v>
      </c>
      <c r="Q376">
        <v>0</v>
      </c>
      <c r="R376">
        <v>0</v>
      </c>
      <c r="S376">
        <v>0</v>
      </c>
      <c r="T376" t="s">
        <v>44</v>
      </c>
      <c r="U376" t="s">
        <v>33</v>
      </c>
      <c r="V376" t="s">
        <v>34</v>
      </c>
      <c r="W376" t="s">
        <v>33</v>
      </c>
      <c r="X376" t="s">
        <v>33</v>
      </c>
      <c r="Y376" t="s">
        <v>33</v>
      </c>
      <c r="Z376" t="s">
        <v>34</v>
      </c>
      <c r="AA376" t="s">
        <v>33</v>
      </c>
      <c r="AB376" t="s">
        <v>38</v>
      </c>
      <c r="AC376">
        <v>0</v>
      </c>
      <c r="AD376">
        <v>0</v>
      </c>
      <c r="AE376" t="s">
        <v>39</v>
      </c>
      <c r="AF376" t="s">
        <v>1192</v>
      </c>
    </row>
    <row r="377" spans="1:32" x14ac:dyDescent="0.25">
      <c r="A377" t="s">
        <v>440</v>
      </c>
      <c r="B377">
        <v>31</v>
      </c>
      <c r="C377" t="s">
        <v>58</v>
      </c>
      <c r="D377" t="s">
        <v>32</v>
      </c>
      <c r="E377" t="s">
        <v>33</v>
      </c>
      <c r="F377" t="s">
        <v>33</v>
      </c>
      <c r="G377" t="s">
        <v>33</v>
      </c>
      <c r="H377" t="s">
        <v>33</v>
      </c>
      <c r="I377" t="s">
        <v>33</v>
      </c>
      <c r="J377" t="s">
        <v>33</v>
      </c>
      <c r="K377" t="s">
        <v>33</v>
      </c>
      <c r="L377" t="s">
        <v>42</v>
      </c>
      <c r="M377" t="s">
        <v>42</v>
      </c>
      <c r="N377">
        <v>3011</v>
      </c>
      <c r="O377">
        <v>0</v>
      </c>
      <c r="P377" t="s">
        <v>81</v>
      </c>
      <c r="Q377">
        <v>0</v>
      </c>
      <c r="R377">
        <v>0</v>
      </c>
      <c r="S377">
        <v>0</v>
      </c>
      <c r="T377" t="s">
        <v>44</v>
      </c>
      <c r="U377" t="s">
        <v>34</v>
      </c>
      <c r="V377" t="s">
        <v>33</v>
      </c>
      <c r="W377" t="s">
        <v>33</v>
      </c>
      <c r="X377" t="s">
        <v>33</v>
      </c>
      <c r="Y377" t="s">
        <v>33</v>
      </c>
      <c r="Z377" t="s">
        <v>33</v>
      </c>
      <c r="AA377" t="s">
        <v>33</v>
      </c>
      <c r="AB377" t="s">
        <v>48</v>
      </c>
      <c r="AC377">
        <v>0</v>
      </c>
      <c r="AD377">
        <v>0</v>
      </c>
      <c r="AE377" t="s">
        <v>39</v>
      </c>
      <c r="AF377" t="s">
        <v>1190</v>
      </c>
    </row>
    <row r="378" spans="1:32" x14ac:dyDescent="0.25">
      <c r="A378" t="s">
        <v>1127</v>
      </c>
      <c r="B378">
        <v>66</v>
      </c>
      <c r="C378" t="s">
        <v>41</v>
      </c>
      <c r="D378" t="s">
        <v>79</v>
      </c>
      <c r="E378" t="s">
        <v>33</v>
      </c>
      <c r="F378" t="s">
        <v>33</v>
      </c>
      <c r="G378" t="s">
        <v>33</v>
      </c>
      <c r="H378" t="s">
        <v>34</v>
      </c>
      <c r="I378" t="s">
        <v>33</v>
      </c>
      <c r="J378" t="s">
        <v>33</v>
      </c>
      <c r="K378" t="s">
        <v>33</v>
      </c>
      <c r="L378" t="s">
        <v>35</v>
      </c>
      <c r="M378" t="s">
        <v>35</v>
      </c>
      <c r="N378">
        <v>1753</v>
      </c>
      <c r="O378">
        <v>2</v>
      </c>
      <c r="P378" t="s">
        <v>68</v>
      </c>
      <c r="Q378">
        <v>15</v>
      </c>
      <c r="R378">
        <v>15</v>
      </c>
      <c r="S378">
        <v>15</v>
      </c>
      <c r="T378" t="s">
        <v>54</v>
      </c>
      <c r="U378" t="s">
        <v>33</v>
      </c>
      <c r="V378" t="s">
        <v>34</v>
      </c>
      <c r="W378" t="s">
        <v>33</v>
      </c>
      <c r="X378" t="s">
        <v>34</v>
      </c>
      <c r="Y378" t="s">
        <v>34</v>
      </c>
      <c r="Z378" t="s">
        <v>34</v>
      </c>
      <c r="AA378" t="s">
        <v>34</v>
      </c>
      <c r="AB378" t="s">
        <v>55</v>
      </c>
      <c r="AC378">
        <v>1</v>
      </c>
      <c r="AD378">
        <v>15</v>
      </c>
      <c r="AE378" t="s">
        <v>56</v>
      </c>
      <c r="AF378" t="s">
        <v>1191</v>
      </c>
    </row>
    <row r="379" spans="1:32" x14ac:dyDescent="0.25">
      <c r="A379" t="s">
        <v>442</v>
      </c>
      <c r="B379">
        <v>42</v>
      </c>
      <c r="C379" t="s">
        <v>58</v>
      </c>
      <c r="D379" t="s">
        <v>32</v>
      </c>
      <c r="E379" t="s">
        <v>33</v>
      </c>
      <c r="F379" t="s">
        <v>33</v>
      </c>
      <c r="G379" t="s">
        <v>33</v>
      </c>
      <c r="H379" t="s">
        <v>33</v>
      </c>
      <c r="I379" t="s">
        <v>33</v>
      </c>
      <c r="J379" t="s">
        <v>33</v>
      </c>
      <c r="K379" t="s">
        <v>33</v>
      </c>
      <c r="L379" t="s">
        <v>42</v>
      </c>
      <c r="M379" t="s">
        <v>42</v>
      </c>
      <c r="N379">
        <v>3038</v>
      </c>
      <c r="O379">
        <v>0</v>
      </c>
      <c r="P379" t="s">
        <v>66</v>
      </c>
      <c r="Q379">
        <v>0</v>
      </c>
      <c r="R379">
        <v>0</v>
      </c>
      <c r="S379">
        <v>0</v>
      </c>
      <c r="T379" t="s">
        <v>44</v>
      </c>
      <c r="U379" t="s">
        <v>33</v>
      </c>
      <c r="V379" t="s">
        <v>34</v>
      </c>
      <c r="W379" t="s">
        <v>33</v>
      </c>
      <c r="X379" t="s">
        <v>33</v>
      </c>
      <c r="Y379" t="s">
        <v>33</v>
      </c>
      <c r="Z379" t="s">
        <v>34</v>
      </c>
      <c r="AA379" t="s">
        <v>33</v>
      </c>
      <c r="AB379" t="s">
        <v>38</v>
      </c>
      <c r="AC379">
        <v>0</v>
      </c>
      <c r="AD379">
        <v>0</v>
      </c>
      <c r="AE379" t="s">
        <v>39</v>
      </c>
      <c r="AF379" t="s">
        <v>1192</v>
      </c>
    </row>
    <row r="380" spans="1:32" x14ac:dyDescent="0.25">
      <c r="A380" t="s">
        <v>443</v>
      </c>
      <c r="B380">
        <v>48</v>
      </c>
      <c r="C380" t="s">
        <v>51</v>
      </c>
      <c r="D380" t="s">
        <v>32</v>
      </c>
      <c r="E380" t="s">
        <v>33</v>
      </c>
      <c r="F380" t="s">
        <v>33</v>
      </c>
      <c r="G380" t="s">
        <v>33</v>
      </c>
      <c r="H380" t="s">
        <v>33</v>
      </c>
      <c r="I380" t="s">
        <v>33</v>
      </c>
      <c r="J380" t="s">
        <v>33</v>
      </c>
      <c r="K380" t="s">
        <v>33</v>
      </c>
      <c r="L380" t="s">
        <v>42</v>
      </c>
      <c r="M380" t="s">
        <v>42</v>
      </c>
      <c r="N380">
        <v>3050</v>
      </c>
      <c r="O380">
        <v>0</v>
      </c>
      <c r="P380" t="s">
        <v>47</v>
      </c>
      <c r="Q380">
        <v>0</v>
      </c>
      <c r="R380">
        <v>0</v>
      </c>
      <c r="S380">
        <v>0</v>
      </c>
      <c r="T380" t="s">
        <v>44</v>
      </c>
      <c r="U380" t="s">
        <v>33</v>
      </c>
      <c r="V380" t="s">
        <v>34</v>
      </c>
      <c r="W380" t="s">
        <v>33</v>
      </c>
      <c r="X380" t="s">
        <v>34</v>
      </c>
      <c r="Y380" t="s">
        <v>33</v>
      </c>
      <c r="Z380" t="s">
        <v>34</v>
      </c>
      <c r="AA380" t="s">
        <v>33</v>
      </c>
      <c r="AB380" t="s">
        <v>45</v>
      </c>
      <c r="AC380">
        <v>0</v>
      </c>
      <c r="AD380">
        <v>0</v>
      </c>
      <c r="AE380" t="s">
        <v>39</v>
      </c>
      <c r="AF380" t="s">
        <v>1193</v>
      </c>
    </row>
    <row r="381" spans="1:32" x14ac:dyDescent="0.25">
      <c r="A381" t="s">
        <v>444</v>
      </c>
      <c r="B381">
        <v>68</v>
      </c>
      <c r="C381" t="s">
        <v>41</v>
      </c>
      <c r="D381" t="s">
        <v>32</v>
      </c>
      <c r="E381" t="s">
        <v>33</v>
      </c>
      <c r="F381" t="s">
        <v>33</v>
      </c>
      <c r="G381" t="s">
        <v>33</v>
      </c>
      <c r="H381" t="s">
        <v>33</v>
      </c>
      <c r="I381" t="s">
        <v>33</v>
      </c>
      <c r="J381" t="s">
        <v>33</v>
      </c>
      <c r="K381" t="s">
        <v>33</v>
      </c>
      <c r="L381" t="s">
        <v>42</v>
      </c>
      <c r="M381" t="s">
        <v>42</v>
      </c>
      <c r="N381">
        <v>3066</v>
      </c>
      <c r="O381">
        <v>0</v>
      </c>
      <c r="P381" t="s">
        <v>36</v>
      </c>
      <c r="Q381">
        <v>0</v>
      </c>
      <c r="R381">
        <v>0</v>
      </c>
      <c r="S381">
        <v>0</v>
      </c>
      <c r="T381" t="s">
        <v>44</v>
      </c>
      <c r="U381" t="s">
        <v>34</v>
      </c>
      <c r="V381" t="s">
        <v>33</v>
      </c>
      <c r="W381" t="s">
        <v>33</v>
      </c>
      <c r="X381" t="s">
        <v>33</v>
      </c>
      <c r="Y381" t="s">
        <v>33</v>
      </c>
      <c r="Z381" t="s">
        <v>33</v>
      </c>
      <c r="AA381" t="s">
        <v>33</v>
      </c>
      <c r="AB381" t="s">
        <v>48</v>
      </c>
      <c r="AC381">
        <v>0</v>
      </c>
      <c r="AD381">
        <v>0</v>
      </c>
      <c r="AE381" t="s">
        <v>39</v>
      </c>
      <c r="AF381" t="s">
        <v>1190</v>
      </c>
    </row>
    <row r="382" spans="1:32" x14ac:dyDescent="0.25">
      <c r="A382" t="s">
        <v>445</v>
      </c>
      <c r="B382">
        <v>42</v>
      </c>
      <c r="C382" t="s">
        <v>58</v>
      </c>
      <c r="D382" t="s">
        <v>32</v>
      </c>
      <c r="E382" t="s">
        <v>33</v>
      </c>
      <c r="F382" t="s">
        <v>33</v>
      </c>
      <c r="G382" t="s">
        <v>33</v>
      </c>
      <c r="H382" t="s">
        <v>33</v>
      </c>
      <c r="I382" t="s">
        <v>33</v>
      </c>
      <c r="J382" t="s">
        <v>33</v>
      </c>
      <c r="K382" t="s">
        <v>33</v>
      </c>
      <c r="L382" t="s">
        <v>42</v>
      </c>
      <c r="M382" t="s">
        <v>42</v>
      </c>
      <c r="N382">
        <v>3075</v>
      </c>
      <c r="O382">
        <v>0</v>
      </c>
      <c r="P382" t="s">
        <v>63</v>
      </c>
      <c r="Q382">
        <v>0</v>
      </c>
      <c r="R382">
        <v>0</v>
      </c>
      <c r="S382">
        <v>0</v>
      </c>
      <c r="T382" t="s">
        <v>44</v>
      </c>
      <c r="U382" t="s">
        <v>34</v>
      </c>
      <c r="V382" t="s">
        <v>33</v>
      </c>
      <c r="W382" t="s">
        <v>33</v>
      </c>
      <c r="X382" t="s">
        <v>33</v>
      </c>
      <c r="Y382" t="s">
        <v>33</v>
      </c>
      <c r="Z382" t="s">
        <v>34</v>
      </c>
      <c r="AA382" t="s">
        <v>33</v>
      </c>
      <c r="AB382" t="s">
        <v>48</v>
      </c>
      <c r="AC382">
        <v>0</v>
      </c>
      <c r="AD382">
        <v>0</v>
      </c>
      <c r="AE382" t="s">
        <v>39</v>
      </c>
      <c r="AF382" t="s">
        <v>1190</v>
      </c>
    </row>
    <row r="383" spans="1:32" x14ac:dyDescent="0.25">
      <c r="A383" t="s">
        <v>1126</v>
      </c>
      <c r="B383">
        <v>62</v>
      </c>
      <c r="C383" t="s">
        <v>41</v>
      </c>
      <c r="D383" t="s">
        <v>32</v>
      </c>
      <c r="E383" t="s">
        <v>33</v>
      </c>
      <c r="F383" t="s">
        <v>34</v>
      </c>
      <c r="G383" t="s">
        <v>33</v>
      </c>
      <c r="H383" t="s">
        <v>33</v>
      </c>
      <c r="I383" t="s">
        <v>34</v>
      </c>
      <c r="J383" t="s">
        <v>34</v>
      </c>
      <c r="K383" t="s">
        <v>34</v>
      </c>
      <c r="L383" t="s">
        <v>52</v>
      </c>
      <c r="M383" t="s">
        <v>52</v>
      </c>
      <c r="N383">
        <v>1750</v>
      </c>
      <c r="O383">
        <v>2</v>
      </c>
      <c r="P383" t="s">
        <v>68</v>
      </c>
      <c r="Q383">
        <v>5</v>
      </c>
      <c r="R383">
        <v>3</v>
      </c>
      <c r="S383">
        <v>4</v>
      </c>
      <c r="T383" t="s">
        <v>44</v>
      </c>
      <c r="U383" t="s">
        <v>34</v>
      </c>
      <c r="V383" t="s">
        <v>33</v>
      </c>
      <c r="W383" t="s">
        <v>33</v>
      </c>
      <c r="X383" t="s">
        <v>33</v>
      </c>
      <c r="Y383" t="s">
        <v>34</v>
      </c>
      <c r="Z383" t="s">
        <v>33</v>
      </c>
      <c r="AA383" t="s">
        <v>34</v>
      </c>
      <c r="AB383" t="s">
        <v>48</v>
      </c>
      <c r="AC383">
        <v>0</v>
      </c>
      <c r="AD383">
        <v>4</v>
      </c>
      <c r="AE383" t="s">
        <v>39</v>
      </c>
      <c r="AF383" t="s">
        <v>1190</v>
      </c>
    </row>
    <row r="384" spans="1:32" x14ac:dyDescent="0.25">
      <c r="A384" t="s">
        <v>447</v>
      </c>
      <c r="B384">
        <v>74</v>
      </c>
      <c r="C384" t="s">
        <v>41</v>
      </c>
      <c r="D384" t="s">
        <v>32</v>
      </c>
      <c r="E384" t="s">
        <v>33</v>
      </c>
      <c r="F384" t="s">
        <v>33</v>
      </c>
      <c r="G384" t="s">
        <v>33</v>
      </c>
      <c r="H384" t="s">
        <v>33</v>
      </c>
      <c r="I384" t="s">
        <v>33</v>
      </c>
      <c r="J384" t="s">
        <v>33</v>
      </c>
      <c r="K384" t="s">
        <v>33</v>
      </c>
      <c r="L384" t="s">
        <v>42</v>
      </c>
      <c r="M384" t="s">
        <v>42</v>
      </c>
      <c r="N384">
        <v>3082</v>
      </c>
      <c r="O384">
        <v>0</v>
      </c>
      <c r="P384" t="s">
        <v>66</v>
      </c>
      <c r="Q384">
        <v>0</v>
      </c>
      <c r="R384">
        <v>0</v>
      </c>
      <c r="S384">
        <v>0</v>
      </c>
      <c r="T384" t="s">
        <v>44</v>
      </c>
      <c r="U384" t="s">
        <v>34</v>
      </c>
      <c r="V384" t="s">
        <v>33</v>
      </c>
      <c r="W384" t="s">
        <v>33</v>
      </c>
      <c r="X384" t="s">
        <v>33</v>
      </c>
      <c r="Y384" t="s">
        <v>33</v>
      </c>
      <c r="Z384" t="s">
        <v>33</v>
      </c>
      <c r="AA384" t="s">
        <v>33</v>
      </c>
      <c r="AB384" t="s">
        <v>48</v>
      </c>
      <c r="AC384">
        <v>0</v>
      </c>
      <c r="AD384">
        <v>0</v>
      </c>
      <c r="AE384" t="s">
        <v>39</v>
      </c>
      <c r="AF384" t="s">
        <v>1190</v>
      </c>
    </row>
    <row r="385" spans="1:32" x14ac:dyDescent="0.25">
      <c r="A385" t="s">
        <v>448</v>
      </c>
      <c r="B385">
        <v>45</v>
      </c>
      <c r="C385" t="s">
        <v>51</v>
      </c>
      <c r="D385" t="s">
        <v>32</v>
      </c>
      <c r="E385" t="s">
        <v>33</v>
      </c>
      <c r="F385" t="s">
        <v>33</v>
      </c>
      <c r="G385" t="s">
        <v>33</v>
      </c>
      <c r="H385" t="s">
        <v>33</v>
      </c>
      <c r="I385" t="s">
        <v>33</v>
      </c>
      <c r="J385" t="s">
        <v>33</v>
      </c>
      <c r="K385" t="s">
        <v>33</v>
      </c>
      <c r="L385" t="s">
        <v>42</v>
      </c>
      <c r="M385" t="s">
        <v>42</v>
      </c>
      <c r="N385">
        <v>3103</v>
      </c>
      <c r="O385">
        <v>0</v>
      </c>
      <c r="P385" t="s">
        <v>66</v>
      </c>
      <c r="Q385">
        <v>0</v>
      </c>
      <c r="R385">
        <v>0</v>
      </c>
      <c r="S385">
        <v>0</v>
      </c>
      <c r="T385" t="s">
        <v>44</v>
      </c>
      <c r="U385" t="s">
        <v>34</v>
      </c>
      <c r="V385" t="s">
        <v>33</v>
      </c>
      <c r="W385" t="s">
        <v>33</v>
      </c>
      <c r="X385" t="s">
        <v>33</v>
      </c>
      <c r="Y385" t="s">
        <v>33</v>
      </c>
      <c r="Z385" t="s">
        <v>33</v>
      </c>
      <c r="AA385" t="s">
        <v>33</v>
      </c>
      <c r="AB385" t="s">
        <v>48</v>
      </c>
      <c r="AC385">
        <v>0</v>
      </c>
      <c r="AD385">
        <v>0</v>
      </c>
      <c r="AE385" t="s">
        <v>39</v>
      </c>
      <c r="AF385" t="s">
        <v>1190</v>
      </c>
    </row>
    <row r="386" spans="1:32" x14ac:dyDescent="0.25">
      <c r="A386" t="s">
        <v>449</v>
      </c>
      <c r="B386">
        <v>51</v>
      </c>
      <c r="C386" t="s">
        <v>51</v>
      </c>
      <c r="D386" t="s">
        <v>32</v>
      </c>
      <c r="E386" t="s">
        <v>33</v>
      </c>
      <c r="F386" t="s">
        <v>33</v>
      </c>
      <c r="G386" t="s">
        <v>33</v>
      </c>
      <c r="H386" t="s">
        <v>33</v>
      </c>
      <c r="I386" t="s">
        <v>33</v>
      </c>
      <c r="J386" t="s">
        <v>33</v>
      </c>
      <c r="K386" t="s">
        <v>33</v>
      </c>
      <c r="L386" t="s">
        <v>42</v>
      </c>
      <c r="M386" t="s">
        <v>42</v>
      </c>
      <c r="N386">
        <v>3110</v>
      </c>
      <c r="O386">
        <v>0</v>
      </c>
      <c r="P386" t="s">
        <v>93</v>
      </c>
      <c r="Q386">
        <v>0</v>
      </c>
      <c r="R386">
        <v>0</v>
      </c>
      <c r="S386">
        <v>0</v>
      </c>
      <c r="T386" t="s">
        <v>44</v>
      </c>
      <c r="U386" t="s">
        <v>33</v>
      </c>
      <c r="V386" t="s">
        <v>33</v>
      </c>
      <c r="W386" t="s">
        <v>33</v>
      </c>
      <c r="X386" t="s">
        <v>33</v>
      </c>
      <c r="Y386" t="s">
        <v>33</v>
      </c>
      <c r="Z386" t="s">
        <v>34</v>
      </c>
      <c r="AA386" t="s">
        <v>33</v>
      </c>
      <c r="AB386" t="s">
        <v>38</v>
      </c>
      <c r="AC386">
        <v>0</v>
      </c>
      <c r="AD386">
        <v>0</v>
      </c>
      <c r="AE386" t="s">
        <v>39</v>
      </c>
      <c r="AF386" t="s">
        <v>1192</v>
      </c>
    </row>
    <row r="387" spans="1:32" x14ac:dyDescent="0.25">
      <c r="A387" t="s">
        <v>450</v>
      </c>
      <c r="B387">
        <v>89</v>
      </c>
      <c r="C387" t="s">
        <v>41</v>
      </c>
      <c r="D387" t="s">
        <v>32</v>
      </c>
      <c r="E387" t="s">
        <v>33</v>
      </c>
      <c r="F387" t="s">
        <v>33</v>
      </c>
      <c r="G387" t="s">
        <v>33</v>
      </c>
      <c r="H387" t="s">
        <v>33</v>
      </c>
      <c r="I387" t="s">
        <v>33</v>
      </c>
      <c r="J387" t="s">
        <v>33</v>
      </c>
      <c r="K387" t="s">
        <v>33</v>
      </c>
      <c r="L387" t="s">
        <v>42</v>
      </c>
      <c r="M387" t="s">
        <v>42</v>
      </c>
      <c r="N387">
        <v>3115</v>
      </c>
      <c r="O387">
        <v>0</v>
      </c>
      <c r="P387" t="s">
        <v>66</v>
      </c>
      <c r="Q387">
        <v>0</v>
      </c>
      <c r="R387">
        <v>0</v>
      </c>
      <c r="S387">
        <v>0</v>
      </c>
      <c r="T387" t="s">
        <v>44</v>
      </c>
      <c r="U387" t="s">
        <v>33</v>
      </c>
      <c r="V387" t="s">
        <v>34</v>
      </c>
      <c r="W387" t="s">
        <v>33</v>
      </c>
      <c r="X387" t="s">
        <v>33</v>
      </c>
      <c r="Y387" t="s">
        <v>33</v>
      </c>
      <c r="Z387" t="s">
        <v>34</v>
      </c>
      <c r="AA387" t="s">
        <v>33</v>
      </c>
      <c r="AB387" t="s">
        <v>45</v>
      </c>
      <c r="AC387">
        <v>0</v>
      </c>
      <c r="AD387">
        <v>0</v>
      </c>
      <c r="AE387" t="s">
        <v>39</v>
      </c>
      <c r="AF387" t="s">
        <v>1193</v>
      </c>
    </row>
    <row r="388" spans="1:32" x14ac:dyDescent="0.25">
      <c r="A388" t="s">
        <v>451</v>
      </c>
      <c r="B388">
        <v>55</v>
      </c>
      <c r="C388" t="s">
        <v>51</v>
      </c>
      <c r="D388" t="s">
        <v>32</v>
      </c>
      <c r="E388" t="s">
        <v>33</v>
      </c>
      <c r="F388" t="s">
        <v>33</v>
      </c>
      <c r="G388" t="s">
        <v>33</v>
      </c>
      <c r="H388" t="s">
        <v>33</v>
      </c>
      <c r="I388" t="s">
        <v>33</v>
      </c>
      <c r="J388" t="s">
        <v>33</v>
      </c>
      <c r="K388" t="s">
        <v>33</v>
      </c>
      <c r="L388" t="s">
        <v>42</v>
      </c>
      <c r="M388" t="s">
        <v>42</v>
      </c>
      <c r="N388">
        <v>3122</v>
      </c>
      <c r="O388">
        <v>0</v>
      </c>
      <c r="P388" t="s">
        <v>110</v>
      </c>
      <c r="Q388">
        <v>0</v>
      </c>
      <c r="R388">
        <v>0</v>
      </c>
      <c r="S388">
        <v>0</v>
      </c>
      <c r="T388" t="s">
        <v>44</v>
      </c>
      <c r="U388" t="s">
        <v>33</v>
      </c>
      <c r="V388" t="s">
        <v>34</v>
      </c>
      <c r="W388" t="s">
        <v>33</v>
      </c>
      <c r="X388" t="s">
        <v>33</v>
      </c>
      <c r="Y388" t="s">
        <v>33</v>
      </c>
      <c r="Z388" t="s">
        <v>34</v>
      </c>
      <c r="AA388" t="s">
        <v>33</v>
      </c>
      <c r="AB388" t="s">
        <v>38</v>
      </c>
      <c r="AC388">
        <v>0</v>
      </c>
      <c r="AD388">
        <v>0</v>
      </c>
      <c r="AE388" t="s">
        <v>39</v>
      </c>
      <c r="AF388" t="s">
        <v>1192</v>
      </c>
    </row>
    <row r="389" spans="1:32" x14ac:dyDescent="0.25">
      <c r="A389" t="s">
        <v>452</v>
      </c>
      <c r="B389">
        <v>34</v>
      </c>
      <c r="C389" t="s">
        <v>58</v>
      </c>
      <c r="D389" t="s">
        <v>32</v>
      </c>
      <c r="E389" t="s">
        <v>33</v>
      </c>
      <c r="F389" t="s">
        <v>33</v>
      </c>
      <c r="G389" t="s">
        <v>33</v>
      </c>
      <c r="H389" t="s">
        <v>33</v>
      </c>
      <c r="I389" t="s">
        <v>33</v>
      </c>
      <c r="J389" t="s">
        <v>33</v>
      </c>
      <c r="K389" t="s">
        <v>33</v>
      </c>
      <c r="L389" t="s">
        <v>42</v>
      </c>
      <c r="M389" t="s">
        <v>42</v>
      </c>
      <c r="N389">
        <v>3126</v>
      </c>
      <c r="O389">
        <v>0</v>
      </c>
      <c r="P389" t="s">
        <v>63</v>
      </c>
      <c r="Q389">
        <v>0</v>
      </c>
      <c r="R389">
        <v>0</v>
      </c>
      <c r="S389">
        <v>0</v>
      </c>
      <c r="T389" t="s">
        <v>44</v>
      </c>
      <c r="U389" t="s">
        <v>33</v>
      </c>
      <c r="V389" t="s">
        <v>33</v>
      </c>
      <c r="W389" t="s">
        <v>33</v>
      </c>
      <c r="X389" t="s">
        <v>33</v>
      </c>
      <c r="Y389" t="s">
        <v>33</v>
      </c>
      <c r="Z389" t="s">
        <v>34</v>
      </c>
      <c r="AA389" t="s">
        <v>33</v>
      </c>
      <c r="AB389" t="s">
        <v>38</v>
      </c>
      <c r="AC389">
        <v>0</v>
      </c>
      <c r="AD389">
        <v>0</v>
      </c>
      <c r="AE389" t="s">
        <v>39</v>
      </c>
      <c r="AF389" t="s">
        <v>1192</v>
      </c>
    </row>
    <row r="390" spans="1:32" x14ac:dyDescent="0.25">
      <c r="A390" t="s">
        <v>1125</v>
      </c>
      <c r="B390">
        <v>65</v>
      </c>
      <c r="C390" t="s">
        <v>41</v>
      </c>
      <c r="D390" t="s">
        <v>79</v>
      </c>
      <c r="E390" t="s">
        <v>33</v>
      </c>
      <c r="F390" t="s">
        <v>33</v>
      </c>
      <c r="G390" t="s">
        <v>33</v>
      </c>
      <c r="H390" t="s">
        <v>33</v>
      </c>
      <c r="I390" t="s">
        <v>33</v>
      </c>
      <c r="J390" t="s">
        <v>34</v>
      </c>
      <c r="K390" t="s">
        <v>33</v>
      </c>
      <c r="L390" t="s">
        <v>35</v>
      </c>
      <c r="M390" t="s">
        <v>35</v>
      </c>
      <c r="N390">
        <v>1744</v>
      </c>
      <c r="O390">
        <v>2</v>
      </c>
      <c r="P390" t="s">
        <v>68</v>
      </c>
      <c r="Q390">
        <v>13</v>
      </c>
      <c r="R390">
        <v>10</v>
      </c>
      <c r="S390">
        <v>11.5</v>
      </c>
      <c r="T390" t="s">
        <v>54</v>
      </c>
      <c r="U390" t="s">
        <v>33</v>
      </c>
      <c r="V390" t="s">
        <v>34</v>
      </c>
      <c r="W390" t="s">
        <v>33</v>
      </c>
      <c r="X390" t="s">
        <v>34</v>
      </c>
      <c r="Y390" t="s">
        <v>34</v>
      </c>
      <c r="Z390" t="s">
        <v>34</v>
      </c>
      <c r="AA390" t="s">
        <v>34</v>
      </c>
      <c r="AB390" t="s">
        <v>55</v>
      </c>
      <c r="AC390">
        <v>1</v>
      </c>
      <c r="AD390">
        <v>11.5</v>
      </c>
      <c r="AE390" t="s">
        <v>56</v>
      </c>
      <c r="AF390" t="s">
        <v>1191</v>
      </c>
    </row>
    <row r="391" spans="1:32" x14ac:dyDescent="0.25">
      <c r="A391" t="s">
        <v>454</v>
      </c>
      <c r="B391">
        <v>75</v>
      </c>
      <c r="C391" t="s">
        <v>41</v>
      </c>
      <c r="D391" t="s">
        <v>32</v>
      </c>
      <c r="E391" t="s">
        <v>33</v>
      </c>
      <c r="F391" t="s">
        <v>33</v>
      </c>
      <c r="G391" t="s">
        <v>33</v>
      </c>
      <c r="H391" t="s">
        <v>33</v>
      </c>
      <c r="I391" t="s">
        <v>33</v>
      </c>
      <c r="J391" t="s">
        <v>33</v>
      </c>
      <c r="K391" t="s">
        <v>33</v>
      </c>
      <c r="L391" t="s">
        <v>42</v>
      </c>
      <c r="M391" t="s">
        <v>42</v>
      </c>
      <c r="N391">
        <v>3135</v>
      </c>
      <c r="O391">
        <v>0</v>
      </c>
      <c r="P391" t="s">
        <v>36</v>
      </c>
      <c r="Q391">
        <v>0</v>
      </c>
      <c r="R391">
        <v>0</v>
      </c>
      <c r="S391">
        <v>0</v>
      </c>
      <c r="T391" t="s">
        <v>44</v>
      </c>
      <c r="U391" t="s">
        <v>33</v>
      </c>
      <c r="V391" t="s">
        <v>33</v>
      </c>
      <c r="W391" t="s">
        <v>33</v>
      </c>
      <c r="X391" t="s">
        <v>33</v>
      </c>
      <c r="Y391" t="s">
        <v>33</v>
      </c>
      <c r="Z391" t="s">
        <v>34</v>
      </c>
      <c r="AA391" t="s">
        <v>33</v>
      </c>
      <c r="AB391" t="s">
        <v>45</v>
      </c>
      <c r="AC391">
        <v>0</v>
      </c>
      <c r="AD391">
        <v>0</v>
      </c>
      <c r="AE391" t="s">
        <v>39</v>
      </c>
      <c r="AF391" t="s">
        <v>1193</v>
      </c>
    </row>
    <row r="392" spans="1:32" x14ac:dyDescent="0.25">
      <c r="A392" t="s">
        <v>455</v>
      </c>
      <c r="B392">
        <v>57</v>
      </c>
      <c r="C392" t="s">
        <v>51</v>
      </c>
      <c r="D392" t="s">
        <v>32</v>
      </c>
      <c r="E392" t="s">
        <v>33</v>
      </c>
      <c r="F392" t="s">
        <v>33</v>
      </c>
      <c r="G392" t="s">
        <v>33</v>
      </c>
      <c r="H392" t="s">
        <v>33</v>
      </c>
      <c r="I392" t="s">
        <v>33</v>
      </c>
      <c r="J392" t="s">
        <v>33</v>
      </c>
      <c r="K392" t="s">
        <v>33</v>
      </c>
      <c r="L392" t="s">
        <v>42</v>
      </c>
      <c r="M392" t="s">
        <v>42</v>
      </c>
      <c r="N392">
        <v>3548</v>
      </c>
      <c r="O392">
        <v>0</v>
      </c>
      <c r="P392" t="s">
        <v>59</v>
      </c>
      <c r="Q392">
        <v>0</v>
      </c>
      <c r="R392">
        <v>0</v>
      </c>
      <c r="S392">
        <v>0</v>
      </c>
      <c r="T392" t="s">
        <v>44</v>
      </c>
      <c r="U392" t="s">
        <v>33</v>
      </c>
      <c r="V392" t="s">
        <v>33</v>
      </c>
      <c r="W392" t="s">
        <v>33</v>
      </c>
      <c r="X392" t="s">
        <v>33</v>
      </c>
      <c r="Y392" t="s">
        <v>33</v>
      </c>
      <c r="Z392" t="s">
        <v>34</v>
      </c>
      <c r="AA392" t="s">
        <v>33</v>
      </c>
      <c r="AB392" t="s">
        <v>38</v>
      </c>
      <c r="AC392">
        <v>0</v>
      </c>
      <c r="AD392">
        <v>0</v>
      </c>
      <c r="AE392" t="s">
        <v>39</v>
      </c>
      <c r="AF392" t="s">
        <v>1192</v>
      </c>
    </row>
    <row r="393" spans="1:32" x14ac:dyDescent="0.25">
      <c r="A393" t="s">
        <v>456</v>
      </c>
      <c r="B393">
        <v>65</v>
      </c>
      <c r="C393" t="s">
        <v>41</v>
      </c>
      <c r="D393" t="s">
        <v>32</v>
      </c>
      <c r="E393" t="s">
        <v>33</v>
      </c>
      <c r="F393" t="s">
        <v>33</v>
      </c>
      <c r="G393" t="s">
        <v>33</v>
      </c>
      <c r="H393" t="s">
        <v>33</v>
      </c>
      <c r="I393" t="s">
        <v>33</v>
      </c>
      <c r="J393" t="s">
        <v>33</v>
      </c>
      <c r="K393" t="s">
        <v>33</v>
      </c>
      <c r="L393" t="s">
        <v>42</v>
      </c>
      <c r="M393" t="s">
        <v>42</v>
      </c>
      <c r="N393">
        <v>3142</v>
      </c>
      <c r="O393">
        <v>0</v>
      </c>
      <c r="P393" t="s">
        <v>81</v>
      </c>
      <c r="Q393">
        <v>0</v>
      </c>
      <c r="R393">
        <v>0</v>
      </c>
      <c r="S393">
        <v>0</v>
      </c>
      <c r="T393" t="s">
        <v>44</v>
      </c>
      <c r="U393" t="s">
        <v>34</v>
      </c>
      <c r="V393" t="s">
        <v>33</v>
      </c>
      <c r="W393" t="s">
        <v>33</v>
      </c>
      <c r="X393" t="s">
        <v>33</v>
      </c>
      <c r="Y393" t="s">
        <v>33</v>
      </c>
      <c r="Z393" t="s">
        <v>33</v>
      </c>
      <c r="AA393" t="s">
        <v>33</v>
      </c>
      <c r="AB393" t="s">
        <v>48</v>
      </c>
      <c r="AC393">
        <v>0</v>
      </c>
      <c r="AD393">
        <v>0</v>
      </c>
      <c r="AE393" t="s">
        <v>39</v>
      </c>
      <c r="AF393" t="s">
        <v>1190</v>
      </c>
    </row>
    <row r="394" spans="1:32" x14ac:dyDescent="0.25">
      <c r="A394" t="s">
        <v>457</v>
      </c>
      <c r="B394">
        <v>71</v>
      </c>
      <c r="C394" t="s">
        <v>41</v>
      </c>
      <c r="D394" t="s">
        <v>32</v>
      </c>
      <c r="E394" t="s">
        <v>33</v>
      </c>
      <c r="F394" t="s">
        <v>33</v>
      </c>
      <c r="G394" t="s">
        <v>33</v>
      </c>
      <c r="H394" t="s">
        <v>33</v>
      </c>
      <c r="I394" t="s">
        <v>33</v>
      </c>
      <c r="J394" t="s">
        <v>33</v>
      </c>
      <c r="K394" t="s">
        <v>33</v>
      </c>
      <c r="L394" t="s">
        <v>42</v>
      </c>
      <c r="M394" t="s">
        <v>42</v>
      </c>
      <c r="N394">
        <v>3143</v>
      </c>
      <c r="O394">
        <v>0</v>
      </c>
      <c r="P394" t="s">
        <v>36</v>
      </c>
      <c r="Q394">
        <v>0</v>
      </c>
      <c r="R394">
        <v>0</v>
      </c>
      <c r="S394">
        <v>0</v>
      </c>
      <c r="T394" t="s">
        <v>44</v>
      </c>
      <c r="U394" t="s">
        <v>34</v>
      </c>
      <c r="V394" t="s">
        <v>33</v>
      </c>
      <c r="W394" t="s">
        <v>33</v>
      </c>
      <c r="X394" t="s">
        <v>33</v>
      </c>
      <c r="Y394" t="s">
        <v>33</v>
      </c>
      <c r="Z394" t="s">
        <v>33</v>
      </c>
      <c r="AA394" t="s">
        <v>33</v>
      </c>
      <c r="AB394" t="s">
        <v>48</v>
      </c>
      <c r="AC394">
        <v>0</v>
      </c>
      <c r="AD394">
        <v>0</v>
      </c>
      <c r="AE394" t="s">
        <v>39</v>
      </c>
      <c r="AF394" t="s">
        <v>1190</v>
      </c>
    </row>
    <row r="395" spans="1:32" x14ac:dyDescent="0.25">
      <c r="A395" t="s">
        <v>458</v>
      </c>
      <c r="B395">
        <v>73</v>
      </c>
      <c r="C395" t="s">
        <v>41</v>
      </c>
      <c r="D395" t="s">
        <v>32</v>
      </c>
      <c r="E395" t="s">
        <v>33</v>
      </c>
      <c r="F395" t="s">
        <v>33</v>
      </c>
      <c r="G395" t="s">
        <v>33</v>
      </c>
      <c r="H395" t="s">
        <v>33</v>
      </c>
      <c r="I395" t="s">
        <v>33</v>
      </c>
      <c r="J395" t="s">
        <v>33</v>
      </c>
      <c r="K395" t="s">
        <v>33</v>
      </c>
      <c r="L395" t="s">
        <v>42</v>
      </c>
      <c r="M395" t="s">
        <v>42</v>
      </c>
      <c r="N395">
        <v>3144</v>
      </c>
      <c r="O395">
        <v>0</v>
      </c>
      <c r="P395" t="s">
        <v>145</v>
      </c>
      <c r="Q395">
        <v>0</v>
      </c>
      <c r="R395">
        <v>0</v>
      </c>
      <c r="S395">
        <v>0</v>
      </c>
      <c r="T395" t="s">
        <v>44</v>
      </c>
      <c r="U395" t="s">
        <v>34</v>
      </c>
      <c r="V395" t="s">
        <v>33</v>
      </c>
      <c r="W395" t="s">
        <v>33</v>
      </c>
      <c r="X395" t="s">
        <v>33</v>
      </c>
      <c r="Y395" t="s">
        <v>33</v>
      </c>
      <c r="Z395" t="s">
        <v>33</v>
      </c>
      <c r="AA395" t="s">
        <v>33</v>
      </c>
      <c r="AB395" t="s">
        <v>48</v>
      </c>
      <c r="AC395">
        <v>0</v>
      </c>
      <c r="AD395">
        <v>0</v>
      </c>
      <c r="AE395" t="s">
        <v>39</v>
      </c>
      <c r="AF395" t="s">
        <v>1190</v>
      </c>
    </row>
    <row r="396" spans="1:32" x14ac:dyDescent="0.25">
      <c r="A396" t="s">
        <v>459</v>
      </c>
      <c r="B396">
        <v>75</v>
      </c>
      <c r="C396" t="s">
        <v>41</v>
      </c>
      <c r="D396" t="s">
        <v>32</v>
      </c>
      <c r="E396" t="s">
        <v>33</v>
      </c>
      <c r="F396" t="s">
        <v>33</v>
      </c>
      <c r="G396" t="s">
        <v>33</v>
      </c>
      <c r="H396" t="s">
        <v>33</v>
      </c>
      <c r="I396" t="s">
        <v>33</v>
      </c>
      <c r="J396" t="s">
        <v>33</v>
      </c>
      <c r="K396" t="s">
        <v>33</v>
      </c>
      <c r="L396" t="s">
        <v>42</v>
      </c>
      <c r="M396" t="s">
        <v>42</v>
      </c>
      <c r="N396">
        <v>3148</v>
      </c>
      <c r="O396">
        <v>0</v>
      </c>
      <c r="P396" t="s">
        <v>66</v>
      </c>
      <c r="Q396">
        <v>0</v>
      </c>
      <c r="R396">
        <v>0</v>
      </c>
      <c r="S396">
        <v>0</v>
      </c>
      <c r="T396" t="s">
        <v>44</v>
      </c>
      <c r="U396" t="s">
        <v>34</v>
      </c>
      <c r="V396" t="s">
        <v>33</v>
      </c>
      <c r="W396" t="s">
        <v>33</v>
      </c>
      <c r="X396" t="s">
        <v>33</v>
      </c>
      <c r="Y396" t="s">
        <v>33</v>
      </c>
      <c r="Z396" t="s">
        <v>33</v>
      </c>
      <c r="AA396" t="s">
        <v>33</v>
      </c>
      <c r="AB396" t="s">
        <v>48</v>
      </c>
      <c r="AC396">
        <v>0</v>
      </c>
      <c r="AD396">
        <v>0</v>
      </c>
      <c r="AE396" t="s">
        <v>39</v>
      </c>
      <c r="AF396" t="s">
        <v>1190</v>
      </c>
    </row>
    <row r="397" spans="1:32" x14ac:dyDescent="0.25">
      <c r="A397" t="s">
        <v>460</v>
      </c>
      <c r="B397">
        <v>73</v>
      </c>
      <c r="C397" t="s">
        <v>41</v>
      </c>
      <c r="D397" t="s">
        <v>32</v>
      </c>
      <c r="E397" t="s">
        <v>33</v>
      </c>
      <c r="F397" t="s">
        <v>33</v>
      </c>
      <c r="G397" t="s">
        <v>33</v>
      </c>
      <c r="H397" t="s">
        <v>33</v>
      </c>
      <c r="I397" t="s">
        <v>33</v>
      </c>
      <c r="J397" t="s">
        <v>33</v>
      </c>
      <c r="K397" t="s">
        <v>33</v>
      </c>
      <c r="L397" t="s">
        <v>42</v>
      </c>
      <c r="M397" t="s">
        <v>42</v>
      </c>
      <c r="N397">
        <v>3153</v>
      </c>
      <c r="O397">
        <v>0</v>
      </c>
      <c r="P397" t="s">
        <v>36</v>
      </c>
      <c r="Q397">
        <v>0</v>
      </c>
      <c r="R397">
        <v>0</v>
      </c>
      <c r="S397">
        <v>0</v>
      </c>
      <c r="T397" t="s">
        <v>44</v>
      </c>
      <c r="U397" t="s">
        <v>34</v>
      </c>
      <c r="V397" t="s">
        <v>34</v>
      </c>
      <c r="W397" t="s">
        <v>33</v>
      </c>
      <c r="X397" t="s">
        <v>33</v>
      </c>
      <c r="Y397" t="s">
        <v>33</v>
      </c>
      <c r="Z397" t="s">
        <v>33</v>
      </c>
      <c r="AA397" t="s">
        <v>33</v>
      </c>
      <c r="AB397" t="s">
        <v>48</v>
      </c>
      <c r="AC397">
        <v>0</v>
      </c>
      <c r="AD397">
        <v>0</v>
      </c>
      <c r="AE397" t="s">
        <v>39</v>
      </c>
      <c r="AF397" t="s">
        <v>1190</v>
      </c>
    </row>
    <row r="398" spans="1:32" x14ac:dyDescent="0.25">
      <c r="A398" t="s">
        <v>461</v>
      </c>
      <c r="B398">
        <v>63</v>
      </c>
      <c r="C398" t="s">
        <v>41</v>
      </c>
      <c r="D398" t="s">
        <v>32</v>
      </c>
      <c r="E398" t="s">
        <v>33</v>
      </c>
      <c r="F398" t="s">
        <v>33</v>
      </c>
      <c r="G398" t="s">
        <v>33</v>
      </c>
      <c r="H398" t="s">
        <v>33</v>
      </c>
      <c r="I398" t="s">
        <v>33</v>
      </c>
      <c r="J398" t="s">
        <v>33</v>
      </c>
      <c r="K398" t="s">
        <v>33</v>
      </c>
      <c r="L398" t="s">
        <v>42</v>
      </c>
      <c r="M398" t="s">
        <v>42</v>
      </c>
      <c r="N398">
        <v>3159</v>
      </c>
      <c r="O398">
        <v>0</v>
      </c>
      <c r="P398" t="s">
        <v>66</v>
      </c>
      <c r="Q398">
        <v>0</v>
      </c>
      <c r="R398">
        <v>0</v>
      </c>
      <c r="S398">
        <v>0</v>
      </c>
      <c r="T398" t="s">
        <v>44</v>
      </c>
      <c r="U398" t="s">
        <v>33</v>
      </c>
      <c r="V398" t="s">
        <v>33</v>
      </c>
      <c r="W398" t="s">
        <v>33</v>
      </c>
      <c r="X398" t="s">
        <v>33</v>
      </c>
      <c r="Y398" t="s">
        <v>33</v>
      </c>
      <c r="Z398" t="s">
        <v>34</v>
      </c>
      <c r="AA398" t="s">
        <v>33</v>
      </c>
      <c r="AB398" t="s">
        <v>45</v>
      </c>
      <c r="AC398">
        <v>0</v>
      </c>
      <c r="AD398">
        <v>0</v>
      </c>
      <c r="AE398" t="s">
        <v>39</v>
      </c>
      <c r="AF398" t="s">
        <v>1193</v>
      </c>
    </row>
    <row r="399" spans="1:32" x14ac:dyDescent="0.25">
      <c r="A399" t="s">
        <v>462</v>
      </c>
      <c r="B399">
        <v>64</v>
      </c>
      <c r="C399" t="s">
        <v>41</v>
      </c>
      <c r="D399" t="s">
        <v>32</v>
      </c>
      <c r="E399" t="s">
        <v>33</v>
      </c>
      <c r="F399" t="s">
        <v>33</v>
      </c>
      <c r="G399" t="s">
        <v>33</v>
      </c>
      <c r="H399" t="s">
        <v>33</v>
      </c>
      <c r="I399" t="s">
        <v>33</v>
      </c>
      <c r="J399" t="s">
        <v>33</v>
      </c>
      <c r="K399" t="s">
        <v>33</v>
      </c>
      <c r="L399" t="s">
        <v>42</v>
      </c>
      <c r="M399" t="s">
        <v>42</v>
      </c>
      <c r="N399">
        <v>3160</v>
      </c>
      <c r="O399">
        <v>0</v>
      </c>
      <c r="P399" t="s">
        <v>68</v>
      </c>
      <c r="Q399">
        <v>0</v>
      </c>
      <c r="R399">
        <v>0</v>
      </c>
      <c r="S399">
        <v>0</v>
      </c>
      <c r="T399" t="s">
        <v>44</v>
      </c>
      <c r="U399" t="s">
        <v>34</v>
      </c>
      <c r="V399" t="s">
        <v>33</v>
      </c>
      <c r="W399" t="s">
        <v>33</v>
      </c>
      <c r="X399" t="s">
        <v>33</v>
      </c>
      <c r="Y399" t="s">
        <v>33</v>
      </c>
      <c r="Z399" t="s">
        <v>33</v>
      </c>
      <c r="AA399" t="s">
        <v>33</v>
      </c>
      <c r="AB399" t="s">
        <v>48</v>
      </c>
      <c r="AC399">
        <v>0</v>
      </c>
      <c r="AD399">
        <v>0</v>
      </c>
      <c r="AE399" t="s">
        <v>39</v>
      </c>
      <c r="AF399" t="s">
        <v>1190</v>
      </c>
    </row>
    <row r="400" spans="1:32" x14ac:dyDescent="0.25">
      <c r="A400" t="s">
        <v>463</v>
      </c>
      <c r="B400">
        <v>66</v>
      </c>
      <c r="C400" t="s">
        <v>41</v>
      </c>
      <c r="D400" t="s">
        <v>32</v>
      </c>
      <c r="E400" t="s">
        <v>33</v>
      </c>
      <c r="F400" t="s">
        <v>33</v>
      </c>
      <c r="G400" t="s">
        <v>33</v>
      </c>
      <c r="H400" t="s">
        <v>33</v>
      </c>
      <c r="I400" t="s">
        <v>33</v>
      </c>
      <c r="J400" t="s">
        <v>33</v>
      </c>
      <c r="K400" t="s">
        <v>33</v>
      </c>
      <c r="L400" t="s">
        <v>42</v>
      </c>
      <c r="M400" t="s">
        <v>42</v>
      </c>
      <c r="N400">
        <v>3173</v>
      </c>
      <c r="O400">
        <v>0</v>
      </c>
      <c r="P400" t="s">
        <v>47</v>
      </c>
      <c r="Q400">
        <v>0</v>
      </c>
      <c r="R400">
        <v>0</v>
      </c>
      <c r="S400">
        <v>0</v>
      </c>
      <c r="T400" t="s">
        <v>44</v>
      </c>
      <c r="U400" t="s">
        <v>34</v>
      </c>
      <c r="V400" t="s">
        <v>33</v>
      </c>
      <c r="W400" t="s">
        <v>33</v>
      </c>
      <c r="X400" t="s">
        <v>33</v>
      </c>
      <c r="Y400" t="s">
        <v>33</v>
      </c>
      <c r="Z400" t="s">
        <v>34</v>
      </c>
      <c r="AA400" t="s">
        <v>33</v>
      </c>
      <c r="AB400" t="s">
        <v>48</v>
      </c>
      <c r="AC400">
        <v>0</v>
      </c>
      <c r="AD400">
        <v>0</v>
      </c>
      <c r="AE400" t="s">
        <v>39</v>
      </c>
      <c r="AF400" t="s">
        <v>1190</v>
      </c>
    </row>
    <row r="401" spans="1:32" x14ac:dyDescent="0.25">
      <c r="A401" t="s">
        <v>464</v>
      </c>
      <c r="B401">
        <v>65</v>
      </c>
      <c r="C401" t="s">
        <v>41</v>
      </c>
      <c r="D401" t="s">
        <v>32</v>
      </c>
      <c r="E401" t="s">
        <v>33</v>
      </c>
      <c r="F401" t="s">
        <v>33</v>
      </c>
      <c r="G401" t="s">
        <v>33</v>
      </c>
      <c r="H401" t="s">
        <v>33</v>
      </c>
      <c r="I401" t="s">
        <v>33</v>
      </c>
      <c r="J401" t="s">
        <v>33</v>
      </c>
      <c r="K401" t="s">
        <v>33</v>
      </c>
      <c r="L401" t="s">
        <v>42</v>
      </c>
      <c r="M401" t="s">
        <v>42</v>
      </c>
      <c r="N401">
        <v>3179</v>
      </c>
      <c r="O401">
        <v>0</v>
      </c>
      <c r="P401" t="s">
        <v>36</v>
      </c>
      <c r="Q401">
        <v>0</v>
      </c>
      <c r="R401">
        <v>0</v>
      </c>
      <c r="S401">
        <v>0</v>
      </c>
      <c r="T401" t="s">
        <v>44</v>
      </c>
      <c r="U401" t="s">
        <v>34</v>
      </c>
      <c r="V401" t="s">
        <v>33</v>
      </c>
      <c r="W401" t="s">
        <v>33</v>
      </c>
      <c r="X401" t="s">
        <v>33</v>
      </c>
      <c r="Y401" t="s">
        <v>33</v>
      </c>
      <c r="Z401" t="s">
        <v>34</v>
      </c>
      <c r="AA401" t="s">
        <v>33</v>
      </c>
      <c r="AB401" t="s">
        <v>45</v>
      </c>
      <c r="AC401">
        <v>0</v>
      </c>
      <c r="AD401">
        <v>0</v>
      </c>
      <c r="AE401" t="s">
        <v>39</v>
      </c>
      <c r="AF401" t="s">
        <v>1193</v>
      </c>
    </row>
    <row r="402" spans="1:32" x14ac:dyDescent="0.25">
      <c r="A402" t="s">
        <v>465</v>
      </c>
      <c r="B402">
        <v>41</v>
      </c>
      <c r="C402" t="s">
        <v>58</v>
      </c>
      <c r="D402" t="s">
        <v>32</v>
      </c>
      <c r="E402" t="s">
        <v>33</v>
      </c>
      <c r="F402" t="s">
        <v>33</v>
      </c>
      <c r="G402" t="s">
        <v>33</v>
      </c>
      <c r="H402" t="s">
        <v>33</v>
      </c>
      <c r="I402" t="s">
        <v>33</v>
      </c>
      <c r="J402" t="s">
        <v>33</v>
      </c>
      <c r="K402" t="s">
        <v>33</v>
      </c>
      <c r="L402" t="s">
        <v>42</v>
      </c>
      <c r="M402" t="s">
        <v>42</v>
      </c>
      <c r="N402">
        <v>3189</v>
      </c>
      <c r="O402">
        <v>0</v>
      </c>
      <c r="P402" t="s">
        <v>145</v>
      </c>
      <c r="Q402">
        <v>0</v>
      </c>
      <c r="R402">
        <v>0</v>
      </c>
      <c r="S402">
        <v>0</v>
      </c>
      <c r="T402" t="s">
        <v>44</v>
      </c>
      <c r="U402" t="s">
        <v>33</v>
      </c>
      <c r="V402" t="s">
        <v>34</v>
      </c>
      <c r="W402" t="s">
        <v>33</v>
      </c>
      <c r="X402" t="s">
        <v>33</v>
      </c>
      <c r="Y402" t="s">
        <v>33</v>
      </c>
      <c r="Z402" t="s">
        <v>34</v>
      </c>
      <c r="AA402" t="s">
        <v>33</v>
      </c>
      <c r="AB402" t="s">
        <v>45</v>
      </c>
      <c r="AC402">
        <v>0</v>
      </c>
      <c r="AD402">
        <v>0</v>
      </c>
      <c r="AE402" t="s">
        <v>39</v>
      </c>
      <c r="AF402" t="s">
        <v>1193</v>
      </c>
    </row>
    <row r="403" spans="1:32" x14ac:dyDescent="0.25">
      <c r="A403" t="s">
        <v>466</v>
      </c>
      <c r="B403">
        <v>67</v>
      </c>
      <c r="C403" t="s">
        <v>41</v>
      </c>
      <c r="D403" t="s">
        <v>32</v>
      </c>
      <c r="E403" t="s">
        <v>33</v>
      </c>
      <c r="F403" t="s">
        <v>33</v>
      </c>
      <c r="G403" t="s">
        <v>33</v>
      </c>
      <c r="H403" t="s">
        <v>33</v>
      </c>
      <c r="I403" t="s">
        <v>33</v>
      </c>
      <c r="J403" t="s">
        <v>33</v>
      </c>
      <c r="K403" t="s">
        <v>33</v>
      </c>
      <c r="L403" t="s">
        <v>42</v>
      </c>
      <c r="M403" t="s">
        <v>42</v>
      </c>
      <c r="N403">
        <v>3186</v>
      </c>
      <c r="O403">
        <v>0</v>
      </c>
      <c r="P403" t="s">
        <v>47</v>
      </c>
      <c r="Q403">
        <v>0</v>
      </c>
      <c r="R403">
        <v>0</v>
      </c>
      <c r="S403">
        <v>0</v>
      </c>
      <c r="T403" t="s">
        <v>44</v>
      </c>
      <c r="U403" t="s">
        <v>34</v>
      </c>
      <c r="V403" t="s">
        <v>33</v>
      </c>
      <c r="W403" t="s">
        <v>33</v>
      </c>
      <c r="X403" t="s">
        <v>33</v>
      </c>
      <c r="Y403" t="s">
        <v>33</v>
      </c>
      <c r="Z403" t="s">
        <v>33</v>
      </c>
      <c r="AA403" t="s">
        <v>33</v>
      </c>
      <c r="AB403" t="s">
        <v>48</v>
      </c>
      <c r="AC403">
        <v>0</v>
      </c>
      <c r="AD403">
        <v>0</v>
      </c>
      <c r="AE403" t="s">
        <v>39</v>
      </c>
      <c r="AF403" t="s">
        <v>1190</v>
      </c>
    </row>
    <row r="404" spans="1:32" x14ac:dyDescent="0.25">
      <c r="A404" t="s">
        <v>467</v>
      </c>
      <c r="B404">
        <v>35</v>
      </c>
      <c r="C404" t="s">
        <v>58</v>
      </c>
      <c r="D404" t="s">
        <v>32</v>
      </c>
      <c r="E404" t="s">
        <v>33</v>
      </c>
      <c r="F404" t="s">
        <v>33</v>
      </c>
      <c r="G404" t="s">
        <v>33</v>
      </c>
      <c r="H404" t="s">
        <v>33</v>
      </c>
      <c r="I404" t="s">
        <v>33</v>
      </c>
      <c r="J404" t="s">
        <v>33</v>
      </c>
      <c r="K404" t="s">
        <v>33</v>
      </c>
      <c r="L404" t="s">
        <v>42</v>
      </c>
      <c r="M404" t="s">
        <v>42</v>
      </c>
      <c r="N404">
        <v>3202</v>
      </c>
      <c r="O404">
        <v>0</v>
      </c>
      <c r="P404" t="s">
        <v>145</v>
      </c>
      <c r="Q404">
        <v>0</v>
      </c>
      <c r="R404">
        <v>0</v>
      </c>
      <c r="S404">
        <v>0</v>
      </c>
      <c r="T404" t="s">
        <v>44</v>
      </c>
      <c r="U404" t="s">
        <v>33</v>
      </c>
      <c r="V404" t="s">
        <v>34</v>
      </c>
      <c r="W404" t="s">
        <v>33</v>
      </c>
      <c r="X404" t="s">
        <v>33</v>
      </c>
      <c r="Y404" t="s">
        <v>33</v>
      </c>
      <c r="Z404" t="s">
        <v>34</v>
      </c>
      <c r="AA404" t="s">
        <v>33</v>
      </c>
      <c r="AB404" t="s">
        <v>38</v>
      </c>
      <c r="AC404">
        <v>0</v>
      </c>
      <c r="AD404">
        <v>0</v>
      </c>
      <c r="AE404" t="s">
        <v>39</v>
      </c>
      <c r="AF404" t="s">
        <v>1192</v>
      </c>
    </row>
    <row r="405" spans="1:32" x14ac:dyDescent="0.25">
      <c r="A405" t="s">
        <v>468</v>
      </c>
      <c r="B405">
        <v>83</v>
      </c>
      <c r="C405" t="s">
        <v>41</v>
      </c>
      <c r="D405" t="s">
        <v>32</v>
      </c>
      <c r="E405" t="s">
        <v>33</v>
      </c>
      <c r="F405" t="s">
        <v>33</v>
      </c>
      <c r="G405" t="s">
        <v>33</v>
      </c>
      <c r="H405" t="s">
        <v>33</v>
      </c>
      <c r="I405" t="s">
        <v>33</v>
      </c>
      <c r="J405" t="s">
        <v>33</v>
      </c>
      <c r="K405" t="s">
        <v>33</v>
      </c>
      <c r="L405" t="s">
        <v>42</v>
      </c>
      <c r="M405" t="s">
        <v>42</v>
      </c>
      <c r="N405">
        <v>3203</v>
      </c>
      <c r="O405">
        <v>0</v>
      </c>
      <c r="P405" t="s">
        <v>68</v>
      </c>
      <c r="Q405">
        <v>0</v>
      </c>
      <c r="R405">
        <v>0</v>
      </c>
      <c r="S405">
        <v>0</v>
      </c>
      <c r="T405" t="s">
        <v>44</v>
      </c>
      <c r="U405" t="s">
        <v>34</v>
      </c>
      <c r="V405" t="s">
        <v>33</v>
      </c>
      <c r="W405" t="s">
        <v>33</v>
      </c>
      <c r="X405" t="s">
        <v>33</v>
      </c>
      <c r="Y405" t="s">
        <v>33</v>
      </c>
      <c r="Z405" t="s">
        <v>34</v>
      </c>
      <c r="AA405" t="s">
        <v>33</v>
      </c>
      <c r="AB405" t="s">
        <v>45</v>
      </c>
      <c r="AC405">
        <v>0</v>
      </c>
      <c r="AD405">
        <v>0</v>
      </c>
      <c r="AE405" t="s">
        <v>39</v>
      </c>
      <c r="AF405" t="s">
        <v>1193</v>
      </c>
    </row>
    <row r="406" spans="1:32" x14ac:dyDescent="0.25">
      <c r="A406" t="s">
        <v>469</v>
      </c>
      <c r="B406">
        <v>81</v>
      </c>
      <c r="C406" t="s">
        <v>41</v>
      </c>
      <c r="D406" t="s">
        <v>32</v>
      </c>
      <c r="E406" t="s">
        <v>33</v>
      </c>
      <c r="F406" t="s">
        <v>33</v>
      </c>
      <c r="G406" t="s">
        <v>33</v>
      </c>
      <c r="H406" t="s">
        <v>33</v>
      </c>
      <c r="I406" t="s">
        <v>34</v>
      </c>
      <c r="J406" t="s">
        <v>34</v>
      </c>
      <c r="K406" t="s">
        <v>34</v>
      </c>
      <c r="L406" t="s">
        <v>52</v>
      </c>
      <c r="M406" t="s">
        <v>52</v>
      </c>
      <c r="N406">
        <v>267</v>
      </c>
      <c r="O406">
        <v>2</v>
      </c>
      <c r="P406" t="s">
        <v>36</v>
      </c>
      <c r="Q406">
        <v>15</v>
      </c>
      <c r="R406">
        <v>13</v>
      </c>
      <c r="S406">
        <v>14</v>
      </c>
      <c r="T406" t="s">
        <v>54</v>
      </c>
      <c r="U406" t="s">
        <v>34</v>
      </c>
      <c r="V406" t="s">
        <v>34</v>
      </c>
      <c r="W406" t="s">
        <v>34</v>
      </c>
      <c r="X406" t="s">
        <v>33</v>
      </c>
      <c r="Y406" t="s">
        <v>34</v>
      </c>
      <c r="Z406" t="s">
        <v>34</v>
      </c>
      <c r="AA406" t="s">
        <v>34</v>
      </c>
      <c r="AB406" t="s">
        <v>55</v>
      </c>
      <c r="AC406">
        <v>1</v>
      </c>
      <c r="AD406">
        <v>14</v>
      </c>
      <c r="AE406" t="s">
        <v>56</v>
      </c>
      <c r="AF406" t="s">
        <v>1191</v>
      </c>
    </row>
    <row r="407" spans="1:32" x14ac:dyDescent="0.25">
      <c r="A407" t="s">
        <v>470</v>
      </c>
      <c r="B407">
        <v>77</v>
      </c>
      <c r="C407" t="s">
        <v>41</v>
      </c>
      <c r="D407" t="s">
        <v>32</v>
      </c>
      <c r="E407" t="s">
        <v>33</v>
      </c>
      <c r="F407" t="s">
        <v>33</v>
      </c>
      <c r="G407" t="s">
        <v>33</v>
      </c>
      <c r="H407" t="s">
        <v>33</v>
      </c>
      <c r="I407" t="s">
        <v>33</v>
      </c>
      <c r="J407" t="s">
        <v>33</v>
      </c>
      <c r="K407" t="s">
        <v>33</v>
      </c>
      <c r="L407" t="s">
        <v>42</v>
      </c>
      <c r="M407" t="s">
        <v>42</v>
      </c>
      <c r="N407">
        <v>3208</v>
      </c>
      <c r="O407">
        <v>0</v>
      </c>
      <c r="P407" t="s">
        <v>36</v>
      </c>
      <c r="Q407">
        <v>0</v>
      </c>
      <c r="R407">
        <v>0</v>
      </c>
      <c r="S407">
        <v>0</v>
      </c>
      <c r="T407" t="s">
        <v>44</v>
      </c>
      <c r="U407" t="s">
        <v>34</v>
      </c>
      <c r="V407" t="s">
        <v>33</v>
      </c>
      <c r="W407" t="s">
        <v>33</v>
      </c>
      <c r="X407" t="s">
        <v>33</v>
      </c>
      <c r="Y407" t="s">
        <v>33</v>
      </c>
      <c r="Z407" t="s">
        <v>33</v>
      </c>
      <c r="AA407" t="s">
        <v>33</v>
      </c>
      <c r="AB407" t="s">
        <v>48</v>
      </c>
      <c r="AC407">
        <v>0</v>
      </c>
      <c r="AD407">
        <v>0</v>
      </c>
      <c r="AE407" t="s">
        <v>39</v>
      </c>
      <c r="AF407" t="s">
        <v>1190</v>
      </c>
    </row>
    <row r="408" spans="1:32" x14ac:dyDescent="0.25">
      <c r="A408" t="s">
        <v>471</v>
      </c>
      <c r="B408">
        <v>53</v>
      </c>
      <c r="C408" t="s">
        <v>51</v>
      </c>
      <c r="D408" t="s">
        <v>32</v>
      </c>
      <c r="E408" t="s">
        <v>33</v>
      </c>
      <c r="F408" t="s">
        <v>33</v>
      </c>
      <c r="G408" t="s">
        <v>33</v>
      </c>
      <c r="H408" t="s">
        <v>33</v>
      </c>
      <c r="I408" t="s">
        <v>33</v>
      </c>
      <c r="J408" t="s">
        <v>33</v>
      </c>
      <c r="K408" t="s">
        <v>33</v>
      </c>
      <c r="L408" t="s">
        <v>42</v>
      </c>
      <c r="M408" t="s">
        <v>42</v>
      </c>
      <c r="N408">
        <v>3219</v>
      </c>
      <c r="O408">
        <v>0</v>
      </c>
      <c r="P408" t="s">
        <v>66</v>
      </c>
      <c r="Q408">
        <v>0</v>
      </c>
      <c r="R408">
        <v>0</v>
      </c>
      <c r="S408">
        <v>0</v>
      </c>
      <c r="T408" t="s">
        <v>44</v>
      </c>
      <c r="U408" t="s">
        <v>33</v>
      </c>
      <c r="V408" t="s">
        <v>33</v>
      </c>
      <c r="W408" t="s">
        <v>33</v>
      </c>
      <c r="X408" t="s">
        <v>33</v>
      </c>
      <c r="Y408" t="s">
        <v>33</v>
      </c>
      <c r="Z408" t="s">
        <v>34</v>
      </c>
      <c r="AA408" t="s">
        <v>33</v>
      </c>
      <c r="AB408" t="s">
        <v>45</v>
      </c>
      <c r="AC408">
        <v>0</v>
      </c>
      <c r="AD408">
        <v>0</v>
      </c>
      <c r="AE408" t="s">
        <v>39</v>
      </c>
      <c r="AF408" t="s">
        <v>1193</v>
      </c>
    </row>
    <row r="409" spans="1:32" x14ac:dyDescent="0.25">
      <c r="A409" t="s">
        <v>472</v>
      </c>
      <c r="B409">
        <v>53</v>
      </c>
      <c r="C409" t="s">
        <v>51</v>
      </c>
      <c r="D409" t="s">
        <v>32</v>
      </c>
      <c r="E409" t="s">
        <v>33</v>
      </c>
      <c r="F409" t="s">
        <v>33</v>
      </c>
      <c r="G409" t="s">
        <v>33</v>
      </c>
      <c r="H409" t="s">
        <v>33</v>
      </c>
      <c r="I409" t="s">
        <v>33</v>
      </c>
      <c r="J409" t="s">
        <v>33</v>
      </c>
      <c r="K409" t="s">
        <v>33</v>
      </c>
      <c r="L409" t="s">
        <v>42</v>
      </c>
      <c r="M409" t="s">
        <v>42</v>
      </c>
      <c r="N409">
        <v>3214</v>
      </c>
      <c r="O409">
        <v>0</v>
      </c>
      <c r="P409" t="s">
        <v>47</v>
      </c>
      <c r="Q409">
        <v>0</v>
      </c>
      <c r="R409">
        <v>0</v>
      </c>
      <c r="S409">
        <v>0</v>
      </c>
      <c r="T409" t="s">
        <v>44</v>
      </c>
      <c r="U409" t="s">
        <v>34</v>
      </c>
      <c r="V409" t="s">
        <v>33</v>
      </c>
      <c r="W409" t="s">
        <v>33</v>
      </c>
      <c r="X409" t="s">
        <v>33</v>
      </c>
      <c r="Y409" t="s">
        <v>33</v>
      </c>
      <c r="Z409" t="s">
        <v>33</v>
      </c>
      <c r="AA409" t="s">
        <v>33</v>
      </c>
      <c r="AB409" t="s">
        <v>48</v>
      </c>
      <c r="AC409">
        <v>0</v>
      </c>
      <c r="AD409">
        <v>0</v>
      </c>
      <c r="AE409" t="s">
        <v>39</v>
      </c>
      <c r="AF409" t="s">
        <v>1190</v>
      </c>
    </row>
    <row r="410" spans="1:32" x14ac:dyDescent="0.25">
      <c r="A410" t="s">
        <v>473</v>
      </c>
      <c r="B410">
        <v>39</v>
      </c>
      <c r="C410" t="s">
        <v>58</v>
      </c>
      <c r="D410" t="s">
        <v>32</v>
      </c>
      <c r="E410" t="s">
        <v>33</v>
      </c>
      <c r="F410" t="s">
        <v>33</v>
      </c>
      <c r="G410" t="s">
        <v>33</v>
      </c>
      <c r="H410" t="s">
        <v>33</v>
      </c>
      <c r="I410" t="s">
        <v>33</v>
      </c>
      <c r="J410" t="s">
        <v>33</v>
      </c>
      <c r="K410" t="s">
        <v>33</v>
      </c>
      <c r="L410" t="s">
        <v>42</v>
      </c>
      <c r="M410" t="s">
        <v>42</v>
      </c>
      <c r="N410">
        <v>3218</v>
      </c>
      <c r="O410">
        <v>0</v>
      </c>
      <c r="P410" t="s">
        <v>36</v>
      </c>
      <c r="Q410">
        <v>0</v>
      </c>
      <c r="R410">
        <v>0</v>
      </c>
      <c r="S410">
        <v>0</v>
      </c>
      <c r="T410" t="s">
        <v>44</v>
      </c>
      <c r="U410" t="s">
        <v>33</v>
      </c>
      <c r="V410" t="s">
        <v>33</v>
      </c>
      <c r="W410" t="s">
        <v>33</v>
      </c>
      <c r="X410" t="s">
        <v>33</v>
      </c>
      <c r="Y410" t="s">
        <v>33</v>
      </c>
      <c r="Z410" t="s">
        <v>34</v>
      </c>
      <c r="AA410" t="s">
        <v>33</v>
      </c>
      <c r="AB410" t="s">
        <v>45</v>
      </c>
      <c r="AC410">
        <v>0</v>
      </c>
      <c r="AD410">
        <v>0</v>
      </c>
      <c r="AE410" t="s">
        <v>39</v>
      </c>
      <c r="AF410" t="s">
        <v>1193</v>
      </c>
    </row>
    <row r="411" spans="1:32" x14ac:dyDescent="0.25">
      <c r="A411" t="s">
        <v>474</v>
      </c>
      <c r="B411">
        <v>47</v>
      </c>
      <c r="C411" t="s">
        <v>51</v>
      </c>
      <c r="D411" t="s">
        <v>32</v>
      </c>
      <c r="E411" t="s">
        <v>33</v>
      </c>
      <c r="F411" t="s">
        <v>33</v>
      </c>
      <c r="G411" t="s">
        <v>33</v>
      </c>
      <c r="H411" t="s">
        <v>33</v>
      </c>
      <c r="I411" t="s">
        <v>33</v>
      </c>
      <c r="J411" t="s">
        <v>33</v>
      </c>
      <c r="K411" t="s">
        <v>33</v>
      </c>
      <c r="L411" t="s">
        <v>42</v>
      </c>
      <c r="M411" t="s">
        <v>42</v>
      </c>
      <c r="N411">
        <v>3222</v>
      </c>
      <c r="O411">
        <v>0</v>
      </c>
      <c r="P411" t="s">
        <v>47</v>
      </c>
      <c r="Q411">
        <v>0</v>
      </c>
      <c r="R411">
        <v>0</v>
      </c>
      <c r="S411">
        <v>0</v>
      </c>
      <c r="T411" t="s">
        <v>44</v>
      </c>
      <c r="U411" t="s">
        <v>34</v>
      </c>
      <c r="V411" t="s">
        <v>33</v>
      </c>
      <c r="W411" t="s">
        <v>33</v>
      </c>
      <c r="X411" t="s">
        <v>33</v>
      </c>
      <c r="Y411" t="s">
        <v>33</v>
      </c>
      <c r="Z411" t="s">
        <v>33</v>
      </c>
      <c r="AA411" t="s">
        <v>33</v>
      </c>
      <c r="AB411" t="s">
        <v>48</v>
      </c>
      <c r="AC411">
        <v>0</v>
      </c>
      <c r="AD411">
        <v>0</v>
      </c>
      <c r="AE411" t="s">
        <v>39</v>
      </c>
      <c r="AF411" t="s">
        <v>1190</v>
      </c>
    </row>
    <row r="412" spans="1:32" x14ac:dyDescent="0.25">
      <c r="A412" t="s">
        <v>475</v>
      </c>
      <c r="B412">
        <v>45</v>
      </c>
      <c r="C412" t="s">
        <v>51</v>
      </c>
      <c r="D412" t="s">
        <v>32</v>
      </c>
      <c r="E412" t="s">
        <v>33</v>
      </c>
      <c r="F412" t="s">
        <v>33</v>
      </c>
      <c r="G412" t="s">
        <v>33</v>
      </c>
      <c r="H412" t="s">
        <v>33</v>
      </c>
      <c r="I412" t="s">
        <v>33</v>
      </c>
      <c r="J412" t="s">
        <v>33</v>
      </c>
      <c r="K412" t="s">
        <v>33</v>
      </c>
      <c r="L412" t="s">
        <v>42</v>
      </c>
      <c r="M412" t="s">
        <v>42</v>
      </c>
      <c r="N412">
        <v>3228</v>
      </c>
      <c r="O412">
        <v>0</v>
      </c>
      <c r="P412" t="s">
        <v>47</v>
      </c>
      <c r="Q412">
        <v>0</v>
      </c>
      <c r="R412">
        <v>0</v>
      </c>
      <c r="S412">
        <v>0</v>
      </c>
      <c r="T412" t="s">
        <v>44</v>
      </c>
      <c r="U412" t="s">
        <v>34</v>
      </c>
      <c r="V412" t="s">
        <v>33</v>
      </c>
      <c r="W412" t="s">
        <v>33</v>
      </c>
      <c r="X412" t="s">
        <v>33</v>
      </c>
      <c r="Y412" t="s">
        <v>33</v>
      </c>
      <c r="Z412" t="s">
        <v>34</v>
      </c>
      <c r="AA412" t="s">
        <v>33</v>
      </c>
      <c r="AB412" t="s">
        <v>48</v>
      </c>
      <c r="AC412">
        <v>0</v>
      </c>
      <c r="AD412">
        <v>0</v>
      </c>
      <c r="AE412" t="s">
        <v>39</v>
      </c>
      <c r="AF412" t="s">
        <v>1190</v>
      </c>
    </row>
    <row r="413" spans="1:32" x14ac:dyDescent="0.25">
      <c r="A413" t="s">
        <v>476</v>
      </c>
      <c r="B413">
        <v>89</v>
      </c>
      <c r="C413" t="s">
        <v>41</v>
      </c>
      <c r="D413" t="s">
        <v>32</v>
      </c>
      <c r="E413" t="s">
        <v>33</v>
      </c>
      <c r="F413" t="s">
        <v>33</v>
      </c>
      <c r="G413" t="s">
        <v>33</v>
      </c>
      <c r="H413" t="s">
        <v>33</v>
      </c>
      <c r="I413" t="s">
        <v>33</v>
      </c>
      <c r="J413" t="s">
        <v>33</v>
      </c>
      <c r="K413" t="s">
        <v>33</v>
      </c>
      <c r="L413" t="s">
        <v>42</v>
      </c>
      <c r="M413" t="s">
        <v>42</v>
      </c>
      <c r="N413">
        <v>3233</v>
      </c>
      <c r="O413">
        <v>0</v>
      </c>
      <c r="P413" t="s">
        <v>81</v>
      </c>
      <c r="Q413">
        <v>0</v>
      </c>
      <c r="R413">
        <v>0</v>
      </c>
      <c r="S413">
        <v>0</v>
      </c>
      <c r="T413" t="s">
        <v>44</v>
      </c>
      <c r="U413" t="s">
        <v>34</v>
      </c>
      <c r="V413" t="s">
        <v>33</v>
      </c>
      <c r="W413" t="s">
        <v>33</v>
      </c>
      <c r="X413" t="s">
        <v>33</v>
      </c>
      <c r="Y413" t="s">
        <v>33</v>
      </c>
      <c r="Z413" t="s">
        <v>34</v>
      </c>
      <c r="AA413" t="s">
        <v>33</v>
      </c>
      <c r="AB413" t="s">
        <v>48</v>
      </c>
      <c r="AC413">
        <v>0</v>
      </c>
      <c r="AD413">
        <v>0</v>
      </c>
      <c r="AE413" t="s">
        <v>39</v>
      </c>
      <c r="AF413" t="s">
        <v>1190</v>
      </c>
    </row>
    <row r="414" spans="1:32" x14ac:dyDescent="0.25">
      <c r="A414" t="s">
        <v>477</v>
      </c>
      <c r="B414">
        <v>79</v>
      </c>
      <c r="C414" t="s">
        <v>41</v>
      </c>
      <c r="D414" t="s">
        <v>32</v>
      </c>
      <c r="E414" t="s">
        <v>33</v>
      </c>
      <c r="F414" t="s">
        <v>33</v>
      </c>
      <c r="G414" t="s">
        <v>33</v>
      </c>
      <c r="H414" t="s">
        <v>33</v>
      </c>
      <c r="I414" t="s">
        <v>33</v>
      </c>
      <c r="J414" t="s">
        <v>33</v>
      </c>
      <c r="K414" t="s">
        <v>33</v>
      </c>
      <c r="L414" t="s">
        <v>42</v>
      </c>
      <c r="M414" t="s">
        <v>42</v>
      </c>
      <c r="N414">
        <v>3234</v>
      </c>
      <c r="O414">
        <v>0</v>
      </c>
      <c r="P414" t="s">
        <v>36</v>
      </c>
      <c r="Q414">
        <v>0</v>
      </c>
      <c r="R414">
        <v>0</v>
      </c>
      <c r="S414">
        <v>0</v>
      </c>
      <c r="T414" t="s">
        <v>44</v>
      </c>
      <c r="U414" t="s">
        <v>34</v>
      </c>
      <c r="V414" t="s">
        <v>33</v>
      </c>
      <c r="W414" t="s">
        <v>33</v>
      </c>
      <c r="X414" t="s">
        <v>33</v>
      </c>
      <c r="Y414" t="s">
        <v>33</v>
      </c>
      <c r="Z414" t="s">
        <v>33</v>
      </c>
      <c r="AA414" t="s">
        <v>33</v>
      </c>
      <c r="AB414" t="s">
        <v>48</v>
      </c>
      <c r="AC414">
        <v>0</v>
      </c>
      <c r="AD414">
        <v>0</v>
      </c>
      <c r="AE414" t="s">
        <v>39</v>
      </c>
      <c r="AF414" t="s">
        <v>1190</v>
      </c>
    </row>
    <row r="415" spans="1:32" x14ac:dyDescent="0.25">
      <c r="A415" t="s">
        <v>478</v>
      </c>
      <c r="B415">
        <v>69</v>
      </c>
      <c r="C415" t="s">
        <v>41</v>
      </c>
      <c r="D415" t="s">
        <v>32</v>
      </c>
      <c r="E415" t="s">
        <v>33</v>
      </c>
      <c r="F415" t="s">
        <v>33</v>
      </c>
      <c r="G415" t="s">
        <v>33</v>
      </c>
      <c r="H415" t="s">
        <v>33</v>
      </c>
      <c r="I415" t="s">
        <v>33</v>
      </c>
      <c r="J415" t="s">
        <v>33</v>
      </c>
      <c r="K415" t="s">
        <v>33</v>
      </c>
      <c r="L415" t="s">
        <v>42</v>
      </c>
      <c r="M415" t="s">
        <v>42</v>
      </c>
      <c r="N415">
        <v>3235</v>
      </c>
      <c r="O415">
        <v>0</v>
      </c>
      <c r="P415" t="s">
        <v>43</v>
      </c>
      <c r="Q415">
        <v>0</v>
      </c>
      <c r="R415">
        <v>0</v>
      </c>
      <c r="S415">
        <v>0</v>
      </c>
      <c r="T415" t="s">
        <v>44</v>
      </c>
      <c r="U415" t="s">
        <v>34</v>
      </c>
      <c r="V415" t="s">
        <v>33</v>
      </c>
      <c r="W415" t="s">
        <v>33</v>
      </c>
      <c r="X415" t="s">
        <v>33</v>
      </c>
      <c r="Y415" t="s">
        <v>33</v>
      </c>
      <c r="Z415" t="s">
        <v>33</v>
      </c>
      <c r="AA415" t="s">
        <v>33</v>
      </c>
      <c r="AB415" t="s">
        <v>48</v>
      </c>
      <c r="AC415">
        <v>0</v>
      </c>
      <c r="AD415">
        <v>0</v>
      </c>
      <c r="AE415" t="s">
        <v>39</v>
      </c>
      <c r="AF415" t="s">
        <v>1190</v>
      </c>
    </row>
    <row r="416" spans="1:32" x14ac:dyDescent="0.25">
      <c r="A416" t="s">
        <v>479</v>
      </c>
      <c r="B416">
        <v>73</v>
      </c>
      <c r="C416" t="s">
        <v>41</v>
      </c>
      <c r="D416" t="s">
        <v>32</v>
      </c>
      <c r="E416" t="s">
        <v>33</v>
      </c>
      <c r="F416" t="s">
        <v>33</v>
      </c>
      <c r="G416" t="s">
        <v>33</v>
      </c>
      <c r="H416" t="s">
        <v>33</v>
      </c>
      <c r="I416" t="s">
        <v>33</v>
      </c>
      <c r="J416" t="s">
        <v>33</v>
      </c>
      <c r="K416" t="s">
        <v>33</v>
      </c>
      <c r="L416" t="s">
        <v>42</v>
      </c>
      <c r="M416" t="s">
        <v>42</v>
      </c>
      <c r="N416">
        <v>3236</v>
      </c>
      <c r="O416">
        <v>0</v>
      </c>
      <c r="P416" t="s">
        <v>63</v>
      </c>
      <c r="Q416">
        <v>0</v>
      </c>
      <c r="R416">
        <v>0</v>
      </c>
      <c r="S416">
        <v>0</v>
      </c>
      <c r="T416" t="s">
        <v>44</v>
      </c>
      <c r="U416" t="s">
        <v>33</v>
      </c>
      <c r="V416" t="s">
        <v>34</v>
      </c>
      <c r="W416" t="s">
        <v>33</v>
      </c>
      <c r="X416" t="s">
        <v>33</v>
      </c>
      <c r="Y416" t="s">
        <v>33</v>
      </c>
      <c r="Z416" t="s">
        <v>34</v>
      </c>
      <c r="AA416" t="s">
        <v>33</v>
      </c>
      <c r="AB416" t="s">
        <v>45</v>
      </c>
      <c r="AC416">
        <v>0</v>
      </c>
      <c r="AD416">
        <v>0</v>
      </c>
      <c r="AE416" t="s">
        <v>39</v>
      </c>
      <c r="AF416" t="s">
        <v>1193</v>
      </c>
    </row>
    <row r="417" spans="1:32" x14ac:dyDescent="0.25">
      <c r="A417" t="s">
        <v>480</v>
      </c>
      <c r="B417">
        <v>60</v>
      </c>
      <c r="C417" t="s">
        <v>41</v>
      </c>
      <c r="D417" t="s">
        <v>32</v>
      </c>
      <c r="E417" t="s">
        <v>33</v>
      </c>
      <c r="F417" t="s">
        <v>33</v>
      </c>
      <c r="G417" t="s">
        <v>33</v>
      </c>
      <c r="H417" t="s">
        <v>33</v>
      </c>
      <c r="I417" t="s">
        <v>33</v>
      </c>
      <c r="J417" t="s">
        <v>33</v>
      </c>
      <c r="K417" t="s">
        <v>33</v>
      </c>
      <c r="L417" t="s">
        <v>42</v>
      </c>
      <c r="M417" t="s">
        <v>42</v>
      </c>
      <c r="N417">
        <v>3237</v>
      </c>
      <c r="O417">
        <v>0</v>
      </c>
      <c r="P417" t="s">
        <v>66</v>
      </c>
      <c r="Q417">
        <v>0</v>
      </c>
      <c r="R417">
        <v>0</v>
      </c>
      <c r="S417">
        <v>0</v>
      </c>
      <c r="T417" t="s">
        <v>44</v>
      </c>
      <c r="U417" t="s">
        <v>33</v>
      </c>
      <c r="V417" t="s">
        <v>34</v>
      </c>
      <c r="W417" t="s">
        <v>33</v>
      </c>
      <c r="X417" t="s">
        <v>33</v>
      </c>
      <c r="Y417" t="s">
        <v>33</v>
      </c>
      <c r="Z417" t="s">
        <v>34</v>
      </c>
      <c r="AA417" t="s">
        <v>33</v>
      </c>
      <c r="AB417" t="s">
        <v>38</v>
      </c>
      <c r="AC417">
        <v>0</v>
      </c>
      <c r="AD417">
        <v>0</v>
      </c>
      <c r="AE417" t="s">
        <v>39</v>
      </c>
      <c r="AF417" t="s">
        <v>1192</v>
      </c>
    </row>
    <row r="418" spans="1:32" x14ac:dyDescent="0.25">
      <c r="A418" t="s">
        <v>481</v>
      </c>
      <c r="B418">
        <v>29</v>
      </c>
      <c r="C418" t="s">
        <v>31</v>
      </c>
      <c r="D418" t="s">
        <v>32</v>
      </c>
      <c r="E418" t="s">
        <v>33</v>
      </c>
      <c r="F418" t="s">
        <v>33</v>
      </c>
      <c r="G418" t="s">
        <v>33</v>
      </c>
      <c r="H418" t="s">
        <v>33</v>
      </c>
      <c r="I418" t="s">
        <v>33</v>
      </c>
      <c r="J418" t="s">
        <v>33</v>
      </c>
      <c r="K418" t="s">
        <v>33</v>
      </c>
      <c r="L418" t="s">
        <v>42</v>
      </c>
      <c r="M418" t="s">
        <v>42</v>
      </c>
      <c r="N418">
        <v>3239</v>
      </c>
      <c r="O418">
        <v>0</v>
      </c>
      <c r="P418" t="s">
        <v>53</v>
      </c>
      <c r="Q418">
        <v>0</v>
      </c>
      <c r="R418">
        <v>0</v>
      </c>
      <c r="S418">
        <v>0</v>
      </c>
      <c r="T418" t="s">
        <v>44</v>
      </c>
      <c r="U418" t="s">
        <v>33</v>
      </c>
      <c r="V418" t="s">
        <v>33</v>
      </c>
      <c r="W418" t="s">
        <v>33</v>
      </c>
      <c r="X418" t="s">
        <v>33</v>
      </c>
      <c r="Y418" t="s">
        <v>33</v>
      </c>
      <c r="Z418" t="s">
        <v>34</v>
      </c>
      <c r="AA418" t="s">
        <v>33</v>
      </c>
      <c r="AB418" t="s">
        <v>38</v>
      </c>
      <c r="AC418">
        <v>0</v>
      </c>
      <c r="AD418">
        <v>0</v>
      </c>
      <c r="AE418" t="s">
        <v>39</v>
      </c>
      <c r="AF418" t="s">
        <v>1192</v>
      </c>
    </row>
    <row r="419" spans="1:32" x14ac:dyDescent="0.25">
      <c r="A419" t="s">
        <v>482</v>
      </c>
      <c r="B419">
        <v>72</v>
      </c>
      <c r="C419" t="s">
        <v>41</v>
      </c>
      <c r="D419" t="s">
        <v>32</v>
      </c>
      <c r="E419" t="s">
        <v>33</v>
      </c>
      <c r="F419" t="s">
        <v>33</v>
      </c>
      <c r="G419" t="s">
        <v>33</v>
      </c>
      <c r="H419" t="s">
        <v>33</v>
      </c>
      <c r="I419" t="s">
        <v>33</v>
      </c>
      <c r="J419" t="s">
        <v>33</v>
      </c>
      <c r="K419" t="s">
        <v>33</v>
      </c>
      <c r="L419" t="s">
        <v>42</v>
      </c>
      <c r="M419" t="s">
        <v>42</v>
      </c>
      <c r="N419">
        <v>3240</v>
      </c>
      <c r="O419">
        <v>0</v>
      </c>
      <c r="P419" t="s">
        <v>47</v>
      </c>
      <c r="Q419">
        <v>0</v>
      </c>
      <c r="R419">
        <v>0</v>
      </c>
      <c r="S419">
        <v>0</v>
      </c>
      <c r="T419" t="s">
        <v>44</v>
      </c>
      <c r="U419" t="s">
        <v>34</v>
      </c>
      <c r="V419" t="s">
        <v>34</v>
      </c>
      <c r="W419" t="s">
        <v>33</v>
      </c>
      <c r="X419" t="s">
        <v>33</v>
      </c>
      <c r="Y419" t="s">
        <v>33</v>
      </c>
      <c r="Z419" t="s">
        <v>34</v>
      </c>
      <c r="AA419" t="s">
        <v>33</v>
      </c>
      <c r="AB419" t="s">
        <v>45</v>
      </c>
      <c r="AC419">
        <v>0</v>
      </c>
      <c r="AD419">
        <v>0</v>
      </c>
      <c r="AE419" t="s">
        <v>39</v>
      </c>
      <c r="AF419" t="s">
        <v>1193</v>
      </c>
    </row>
    <row r="420" spans="1:32" x14ac:dyDescent="0.25">
      <c r="A420" t="s">
        <v>483</v>
      </c>
      <c r="B420">
        <v>21</v>
      </c>
      <c r="C420" t="s">
        <v>31</v>
      </c>
      <c r="D420" t="s">
        <v>32</v>
      </c>
      <c r="E420" t="s">
        <v>33</v>
      </c>
      <c r="F420" t="s">
        <v>33</v>
      </c>
      <c r="G420" t="s">
        <v>33</v>
      </c>
      <c r="H420" t="s">
        <v>33</v>
      </c>
      <c r="I420" t="s">
        <v>33</v>
      </c>
      <c r="J420" t="s">
        <v>33</v>
      </c>
      <c r="K420" t="s">
        <v>33</v>
      </c>
      <c r="L420" t="s">
        <v>42</v>
      </c>
      <c r="M420" t="s">
        <v>42</v>
      </c>
      <c r="N420">
        <v>3242</v>
      </c>
      <c r="O420">
        <v>0</v>
      </c>
      <c r="P420" t="s">
        <v>110</v>
      </c>
      <c r="Q420">
        <v>0</v>
      </c>
      <c r="R420">
        <v>0</v>
      </c>
      <c r="S420">
        <v>0</v>
      </c>
      <c r="T420" t="s">
        <v>44</v>
      </c>
      <c r="U420" t="s">
        <v>33</v>
      </c>
      <c r="V420" t="s">
        <v>34</v>
      </c>
      <c r="W420" t="s">
        <v>33</v>
      </c>
      <c r="X420" t="s">
        <v>33</v>
      </c>
      <c r="Y420" t="s">
        <v>33</v>
      </c>
      <c r="Z420" t="s">
        <v>34</v>
      </c>
      <c r="AA420" t="s">
        <v>33</v>
      </c>
      <c r="AB420" t="s">
        <v>38</v>
      </c>
      <c r="AC420">
        <v>0</v>
      </c>
      <c r="AD420">
        <v>0</v>
      </c>
      <c r="AE420" t="s">
        <v>39</v>
      </c>
      <c r="AF420" t="s">
        <v>1192</v>
      </c>
    </row>
    <row r="421" spans="1:32" x14ac:dyDescent="0.25">
      <c r="A421" t="s">
        <v>484</v>
      </c>
      <c r="B421">
        <v>70</v>
      </c>
      <c r="C421" t="s">
        <v>41</v>
      </c>
      <c r="D421" t="s">
        <v>32</v>
      </c>
      <c r="E421" t="s">
        <v>33</v>
      </c>
      <c r="F421" t="s">
        <v>33</v>
      </c>
      <c r="G421" t="s">
        <v>33</v>
      </c>
      <c r="H421" t="s">
        <v>33</v>
      </c>
      <c r="I421" t="s">
        <v>33</v>
      </c>
      <c r="J421" t="s">
        <v>33</v>
      </c>
      <c r="K421" t="s">
        <v>33</v>
      </c>
      <c r="L421" t="s">
        <v>42</v>
      </c>
      <c r="M421" t="s">
        <v>42</v>
      </c>
      <c r="N421">
        <v>3246</v>
      </c>
      <c r="O421">
        <v>0</v>
      </c>
      <c r="P421" t="s">
        <v>47</v>
      </c>
      <c r="Q421">
        <v>0</v>
      </c>
      <c r="R421">
        <v>0</v>
      </c>
      <c r="S421">
        <v>0</v>
      </c>
      <c r="T421" t="s">
        <v>44</v>
      </c>
      <c r="U421" t="s">
        <v>34</v>
      </c>
      <c r="V421" t="s">
        <v>33</v>
      </c>
      <c r="W421" t="s">
        <v>33</v>
      </c>
      <c r="X421" t="s">
        <v>33</v>
      </c>
      <c r="Y421" t="s">
        <v>33</v>
      </c>
      <c r="Z421" t="s">
        <v>34</v>
      </c>
      <c r="AA421" t="s">
        <v>33</v>
      </c>
      <c r="AB421" t="s">
        <v>48</v>
      </c>
      <c r="AC421">
        <v>0</v>
      </c>
      <c r="AD421">
        <v>0</v>
      </c>
      <c r="AE421" t="s">
        <v>39</v>
      </c>
      <c r="AF421" t="s">
        <v>1190</v>
      </c>
    </row>
    <row r="422" spans="1:32" x14ac:dyDescent="0.25">
      <c r="A422" t="s">
        <v>485</v>
      </c>
      <c r="B422">
        <v>73</v>
      </c>
      <c r="C422" t="s">
        <v>41</v>
      </c>
      <c r="D422" t="s">
        <v>32</v>
      </c>
      <c r="E422" t="s">
        <v>33</v>
      </c>
      <c r="F422" t="s">
        <v>33</v>
      </c>
      <c r="G422" t="s">
        <v>33</v>
      </c>
      <c r="H422" t="s">
        <v>33</v>
      </c>
      <c r="I422" t="s">
        <v>33</v>
      </c>
      <c r="J422" t="s">
        <v>33</v>
      </c>
      <c r="K422" t="s">
        <v>33</v>
      </c>
      <c r="L422" t="s">
        <v>42</v>
      </c>
      <c r="M422" t="s">
        <v>42</v>
      </c>
      <c r="N422">
        <v>3260</v>
      </c>
      <c r="O422">
        <v>0</v>
      </c>
      <c r="P422" t="s">
        <v>36</v>
      </c>
      <c r="Q422">
        <v>0</v>
      </c>
      <c r="R422">
        <v>0</v>
      </c>
      <c r="S422">
        <v>0</v>
      </c>
      <c r="T422" t="s">
        <v>44</v>
      </c>
      <c r="U422" t="s">
        <v>34</v>
      </c>
      <c r="V422" t="s">
        <v>33</v>
      </c>
      <c r="W422" t="s">
        <v>33</v>
      </c>
      <c r="X422" t="s">
        <v>33</v>
      </c>
      <c r="Y422" t="s">
        <v>33</v>
      </c>
      <c r="Z422" t="s">
        <v>33</v>
      </c>
      <c r="AA422" t="s">
        <v>33</v>
      </c>
      <c r="AB422" t="s">
        <v>48</v>
      </c>
      <c r="AC422">
        <v>0</v>
      </c>
      <c r="AD422">
        <v>0</v>
      </c>
      <c r="AE422" t="s">
        <v>39</v>
      </c>
      <c r="AF422" t="s">
        <v>1190</v>
      </c>
    </row>
    <row r="423" spans="1:32" x14ac:dyDescent="0.25">
      <c r="A423" t="s">
        <v>486</v>
      </c>
      <c r="B423">
        <v>51</v>
      </c>
      <c r="C423" t="s">
        <v>51</v>
      </c>
      <c r="D423" t="s">
        <v>32</v>
      </c>
      <c r="E423" t="s">
        <v>33</v>
      </c>
      <c r="F423" t="s">
        <v>33</v>
      </c>
      <c r="G423" t="s">
        <v>33</v>
      </c>
      <c r="H423" t="s">
        <v>33</v>
      </c>
      <c r="I423" t="s">
        <v>33</v>
      </c>
      <c r="J423" t="s">
        <v>33</v>
      </c>
      <c r="K423" t="s">
        <v>33</v>
      </c>
      <c r="L423" t="s">
        <v>42</v>
      </c>
      <c r="M423" t="s">
        <v>42</v>
      </c>
      <c r="N423">
        <v>3261</v>
      </c>
      <c r="O423">
        <v>0</v>
      </c>
      <c r="P423" t="s">
        <v>47</v>
      </c>
      <c r="Q423">
        <v>0</v>
      </c>
      <c r="R423">
        <v>0</v>
      </c>
      <c r="S423">
        <v>0</v>
      </c>
      <c r="T423" t="s">
        <v>44</v>
      </c>
      <c r="U423" t="s">
        <v>34</v>
      </c>
      <c r="V423" t="s">
        <v>33</v>
      </c>
      <c r="W423" t="s">
        <v>33</v>
      </c>
      <c r="X423" t="s">
        <v>33</v>
      </c>
      <c r="Y423" t="s">
        <v>33</v>
      </c>
      <c r="Z423" t="s">
        <v>33</v>
      </c>
      <c r="AA423" t="s">
        <v>33</v>
      </c>
      <c r="AB423" t="s">
        <v>48</v>
      </c>
      <c r="AC423">
        <v>0</v>
      </c>
      <c r="AD423">
        <v>0</v>
      </c>
      <c r="AE423" t="s">
        <v>39</v>
      </c>
      <c r="AF423" t="s">
        <v>1190</v>
      </c>
    </row>
    <row r="424" spans="1:32" x14ac:dyDescent="0.25">
      <c r="A424" t="s">
        <v>487</v>
      </c>
      <c r="B424">
        <v>54</v>
      </c>
      <c r="C424" t="s">
        <v>51</v>
      </c>
      <c r="D424" t="s">
        <v>32</v>
      </c>
      <c r="E424" t="s">
        <v>33</v>
      </c>
      <c r="F424" t="s">
        <v>33</v>
      </c>
      <c r="G424" t="s">
        <v>33</v>
      </c>
      <c r="H424" t="s">
        <v>33</v>
      </c>
      <c r="I424" t="s">
        <v>33</v>
      </c>
      <c r="J424" t="s">
        <v>33</v>
      </c>
      <c r="K424" t="s">
        <v>33</v>
      </c>
      <c r="L424" t="s">
        <v>42</v>
      </c>
      <c r="M424" t="s">
        <v>42</v>
      </c>
      <c r="N424">
        <v>3272</v>
      </c>
      <c r="O424">
        <v>0</v>
      </c>
      <c r="P424" t="s">
        <v>47</v>
      </c>
      <c r="Q424">
        <v>0</v>
      </c>
      <c r="R424">
        <v>0</v>
      </c>
      <c r="S424">
        <v>0</v>
      </c>
      <c r="T424" t="s">
        <v>44</v>
      </c>
      <c r="U424" t="s">
        <v>34</v>
      </c>
      <c r="V424" t="s">
        <v>33</v>
      </c>
      <c r="W424" t="s">
        <v>33</v>
      </c>
      <c r="X424" t="s">
        <v>33</v>
      </c>
      <c r="Y424" t="s">
        <v>33</v>
      </c>
      <c r="Z424" t="s">
        <v>33</v>
      </c>
      <c r="AA424" t="s">
        <v>33</v>
      </c>
      <c r="AB424" t="s">
        <v>48</v>
      </c>
      <c r="AC424">
        <v>0</v>
      </c>
      <c r="AD424">
        <v>0</v>
      </c>
      <c r="AE424" t="s">
        <v>39</v>
      </c>
      <c r="AF424" t="s">
        <v>1190</v>
      </c>
    </row>
    <row r="425" spans="1:32" x14ac:dyDescent="0.25">
      <c r="A425" t="s">
        <v>488</v>
      </c>
      <c r="B425">
        <v>44</v>
      </c>
      <c r="C425" t="s">
        <v>58</v>
      </c>
      <c r="D425" t="s">
        <v>32</v>
      </c>
      <c r="E425" t="s">
        <v>33</v>
      </c>
      <c r="F425" t="s">
        <v>33</v>
      </c>
      <c r="G425" t="s">
        <v>33</v>
      </c>
      <c r="H425" t="s">
        <v>33</v>
      </c>
      <c r="I425" t="s">
        <v>33</v>
      </c>
      <c r="J425" t="s">
        <v>33</v>
      </c>
      <c r="K425" t="s">
        <v>33</v>
      </c>
      <c r="L425" t="s">
        <v>42</v>
      </c>
      <c r="M425" t="s">
        <v>42</v>
      </c>
      <c r="N425">
        <v>3273</v>
      </c>
      <c r="O425">
        <v>0</v>
      </c>
      <c r="P425" t="s">
        <v>81</v>
      </c>
      <c r="Q425">
        <v>0</v>
      </c>
      <c r="R425">
        <v>0</v>
      </c>
      <c r="S425">
        <v>0</v>
      </c>
      <c r="T425" t="s">
        <v>44</v>
      </c>
      <c r="U425" t="s">
        <v>34</v>
      </c>
      <c r="V425" t="s">
        <v>33</v>
      </c>
      <c r="W425" t="s">
        <v>33</v>
      </c>
      <c r="X425" t="s">
        <v>33</v>
      </c>
      <c r="Y425" t="s">
        <v>33</v>
      </c>
      <c r="Z425" t="s">
        <v>34</v>
      </c>
      <c r="AA425" t="s">
        <v>33</v>
      </c>
      <c r="AB425" t="s">
        <v>48</v>
      </c>
      <c r="AC425">
        <v>0</v>
      </c>
      <c r="AD425">
        <v>0</v>
      </c>
      <c r="AE425" t="s">
        <v>39</v>
      </c>
      <c r="AF425" t="s">
        <v>1190</v>
      </c>
    </row>
    <row r="426" spans="1:32" x14ac:dyDescent="0.25">
      <c r="A426" t="s">
        <v>489</v>
      </c>
      <c r="B426">
        <v>68</v>
      </c>
      <c r="C426" t="s">
        <v>41</v>
      </c>
      <c r="D426" t="s">
        <v>32</v>
      </c>
      <c r="E426" t="s">
        <v>33</v>
      </c>
      <c r="F426" t="s">
        <v>33</v>
      </c>
      <c r="G426" t="s">
        <v>33</v>
      </c>
      <c r="H426" t="s">
        <v>33</v>
      </c>
      <c r="I426" t="s">
        <v>33</v>
      </c>
      <c r="J426" t="s">
        <v>33</v>
      </c>
      <c r="K426" t="s">
        <v>33</v>
      </c>
      <c r="L426" t="s">
        <v>42</v>
      </c>
      <c r="M426" t="s">
        <v>42</v>
      </c>
      <c r="N426">
        <v>3284</v>
      </c>
      <c r="O426">
        <v>0</v>
      </c>
      <c r="P426" t="s">
        <v>47</v>
      </c>
      <c r="Q426">
        <v>0</v>
      </c>
      <c r="R426">
        <v>0</v>
      </c>
      <c r="S426">
        <v>0</v>
      </c>
      <c r="T426" t="s">
        <v>44</v>
      </c>
      <c r="U426" t="s">
        <v>34</v>
      </c>
      <c r="V426" t="s">
        <v>33</v>
      </c>
      <c r="W426" t="s">
        <v>33</v>
      </c>
      <c r="X426" t="s">
        <v>33</v>
      </c>
      <c r="Y426" t="s">
        <v>33</v>
      </c>
      <c r="Z426" t="s">
        <v>34</v>
      </c>
      <c r="AA426" t="s">
        <v>33</v>
      </c>
      <c r="AB426" t="s">
        <v>48</v>
      </c>
      <c r="AC426">
        <v>0</v>
      </c>
      <c r="AD426">
        <v>0</v>
      </c>
      <c r="AE426" t="s">
        <v>39</v>
      </c>
      <c r="AF426" t="s">
        <v>1190</v>
      </c>
    </row>
    <row r="427" spans="1:32" x14ac:dyDescent="0.25">
      <c r="A427" t="s">
        <v>490</v>
      </c>
      <c r="B427">
        <v>66</v>
      </c>
      <c r="C427" t="s">
        <v>41</v>
      </c>
      <c r="D427" t="s">
        <v>32</v>
      </c>
      <c r="E427" t="s">
        <v>33</v>
      </c>
      <c r="F427" t="s">
        <v>33</v>
      </c>
      <c r="G427" t="s">
        <v>33</v>
      </c>
      <c r="H427" t="s">
        <v>33</v>
      </c>
      <c r="I427" t="s">
        <v>33</v>
      </c>
      <c r="J427" t="s">
        <v>33</v>
      </c>
      <c r="K427" t="s">
        <v>33</v>
      </c>
      <c r="L427" t="s">
        <v>42</v>
      </c>
      <c r="M427" t="s">
        <v>42</v>
      </c>
      <c r="N427">
        <v>3288</v>
      </c>
      <c r="O427">
        <v>0</v>
      </c>
      <c r="P427" t="s">
        <v>66</v>
      </c>
      <c r="Q427">
        <v>0</v>
      </c>
      <c r="R427">
        <v>0</v>
      </c>
      <c r="S427">
        <v>0</v>
      </c>
      <c r="T427" t="s">
        <v>44</v>
      </c>
      <c r="U427" t="s">
        <v>34</v>
      </c>
      <c r="V427" t="s">
        <v>33</v>
      </c>
      <c r="W427" t="s">
        <v>33</v>
      </c>
      <c r="X427" t="s">
        <v>33</v>
      </c>
      <c r="Y427" t="s">
        <v>33</v>
      </c>
      <c r="Z427" t="s">
        <v>33</v>
      </c>
      <c r="AA427" t="s">
        <v>33</v>
      </c>
      <c r="AB427" t="s">
        <v>48</v>
      </c>
      <c r="AC427">
        <v>0</v>
      </c>
      <c r="AD427">
        <v>0</v>
      </c>
      <c r="AE427" t="s">
        <v>39</v>
      </c>
      <c r="AF427" t="s">
        <v>1190</v>
      </c>
    </row>
    <row r="428" spans="1:32" x14ac:dyDescent="0.25">
      <c r="A428" t="s">
        <v>491</v>
      </c>
      <c r="B428">
        <v>8</v>
      </c>
      <c r="C428" t="s">
        <v>31</v>
      </c>
      <c r="D428" t="s">
        <v>32</v>
      </c>
      <c r="E428" t="s">
        <v>33</v>
      </c>
      <c r="F428" t="s">
        <v>33</v>
      </c>
      <c r="G428" t="s">
        <v>33</v>
      </c>
      <c r="H428" t="s">
        <v>33</v>
      </c>
      <c r="I428" t="s">
        <v>33</v>
      </c>
      <c r="J428" t="s">
        <v>33</v>
      </c>
      <c r="K428" t="s">
        <v>33</v>
      </c>
      <c r="L428" t="s">
        <v>42</v>
      </c>
      <c r="M428" t="s">
        <v>42</v>
      </c>
      <c r="N428">
        <v>3305</v>
      </c>
      <c r="O428">
        <v>0</v>
      </c>
      <c r="P428" t="s">
        <v>59</v>
      </c>
      <c r="Q428">
        <v>0</v>
      </c>
      <c r="R428">
        <v>0</v>
      </c>
      <c r="S428">
        <v>0</v>
      </c>
      <c r="T428" t="s">
        <v>44</v>
      </c>
      <c r="U428" t="s">
        <v>33</v>
      </c>
      <c r="V428" t="s">
        <v>33</v>
      </c>
      <c r="W428" t="s">
        <v>33</v>
      </c>
      <c r="X428" t="s">
        <v>33</v>
      </c>
      <c r="Y428" t="s">
        <v>33</v>
      </c>
      <c r="Z428" t="s">
        <v>34</v>
      </c>
      <c r="AA428" t="s">
        <v>33</v>
      </c>
      <c r="AB428" t="s">
        <v>38</v>
      </c>
      <c r="AC428">
        <v>0</v>
      </c>
      <c r="AD428">
        <v>0</v>
      </c>
      <c r="AE428" t="s">
        <v>39</v>
      </c>
      <c r="AF428" t="s">
        <v>1192</v>
      </c>
    </row>
    <row r="429" spans="1:32" x14ac:dyDescent="0.25">
      <c r="A429" t="s">
        <v>492</v>
      </c>
      <c r="B429">
        <v>10</v>
      </c>
      <c r="C429" t="s">
        <v>31</v>
      </c>
      <c r="D429" t="s">
        <v>32</v>
      </c>
      <c r="E429" t="s">
        <v>33</v>
      </c>
      <c r="F429" t="s">
        <v>33</v>
      </c>
      <c r="G429" t="s">
        <v>33</v>
      </c>
      <c r="H429" t="s">
        <v>33</v>
      </c>
      <c r="I429" t="s">
        <v>33</v>
      </c>
      <c r="J429" t="s">
        <v>33</v>
      </c>
      <c r="K429" t="s">
        <v>33</v>
      </c>
      <c r="L429" t="s">
        <v>42</v>
      </c>
      <c r="M429" t="s">
        <v>42</v>
      </c>
      <c r="N429">
        <v>3308</v>
      </c>
      <c r="O429">
        <v>0</v>
      </c>
      <c r="P429" t="s">
        <v>59</v>
      </c>
      <c r="Q429">
        <v>0</v>
      </c>
      <c r="R429">
        <v>0</v>
      </c>
      <c r="S429">
        <v>0</v>
      </c>
      <c r="T429" t="s">
        <v>44</v>
      </c>
      <c r="U429" t="s">
        <v>33</v>
      </c>
      <c r="V429" t="s">
        <v>34</v>
      </c>
      <c r="W429" t="s">
        <v>33</v>
      </c>
      <c r="X429" t="s">
        <v>34</v>
      </c>
      <c r="Y429" t="s">
        <v>33</v>
      </c>
      <c r="Z429" t="s">
        <v>33</v>
      </c>
      <c r="AA429" t="s">
        <v>33</v>
      </c>
      <c r="AB429" t="s">
        <v>38</v>
      </c>
      <c r="AC429">
        <v>0</v>
      </c>
      <c r="AD429">
        <v>0</v>
      </c>
      <c r="AE429" t="s">
        <v>39</v>
      </c>
      <c r="AF429" t="s">
        <v>1192</v>
      </c>
    </row>
    <row r="430" spans="1:32" x14ac:dyDescent="0.25">
      <c r="A430" t="s">
        <v>493</v>
      </c>
      <c r="B430">
        <v>32</v>
      </c>
      <c r="C430" t="s">
        <v>58</v>
      </c>
      <c r="D430" t="s">
        <v>32</v>
      </c>
      <c r="E430" t="s">
        <v>33</v>
      </c>
      <c r="F430" t="s">
        <v>33</v>
      </c>
      <c r="G430" t="s">
        <v>33</v>
      </c>
      <c r="H430" t="s">
        <v>33</v>
      </c>
      <c r="I430" t="s">
        <v>33</v>
      </c>
      <c r="J430" t="s">
        <v>33</v>
      </c>
      <c r="K430" t="s">
        <v>33</v>
      </c>
      <c r="L430" t="s">
        <v>42</v>
      </c>
      <c r="M430" t="s">
        <v>42</v>
      </c>
      <c r="N430">
        <v>3310</v>
      </c>
      <c r="O430">
        <v>0</v>
      </c>
      <c r="P430" t="s">
        <v>59</v>
      </c>
      <c r="Q430">
        <v>0</v>
      </c>
      <c r="R430">
        <v>0</v>
      </c>
      <c r="S430">
        <v>0</v>
      </c>
      <c r="T430" t="s">
        <v>44</v>
      </c>
      <c r="U430" t="s">
        <v>33</v>
      </c>
      <c r="V430" t="s">
        <v>33</v>
      </c>
      <c r="W430" t="s">
        <v>33</v>
      </c>
      <c r="X430" t="s">
        <v>33</v>
      </c>
      <c r="Y430" t="s">
        <v>33</v>
      </c>
      <c r="Z430" t="s">
        <v>34</v>
      </c>
      <c r="AA430" t="s">
        <v>33</v>
      </c>
      <c r="AB430" t="s">
        <v>38</v>
      </c>
      <c r="AC430">
        <v>0</v>
      </c>
      <c r="AD430">
        <v>0</v>
      </c>
      <c r="AE430" t="s">
        <v>39</v>
      </c>
      <c r="AF430" t="s">
        <v>1192</v>
      </c>
    </row>
    <row r="431" spans="1:32" x14ac:dyDescent="0.25">
      <c r="A431" t="s">
        <v>494</v>
      </c>
      <c r="B431">
        <v>78</v>
      </c>
      <c r="C431" t="s">
        <v>41</v>
      </c>
      <c r="D431" t="s">
        <v>32</v>
      </c>
      <c r="E431" t="s">
        <v>33</v>
      </c>
      <c r="F431" t="s">
        <v>33</v>
      </c>
      <c r="G431" t="s">
        <v>33</v>
      </c>
      <c r="H431" t="s">
        <v>33</v>
      </c>
      <c r="I431" t="s">
        <v>33</v>
      </c>
      <c r="J431" t="s">
        <v>33</v>
      </c>
      <c r="K431" t="s">
        <v>33</v>
      </c>
      <c r="L431" t="s">
        <v>42</v>
      </c>
      <c r="M431" t="s">
        <v>42</v>
      </c>
      <c r="N431">
        <v>3316</v>
      </c>
      <c r="O431">
        <v>0</v>
      </c>
      <c r="P431" t="s">
        <v>47</v>
      </c>
      <c r="Q431">
        <v>0</v>
      </c>
      <c r="R431">
        <v>0</v>
      </c>
      <c r="S431">
        <v>0</v>
      </c>
      <c r="T431" t="s">
        <v>44</v>
      </c>
      <c r="U431" t="s">
        <v>34</v>
      </c>
      <c r="V431" t="s">
        <v>34</v>
      </c>
      <c r="W431" t="s">
        <v>33</v>
      </c>
      <c r="X431" t="s">
        <v>33</v>
      </c>
      <c r="Y431" t="s">
        <v>33</v>
      </c>
      <c r="Z431" t="s">
        <v>34</v>
      </c>
      <c r="AA431" t="s">
        <v>33</v>
      </c>
      <c r="AB431" t="s">
        <v>48</v>
      </c>
      <c r="AC431">
        <v>0</v>
      </c>
      <c r="AD431">
        <v>0</v>
      </c>
      <c r="AE431" t="s">
        <v>39</v>
      </c>
      <c r="AF431" t="s">
        <v>1190</v>
      </c>
    </row>
    <row r="432" spans="1:32" x14ac:dyDescent="0.25">
      <c r="A432" t="s">
        <v>495</v>
      </c>
      <c r="B432">
        <v>73</v>
      </c>
      <c r="C432" t="s">
        <v>41</v>
      </c>
      <c r="D432" t="s">
        <v>32</v>
      </c>
      <c r="E432" t="s">
        <v>33</v>
      </c>
      <c r="F432" t="s">
        <v>33</v>
      </c>
      <c r="G432" t="s">
        <v>33</v>
      </c>
      <c r="H432" t="s">
        <v>34</v>
      </c>
      <c r="I432" t="s">
        <v>34</v>
      </c>
      <c r="J432" t="s">
        <v>34</v>
      </c>
      <c r="K432" t="s">
        <v>34</v>
      </c>
      <c r="L432" t="s">
        <v>52</v>
      </c>
      <c r="M432" t="s">
        <v>52</v>
      </c>
      <c r="N432">
        <v>273</v>
      </c>
      <c r="O432">
        <v>2</v>
      </c>
      <c r="P432" t="s">
        <v>47</v>
      </c>
      <c r="Q432">
        <v>10</v>
      </c>
      <c r="R432">
        <v>9</v>
      </c>
      <c r="S432">
        <v>9.5</v>
      </c>
      <c r="T432" t="s">
        <v>37</v>
      </c>
      <c r="U432" t="s">
        <v>34</v>
      </c>
      <c r="V432" t="s">
        <v>33</v>
      </c>
      <c r="W432" t="s">
        <v>33</v>
      </c>
      <c r="X432" t="s">
        <v>33</v>
      </c>
      <c r="Y432" t="s">
        <v>33</v>
      </c>
      <c r="Z432" t="s">
        <v>33</v>
      </c>
      <c r="AA432" t="s">
        <v>34</v>
      </c>
      <c r="AB432" t="s">
        <v>48</v>
      </c>
      <c r="AC432">
        <v>0</v>
      </c>
      <c r="AD432">
        <v>9.5</v>
      </c>
      <c r="AE432" t="s">
        <v>39</v>
      </c>
      <c r="AF432" t="s">
        <v>1190</v>
      </c>
    </row>
    <row r="433" spans="1:32" x14ac:dyDescent="0.25">
      <c r="A433" t="s">
        <v>496</v>
      </c>
      <c r="B433">
        <v>46</v>
      </c>
      <c r="C433" t="s">
        <v>51</v>
      </c>
      <c r="D433" t="s">
        <v>32</v>
      </c>
      <c r="E433" t="s">
        <v>33</v>
      </c>
      <c r="F433" t="s">
        <v>33</v>
      </c>
      <c r="G433" t="s">
        <v>33</v>
      </c>
      <c r="H433" t="s">
        <v>33</v>
      </c>
      <c r="I433" t="s">
        <v>33</v>
      </c>
      <c r="J433" t="s">
        <v>33</v>
      </c>
      <c r="K433" t="s">
        <v>33</v>
      </c>
      <c r="L433" t="s">
        <v>42</v>
      </c>
      <c r="M433" t="s">
        <v>42</v>
      </c>
      <c r="N433">
        <v>3326</v>
      </c>
      <c r="O433">
        <v>0</v>
      </c>
      <c r="P433" t="s">
        <v>47</v>
      </c>
      <c r="Q433">
        <v>0</v>
      </c>
      <c r="R433">
        <v>0</v>
      </c>
      <c r="S433">
        <v>0</v>
      </c>
      <c r="T433" t="s">
        <v>44</v>
      </c>
      <c r="U433" t="s">
        <v>34</v>
      </c>
      <c r="V433" t="s">
        <v>34</v>
      </c>
      <c r="W433" t="s">
        <v>33</v>
      </c>
      <c r="X433" t="s">
        <v>33</v>
      </c>
      <c r="Y433" t="s">
        <v>33</v>
      </c>
      <c r="Z433" t="s">
        <v>34</v>
      </c>
      <c r="AA433" t="s">
        <v>33</v>
      </c>
      <c r="AB433" t="s">
        <v>48</v>
      </c>
      <c r="AC433">
        <v>0</v>
      </c>
      <c r="AD433">
        <v>0</v>
      </c>
      <c r="AE433" t="s">
        <v>39</v>
      </c>
      <c r="AF433" t="s">
        <v>1190</v>
      </c>
    </row>
    <row r="434" spans="1:32" x14ac:dyDescent="0.25">
      <c r="A434" t="s">
        <v>497</v>
      </c>
      <c r="B434">
        <v>70</v>
      </c>
      <c r="C434" t="s">
        <v>41</v>
      </c>
      <c r="D434" t="s">
        <v>32</v>
      </c>
      <c r="E434" t="s">
        <v>33</v>
      </c>
      <c r="F434" t="s">
        <v>33</v>
      </c>
      <c r="G434" t="s">
        <v>33</v>
      </c>
      <c r="H434" t="s">
        <v>33</v>
      </c>
      <c r="I434" t="s">
        <v>33</v>
      </c>
      <c r="J434" t="s">
        <v>33</v>
      </c>
      <c r="K434" t="s">
        <v>33</v>
      </c>
      <c r="L434" t="s">
        <v>42</v>
      </c>
      <c r="M434" t="s">
        <v>42</v>
      </c>
      <c r="N434">
        <v>3329</v>
      </c>
      <c r="O434">
        <v>0</v>
      </c>
      <c r="P434" t="s">
        <v>36</v>
      </c>
      <c r="Q434">
        <v>0</v>
      </c>
      <c r="R434">
        <v>0</v>
      </c>
      <c r="S434">
        <v>0</v>
      </c>
      <c r="T434" t="s">
        <v>44</v>
      </c>
      <c r="U434" t="s">
        <v>33</v>
      </c>
      <c r="V434" t="s">
        <v>33</v>
      </c>
      <c r="W434" t="s">
        <v>33</v>
      </c>
      <c r="X434" t="s">
        <v>33</v>
      </c>
      <c r="Y434" t="s">
        <v>33</v>
      </c>
      <c r="Z434" t="s">
        <v>33</v>
      </c>
      <c r="AA434" t="s">
        <v>33</v>
      </c>
      <c r="AB434" t="s">
        <v>45</v>
      </c>
      <c r="AC434">
        <v>0</v>
      </c>
      <c r="AD434">
        <v>0</v>
      </c>
      <c r="AE434" t="s">
        <v>39</v>
      </c>
      <c r="AF434" t="s">
        <v>1193</v>
      </c>
    </row>
    <row r="435" spans="1:32" x14ac:dyDescent="0.25">
      <c r="A435" t="s">
        <v>498</v>
      </c>
      <c r="B435">
        <v>62</v>
      </c>
      <c r="C435" t="s">
        <v>41</v>
      </c>
      <c r="D435" t="s">
        <v>32</v>
      </c>
      <c r="E435" t="s">
        <v>33</v>
      </c>
      <c r="F435" t="s">
        <v>33</v>
      </c>
      <c r="G435" t="s">
        <v>33</v>
      </c>
      <c r="H435" t="s">
        <v>33</v>
      </c>
      <c r="I435" t="s">
        <v>33</v>
      </c>
      <c r="J435" t="s">
        <v>33</v>
      </c>
      <c r="K435" t="s">
        <v>33</v>
      </c>
      <c r="L435" t="s">
        <v>42</v>
      </c>
      <c r="M435" t="s">
        <v>42</v>
      </c>
      <c r="N435">
        <v>3332</v>
      </c>
      <c r="O435">
        <v>0</v>
      </c>
      <c r="P435" t="s">
        <v>53</v>
      </c>
      <c r="Q435">
        <v>0</v>
      </c>
      <c r="R435">
        <v>0</v>
      </c>
      <c r="S435">
        <v>0</v>
      </c>
      <c r="T435" t="s">
        <v>44</v>
      </c>
      <c r="U435" t="s">
        <v>34</v>
      </c>
      <c r="V435" t="s">
        <v>34</v>
      </c>
      <c r="W435" t="s">
        <v>33</v>
      </c>
      <c r="X435" t="s">
        <v>33</v>
      </c>
      <c r="Y435" t="s">
        <v>33</v>
      </c>
      <c r="Z435" t="s">
        <v>33</v>
      </c>
      <c r="AA435" t="s">
        <v>33</v>
      </c>
      <c r="AB435" t="s">
        <v>48</v>
      </c>
      <c r="AC435">
        <v>0</v>
      </c>
      <c r="AD435">
        <v>0</v>
      </c>
      <c r="AE435" t="s">
        <v>39</v>
      </c>
      <c r="AF435" t="s">
        <v>1190</v>
      </c>
    </row>
    <row r="436" spans="1:32" x14ac:dyDescent="0.25">
      <c r="A436" t="s">
        <v>499</v>
      </c>
      <c r="B436">
        <v>73</v>
      </c>
      <c r="C436" t="s">
        <v>41</v>
      </c>
      <c r="D436" t="s">
        <v>32</v>
      </c>
      <c r="E436" t="s">
        <v>33</v>
      </c>
      <c r="F436" t="s">
        <v>33</v>
      </c>
      <c r="G436" t="s">
        <v>33</v>
      </c>
      <c r="H436" t="s">
        <v>33</v>
      </c>
      <c r="I436" t="s">
        <v>33</v>
      </c>
      <c r="J436" t="s">
        <v>33</v>
      </c>
      <c r="K436" t="s">
        <v>33</v>
      </c>
      <c r="L436" t="s">
        <v>42</v>
      </c>
      <c r="M436" t="s">
        <v>42</v>
      </c>
      <c r="N436">
        <v>3335</v>
      </c>
      <c r="O436">
        <v>0</v>
      </c>
      <c r="P436" t="s">
        <v>66</v>
      </c>
      <c r="Q436">
        <v>0</v>
      </c>
      <c r="R436">
        <v>0</v>
      </c>
      <c r="S436">
        <v>0</v>
      </c>
      <c r="T436" t="s">
        <v>44</v>
      </c>
      <c r="U436" t="s">
        <v>33</v>
      </c>
      <c r="V436" t="s">
        <v>34</v>
      </c>
      <c r="W436" t="s">
        <v>33</v>
      </c>
      <c r="X436" t="s">
        <v>33</v>
      </c>
      <c r="Y436" t="s">
        <v>33</v>
      </c>
      <c r="Z436" t="s">
        <v>34</v>
      </c>
      <c r="AA436" t="s">
        <v>33</v>
      </c>
      <c r="AB436" t="s">
        <v>45</v>
      </c>
      <c r="AC436">
        <v>0</v>
      </c>
      <c r="AD436">
        <v>0</v>
      </c>
      <c r="AE436" t="s">
        <v>39</v>
      </c>
      <c r="AF436" t="s">
        <v>1193</v>
      </c>
    </row>
    <row r="437" spans="1:32" x14ac:dyDescent="0.25">
      <c r="A437" t="s">
        <v>500</v>
      </c>
      <c r="B437">
        <v>79</v>
      </c>
      <c r="C437" t="s">
        <v>41</v>
      </c>
      <c r="D437" t="s">
        <v>32</v>
      </c>
      <c r="E437" t="s">
        <v>33</v>
      </c>
      <c r="F437" t="s">
        <v>33</v>
      </c>
      <c r="G437" t="s">
        <v>33</v>
      </c>
      <c r="H437" t="s">
        <v>33</v>
      </c>
      <c r="I437" t="s">
        <v>33</v>
      </c>
      <c r="J437" t="s">
        <v>33</v>
      </c>
      <c r="K437" t="s">
        <v>33</v>
      </c>
      <c r="L437" t="s">
        <v>42</v>
      </c>
      <c r="M437" t="s">
        <v>42</v>
      </c>
      <c r="N437">
        <v>3337</v>
      </c>
      <c r="O437">
        <v>0</v>
      </c>
      <c r="P437" t="s">
        <v>36</v>
      </c>
      <c r="Q437">
        <v>0</v>
      </c>
      <c r="R437">
        <v>0</v>
      </c>
      <c r="S437">
        <v>0</v>
      </c>
      <c r="T437" t="s">
        <v>44</v>
      </c>
      <c r="U437" t="s">
        <v>34</v>
      </c>
      <c r="V437" t="s">
        <v>33</v>
      </c>
      <c r="W437" t="s">
        <v>33</v>
      </c>
      <c r="X437" t="s">
        <v>33</v>
      </c>
      <c r="Y437" t="s">
        <v>33</v>
      </c>
      <c r="Z437" t="s">
        <v>34</v>
      </c>
      <c r="AA437" t="s">
        <v>33</v>
      </c>
      <c r="AB437" t="s">
        <v>45</v>
      </c>
      <c r="AC437">
        <v>0</v>
      </c>
      <c r="AD437">
        <v>0</v>
      </c>
      <c r="AE437" t="s">
        <v>39</v>
      </c>
      <c r="AF437" t="s">
        <v>1193</v>
      </c>
    </row>
    <row r="438" spans="1:32" x14ac:dyDescent="0.25">
      <c r="A438" t="s">
        <v>501</v>
      </c>
      <c r="B438">
        <v>59</v>
      </c>
      <c r="C438" t="s">
        <v>51</v>
      </c>
      <c r="D438" t="s">
        <v>32</v>
      </c>
      <c r="E438" t="s">
        <v>33</v>
      </c>
      <c r="F438" t="s">
        <v>33</v>
      </c>
      <c r="G438" t="s">
        <v>33</v>
      </c>
      <c r="H438" t="s">
        <v>33</v>
      </c>
      <c r="I438" t="s">
        <v>33</v>
      </c>
      <c r="J438" t="s">
        <v>33</v>
      </c>
      <c r="K438" t="s">
        <v>33</v>
      </c>
      <c r="L438" t="s">
        <v>42</v>
      </c>
      <c r="M438" t="s">
        <v>42</v>
      </c>
      <c r="N438">
        <v>3340</v>
      </c>
      <c r="O438">
        <v>0</v>
      </c>
      <c r="P438" t="s">
        <v>36</v>
      </c>
      <c r="Q438">
        <v>0</v>
      </c>
      <c r="R438">
        <v>0</v>
      </c>
      <c r="S438">
        <v>0</v>
      </c>
      <c r="T438" t="s">
        <v>44</v>
      </c>
      <c r="U438" t="s">
        <v>34</v>
      </c>
      <c r="V438" t="s">
        <v>33</v>
      </c>
      <c r="W438" t="s">
        <v>33</v>
      </c>
      <c r="X438" t="s">
        <v>33</v>
      </c>
      <c r="Y438" t="s">
        <v>33</v>
      </c>
      <c r="Z438" t="s">
        <v>34</v>
      </c>
      <c r="AA438" t="s">
        <v>33</v>
      </c>
      <c r="AB438" t="s">
        <v>48</v>
      </c>
      <c r="AC438">
        <v>0</v>
      </c>
      <c r="AD438">
        <v>0</v>
      </c>
      <c r="AE438" t="s">
        <v>39</v>
      </c>
      <c r="AF438" t="s">
        <v>1190</v>
      </c>
    </row>
    <row r="439" spans="1:32" x14ac:dyDescent="0.25">
      <c r="A439" t="s">
        <v>502</v>
      </c>
      <c r="B439">
        <v>77</v>
      </c>
      <c r="C439" t="s">
        <v>41</v>
      </c>
      <c r="D439" t="s">
        <v>32</v>
      </c>
      <c r="E439" t="s">
        <v>33</v>
      </c>
      <c r="F439" t="s">
        <v>33</v>
      </c>
      <c r="G439" t="s">
        <v>33</v>
      </c>
      <c r="H439" t="s">
        <v>33</v>
      </c>
      <c r="I439" t="s">
        <v>33</v>
      </c>
      <c r="J439" t="s">
        <v>33</v>
      </c>
      <c r="K439" t="s">
        <v>33</v>
      </c>
      <c r="L439" t="s">
        <v>42</v>
      </c>
      <c r="M439" t="s">
        <v>42</v>
      </c>
      <c r="N439">
        <v>3342</v>
      </c>
      <c r="O439">
        <v>0</v>
      </c>
      <c r="P439" t="s">
        <v>47</v>
      </c>
      <c r="Q439">
        <v>0</v>
      </c>
      <c r="R439">
        <v>0</v>
      </c>
      <c r="S439">
        <v>0</v>
      </c>
      <c r="T439" t="s">
        <v>44</v>
      </c>
      <c r="U439" t="s">
        <v>34</v>
      </c>
      <c r="V439" t="s">
        <v>33</v>
      </c>
      <c r="W439" t="s">
        <v>33</v>
      </c>
      <c r="X439" t="s">
        <v>33</v>
      </c>
      <c r="Y439" t="s">
        <v>33</v>
      </c>
      <c r="Z439" t="s">
        <v>34</v>
      </c>
      <c r="AA439" t="s">
        <v>33</v>
      </c>
      <c r="AB439" t="s">
        <v>48</v>
      </c>
      <c r="AC439">
        <v>0</v>
      </c>
      <c r="AD439">
        <v>0</v>
      </c>
      <c r="AE439" t="s">
        <v>39</v>
      </c>
      <c r="AF439" t="s">
        <v>1190</v>
      </c>
    </row>
    <row r="440" spans="1:32" x14ac:dyDescent="0.25">
      <c r="A440" t="s">
        <v>503</v>
      </c>
      <c r="B440">
        <v>51</v>
      </c>
      <c r="C440" t="s">
        <v>51</v>
      </c>
      <c r="D440" t="s">
        <v>32</v>
      </c>
      <c r="E440" t="s">
        <v>33</v>
      </c>
      <c r="F440" t="s">
        <v>33</v>
      </c>
      <c r="G440" t="s">
        <v>33</v>
      </c>
      <c r="H440" t="s">
        <v>33</v>
      </c>
      <c r="I440" t="s">
        <v>34</v>
      </c>
      <c r="J440" t="s">
        <v>34</v>
      </c>
      <c r="K440" t="s">
        <v>34</v>
      </c>
      <c r="L440" t="s">
        <v>52</v>
      </c>
      <c r="M440" t="s">
        <v>52</v>
      </c>
      <c r="N440">
        <v>275</v>
      </c>
      <c r="O440">
        <v>1</v>
      </c>
      <c r="P440" t="s">
        <v>59</v>
      </c>
      <c r="Q440">
        <v>13</v>
      </c>
      <c r="R440">
        <v>10</v>
      </c>
      <c r="S440">
        <v>11.5</v>
      </c>
      <c r="T440" t="s">
        <v>54</v>
      </c>
      <c r="U440" t="s">
        <v>34</v>
      </c>
      <c r="V440" t="s">
        <v>33</v>
      </c>
      <c r="W440" t="s">
        <v>33</v>
      </c>
      <c r="X440" t="s">
        <v>33</v>
      </c>
      <c r="Y440" t="s">
        <v>33</v>
      </c>
      <c r="Z440" t="s">
        <v>34</v>
      </c>
      <c r="AA440" t="s">
        <v>34</v>
      </c>
      <c r="AB440" t="s">
        <v>55</v>
      </c>
      <c r="AC440">
        <v>1</v>
      </c>
      <c r="AD440">
        <v>11.5</v>
      </c>
      <c r="AE440" t="s">
        <v>56</v>
      </c>
      <c r="AF440" t="s">
        <v>1191</v>
      </c>
    </row>
    <row r="441" spans="1:32" x14ac:dyDescent="0.25">
      <c r="A441" t="s">
        <v>504</v>
      </c>
      <c r="B441">
        <v>33</v>
      </c>
      <c r="C441" t="s">
        <v>58</v>
      </c>
      <c r="D441" t="s">
        <v>32</v>
      </c>
      <c r="E441" t="s">
        <v>33</v>
      </c>
      <c r="F441" t="s">
        <v>33</v>
      </c>
      <c r="G441" t="s">
        <v>33</v>
      </c>
      <c r="H441" t="s">
        <v>33</v>
      </c>
      <c r="I441" t="s">
        <v>33</v>
      </c>
      <c r="J441" t="s">
        <v>33</v>
      </c>
      <c r="K441" t="s">
        <v>33</v>
      </c>
      <c r="L441" t="s">
        <v>42</v>
      </c>
      <c r="M441" t="s">
        <v>42</v>
      </c>
      <c r="N441">
        <v>3344</v>
      </c>
      <c r="O441">
        <v>0</v>
      </c>
      <c r="P441" t="s">
        <v>36</v>
      </c>
      <c r="Q441">
        <v>0</v>
      </c>
      <c r="R441">
        <v>0</v>
      </c>
      <c r="S441">
        <v>0</v>
      </c>
      <c r="T441" t="s">
        <v>44</v>
      </c>
      <c r="U441" t="s">
        <v>33</v>
      </c>
      <c r="V441" t="s">
        <v>34</v>
      </c>
      <c r="W441" t="s">
        <v>33</v>
      </c>
      <c r="X441" t="s">
        <v>33</v>
      </c>
      <c r="Y441" t="s">
        <v>33</v>
      </c>
      <c r="Z441" t="s">
        <v>33</v>
      </c>
      <c r="AA441" t="s">
        <v>33</v>
      </c>
      <c r="AB441" t="s">
        <v>38</v>
      </c>
      <c r="AC441">
        <v>0</v>
      </c>
      <c r="AD441">
        <v>0</v>
      </c>
      <c r="AE441" t="s">
        <v>39</v>
      </c>
      <c r="AF441" t="s">
        <v>1192</v>
      </c>
    </row>
    <row r="442" spans="1:32" x14ac:dyDescent="0.25">
      <c r="A442" t="s">
        <v>505</v>
      </c>
      <c r="B442">
        <v>50</v>
      </c>
      <c r="C442" t="s">
        <v>51</v>
      </c>
      <c r="D442" t="s">
        <v>32</v>
      </c>
      <c r="E442" t="s">
        <v>33</v>
      </c>
      <c r="F442" t="s">
        <v>33</v>
      </c>
      <c r="G442" t="s">
        <v>33</v>
      </c>
      <c r="H442" t="s">
        <v>33</v>
      </c>
      <c r="I442" t="s">
        <v>33</v>
      </c>
      <c r="J442" t="s">
        <v>33</v>
      </c>
      <c r="K442" t="s">
        <v>33</v>
      </c>
      <c r="L442" t="s">
        <v>42</v>
      </c>
      <c r="M442" t="s">
        <v>42</v>
      </c>
      <c r="N442">
        <v>3346</v>
      </c>
      <c r="O442">
        <v>0</v>
      </c>
      <c r="P442" t="s">
        <v>36</v>
      </c>
      <c r="Q442">
        <v>0</v>
      </c>
      <c r="R442">
        <v>0</v>
      </c>
      <c r="S442">
        <v>0</v>
      </c>
      <c r="T442" t="s">
        <v>44</v>
      </c>
      <c r="U442" t="s">
        <v>33</v>
      </c>
      <c r="V442" t="s">
        <v>33</v>
      </c>
      <c r="W442" t="s">
        <v>33</v>
      </c>
      <c r="X442" t="s">
        <v>33</v>
      </c>
      <c r="Y442" t="s">
        <v>33</v>
      </c>
      <c r="Z442" t="s">
        <v>34</v>
      </c>
      <c r="AA442" t="s">
        <v>33</v>
      </c>
      <c r="AB442" t="s">
        <v>38</v>
      </c>
      <c r="AC442">
        <v>0</v>
      </c>
      <c r="AD442">
        <v>0</v>
      </c>
      <c r="AE442" t="s">
        <v>39</v>
      </c>
      <c r="AF442" t="s">
        <v>1192</v>
      </c>
    </row>
    <row r="443" spans="1:32" x14ac:dyDescent="0.25">
      <c r="A443" t="s">
        <v>506</v>
      </c>
      <c r="B443">
        <v>67</v>
      </c>
      <c r="C443" t="s">
        <v>41</v>
      </c>
      <c r="D443" t="s">
        <v>32</v>
      </c>
      <c r="E443" t="s">
        <v>33</v>
      </c>
      <c r="F443" t="s">
        <v>33</v>
      </c>
      <c r="G443" t="s">
        <v>33</v>
      </c>
      <c r="H443" t="s">
        <v>33</v>
      </c>
      <c r="I443" t="s">
        <v>33</v>
      </c>
      <c r="J443" t="s">
        <v>33</v>
      </c>
      <c r="K443" t="s">
        <v>33</v>
      </c>
      <c r="L443" t="s">
        <v>42</v>
      </c>
      <c r="M443" t="s">
        <v>42</v>
      </c>
      <c r="N443">
        <v>3352</v>
      </c>
      <c r="O443">
        <v>0</v>
      </c>
      <c r="P443" t="s">
        <v>36</v>
      </c>
      <c r="Q443">
        <v>0</v>
      </c>
      <c r="R443">
        <v>0</v>
      </c>
      <c r="S443">
        <v>0</v>
      </c>
      <c r="T443" t="s">
        <v>44</v>
      </c>
      <c r="U443" t="s">
        <v>34</v>
      </c>
      <c r="V443" t="s">
        <v>33</v>
      </c>
      <c r="W443" t="s">
        <v>33</v>
      </c>
      <c r="X443" t="s">
        <v>33</v>
      </c>
      <c r="Y443" t="s">
        <v>33</v>
      </c>
      <c r="Z443" t="s">
        <v>34</v>
      </c>
      <c r="AA443" t="s">
        <v>33</v>
      </c>
      <c r="AB443" t="s">
        <v>48</v>
      </c>
      <c r="AC443">
        <v>0</v>
      </c>
      <c r="AD443">
        <v>0</v>
      </c>
      <c r="AE443" t="s">
        <v>39</v>
      </c>
      <c r="AF443" t="s">
        <v>1190</v>
      </c>
    </row>
    <row r="444" spans="1:32" x14ac:dyDescent="0.25">
      <c r="A444" t="s">
        <v>507</v>
      </c>
      <c r="B444">
        <v>67</v>
      </c>
      <c r="C444" t="s">
        <v>41</v>
      </c>
      <c r="D444" t="s">
        <v>32</v>
      </c>
      <c r="E444" t="s">
        <v>33</v>
      </c>
      <c r="F444" t="s">
        <v>33</v>
      </c>
      <c r="G444" t="s">
        <v>33</v>
      </c>
      <c r="H444" t="s">
        <v>33</v>
      </c>
      <c r="I444" t="s">
        <v>33</v>
      </c>
      <c r="J444" t="s">
        <v>33</v>
      </c>
      <c r="K444" t="s">
        <v>33</v>
      </c>
      <c r="L444" t="s">
        <v>42</v>
      </c>
      <c r="M444" t="s">
        <v>42</v>
      </c>
      <c r="N444">
        <v>3370</v>
      </c>
      <c r="O444">
        <v>0</v>
      </c>
      <c r="P444" t="s">
        <v>59</v>
      </c>
      <c r="Q444">
        <v>0</v>
      </c>
      <c r="R444">
        <v>0</v>
      </c>
      <c r="S444">
        <v>0</v>
      </c>
      <c r="T444" t="s">
        <v>44</v>
      </c>
      <c r="U444" t="s">
        <v>34</v>
      </c>
      <c r="V444" t="s">
        <v>33</v>
      </c>
      <c r="W444" t="s">
        <v>33</v>
      </c>
      <c r="X444" t="s">
        <v>33</v>
      </c>
      <c r="Y444" t="s">
        <v>33</v>
      </c>
      <c r="Z444" t="s">
        <v>33</v>
      </c>
      <c r="AA444" t="s">
        <v>33</v>
      </c>
      <c r="AB444" t="s">
        <v>48</v>
      </c>
      <c r="AC444">
        <v>0</v>
      </c>
      <c r="AD444">
        <v>0</v>
      </c>
      <c r="AE444" t="s">
        <v>39</v>
      </c>
      <c r="AF444" t="s">
        <v>1190</v>
      </c>
    </row>
    <row r="445" spans="1:32" x14ac:dyDescent="0.25">
      <c r="A445" t="s">
        <v>508</v>
      </c>
      <c r="B445">
        <v>61</v>
      </c>
      <c r="C445" t="s">
        <v>41</v>
      </c>
      <c r="D445" t="s">
        <v>32</v>
      </c>
      <c r="E445" t="s">
        <v>33</v>
      </c>
      <c r="F445" t="s">
        <v>33</v>
      </c>
      <c r="G445" t="s">
        <v>33</v>
      </c>
      <c r="H445" t="s">
        <v>33</v>
      </c>
      <c r="I445" t="s">
        <v>33</v>
      </c>
      <c r="J445" t="s">
        <v>33</v>
      </c>
      <c r="K445" t="s">
        <v>33</v>
      </c>
      <c r="L445" t="s">
        <v>42</v>
      </c>
      <c r="M445" t="s">
        <v>42</v>
      </c>
      <c r="N445">
        <v>3380</v>
      </c>
      <c r="O445">
        <v>0</v>
      </c>
      <c r="P445" t="s">
        <v>93</v>
      </c>
      <c r="Q445">
        <v>0</v>
      </c>
      <c r="R445">
        <v>0</v>
      </c>
      <c r="S445">
        <v>0</v>
      </c>
      <c r="T445" t="s">
        <v>44</v>
      </c>
      <c r="U445" t="s">
        <v>33</v>
      </c>
      <c r="V445" t="s">
        <v>33</v>
      </c>
      <c r="W445" t="s">
        <v>33</v>
      </c>
      <c r="X445" t="s">
        <v>33</v>
      </c>
      <c r="Y445" t="s">
        <v>33</v>
      </c>
      <c r="Z445" t="s">
        <v>34</v>
      </c>
      <c r="AA445" t="s">
        <v>33</v>
      </c>
      <c r="AB445" t="s">
        <v>45</v>
      </c>
      <c r="AC445">
        <v>0</v>
      </c>
      <c r="AD445">
        <v>0</v>
      </c>
      <c r="AE445" t="s">
        <v>39</v>
      </c>
      <c r="AF445" t="s">
        <v>1193</v>
      </c>
    </row>
    <row r="446" spans="1:32" x14ac:dyDescent="0.25">
      <c r="A446" t="s">
        <v>509</v>
      </c>
      <c r="B446">
        <v>75</v>
      </c>
      <c r="C446" t="s">
        <v>41</v>
      </c>
      <c r="D446" t="s">
        <v>32</v>
      </c>
      <c r="E446" t="s">
        <v>33</v>
      </c>
      <c r="F446" t="s">
        <v>33</v>
      </c>
      <c r="G446" t="s">
        <v>33</v>
      </c>
      <c r="H446" t="s">
        <v>33</v>
      </c>
      <c r="I446" t="s">
        <v>33</v>
      </c>
      <c r="J446" t="s">
        <v>33</v>
      </c>
      <c r="K446" t="s">
        <v>33</v>
      </c>
      <c r="L446" t="s">
        <v>42</v>
      </c>
      <c r="M446" t="s">
        <v>42</v>
      </c>
      <c r="N446">
        <v>3414</v>
      </c>
      <c r="O446">
        <v>0</v>
      </c>
      <c r="P446" t="s">
        <v>110</v>
      </c>
      <c r="Q446">
        <v>0</v>
      </c>
      <c r="R446">
        <v>0</v>
      </c>
      <c r="S446">
        <v>0</v>
      </c>
      <c r="T446" t="s">
        <v>44</v>
      </c>
      <c r="U446" t="s">
        <v>33</v>
      </c>
      <c r="V446" t="s">
        <v>33</v>
      </c>
      <c r="W446" t="s">
        <v>33</v>
      </c>
      <c r="X446" t="s">
        <v>33</v>
      </c>
      <c r="Y446" t="s">
        <v>33</v>
      </c>
      <c r="Z446" t="s">
        <v>34</v>
      </c>
      <c r="AA446" t="s">
        <v>33</v>
      </c>
      <c r="AB446" t="s">
        <v>45</v>
      </c>
      <c r="AC446">
        <v>0</v>
      </c>
      <c r="AD446">
        <v>0</v>
      </c>
      <c r="AE446" t="s">
        <v>39</v>
      </c>
      <c r="AF446" t="s">
        <v>1193</v>
      </c>
    </row>
    <row r="447" spans="1:32" x14ac:dyDescent="0.25">
      <c r="A447" t="s">
        <v>510</v>
      </c>
      <c r="B447">
        <v>25</v>
      </c>
      <c r="C447" t="s">
        <v>31</v>
      </c>
      <c r="D447" t="s">
        <v>32</v>
      </c>
      <c r="E447" t="s">
        <v>33</v>
      </c>
      <c r="F447" t="s">
        <v>33</v>
      </c>
      <c r="G447" t="s">
        <v>33</v>
      </c>
      <c r="H447" t="s">
        <v>33</v>
      </c>
      <c r="I447" t="s">
        <v>33</v>
      </c>
      <c r="J447" t="s">
        <v>33</v>
      </c>
      <c r="K447" t="s">
        <v>33</v>
      </c>
      <c r="L447" t="s">
        <v>42</v>
      </c>
      <c r="M447" t="s">
        <v>42</v>
      </c>
      <c r="N447">
        <v>3416</v>
      </c>
      <c r="O447">
        <v>0</v>
      </c>
      <c r="P447" t="s">
        <v>36</v>
      </c>
      <c r="Q447">
        <v>0</v>
      </c>
      <c r="R447">
        <v>0</v>
      </c>
      <c r="S447">
        <v>0</v>
      </c>
      <c r="T447" t="s">
        <v>44</v>
      </c>
      <c r="U447" t="s">
        <v>33</v>
      </c>
      <c r="V447" t="s">
        <v>34</v>
      </c>
      <c r="W447" t="s">
        <v>33</v>
      </c>
      <c r="X447" t="s">
        <v>33</v>
      </c>
      <c r="Y447" t="s">
        <v>33</v>
      </c>
      <c r="Z447" t="s">
        <v>34</v>
      </c>
      <c r="AA447" t="s">
        <v>33</v>
      </c>
      <c r="AB447" t="s">
        <v>38</v>
      </c>
      <c r="AC447">
        <v>0</v>
      </c>
      <c r="AD447">
        <v>0</v>
      </c>
      <c r="AE447" t="s">
        <v>39</v>
      </c>
      <c r="AF447" t="s">
        <v>1192</v>
      </c>
    </row>
    <row r="448" spans="1:32" x14ac:dyDescent="0.25">
      <c r="A448" t="s">
        <v>511</v>
      </c>
      <c r="B448">
        <v>51</v>
      </c>
      <c r="C448" t="s">
        <v>51</v>
      </c>
      <c r="D448" t="s">
        <v>32</v>
      </c>
      <c r="E448" t="s">
        <v>33</v>
      </c>
      <c r="F448" t="s">
        <v>33</v>
      </c>
      <c r="G448" t="s">
        <v>33</v>
      </c>
      <c r="H448" t="s">
        <v>33</v>
      </c>
      <c r="I448" t="s">
        <v>33</v>
      </c>
      <c r="J448" t="s">
        <v>33</v>
      </c>
      <c r="K448" t="s">
        <v>33</v>
      </c>
      <c r="L448" t="s">
        <v>42</v>
      </c>
      <c r="M448" t="s">
        <v>42</v>
      </c>
      <c r="N448">
        <v>3420</v>
      </c>
      <c r="O448">
        <v>0</v>
      </c>
      <c r="P448" t="s">
        <v>81</v>
      </c>
      <c r="Q448">
        <v>0</v>
      </c>
      <c r="R448">
        <v>0</v>
      </c>
      <c r="S448">
        <v>0</v>
      </c>
      <c r="T448" t="s">
        <v>44</v>
      </c>
      <c r="U448" t="s">
        <v>34</v>
      </c>
      <c r="V448" t="s">
        <v>33</v>
      </c>
      <c r="W448" t="s">
        <v>33</v>
      </c>
      <c r="X448" t="s">
        <v>33</v>
      </c>
      <c r="Y448" t="s">
        <v>33</v>
      </c>
      <c r="Z448" t="s">
        <v>33</v>
      </c>
      <c r="AA448" t="s">
        <v>33</v>
      </c>
      <c r="AB448" t="s">
        <v>48</v>
      </c>
      <c r="AC448">
        <v>0</v>
      </c>
      <c r="AD448">
        <v>0</v>
      </c>
      <c r="AE448" t="s">
        <v>39</v>
      </c>
      <c r="AF448" t="s">
        <v>1190</v>
      </c>
    </row>
    <row r="449" spans="1:32" x14ac:dyDescent="0.25">
      <c r="A449" t="s">
        <v>512</v>
      </c>
      <c r="B449">
        <v>43</v>
      </c>
      <c r="C449" t="s">
        <v>58</v>
      </c>
      <c r="D449" t="s">
        <v>32</v>
      </c>
      <c r="E449" t="s">
        <v>33</v>
      </c>
      <c r="F449" t="s">
        <v>33</v>
      </c>
      <c r="G449" t="s">
        <v>33</v>
      </c>
      <c r="H449" t="s">
        <v>33</v>
      </c>
      <c r="I449" t="s">
        <v>33</v>
      </c>
      <c r="J449" t="s">
        <v>33</v>
      </c>
      <c r="K449" t="s">
        <v>33</v>
      </c>
      <c r="L449" t="s">
        <v>42</v>
      </c>
      <c r="M449" t="s">
        <v>42</v>
      </c>
      <c r="N449">
        <v>3421</v>
      </c>
      <c r="O449">
        <v>0</v>
      </c>
      <c r="P449" t="s">
        <v>59</v>
      </c>
      <c r="Q449">
        <v>0</v>
      </c>
      <c r="R449">
        <v>0</v>
      </c>
      <c r="S449">
        <v>0</v>
      </c>
      <c r="T449" t="s">
        <v>44</v>
      </c>
      <c r="U449" t="s">
        <v>34</v>
      </c>
      <c r="V449" t="s">
        <v>34</v>
      </c>
      <c r="W449" t="s">
        <v>33</v>
      </c>
      <c r="X449" t="s">
        <v>34</v>
      </c>
      <c r="Y449" t="s">
        <v>33</v>
      </c>
      <c r="Z449" t="s">
        <v>33</v>
      </c>
      <c r="AA449" t="s">
        <v>33</v>
      </c>
      <c r="AB449" t="s">
        <v>38</v>
      </c>
      <c r="AC449">
        <v>0</v>
      </c>
      <c r="AD449">
        <v>0</v>
      </c>
      <c r="AE449" t="s">
        <v>39</v>
      </c>
      <c r="AF449" t="s">
        <v>1192</v>
      </c>
    </row>
    <row r="450" spans="1:32" x14ac:dyDescent="0.25">
      <c r="A450" t="s">
        <v>1124</v>
      </c>
      <c r="B450">
        <v>91</v>
      </c>
      <c r="C450" t="s">
        <v>41</v>
      </c>
      <c r="D450" t="s">
        <v>79</v>
      </c>
      <c r="E450" t="s">
        <v>33</v>
      </c>
      <c r="F450" t="s">
        <v>33</v>
      </c>
      <c r="G450" t="s">
        <v>33</v>
      </c>
      <c r="H450" t="s">
        <v>33</v>
      </c>
      <c r="I450" t="s">
        <v>33</v>
      </c>
      <c r="J450" t="s">
        <v>33</v>
      </c>
      <c r="K450" t="s">
        <v>33</v>
      </c>
      <c r="L450" t="s">
        <v>615</v>
      </c>
      <c r="M450" t="s">
        <v>35</v>
      </c>
      <c r="N450">
        <v>1742</v>
      </c>
      <c r="O450">
        <v>2</v>
      </c>
      <c r="P450" t="s">
        <v>36</v>
      </c>
      <c r="Q450">
        <v>15</v>
      </c>
      <c r="R450">
        <v>8</v>
      </c>
      <c r="S450">
        <v>11.5</v>
      </c>
      <c r="T450" t="s">
        <v>54</v>
      </c>
      <c r="U450" t="s">
        <v>34</v>
      </c>
      <c r="V450" t="s">
        <v>34</v>
      </c>
      <c r="W450" t="s">
        <v>34</v>
      </c>
      <c r="X450" t="s">
        <v>34</v>
      </c>
      <c r="Y450" t="s">
        <v>34</v>
      </c>
      <c r="Z450" t="s">
        <v>34</v>
      </c>
      <c r="AA450" t="s">
        <v>34</v>
      </c>
      <c r="AB450" t="s">
        <v>55</v>
      </c>
      <c r="AC450">
        <v>1</v>
      </c>
      <c r="AD450">
        <v>11.5</v>
      </c>
      <c r="AE450" t="s">
        <v>56</v>
      </c>
      <c r="AF450" t="s">
        <v>1191</v>
      </c>
    </row>
    <row r="451" spans="1:32" x14ac:dyDescent="0.25">
      <c r="A451" t="s">
        <v>514</v>
      </c>
      <c r="B451">
        <v>67</v>
      </c>
      <c r="C451" t="s">
        <v>41</v>
      </c>
      <c r="D451" t="s">
        <v>32</v>
      </c>
      <c r="E451" t="s">
        <v>33</v>
      </c>
      <c r="F451" t="s">
        <v>33</v>
      </c>
      <c r="G451" t="s">
        <v>33</v>
      </c>
      <c r="H451" t="s">
        <v>33</v>
      </c>
      <c r="I451" t="s">
        <v>33</v>
      </c>
      <c r="J451" t="s">
        <v>33</v>
      </c>
      <c r="K451" t="s">
        <v>33</v>
      </c>
      <c r="L451" t="s">
        <v>42</v>
      </c>
      <c r="M451" t="s">
        <v>42</v>
      </c>
      <c r="N451">
        <v>3425</v>
      </c>
      <c r="O451">
        <v>0</v>
      </c>
      <c r="P451" t="s">
        <v>36</v>
      </c>
      <c r="Q451">
        <v>0</v>
      </c>
      <c r="R451">
        <v>0</v>
      </c>
      <c r="S451">
        <v>0</v>
      </c>
      <c r="T451" t="s">
        <v>44</v>
      </c>
      <c r="U451" t="s">
        <v>34</v>
      </c>
      <c r="V451" t="s">
        <v>33</v>
      </c>
      <c r="W451" t="s">
        <v>33</v>
      </c>
      <c r="X451" t="s">
        <v>33</v>
      </c>
      <c r="Y451" t="s">
        <v>33</v>
      </c>
      <c r="Z451" t="s">
        <v>34</v>
      </c>
      <c r="AA451" t="s">
        <v>33</v>
      </c>
      <c r="AB451" t="s">
        <v>45</v>
      </c>
      <c r="AC451">
        <v>0</v>
      </c>
      <c r="AD451">
        <v>0</v>
      </c>
      <c r="AE451" t="s">
        <v>39</v>
      </c>
      <c r="AF451" t="s">
        <v>1193</v>
      </c>
    </row>
    <row r="452" spans="1:32" x14ac:dyDescent="0.25">
      <c r="A452" t="s">
        <v>515</v>
      </c>
      <c r="B452">
        <v>67</v>
      </c>
      <c r="C452" t="s">
        <v>41</v>
      </c>
      <c r="D452" t="s">
        <v>32</v>
      </c>
      <c r="E452" t="s">
        <v>33</v>
      </c>
      <c r="F452" t="s">
        <v>33</v>
      </c>
      <c r="G452" t="s">
        <v>33</v>
      </c>
      <c r="H452" t="s">
        <v>33</v>
      </c>
      <c r="I452" t="s">
        <v>33</v>
      </c>
      <c r="J452" t="s">
        <v>33</v>
      </c>
      <c r="K452" t="s">
        <v>33</v>
      </c>
      <c r="L452" t="s">
        <v>42</v>
      </c>
      <c r="M452" t="s">
        <v>42</v>
      </c>
      <c r="N452">
        <v>3435</v>
      </c>
      <c r="O452">
        <v>0</v>
      </c>
      <c r="P452" t="s">
        <v>36</v>
      </c>
      <c r="Q452">
        <v>0</v>
      </c>
      <c r="R452">
        <v>0</v>
      </c>
      <c r="S452">
        <v>0</v>
      </c>
      <c r="T452" t="s">
        <v>44</v>
      </c>
      <c r="U452" t="s">
        <v>33</v>
      </c>
      <c r="V452" t="s">
        <v>33</v>
      </c>
      <c r="W452" t="s">
        <v>33</v>
      </c>
      <c r="X452" t="s">
        <v>33</v>
      </c>
      <c r="Y452" t="s">
        <v>33</v>
      </c>
      <c r="Z452" t="s">
        <v>33</v>
      </c>
      <c r="AA452" t="s">
        <v>33</v>
      </c>
      <c r="AB452" t="s">
        <v>48</v>
      </c>
      <c r="AC452">
        <v>0</v>
      </c>
      <c r="AD452">
        <v>0</v>
      </c>
      <c r="AE452" t="s">
        <v>39</v>
      </c>
      <c r="AF452" t="s">
        <v>1190</v>
      </c>
    </row>
    <row r="453" spans="1:32" x14ac:dyDescent="0.25">
      <c r="A453" t="s">
        <v>516</v>
      </c>
      <c r="B453">
        <v>68</v>
      </c>
      <c r="C453" t="s">
        <v>41</v>
      </c>
      <c r="D453" t="s">
        <v>32</v>
      </c>
      <c r="E453" t="s">
        <v>33</v>
      </c>
      <c r="F453" t="s">
        <v>33</v>
      </c>
      <c r="G453" t="s">
        <v>33</v>
      </c>
      <c r="H453" t="s">
        <v>33</v>
      </c>
      <c r="I453" t="s">
        <v>33</v>
      </c>
      <c r="J453" t="s">
        <v>33</v>
      </c>
      <c r="K453" t="s">
        <v>33</v>
      </c>
      <c r="L453" t="s">
        <v>42</v>
      </c>
      <c r="M453" t="s">
        <v>42</v>
      </c>
      <c r="N453">
        <v>3455</v>
      </c>
      <c r="O453">
        <v>0</v>
      </c>
      <c r="P453" t="s">
        <v>110</v>
      </c>
      <c r="Q453">
        <v>0</v>
      </c>
      <c r="R453">
        <v>0</v>
      </c>
      <c r="S453">
        <v>0</v>
      </c>
      <c r="T453" t="s">
        <v>44</v>
      </c>
      <c r="U453" t="s">
        <v>33</v>
      </c>
      <c r="V453" t="s">
        <v>34</v>
      </c>
      <c r="W453" t="s">
        <v>33</v>
      </c>
      <c r="X453" t="s">
        <v>33</v>
      </c>
      <c r="Y453" t="s">
        <v>33</v>
      </c>
      <c r="Z453" t="s">
        <v>34</v>
      </c>
      <c r="AA453" t="s">
        <v>33</v>
      </c>
      <c r="AB453" t="s">
        <v>45</v>
      </c>
      <c r="AC453">
        <v>0</v>
      </c>
      <c r="AD453">
        <v>0</v>
      </c>
      <c r="AE453" t="s">
        <v>39</v>
      </c>
      <c r="AF453" t="s">
        <v>1193</v>
      </c>
    </row>
    <row r="454" spans="1:32" x14ac:dyDescent="0.25">
      <c r="A454" t="s">
        <v>517</v>
      </c>
      <c r="B454">
        <v>54</v>
      </c>
      <c r="C454" t="s">
        <v>51</v>
      </c>
      <c r="D454" t="s">
        <v>32</v>
      </c>
      <c r="E454" t="s">
        <v>33</v>
      </c>
      <c r="F454" t="s">
        <v>33</v>
      </c>
      <c r="G454" t="s">
        <v>33</v>
      </c>
      <c r="H454" t="s">
        <v>33</v>
      </c>
      <c r="I454" t="s">
        <v>33</v>
      </c>
      <c r="J454" t="s">
        <v>33</v>
      </c>
      <c r="K454" t="s">
        <v>33</v>
      </c>
      <c r="L454" t="s">
        <v>42</v>
      </c>
      <c r="M454" t="s">
        <v>42</v>
      </c>
      <c r="N454">
        <v>3457</v>
      </c>
      <c r="O454">
        <v>0</v>
      </c>
      <c r="P454" t="s">
        <v>36</v>
      </c>
      <c r="Q454">
        <v>0</v>
      </c>
      <c r="R454">
        <v>0</v>
      </c>
      <c r="S454">
        <v>0</v>
      </c>
      <c r="T454" t="s">
        <v>44</v>
      </c>
      <c r="U454" t="s">
        <v>34</v>
      </c>
      <c r="V454" t="s">
        <v>33</v>
      </c>
      <c r="W454" t="s">
        <v>33</v>
      </c>
      <c r="X454" t="s">
        <v>33</v>
      </c>
      <c r="Y454" t="s">
        <v>33</v>
      </c>
      <c r="Z454" t="s">
        <v>33</v>
      </c>
      <c r="AA454" t="s">
        <v>33</v>
      </c>
      <c r="AB454" t="s">
        <v>48</v>
      </c>
      <c r="AC454">
        <v>0</v>
      </c>
      <c r="AD454">
        <v>0</v>
      </c>
      <c r="AE454" t="s">
        <v>39</v>
      </c>
      <c r="AF454" t="s">
        <v>1190</v>
      </c>
    </row>
    <row r="455" spans="1:32" x14ac:dyDescent="0.25">
      <c r="A455" t="s">
        <v>518</v>
      </c>
      <c r="B455">
        <v>54</v>
      </c>
      <c r="C455" t="s">
        <v>51</v>
      </c>
      <c r="D455" t="s">
        <v>32</v>
      </c>
      <c r="E455" t="s">
        <v>33</v>
      </c>
      <c r="F455" t="s">
        <v>34</v>
      </c>
      <c r="G455" t="s">
        <v>33</v>
      </c>
      <c r="H455" t="s">
        <v>33</v>
      </c>
      <c r="I455" t="s">
        <v>34</v>
      </c>
      <c r="J455" t="s">
        <v>33</v>
      </c>
      <c r="K455" t="s">
        <v>33</v>
      </c>
      <c r="L455" t="s">
        <v>52</v>
      </c>
      <c r="M455" t="s">
        <v>52</v>
      </c>
      <c r="N455">
        <v>279</v>
      </c>
      <c r="O455">
        <v>3</v>
      </c>
      <c r="P455" t="s">
        <v>47</v>
      </c>
      <c r="Q455">
        <v>15</v>
      </c>
      <c r="R455">
        <v>13</v>
      </c>
      <c r="S455">
        <v>14</v>
      </c>
      <c r="T455" t="s">
        <v>54</v>
      </c>
      <c r="U455" t="s">
        <v>34</v>
      </c>
      <c r="V455" t="s">
        <v>34</v>
      </c>
      <c r="W455" t="s">
        <v>33</v>
      </c>
      <c r="X455" t="s">
        <v>33</v>
      </c>
      <c r="Y455" t="s">
        <v>34</v>
      </c>
      <c r="Z455" t="s">
        <v>34</v>
      </c>
      <c r="AA455" t="s">
        <v>34</v>
      </c>
      <c r="AB455" t="s">
        <v>55</v>
      </c>
      <c r="AC455">
        <v>1</v>
      </c>
      <c r="AD455">
        <v>14</v>
      </c>
      <c r="AE455" t="s">
        <v>56</v>
      </c>
      <c r="AF455" t="s">
        <v>1191</v>
      </c>
    </row>
    <row r="456" spans="1:32" x14ac:dyDescent="0.25">
      <c r="A456" t="s">
        <v>519</v>
      </c>
      <c r="B456">
        <v>38</v>
      </c>
      <c r="C456" t="s">
        <v>58</v>
      </c>
      <c r="D456" t="s">
        <v>32</v>
      </c>
      <c r="E456" t="s">
        <v>33</v>
      </c>
      <c r="F456" t="s">
        <v>33</v>
      </c>
      <c r="G456" t="s">
        <v>33</v>
      </c>
      <c r="H456" t="s">
        <v>33</v>
      </c>
      <c r="I456" t="s">
        <v>33</v>
      </c>
      <c r="J456" t="s">
        <v>33</v>
      </c>
      <c r="K456" t="s">
        <v>33</v>
      </c>
      <c r="L456" t="s">
        <v>42</v>
      </c>
      <c r="M456" t="s">
        <v>42</v>
      </c>
      <c r="N456">
        <v>3460</v>
      </c>
      <c r="O456">
        <v>0</v>
      </c>
      <c r="P456" t="s">
        <v>43</v>
      </c>
      <c r="Q456">
        <v>0</v>
      </c>
      <c r="R456">
        <v>0</v>
      </c>
      <c r="S456">
        <v>0</v>
      </c>
      <c r="T456" t="s">
        <v>44</v>
      </c>
      <c r="U456" t="s">
        <v>34</v>
      </c>
      <c r="V456" t="s">
        <v>34</v>
      </c>
      <c r="W456" t="s">
        <v>33</v>
      </c>
      <c r="X456" t="s">
        <v>33</v>
      </c>
      <c r="Y456" t="s">
        <v>33</v>
      </c>
      <c r="Z456" t="s">
        <v>34</v>
      </c>
      <c r="AA456" t="s">
        <v>33</v>
      </c>
      <c r="AB456" t="s">
        <v>45</v>
      </c>
      <c r="AC456">
        <v>0</v>
      </c>
      <c r="AD456">
        <v>0</v>
      </c>
      <c r="AE456" t="s">
        <v>39</v>
      </c>
      <c r="AF456" t="s">
        <v>1193</v>
      </c>
    </row>
    <row r="457" spans="1:32" x14ac:dyDescent="0.25">
      <c r="A457" t="s">
        <v>520</v>
      </c>
      <c r="B457">
        <v>56</v>
      </c>
      <c r="C457" t="s">
        <v>51</v>
      </c>
      <c r="D457" t="s">
        <v>32</v>
      </c>
      <c r="E457" t="s">
        <v>33</v>
      </c>
      <c r="F457" t="s">
        <v>33</v>
      </c>
      <c r="G457" t="s">
        <v>33</v>
      </c>
      <c r="H457" t="s">
        <v>33</v>
      </c>
      <c r="I457" t="s">
        <v>33</v>
      </c>
      <c r="J457" t="s">
        <v>33</v>
      </c>
      <c r="K457" t="s">
        <v>33</v>
      </c>
      <c r="L457" t="s">
        <v>42</v>
      </c>
      <c r="M457" t="s">
        <v>42</v>
      </c>
      <c r="N457">
        <v>3459</v>
      </c>
      <c r="O457">
        <v>0</v>
      </c>
      <c r="P457" t="s">
        <v>59</v>
      </c>
      <c r="Q457">
        <v>0</v>
      </c>
      <c r="R457">
        <v>0</v>
      </c>
      <c r="S457">
        <v>0</v>
      </c>
      <c r="T457" t="s">
        <v>44</v>
      </c>
      <c r="U457" t="s">
        <v>33</v>
      </c>
      <c r="V457" t="s">
        <v>34</v>
      </c>
      <c r="W457" t="s">
        <v>33</v>
      </c>
      <c r="X457" t="s">
        <v>33</v>
      </c>
      <c r="Y457" t="s">
        <v>33</v>
      </c>
      <c r="Z457" t="s">
        <v>34</v>
      </c>
      <c r="AA457" t="s">
        <v>33</v>
      </c>
      <c r="AB457" t="s">
        <v>38</v>
      </c>
      <c r="AC457">
        <v>0</v>
      </c>
      <c r="AD457">
        <v>0</v>
      </c>
      <c r="AE457" t="s">
        <v>39</v>
      </c>
      <c r="AF457" t="s">
        <v>1192</v>
      </c>
    </row>
    <row r="458" spans="1:32" x14ac:dyDescent="0.25">
      <c r="A458" t="s">
        <v>521</v>
      </c>
      <c r="B458">
        <v>26</v>
      </c>
      <c r="C458" t="s">
        <v>31</v>
      </c>
      <c r="D458" t="s">
        <v>32</v>
      </c>
      <c r="E458" t="s">
        <v>33</v>
      </c>
      <c r="F458" t="s">
        <v>33</v>
      </c>
      <c r="G458" t="s">
        <v>33</v>
      </c>
      <c r="H458" t="s">
        <v>33</v>
      </c>
      <c r="I458" t="s">
        <v>33</v>
      </c>
      <c r="J458" t="s">
        <v>33</v>
      </c>
      <c r="K458" t="s">
        <v>33</v>
      </c>
      <c r="L458" t="s">
        <v>42</v>
      </c>
      <c r="M458" t="s">
        <v>42</v>
      </c>
      <c r="N458">
        <v>3463</v>
      </c>
      <c r="O458">
        <v>0</v>
      </c>
      <c r="P458" t="s">
        <v>59</v>
      </c>
      <c r="Q458">
        <v>0</v>
      </c>
      <c r="R458">
        <v>0</v>
      </c>
      <c r="S458">
        <v>0</v>
      </c>
      <c r="T458" t="s">
        <v>44</v>
      </c>
      <c r="U458" t="s">
        <v>33</v>
      </c>
      <c r="V458" t="s">
        <v>34</v>
      </c>
      <c r="W458" t="s">
        <v>33</v>
      </c>
      <c r="X458" t="s">
        <v>33</v>
      </c>
      <c r="Y458" t="s">
        <v>33</v>
      </c>
      <c r="Z458" t="s">
        <v>34</v>
      </c>
      <c r="AA458" t="s">
        <v>33</v>
      </c>
      <c r="AB458" t="s">
        <v>38</v>
      </c>
      <c r="AC458">
        <v>0</v>
      </c>
      <c r="AD458">
        <v>0</v>
      </c>
      <c r="AE458" t="s">
        <v>39</v>
      </c>
      <c r="AF458" t="s">
        <v>1192</v>
      </c>
    </row>
    <row r="459" spans="1:32" x14ac:dyDescent="0.25">
      <c r="A459" t="s">
        <v>522</v>
      </c>
      <c r="B459">
        <v>57</v>
      </c>
      <c r="C459" t="s">
        <v>51</v>
      </c>
      <c r="D459" t="s">
        <v>32</v>
      </c>
      <c r="E459" t="s">
        <v>33</v>
      </c>
      <c r="F459" t="s">
        <v>33</v>
      </c>
      <c r="G459" t="s">
        <v>33</v>
      </c>
      <c r="H459" t="s">
        <v>33</v>
      </c>
      <c r="I459" t="s">
        <v>33</v>
      </c>
      <c r="J459" t="s">
        <v>33</v>
      </c>
      <c r="K459" t="s">
        <v>33</v>
      </c>
      <c r="L459" t="s">
        <v>42</v>
      </c>
      <c r="M459" t="s">
        <v>42</v>
      </c>
      <c r="N459">
        <v>3469</v>
      </c>
      <c r="O459">
        <v>0</v>
      </c>
      <c r="P459" t="s">
        <v>81</v>
      </c>
      <c r="Q459">
        <v>0</v>
      </c>
      <c r="R459">
        <v>0</v>
      </c>
      <c r="S459">
        <v>0</v>
      </c>
      <c r="T459" t="s">
        <v>44</v>
      </c>
      <c r="U459" t="s">
        <v>34</v>
      </c>
      <c r="V459" t="s">
        <v>33</v>
      </c>
      <c r="W459" t="s">
        <v>33</v>
      </c>
      <c r="X459" t="s">
        <v>33</v>
      </c>
      <c r="Y459" t="s">
        <v>33</v>
      </c>
      <c r="Z459" t="s">
        <v>33</v>
      </c>
      <c r="AA459" t="s">
        <v>33</v>
      </c>
      <c r="AB459" t="s">
        <v>48</v>
      </c>
      <c r="AC459">
        <v>0</v>
      </c>
      <c r="AD459">
        <v>0</v>
      </c>
      <c r="AE459" t="s">
        <v>39</v>
      </c>
      <c r="AF459" t="s">
        <v>1190</v>
      </c>
    </row>
    <row r="460" spans="1:32" x14ac:dyDescent="0.25">
      <c r="A460" t="s">
        <v>523</v>
      </c>
      <c r="B460">
        <v>55</v>
      </c>
      <c r="C460" t="s">
        <v>51</v>
      </c>
      <c r="D460" t="s">
        <v>32</v>
      </c>
      <c r="E460" t="s">
        <v>33</v>
      </c>
      <c r="F460" t="s">
        <v>33</v>
      </c>
      <c r="G460" t="s">
        <v>33</v>
      </c>
      <c r="H460" t="s">
        <v>33</v>
      </c>
      <c r="I460" t="s">
        <v>33</v>
      </c>
      <c r="J460" t="s">
        <v>33</v>
      </c>
      <c r="K460" t="s">
        <v>33</v>
      </c>
      <c r="L460" t="s">
        <v>42</v>
      </c>
      <c r="M460" t="s">
        <v>42</v>
      </c>
      <c r="N460">
        <v>3477</v>
      </c>
      <c r="O460">
        <v>0</v>
      </c>
      <c r="P460" t="s">
        <v>47</v>
      </c>
      <c r="Q460">
        <v>0</v>
      </c>
      <c r="R460">
        <v>0</v>
      </c>
      <c r="S460">
        <v>0</v>
      </c>
      <c r="T460" t="s">
        <v>44</v>
      </c>
      <c r="U460" t="s">
        <v>34</v>
      </c>
      <c r="V460" t="s">
        <v>33</v>
      </c>
      <c r="W460" t="s">
        <v>33</v>
      </c>
      <c r="X460" t="s">
        <v>33</v>
      </c>
      <c r="Y460" t="s">
        <v>33</v>
      </c>
      <c r="Z460" t="s">
        <v>34</v>
      </c>
      <c r="AA460" t="s">
        <v>33</v>
      </c>
      <c r="AB460" t="s">
        <v>48</v>
      </c>
      <c r="AC460">
        <v>0</v>
      </c>
      <c r="AD460">
        <v>0</v>
      </c>
      <c r="AE460" t="s">
        <v>39</v>
      </c>
      <c r="AF460" t="s">
        <v>1190</v>
      </c>
    </row>
    <row r="461" spans="1:32" x14ac:dyDescent="0.25">
      <c r="A461" t="s">
        <v>524</v>
      </c>
      <c r="B461">
        <v>51</v>
      </c>
      <c r="C461" t="s">
        <v>51</v>
      </c>
      <c r="D461" t="s">
        <v>32</v>
      </c>
      <c r="E461" t="s">
        <v>33</v>
      </c>
      <c r="F461" t="s">
        <v>33</v>
      </c>
      <c r="G461" t="s">
        <v>33</v>
      </c>
      <c r="H461" t="s">
        <v>33</v>
      </c>
      <c r="I461" t="s">
        <v>33</v>
      </c>
      <c r="J461" t="s">
        <v>33</v>
      </c>
      <c r="K461" t="s">
        <v>33</v>
      </c>
      <c r="L461" t="s">
        <v>42</v>
      </c>
      <c r="M461" t="s">
        <v>42</v>
      </c>
      <c r="N461">
        <v>3481</v>
      </c>
      <c r="O461">
        <v>0</v>
      </c>
      <c r="P461" t="s">
        <v>47</v>
      </c>
      <c r="Q461">
        <v>0</v>
      </c>
      <c r="R461">
        <v>0</v>
      </c>
      <c r="S461">
        <v>0</v>
      </c>
      <c r="T461" t="s">
        <v>44</v>
      </c>
      <c r="U461" t="s">
        <v>34</v>
      </c>
      <c r="V461" t="s">
        <v>33</v>
      </c>
      <c r="W461" t="s">
        <v>33</v>
      </c>
      <c r="X461" t="s">
        <v>33</v>
      </c>
      <c r="Y461" t="s">
        <v>33</v>
      </c>
      <c r="Z461" t="s">
        <v>33</v>
      </c>
      <c r="AA461" t="s">
        <v>33</v>
      </c>
      <c r="AB461" t="s">
        <v>48</v>
      </c>
      <c r="AC461">
        <v>0</v>
      </c>
      <c r="AD461">
        <v>0</v>
      </c>
      <c r="AE461" t="s">
        <v>39</v>
      </c>
      <c r="AF461" t="s">
        <v>1190</v>
      </c>
    </row>
    <row r="462" spans="1:32" x14ac:dyDescent="0.25">
      <c r="A462" t="s">
        <v>525</v>
      </c>
      <c r="B462">
        <v>59</v>
      </c>
      <c r="C462" t="s">
        <v>51</v>
      </c>
      <c r="D462" t="s">
        <v>32</v>
      </c>
      <c r="E462" t="s">
        <v>33</v>
      </c>
      <c r="F462" t="s">
        <v>33</v>
      </c>
      <c r="G462" t="s">
        <v>33</v>
      </c>
      <c r="H462" t="s">
        <v>34</v>
      </c>
      <c r="I462" t="s">
        <v>33</v>
      </c>
      <c r="J462" t="s">
        <v>33</v>
      </c>
      <c r="K462" t="s">
        <v>33</v>
      </c>
      <c r="L462" t="s">
        <v>42</v>
      </c>
      <c r="M462" t="s">
        <v>42</v>
      </c>
      <c r="N462">
        <v>833</v>
      </c>
      <c r="O462">
        <v>4</v>
      </c>
      <c r="P462" t="s">
        <v>47</v>
      </c>
      <c r="Q462">
        <v>11</v>
      </c>
      <c r="R462">
        <v>10</v>
      </c>
      <c r="S462">
        <v>10.5</v>
      </c>
      <c r="T462" t="s">
        <v>54</v>
      </c>
      <c r="U462" t="s">
        <v>34</v>
      </c>
      <c r="V462" t="s">
        <v>33</v>
      </c>
      <c r="W462" t="s">
        <v>33</v>
      </c>
      <c r="X462" t="s">
        <v>33</v>
      </c>
      <c r="Y462" t="s">
        <v>33</v>
      </c>
      <c r="Z462" t="s">
        <v>33</v>
      </c>
      <c r="AA462" t="s">
        <v>33</v>
      </c>
      <c r="AB462" t="s">
        <v>48</v>
      </c>
      <c r="AC462">
        <v>0</v>
      </c>
      <c r="AD462">
        <v>10.5</v>
      </c>
      <c r="AE462" t="s">
        <v>39</v>
      </c>
      <c r="AF462" t="s">
        <v>1190</v>
      </c>
    </row>
    <row r="463" spans="1:32" x14ac:dyDescent="0.25">
      <c r="A463" t="s">
        <v>526</v>
      </c>
      <c r="B463">
        <v>44</v>
      </c>
      <c r="C463" t="s">
        <v>58</v>
      </c>
      <c r="D463" t="s">
        <v>32</v>
      </c>
      <c r="E463" t="s">
        <v>33</v>
      </c>
      <c r="F463" t="s">
        <v>33</v>
      </c>
      <c r="G463" t="s">
        <v>33</v>
      </c>
      <c r="H463" t="s">
        <v>33</v>
      </c>
      <c r="I463" t="s">
        <v>33</v>
      </c>
      <c r="J463" t="s">
        <v>33</v>
      </c>
      <c r="K463" t="s">
        <v>33</v>
      </c>
      <c r="L463" t="s">
        <v>42</v>
      </c>
      <c r="M463" t="s">
        <v>42</v>
      </c>
      <c r="N463">
        <v>3484</v>
      </c>
      <c r="O463">
        <v>0</v>
      </c>
      <c r="P463" t="s">
        <v>36</v>
      </c>
      <c r="Q463">
        <v>0</v>
      </c>
      <c r="R463">
        <v>0</v>
      </c>
      <c r="S463">
        <v>0</v>
      </c>
      <c r="T463" t="s">
        <v>44</v>
      </c>
      <c r="U463" t="s">
        <v>33</v>
      </c>
      <c r="V463" t="s">
        <v>34</v>
      </c>
      <c r="W463" t="s">
        <v>33</v>
      </c>
      <c r="X463" t="s">
        <v>33</v>
      </c>
      <c r="Y463" t="s">
        <v>33</v>
      </c>
      <c r="Z463" t="s">
        <v>34</v>
      </c>
      <c r="AA463" t="s">
        <v>33</v>
      </c>
      <c r="AB463" t="s">
        <v>38</v>
      </c>
      <c r="AC463">
        <v>0</v>
      </c>
      <c r="AD463">
        <v>0</v>
      </c>
      <c r="AE463" t="s">
        <v>39</v>
      </c>
      <c r="AF463" t="s">
        <v>1192</v>
      </c>
    </row>
    <row r="464" spans="1:32" x14ac:dyDescent="0.25">
      <c r="A464" t="s">
        <v>527</v>
      </c>
      <c r="B464">
        <v>34</v>
      </c>
      <c r="C464" t="s">
        <v>58</v>
      </c>
      <c r="D464" t="s">
        <v>32</v>
      </c>
      <c r="E464" t="s">
        <v>33</v>
      </c>
      <c r="F464" t="s">
        <v>33</v>
      </c>
      <c r="G464" t="s">
        <v>33</v>
      </c>
      <c r="H464" t="s">
        <v>33</v>
      </c>
      <c r="I464" t="s">
        <v>33</v>
      </c>
      <c r="J464" t="s">
        <v>33</v>
      </c>
      <c r="K464" t="s">
        <v>33</v>
      </c>
      <c r="L464" t="s">
        <v>42</v>
      </c>
      <c r="M464" t="s">
        <v>42</v>
      </c>
      <c r="N464">
        <v>3487</v>
      </c>
      <c r="O464">
        <v>0</v>
      </c>
      <c r="P464" t="s">
        <v>36</v>
      </c>
      <c r="Q464">
        <v>0</v>
      </c>
      <c r="R464">
        <v>0</v>
      </c>
      <c r="S464">
        <v>0</v>
      </c>
      <c r="T464" t="s">
        <v>44</v>
      </c>
      <c r="U464" t="s">
        <v>34</v>
      </c>
      <c r="V464" t="s">
        <v>33</v>
      </c>
      <c r="W464" t="s">
        <v>33</v>
      </c>
      <c r="X464" t="s">
        <v>33</v>
      </c>
      <c r="Y464" t="s">
        <v>33</v>
      </c>
      <c r="Z464" t="s">
        <v>33</v>
      </c>
      <c r="AA464" t="s">
        <v>33</v>
      </c>
      <c r="AB464" t="s">
        <v>48</v>
      </c>
      <c r="AC464">
        <v>0</v>
      </c>
      <c r="AD464">
        <v>0</v>
      </c>
      <c r="AE464" t="s">
        <v>39</v>
      </c>
      <c r="AF464" t="s">
        <v>1190</v>
      </c>
    </row>
    <row r="465" spans="1:32" x14ac:dyDescent="0.25">
      <c r="A465" t="s">
        <v>528</v>
      </c>
      <c r="B465">
        <v>54</v>
      </c>
      <c r="C465" t="s">
        <v>51</v>
      </c>
      <c r="D465" t="s">
        <v>32</v>
      </c>
      <c r="E465" t="s">
        <v>33</v>
      </c>
      <c r="F465" t="s">
        <v>33</v>
      </c>
      <c r="G465" t="s">
        <v>33</v>
      </c>
      <c r="H465" t="s">
        <v>33</v>
      </c>
      <c r="I465" t="s">
        <v>33</v>
      </c>
      <c r="J465" t="s">
        <v>33</v>
      </c>
      <c r="K465" t="s">
        <v>33</v>
      </c>
      <c r="L465" t="s">
        <v>42</v>
      </c>
      <c r="M465" t="s">
        <v>42</v>
      </c>
      <c r="N465">
        <v>3492</v>
      </c>
      <c r="O465">
        <v>0</v>
      </c>
      <c r="P465" t="s">
        <v>47</v>
      </c>
      <c r="Q465">
        <v>0</v>
      </c>
      <c r="R465">
        <v>0</v>
      </c>
      <c r="S465">
        <v>0</v>
      </c>
      <c r="T465" t="s">
        <v>44</v>
      </c>
      <c r="U465" t="s">
        <v>34</v>
      </c>
      <c r="V465" t="s">
        <v>33</v>
      </c>
      <c r="W465" t="s">
        <v>33</v>
      </c>
      <c r="X465" t="s">
        <v>33</v>
      </c>
      <c r="Y465" t="s">
        <v>33</v>
      </c>
      <c r="Z465" t="s">
        <v>33</v>
      </c>
      <c r="AA465" t="s">
        <v>33</v>
      </c>
      <c r="AB465" t="s">
        <v>48</v>
      </c>
      <c r="AC465">
        <v>0</v>
      </c>
      <c r="AD465">
        <v>0</v>
      </c>
      <c r="AE465" t="s">
        <v>39</v>
      </c>
      <c r="AF465" t="s">
        <v>1190</v>
      </c>
    </row>
    <row r="466" spans="1:32" x14ac:dyDescent="0.25">
      <c r="A466" t="s">
        <v>529</v>
      </c>
      <c r="B466">
        <v>81</v>
      </c>
      <c r="C466" t="s">
        <v>41</v>
      </c>
      <c r="D466" t="s">
        <v>32</v>
      </c>
      <c r="E466" t="s">
        <v>33</v>
      </c>
      <c r="F466" t="s">
        <v>33</v>
      </c>
      <c r="G466" t="s">
        <v>33</v>
      </c>
      <c r="H466" t="s">
        <v>33</v>
      </c>
      <c r="I466" t="s">
        <v>33</v>
      </c>
      <c r="J466" t="s">
        <v>33</v>
      </c>
      <c r="K466" t="s">
        <v>33</v>
      </c>
      <c r="L466" t="s">
        <v>42</v>
      </c>
      <c r="M466" t="s">
        <v>42</v>
      </c>
      <c r="N466">
        <v>3562</v>
      </c>
      <c r="O466">
        <v>0</v>
      </c>
      <c r="P466" t="s">
        <v>63</v>
      </c>
      <c r="Q466">
        <v>0</v>
      </c>
      <c r="R466">
        <v>0</v>
      </c>
      <c r="S466">
        <v>0</v>
      </c>
      <c r="T466" t="s">
        <v>44</v>
      </c>
      <c r="U466" t="s">
        <v>33</v>
      </c>
      <c r="V466" t="s">
        <v>34</v>
      </c>
      <c r="W466" t="s">
        <v>33</v>
      </c>
      <c r="X466" t="s">
        <v>33</v>
      </c>
      <c r="Y466" t="s">
        <v>33</v>
      </c>
      <c r="Z466" t="s">
        <v>34</v>
      </c>
      <c r="AA466" t="s">
        <v>33</v>
      </c>
      <c r="AB466" t="s">
        <v>45</v>
      </c>
      <c r="AC466">
        <v>0</v>
      </c>
      <c r="AD466">
        <v>0</v>
      </c>
      <c r="AE466" t="s">
        <v>39</v>
      </c>
      <c r="AF466" t="s">
        <v>1193</v>
      </c>
    </row>
    <row r="467" spans="1:32" x14ac:dyDescent="0.25">
      <c r="A467" t="s">
        <v>530</v>
      </c>
      <c r="B467">
        <v>87</v>
      </c>
      <c r="C467" t="s">
        <v>41</v>
      </c>
      <c r="D467" t="s">
        <v>32</v>
      </c>
      <c r="E467" t="s">
        <v>33</v>
      </c>
      <c r="F467" t="s">
        <v>33</v>
      </c>
      <c r="G467" t="s">
        <v>33</v>
      </c>
      <c r="H467" t="s">
        <v>33</v>
      </c>
      <c r="I467" t="s">
        <v>33</v>
      </c>
      <c r="J467" t="s">
        <v>33</v>
      </c>
      <c r="K467" t="s">
        <v>33</v>
      </c>
      <c r="L467" t="s">
        <v>42</v>
      </c>
      <c r="M467" t="s">
        <v>42</v>
      </c>
      <c r="N467">
        <v>3564</v>
      </c>
      <c r="O467">
        <v>0</v>
      </c>
      <c r="P467" t="s">
        <v>47</v>
      </c>
      <c r="Q467">
        <v>0</v>
      </c>
      <c r="R467">
        <v>0</v>
      </c>
      <c r="S467">
        <v>0</v>
      </c>
      <c r="T467" t="s">
        <v>44</v>
      </c>
      <c r="U467" t="s">
        <v>34</v>
      </c>
      <c r="V467" t="s">
        <v>33</v>
      </c>
      <c r="W467" t="s">
        <v>33</v>
      </c>
      <c r="X467" t="s">
        <v>33</v>
      </c>
      <c r="Y467" t="s">
        <v>33</v>
      </c>
      <c r="Z467" t="s">
        <v>33</v>
      </c>
      <c r="AA467" t="s">
        <v>33</v>
      </c>
      <c r="AB467" t="s">
        <v>48</v>
      </c>
      <c r="AC467">
        <v>0</v>
      </c>
      <c r="AD467">
        <v>0</v>
      </c>
      <c r="AE467" t="s">
        <v>39</v>
      </c>
      <c r="AF467" t="s">
        <v>1190</v>
      </c>
    </row>
    <row r="468" spans="1:32" x14ac:dyDescent="0.25">
      <c r="A468" t="s">
        <v>531</v>
      </c>
      <c r="B468">
        <v>60</v>
      </c>
      <c r="C468" t="s">
        <v>41</v>
      </c>
      <c r="D468" t="s">
        <v>32</v>
      </c>
      <c r="E468" t="s">
        <v>33</v>
      </c>
      <c r="F468" t="s">
        <v>33</v>
      </c>
      <c r="G468" t="s">
        <v>33</v>
      </c>
      <c r="H468" t="s">
        <v>33</v>
      </c>
      <c r="I468" t="s">
        <v>33</v>
      </c>
      <c r="J468" t="s">
        <v>33</v>
      </c>
      <c r="K468" t="s">
        <v>33</v>
      </c>
      <c r="L468" t="s">
        <v>42</v>
      </c>
      <c r="M468" t="s">
        <v>42</v>
      </c>
      <c r="N468">
        <v>3568</v>
      </c>
      <c r="O468">
        <v>0</v>
      </c>
      <c r="P468" t="s">
        <v>63</v>
      </c>
      <c r="Q468">
        <v>0</v>
      </c>
      <c r="R468">
        <v>0</v>
      </c>
      <c r="S468">
        <v>0</v>
      </c>
      <c r="T468" t="s">
        <v>44</v>
      </c>
      <c r="U468" t="s">
        <v>33</v>
      </c>
      <c r="V468" t="s">
        <v>33</v>
      </c>
      <c r="W468" t="s">
        <v>33</v>
      </c>
      <c r="X468" t="s">
        <v>33</v>
      </c>
      <c r="Y468" t="s">
        <v>33</v>
      </c>
      <c r="Z468" t="s">
        <v>33</v>
      </c>
      <c r="AA468" t="s">
        <v>33</v>
      </c>
      <c r="AB468" t="s">
        <v>48</v>
      </c>
      <c r="AC468">
        <v>0</v>
      </c>
      <c r="AD468">
        <v>0</v>
      </c>
      <c r="AE468" t="s">
        <v>39</v>
      </c>
      <c r="AF468" t="s">
        <v>1190</v>
      </c>
    </row>
    <row r="469" spans="1:32" x14ac:dyDescent="0.25">
      <c r="A469" t="s">
        <v>532</v>
      </c>
      <c r="B469">
        <v>48</v>
      </c>
      <c r="C469" t="s">
        <v>51</v>
      </c>
      <c r="D469" t="s">
        <v>32</v>
      </c>
      <c r="E469" t="s">
        <v>33</v>
      </c>
      <c r="F469" t="s">
        <v>33</v>
      </c>
      <c r="G469" t="s">
        <v>33</v>
      </c>
      <c r="H469" t="s">
        <v>33</v>
      </c>
      <c r="I469" t="s">
        <v>33</v>
      </c>
      <c r="J469" t="s">
        <v>33</v>
      </c>
      <c r="K469" t="s">
        <v>33</v>
      </c>
      <c r="L469" t="s">
        <v>42</v>
      </c>
      <c r="M469" t="s">
        <v>42</v>
      </c>
      <c r="N469">
        <v>3569</v>
      </c>
      <c r="O469">
        <v>0</v>
      </c>
      <c r="P469" t="s">
        <v>81</v>
      </c>
      <c r="Q469">
        <v>0</v>
      </c>
      <c r="R469">
        <v>0</v>
      </c>
      <c r="S469">
        <v>0</v>
      </c>
      <c r="T469" t="s">
        <v>44</v>
      </c>
      <c r="U469" t="s">
        <v>33</v>
      </c>
      <c r="V469" t="s">
        <v>34</v>
      </c>
      <c r="W469" t="s">
        <v>33</v>
      </c>
      <c r="X469" t="s">
        <v>33</v>
      </c>
      <c r="Y469" t="s">
        <v>33</v>
      </c>
      <c r="Z469" t="s">
        <v>33</v>
      </c>
      <c r="AA469" t="s">
        <v>33</v>
      </c>
      <c r="AB469" t="s">
        <v>48</v>
      </c>
      <c r="AC469">
        <v>0</v>
      </c>
      <c r="AD469">
        <v>0</v>
      </c>
      <c r="AE469" t="s">
        <v>39</v>
      </c>
      <c r="AF469" t="s">
        <v>1190</v>
      </c>
    </row>
    <row r="470" spans="1:32" x14ac:dyDescent="0.25">
      <c r="A470" t="s">
        <v>533</v>
      </c>
      <c r="B470">
        <v>79</v>
      </c>
      <c r="C470" t="s">
        <v>41</v>
      </c>
      <c r="D470" t="s">
        <v>32</v>
      </c>
      <c r="E470" t="s">
        <v>33</v>
      </c>
      <c r="F470" t="s">
        <v>33</v>
      </c>
      <c r="G470" t="s">
        <v>33</v>
      </c>
      <c r="H470" t="s">
        <v>33</v>
      </c>
      <c r="I470" t="s">
        <v>33</v>
      </c>
      <c r="J470" t="s">
        <v>33</v>
      </c>
      <c r="K470" t="s">
        <v>33</v>
      </c>
      <c r="L470" t="s">
        <v>42</v>
      </c>
      <c r="M470" t="s">
        <v>42</v>
      </c>
      <c r="N470">
        <v>3575</v>
      </c>
      <c r="O470">
        <v>0</v>
      </c>
      <c r="P470" t="s">
        <v>145</v>
      </c>
      <c r="Q470">
        <v>0</v>
      </c>
      <c r="R470">
        <v>0</v>
      </c>
      <c r="S470">
        <v>0</v>
      </c>
      <c r="T470" t="s">
        <v>44</v>
      </c>
      <c r="U470" t="s">
        <v>34</v>
      </c>
      <c r="V470" t="s">
        <v>33</v>
      </c>
      <c r="W470" t="s">
        <v>33</v>
      </c>
      <c r="X470" t="s">
        <v>33</v>
      </c>
      <c r="Y470" t="s">
        <v>33</v>
      </c>
      <c r="Z470" t="s">
        <v>33</v>
      </c>
      <c r="AA470" t="s">
        <v>33</v>
      </c>
      <c r="AB470" t="s">
        <v>48</v>
      </c>
      <c r="AC470">
        <v>0</v>
      </c>
      <c r="AD470">
        <v>0</v>
      </c>
      <c r="AE470" t="s">
        <v>39</v>
      </c>
      <c r="AF470" t="s">
        <v>1190</v>
      </c>
    </row>
    <row r="471" spans="1:32" x14ac:dyDescent="0.25">
      <c r="A471" t="s">
        <v>534</v>
      </c>
      <c r="B471">
        <v>77</v>
      </c>
      <c r="C471" t="s">
        <v>41</v>
      </c>
      <c r="D471" t="s">
        <v>32</v>
      </c>
      <c r="E471" t="s">
        <v>33</v>
      </c>
      <c r="F471" t="s">
        <v>33</v>
      </c>
      <c r="G471" t="s">
        <v>33</v>
      </c>
      <c r="H471" t="s">
        <v>33</v>
      </c>
      <c r="I471" t="s">
        <v>33</v>
      </c>
      <c r="J471" t="s">
        <v>33</v>
      </c>
      <c r="K471" t="s">
        <v>33</v>
      </c>
      <c r="L471" t="s">
        <v>42</v>
      </c>
      <c r="M471" t="s">
        <v>42</v>
      </c>
      <c r="N471">
        <v>3576</v>
      </c>
      <c r="O471">
        <v>0</v>
      </c>
      <c r="P471" t="s">
        <v>47</v>
      </c>
      <c r="Q471">
        <v>0</v>
      </c>
      <c r="R471">
        <v>0</v>
      </c>
      <c r="S471">
        <v>0</v>
      </c>
      <c r="T471" t="s">
        <v>44</v>
      </c>
      <c r="U471" t="s">
        <v>33</v>
      </c>
      <c r="V471" t="s">
        <v>34</v>
      </c>
      <c r="W471" t="s">
        <v>33</v>
      </c>
      <c r="X471" t="s">
        <v>33</v>
      </c>
      <c r="Y471" t="s">
        <v>33</v>
      </c>
      <c r="Z471" t="s">
        <v>34</v>
      </c>
      <c r="AA471" t="s">
        <v>33</v>
      </c>
      <c r="AB471" t="s">
        <v>48</v>
      </c>
      <c r="AC471">
        <v>0</v>
      </c>
      <c r="AD471">
        <v>0</v>
      </c>
      <c r="AE471" t="s">
        <v>39</v>
      </c>
      <c r="AF471" t="s">
        <v>1190</v>
      </c>
    </row>
    <row r="472" spans="1:32" x14ac:dyDescent="0.25">
      <c r="A472" t="s">
        <v>535</v>
      </c>
      <c r="B472">
        <v>53</v>
      </c>
      <c r="C472" t="s">
        <v>51</v>
      </c>
      <c r="D472" t="s">
        <v>32</v>
      </c>
      <c r="E472" t="s">
        <v>33</v>
      </c>
      <c r="F472" t="s">
        <v>33</v>
      </c>
      <c r="G472" t="s">
        <v>33</v>
      </c>
      <c r="H472" t="s">
        <v>33</v>
      </c>
      <c r="I472" t="s">
        <v>33</v>
      </c>
      <c r="J472" t="s">
        <v>33</v>
      </c>
      <c r="K472" t="s">
        <v>33</v>
      </c>
      <c r="L472" t="s">
        <v>42</v>
      </c>
      <c r="M472" t="s">
        <v>42</v>
      </c>
      <c r="N472">
        <v>3580</v>
      </c>
      <c r="O472">
        <v>0</v>
      </c>
      <c r="P472" t="s">
        <v>47</v>
      </c>
      <c r="Q472">
        <v>0</v>
      </c>
      <c r="R472">
        <v>0</v>
      </c>
      <c r="S472">
        <v>0</v>
      </c>
      <c r="T472" t="s">
        <v>44</v>
      </c>
      <c r="U472" t="s">
        <v>33</v>
      </c>
      <c r="V472" t="s">
        <v>33</v>
      </c>
      <c r="W472" t="s">
        <v>33</v>
      </c>
      <c r="X472" t="s">
        <v>33</v>
      </c>
      <c r="Y472" t="s">
        <v>33</v>
      </c>
      <c r="Z472" t="s">
        <v>33</v>
      </c>
      <c r="AA472" t="s">
        <v>33</v>
      </c>
      <c r="AB472" t="s">
        <v>45</v>
      </c>
      <c r="AC472">
        <v>0</v>
      </c>
      <c r="AD472">
        <v>0</v>
      </c>
      <c r="AE472" t="s">
        <v>39</v>
      </c>
      <c r="AF472" t="s">
        <v>1193</v>
      </c>
    </row>
    <row r="473" spans="1:32" x14ac:dyDescent="0.25">
      <c r="A473" t="s">
        <v>536</v>
      </c>
      <c r="B473">
        <v>76</v>
      </c>
      <c r="C473" t="s">
        <v>41</v>
      </c>
      <c r="D473" t="s">
        <v>32</v>
      </c>
      <c r="E473" t="s">
        <v>33</v>
      </c>
      <c r="F473" t="s">
        <v>33</v>
      </c>
      <c r="G473" t="s">
        <v>33</v>
      </c>
      <c r="H473" t="s">
        <v>34</v>
      </c>
      <c r="I473" t="s">
        <v>33</v>
      </c>
      <c r="J473" t="s">
        <v>33</v>
      </c>
      <c r="K473" t="s">
        <v>33</v>
      </c>
      <c r="L473" t="s">
        <v>537</v>
      </c>
      <c r="M473" t="s">
        <v>537</v>
      </c>
      <c r="N473">
        <v>283</v>
      </c>
      <c r="O473">
        <v>3</v>
      </c>
      <c r="P473" t="s">
        <v>66</v>
      </c>
      <c r="Q473">
        <v>9</v>
      </c>
      <c r="R473">
        <v>7</v>
      </c>
      <c r="S473">
        <v>8</v>
      </c>
      <c r="T473" t="s">
        <v>37</v>
      </c>
      <c r="U473" t="s">
        <v>34</v>
      </c>
      <c r="V473" t="s">
        <v>33</v>
      </c>
      <c r="W473" t="s">
        <v>33</v>
      </c>
      <c r="X473" t="s">
        <v>33</v>
      </c>
      <c r="Y473" t="s">
        <v>33</v>
      </c>
      <c r="Z473" t="s">
        <v>33</v>
      </c>
      <c r="AA473" t="s">
        <v>34</v>
      </c>
      <c r="AB473" t="s">
        <v>224</v>
      </c>
      <c r="AC473">
        <v>1</v>
      </c>
      <c r="AD473">
        <v>8</v>
      </c>
      <c r="AE473" t="s">
        <v>56</v>
      </c>
      <c r="AF473" t="s">
        <v>1194</v>
      </c>
    </row>
    <row r="474" spans="1:32" x14ac:dyDescent="0.25">
      <c r="A474" t="s">
        <v>538</v>
      </c>
      <c r="B474">
        <v>65</v>
      </c>
      <c r="C474" t="s">
        <v>41</v>
      </c>
      <c r="D474" t="s">
        <v>32</v>
      </c>
      <c r="E474" t="s">
        <v>33</v>
      </c>
      <c r="F474" t="s">
        <v>33</v>
      </c>
      <c r="G474" t="s">
        <v>33</v>
      </c>
      <c r="H474" t="s">
        <v>33</v>
      </c>
      <c r="I474" t="s">
        <v>33</v>
      </c>
      <c r="J474" t="s">
        <v>33</v>
      </c>
      <c r="K474" t="s">
        <v>33</v>
      </c>
      <c r="L474" t="s">
        <v>42</v>
      </c>
      <c r="M474" t="s">
        <v>42</v>
      </c>
      <c r="N474">
        <v>3597</v>
      </c>
      <c r="O474">
        <v>0</v>
      </c>
      <c r="P474" t="s">
        <v>59</v>
      </c>
      <c r="Q474">
        <v>0</v>
      </c>
      <c r="R474">
        <v>0</v>
      </c>
      <c r="S474">
        <v>0</v>
      </c>
      <c r="T474" t="s">
        <v>44</v>
      </c>
      <c r="U474" t="s">
        <v>33</v>
      </c>
      <c r="V474" t="s">
        <v>33</v>
      </c>
      <c r="W474" t="s">
        <v>33</v>
      </c>
      <c r="X474" t="s">
        <v>33</v>
      </c>
      <c r="Y474" t="s">
        <v>33</v>
      </c>
      <c r="Z474" t="s">
        <v>33</v>
      </c>
      <c r="AA474" t="s">
        <v>33</v>
      </c>
      <c r="AB474" t="s">
        <v>45</v>
      </c>
      <c r="AC474">
        <v>0</v>
      </c>
      <c r="AD474">
        <v>0</v>
      </c>
      <c r="AE474" t="s">
        <v>39</v>
      </c>
      <c r="AF474" t="s">
        <v>1193</v>
      </c>
    </row>
    <row r="475" spans="1:32" x14ac:dyDescent="0.25">
      <c r="A475" t="s">
        <v>539</v>
      </c>
      <c r="B475">
        <v>44</v>
      </c>
      <c r="C475" t="s">
        <v>58</v>
      </c>
      <c r="D475" t="s">
        <v>32</v>
      </c>
      <c r="E475" t="s">
        <v>33</v>
      </c>
      <c r="F475" t="s">
        <v>33</v>
      </c>
      <c r="G475" t="s">
        <v>33</v>
      </c>
      <c r="H475" t="s">
        <v>33</v>
      </c>
      <c r="I475" t="s">
        <v>33</v>
      </c>
      <c r="J475" t="s">
        <v>33</v>
      </c>
      <c r="K475" t="s">
        <v>33</v>
      </c>
      <c r="L475" t="s">
        <v>42</v>
      </c>
      <c r="M475" t="s">
        <v>42</v>
      </c>
      <c r="N475">
        <v>3599</v>
      </c>
      <c r="O475">
        <v>0</v>
      </c>
      <c r="P475" t="s">
        <v>81</v>
      </c>
      <c r="Q475">
        <v>0</v>
      </c>
      <c r="R475">
        <v>0</v>
      </c>
      <c r="S475">
        <v>0</v>
      </c>
      <c r="T475" t="s">
        <v>44</v>
      </c>
      <c r="U475" t="s">
        <v>33</v>
      </c>
      <c r="V475" t="s">
        <v>33</v>
      </c>
      <c r="W475" t="s">
        <v>33</v>
      </c>
      <c r="X475" t="s">
        <v>33</v>
      </c>
      <c r="Y475" t="s">
        <v>33</v>
      </c>
      <c r="Z475" t="s">
        <v>34</v>
      </c>
      <c r="AA475" t="s">
        <v>33</v>
      </c>
      <c r="AB475" t="s">
        <v>48</v>
      </c>
      <c r="AC475">
        <v>0</v>
      </c>
      <c r="AD475">
        <v>0</v>
      </c>
      <c r="AE475" t="s">
        <v>39</v>
      </c>
      <c r="AF475" t="s">
        <v>1190</v>
      </c>
    </row>
    <row r="476" spans="1:32" x14ac:dyDescent="0.25">
      <c r="A476" t="s">
        <v>540</v>
      </c>
      <c r="B476">
        <v>45</v>
      </c>
      <c r="C476" t="s">
        <v>51</v>
      </c>
      <c r="D476" t="s">
        <v>32</v>
      </c>
      <c r="E476" t="s">
        <v>33</v>
      </c>
      <c r="F476" t="s">
        <v>33</v>
      </c>
      <c r="G476" t="s">
        <v>33</v>
      </c>
      <c r="H476" t="s">
        <v>33</v>
      </c>
      <c r="I476" t="s">
        <v>33</v>
      </c>
      <c r="J476" t="s">
        <v>33</v>
      </c>
      <c r="K476" t="s">
        <v>33</v>
      </c>
      <c r="L476" t="s">
        <v>42</v>
      </c>
      <c r="M476" t="s">
        <v>42</v>
      </c>
      <c r="N476">
        <v>3608</v>
      </c>
      <c r="O476">
        <v>0</v>
      </c>
      <c r="P476" t="s">
        <v>59</v>
      </c>
      <c r="Q476">
        <v>0</v>
      </c>
      <c r="R476">
        <v>0</v>
      </c>
      <c r="S476">
        <v>0</v>
      </c>
      <c r="T476" t="s">
        <v>44</v>
      </c>
      <c r="U476" t="s">
        <v>33</v>
      </c>
      <c r="V476" t="s">
        <v>33</v>
      </c>
      <c r="W476" t="s">
        <v>33</v>
      </c>
      <c r="X476" t="s">
        <v>33</v>
      </c>
      <c r="Y476" t="s">
        <v>33</v>
      </c>
      <c r="Z476" t="s">
        <v>33</v>
      </c>
      <c r="AA476" t="s">
        <v>33</v>
      </c>
      <c r="AB476" t="s">
        <v>38</v>
      </c>
      <c r="AC476">
        <v>0</v>
      </c>
      <c r="AD476">
        <v>0</v>
      </c>
      <c r="AE476" t="s">
        <v>39</v>
      </c>
      <c r="AF476" t="s">
        <v>1192</v>
      </c>
    </row>
    <row r="477" spans="1:32" x14ac:dyDescent="0.25">
      <c r="A477" t="s">
        <v>541</v>
      </c>
      <c r="B477">
        <v>47</v>
      </c>
      <c r="C477" t="s">
        <v>51</v>
      </c>
      <c r="D477" t="s">
        <v>32</v>
      </c>
      <c r="E477" t="s">
        <v>33</v>
      </c>
      <c r="F477" t="s">
        <v>33</v>
      </c>
      <c r="G477" t="s">
        <v>33</v>
      </c>
      <c r="H477" t="s">
        <v>33</v>
      </c>
      <c r="I477" t="s">
        <v>33</v>
      </c>
      <c r="J477" t="s">
        <v>33</v>
      </c>
      <c r="K477" t="s">
        <v>33</v>
      </c>
      <c r="L477" t="s">
        <v>42</v>
      </c>
      <c r="M477" t="s">
        <v>42</v>
      </c>
      <c r="N477">
        <v>3609</v>
      </c>
      <c r="O477">
        <v>0</v>
      </c>
      <c r="P477" t="s">
        <v>145</v>
      </c>
      <c r="Q477">
        <v>0</v>
      </c>
      <c r="R477">
        <v>0</v>
      </c>
      <c r="S477">
        <v>0</v>
      </c>
      <c r="T477" t="s">
        <v>44</v>
      </c>
      <c r="U477" t="s">
        <v>33</v>
      </c>
      <c r="V477" t="s">
        <v>33</v>
      </c>
      <c r="W477" t="s">
        <v>33</v>
      </c>
      <c r="X477" t="s">
        <v>33</v>
      </c>
      <c r="Y477" t="s">
        <v>33</v>
      </c>
      <c r="Z477" t="s">
        <v>33</v>
      </c>
      <c r="AA477" t="s">
        <v>33</v>
      </c>
      <c r="AB477" t="s">
        <v>45</v>
      </c>
      <c r="AC477">
        <v>0</v>
      </c>
      <c r="AD477">
        <v>0</v>
      </c>
      <c r="AE477" t="s">
        <v>39</v>
      </c>
      <c r="AF477" t="s">
        <v>1193</v>
      </c>
    </row>
    <row r="478" spans="1:32" x14ac:dyDescent="0.25">
      <c r="A478" t="s">
        <v>542</v>
      </c>
      <c r="B478">
        <v>71</v>
      </c>
      <c r="C478" t="s">
        <v>41</v>
      </c>
      <c r="D478" t="s">
        <v>32</v>
      </c>
      <c r="E478" t="s">
        <v>33</v>
      </c>
      <c r="F478" t="s">
        <v>33</v>
      </c>
      <c r="G478" t="s">
        <v>33</v>
      </c>
      <c r="H478" t="s">
        <v>33</v>
      </c>
      <c r="I478" t="s">
        <v>33</v>
      </c>
      <c r="J478" t="s">
        <v>34</v>
      </c>
      <c r="K478" t="s">
        <v>34</v>
      </c>
      <c r="L478" t="s">
        <v>105</v>
      </c>
      <c r="M478" t="s">
        <v>105</v>
      </c>
      <c r="N478">
        <v>284</v>
      </c>
      <c r="O478">
        <v>3</v>
      </c>
      <c r="P478" t="s">
        <v>63</v>
      </c>
      <c r="Q478">
        <v>5</v>
      </c>
      <c r="R478">
        <v>3</v>
      </c>
      <c r="S478">
        <v>4</v>
      </c>
      <c r="T478" t="s">
        <v>44</v>
      </c>
      <c r="U478" t="s">
        <v>33</v>
      </c>
      <c r="V478" t="s">
        <v>34</v>
      </c>
      <c r="W478" t="s">
        <v>33</v>
      </c>
      <c r="X478" t="s">
        <v>33</v>
      </c>
      <c r="Y478" t="s">
        <v>33</v>
      </c>
      <c r="Z478" t="s">
        <v>34</v>
      </c>
      <c r="AA478" t="s">
        <v>34</v>
      </c>
      <c r="AB478" t="s">
        <v>48</v>
      </c>
      <c r="AC478">
        <v>0</v>
      </c>
      <c r="AD478">
        <v>4</v>
      </c>
      <c r="AE478" t="s">
        <v>39</v>
      </c>
      <c r="AF478" t="s">
        <v>1190</v>
      </c>
    </row>
    <row r="479" spans="1:32" x14ac:dyDescent="0.25">
      <c r="A479" t="s">
        <v>543</v>
      </c>
      <c r="B479">
        <v>48</v>
      </c>
      <c r="C479" t="s">
        <v>51</v>
      </c>
      <c r="D479" t="s">
        <v>32</v>
      </c>
      <c r="E479" t="s">
        <v>33</v>
      </c>
      <c r="F479" t="s">
        <v>33</v>
      </c>
      <c r="G479" t="s">
        <v>33</v>
      </c>
      <c r="H479" t="s">
        <v>33</v>
      </c>
      <c r="I479" t="s">
        <v>33</v>
      </c>
      <c r="J479" t="s">
        <v>33</v>
      </c>
      <c r="K479" t="s">
        <v>33</v>
      </c>
      <c r="L479" t="s">
        <v>42</v>
      </c>
      <c r="M479" t="s">
        <v>42</v>
      </c>
      <c r="N479">
        <v>3612</v>
      </c>
      <c r="O479">
        <v>0</v>
      </c>
      <c r="P479" t="s">
        <v>36</v>
      </c>
      <c r="Q479">
        <v>0</v>
      </c>
      <c r="R479">
        <v>0</v>
      </c>
      <c r="S479">
        <v>0</v>
      </c>
      <c r="T479" t="s">
        <v>44</v>
      </c>
      <c r="U479" t="s">
        <v>33</v>
      </c>
      <c r="V479" t="s">
        <v>33</v>
      </c>
      <c r="W479" t="s">
        <v>33</v>
      </c>
      <c r="X479" t="s">
        <v>33</v>
      </c>
      <c r="Y479" t="s">
        <v>33</v>
      </c>
      <c r="Z479" t="s">
        <v>33</v>
      </c>
      <c r="AA479" t="s">
        <v>33</v>
      </c>
      <c r="AB479" t="s">
        <v>48</v>
      </c>
      <c r="AC479">
        <v>0</v>
      </c>
      <c r="AD479">
        <v>0</v>
      </c>
      <c r="AE479" t="s">
        <v>39</v>
      </c>
      <c r="AF479" t="s">
        <v>1190</v>
      </c>
    </row>
    <row r="480" spans="1:32" x14ac:dyDescent="0.25">
      <c r="A480" t="s">
        <v>544</v>
      </c>
      <c r="B480">
        <v>17</v>
      </c>
      <c r="C480" t="s">
        <v>31</v>
      </c>
      <c r="D480" t="s">
        <v>32</v>
      </c>
      <c r="E480" t="s">
        <v>33</v>
      </c>
      <c r="F480" t="s">
        <v>33</v>
      </c>
      <c r="G480" t="s">
        <v>33</v>
      </c>
      <c r="H480" t="s">
        <v>33</v>
      </c>
      <c r="I480" t="s">
        <v>33</v>
      </c>
      <c r="J480" t="s">
        <v>33</v>
      </c>
      <c r="K480" t="s">
        <v>33</v>
      </c>
      <c r="L480" t="s">
        <v>42</v>
      </c>
      <c r="M480" t="s">
        <v>42</v>
      </c>
      <c r="N480">
        <v>3615</v>
      </c>
      <c r="O480">
        <v>0</v>
      </c>
      <c r="P480" t="s">
        <v>47</v>
      </c>
      <c r="Q480">
        <v>0</v>
      </c>
      <c r="R480">
        <v>0</v>
      </c>
      <c r="S480">
        <v>0</v>
      </c>
      <c r="T480" t="s">
        <v>44</v>
      </c>
      <c r="U480" t="s">
        <v>33</v>
      </c>
      <c r="V480" t="s">
        <v>33</v>
      </c>
      <c r="W480" t="s">
        <v>33</v>
      </c>
      <c r="X480" t="s">
        <v>33</v>
      </c>
      <c r="Y480" t="s">
        <v>33</v>
      </c>
      <c r="Z480" t="s">
        <v>33</v>
      </c>
      <c r="AA480" t="s">
        <v>33</v>
      </c>
      <c r="AB480" t="s">
        <v>38</v>
      </c>
      <c r="AC480">
        <v>0</v>
      </c>
      <c r="AD480">
        <v>0</v>
      </c>
      <c r="AE480" t="s">
        <v>39</v>
      </c>
      <c r="AF480" t="s">
        <v>1192</v>
      </c>
    </row>
    <row r="481" spans="1:32" x14ac:dyDescent="0.25">
      <c r="A481" t="s">
        <v>545</v>
      </c>
      <c r="B481">
        <v>68</v>
      </c>
      <c r="C481" t="s">
        <v>41</v>
      </c>
      <c r="D481" t="s">
        <v>32</v>
      </c>
      <c r="E481" t="s">
        <v>33</v>
      </c>
      <c r="F481" t="s">
        <v>33</v>
      </c>
      <c r="G481" t="s">
        <v>33</v>
      </c>
      <c r="H481" t="s">
        <v>33</v>
      </c>
      <c r="I481" t="s">
        <v>33</v>
      </c>
      <c r="J481" t="s">
        <v>33</v>
      </c>
      <c r="K481" t="s">
        <v>33</v>
      </c>
      <c r="L481" t="s">
        <v>42</v>
      </c>
      <c r="M481" t="s">
        <v>42</v>
      </c>
      <c r="N481">
        <v>3618</v>
      </c>
      <c r="O481">
        <v>0</v>
      </c>
      <c r="P481" t="s">
        <v>36</v>
      </c>
      <c r="Q481">
        <v>0</v>
      </c>
      <c r="R481">
        <v>0</v>
      </c>
      <c r="S481">
        <v>0</v>
      </c>
      <c r="T481" t="s">
        <v>44</v>
      </c>
      <c r="U481" t="s">
        <v>33</v>
      </c>
      <c r="V481" t="s">
        <v>33</v>
      </c>
      <c r="W481" t="s">
        <v>33</v>
      </c>
      <c r="X481" t="s">
        <v>33</v>
      </c>
      <c r="Y481" t="s">
        <v>33</v>
      </c>
      <c r="Z481" t="s">
        <v>34</v>
      </c>
      <c r="AA481" t="s">
        <v>33</v>
      </c>
      <c r="AB481" t="s">
        <v>45</v>
      </c>
      <c r="AC481">
        <v>0</v>
      </c>
      <c r="AD481">
        <v>0</v>
      </c>
      <c r="AE481" t="s">
        <v>39</v>
      </c>
      <c r="AF481" t="s">
        <v>1193</v>
      </c>
    </row>
    <row r="482" spans="1:32" x14ac:dyDescent="0.25">
      <c r="A482" t="s">
        <v>546</v>
      </c>
      <c r="B482">
        <v>48</v>
      </c>
      <c r="C482" t="s">
        <v>51</v>
      </c>
      <c r="D482" t="s">
        <v>32</v>
      </c>
      <c r="E482" t="s">
        <v>33</v>
      </c>
      <c r="F482" t="s">
        <v>33</v>
      </c>
      <c r="G482" t="s">
        <v>33</v>
      </c>
      <c r="H482" t="s">
        <v>33</v>
      </c>
      <c r="I482" t="s">
        <v>33</v>
      </c>
      <c r="J482" t="s">
        <v>33</v>
      </c>
      <c r="K482" t="s">
        <v>33</v>
      </c>
      <c r="L482" t="s">
        <v>42</v>
      </c>
      <c r="M482" t="s">
        <v>42</v>
      </c>
      <c r="N482">
        <v>3622</v>
      </c>
      <c r="O482">
        <v>0</v>
      </c>
      <c r="P482" t="s">
        <v>43</v>
      </c>
      <c r="Q482">
        <v>0</v>
      </c>
      <c r="R482">
        <v>0</v>
      </c>
      <c r="S482">
        <v>0</v>
      </c>
      <c r="T482" t="s">
        <v>44</v>
      </c>
      <c r="U482" t="s">
        <v>33</v>
      </c>
      <c r="V482" t="s">
        <v>33</v>
      </c>
      <c r="W482" t="s">
        <v>33</v>
      </c>
      <c r="X482" t="s">
        <v>33</v>
      </c>
      <c r="Y482" t="s">
        <v>33</v>
      </c>
      <c r="Z482" t="s">
        <v>34</v>
      </c>
      <c r="AA482" t="s">
        <v>33</v>
      </c>
      <c r="AB482" t="s">
        <v>38</v>
      </c>
      <c r="AC482">
        <v>0</v>
      </c>
      <c r="AD482">
        <v>0</v>
      </c>
      <c r="AE482" t="s">
        <v>39</v>
      </c>
      <c r="AF482" t="s">
        <v>1192</v>
      </c>
    </row>
    <row r="483" spans="1:32" x14ac:dyDescent="0.25">
      <c r="A483" t="s">
        <v>547</v>
      </c>
      <c r="B483">
        <v>45</v>
      </c>
      <c r="C483" t="s">
        <v>51</v>
      </c>
      <c r="D483" t="s">
        <v>32</v>
      </c>
      <c r="E483" t="s">
        <v>33</v>
      </c>
      <c r="F483" t="s">
        <v>33</v>
      </c>
      <c r="G483" t="s">
        <v>33</v>
      </c>
      <c r="H483" t="s">
        <v>33</v>
      </c>
      <c r="I483" t="s">
        <v>33</v>
      </c>
      <c r="J483" t="s">
        <v>33</v>
      </c>
      <c r="K483" t="s">
        <v>33</v>
      </c>
      <c r="L483" t="s">
        <v>42</v>
      </c>
      <c r="M483" t="s">
        <v>42</v>
      </c>
      <c r="N483">
        <v>3629</v>
      </c>
      <c r="O483">
        <v>0</v>
      </c>
      <c r="P483" t="s">
        <v>81</v>
      </c>
      <c r="Q483">
        <v>0</v>
      </c>
      <c r="R483">
        <v>0</v>
      </c>
      <c r="S483">
        <v>0</v>
      </c>
      <c r="T483" t="s">
        <v>44</v>
      </c>
      <c r="U483" t="s">
        <v>34</v>
      </c>
      <c r="V483" t="s">
        <v>33</v>
      </c>
      <c r="W483" t="s">
        <v>33</v>
      </c>
      <c r="X483" t="s">
        <v>33</v>
      </c>
      <c r="Y483" t="s">
        <v>33</v>
      </c>
      <c r="Z483" t="s">
        <v>33</v>
      </c>
      <c r="AA483" t="s">
        <v>33</v>
      </c>
      <c r="AB483" t="s">
        <v>48</v>
      </c>
      <c r="AC483">
        <v>0</v>
      </c>
      <c r="AD483">
        <v>0</v>
      </c>
      <c r="AE483" t="s">
        <v>39</v>
      </c>
      <c r="AF483" t="s">
        <v>1190</v>
      </c>
    </row>
    <row r="484" spans="1:32" x14ac:dyDescent="0.25">
      <c r="A484" t="s">
        <v>548</v>
      </c>
      <c r="B484">
        <v>62</v>
      </c>
      <c r="C484" t="s">
        <v>41</v>
      </c>
      <c r="D484" t="s">
        <v>32</v>
      </c>
      <c r="E484" t="s">
        <v>33</v>
      </c>
      <c r="F484" t="s">
        <v>34</v>
      </c>
      <c r="G484" t="s">
        <v>33</v>
      </c>
      <c r="H484" t="s">
        <v>33</v>
      </c>
      <c r="I484" t="s">
        <v>34</v>
      </c>
      <c r="J484" t="s">
        <v>34</v>
      </c>
      <c r="K484" t="s">
        <v>33</v>
      </c>
      <c r="L484" t="s">
        <v>52</v>
      </c>
      <c r="M484" t="s">
        <v>52</v>
      </c>
      <c r="N484">
        <v>285</v>
      </c>
      <c r="O484">
        <v>2</v>
      </c>
      <c r="P484" t="s">
        <v>63</v>
      </c>
      <c r="Q484">
        <v>11</v>
      </c>
      <c r="R484">
        <v>9</v>
      </c>
      <c r="S484">
        <v>10</v>
      </c>
      <c r="T484" t="s">
        <v>37</v>
      </c>
      <c r="U484" t="s">
        <v>34</v>
      </c>
      <c r="V484" t="s">
        <v>34</v>
      </c>
      <c r="W484" t="s">
        <v>34</v>
      </c>
      <c r="X484" t="s">
        <v>33</v>
      </c>
      <c r="Y484" t="s">
        <v>34</v>
      </c>
      <c r="Z484" t="s">
        <v>34</v>
      </c>
      <c r="AA484" t="s">
        <v>34</v>
      </c>
      <c r="AB484" t="s">
        <v>55</v>
      </c>
      <c r="AC484">
        <v>1</v>
      </c>
      <c r="AD484">
        <v>10</v>
      </c>
      <c r="AE484" t="s">
        <v>56</v>
      </c>
      <c r="AF484" t="s">
        <v>1191</v>
      </c>
    </row>
    <row r="485" spans="1:32" x14ac:dyDescent="0.25">
      <c r="A485" t="s">
        <v>549</v>
      </c>
      <c r="B485">
        <v>76</v>
      </c>
      <c r="C485" t="s">
        <v>41</v>
      </c>
      <c r="D485" t="s">
        <v>32</v>
      </c>
      <c r="E485" t="s">
        <v>33</v>
      </c>
      <c r="F485" t="s">
        <v>33</v>
      </c>
      <c r="G485" t="s">
        <v>33</v>
      </c>
      <c r="H485" t="s">
        <v>33</v>
      </c>
      <c r="I485" t="s">
        <v>33</v>
      </c>
      <c r="J485" t="s">
        <v>33</v>
      </c>
      <c r="K485" t="s">
        <v>33</v>
      </c>
      <c r="L485" t="s">
        <v>42</v>
      </c>
      <c r="M485" t="s">
        <v>42</v>
      </c>
      <c r="N485">
        <v>3631</v>
      </c>
      <c r="O485">
        <v>0</v>
      </c>
      <c r="P485" t="s">
        <v>66</v>
      </c>
      <c r="Q485">
        <v>0</v>
      </c>
      <c r="R485">
        <v>0</v>
      </c>
      <c r="S485">
        <v>0</v>
      </c>
      <c r="T485" t="s">
        <v>44</v>
      </c>
      <c r="U485" t="s">
        <v>33</v>
      </c>
      <c r="V485" t="s">
        <v>33</v>
      </c>
      <c r="W485" t="s">
        <v>33</v>
      </c>
      <c r="X485" t="s">
        <v>33</v>
      </c>
      <c r="Y485" t="s">
        <v>33</v>
      </c>
      <c r="Z485" t="s">
        <v>33</v>
      </c>
      <c r="AA485" t="s">
        <v>33</v>
      </c>
      <c r="AB485" t="s">
        <v>48</v>
      </c>
      <c r="AC485">
        <v>0</v>
      </c>
      <c r="AD485">
        <v>0</v>
      </c>
      <c r="AE485" t="s">
        <v>39</v>
      </c>
      <c r="AF485" t="s">
        <v>1190</v>
      </c>
    </row>
    <row r="486" spans="1:32" x14ac:dyDescent="0.25">
      <c r="A486" t="s">
        <v>550</v>
      </c>
      <c r="B486">
        <v>74</v>
      </c>
      <c r="C486" t="s">
        <v>41</v>
      </c>
      <c r="D486" t="s">
        <v>32</v>
      </c>
      <c r="E486" t="s">
        <v>33</v>
      </c>
      <c r="F486" t="s">
        <v>33</v>
      </c>
      <c r="G486" t="s">
        <v>33</v>
      </c>
      <c r="H486" t="s">
        <v>33</v>
      </c>
      <c r="I486" t="s">
        <v>33</v>
      </c>
      <c r="J486" t="s">
        <v>33</v>
      </c>
      <c r="K486" t="s">
        <v>33</v>
      </c>
      <c r="L486" t="s">
        <v>42</v>
      </c>
      <c r="M486" t="s">
        <v>42</v>
      </c>
      <c r="N486">
        <v>3637</v>
      </c>
      <c r="O486">
        <v>0</v>
      </c>
      <c r="P486" t="s">
        <v>47</v>
      </c>
      <c r="Q486">
        <v>0</v>
      </c>
      <c r="R486">
        <v>0</v>
      </c>
      <c r="S486">
        <v>0</v>
      </c>
      <c r="T486" t="s">
        <v>44</v>
      </c>
      <c r="U486" t="s">
        <v>33</v>
      </c>
      <c r="V486" t="s">
        <v>33</v>
      </c>
      <c r="W486" t="s">
        <v>33</v>
      </c>
      <c r="X486" t="s">
        <v>33</v>
      </c>
      <c r="Y486" t="s">
        <v>33</v>
      </c>
      <c r="Z486" t="s">
        <v>34</v>
      </c>
      <c r="AA486" t="s">
        <v>33</v>
      </c>
      <c r="AB486" t="s">
        <v>48</v>
      </c>
      <c r="AC486">
        <v>0</v>
      </c>
      <c r="AD486">
        <v>0</v>
      </c>
      <c r="AE486" t="s">
        <v>39</v>
      </c>
      <c r="AF486" t="s">
        <v>1190</v>
      </c>
    </row>
    <row r="487" spans="1:32" x14ac:dyDescent="0.25">
      <c r="A487" t="s">
        <v>551</v>
      </c>
      <c r="B487">
        <v>70</v>
      </c>
      <c r="C487" t="s">
        <v>41</v>
      </c>
      <c r="D487" t="s">
        <v>32</v>
      </c>
      <c r="E487" t="s">
        <v>33</v>
      </c>
      <c r="F487" t="s">
        <v>33</v>
      </c>
      <c r="G487" t="s">
        <v>33</v>
      </c>
      <c r="H487" t="s">
        <v>33</v>
      </c>
      <c r="I487" t="s">
        <v>33</v>
      </c>
      <c r="J487" t="s">
        <v>33</v>
      </c>
      <c r="K487" t="s">
        <v>33</v>
      </c>
      <c r="L487" t="s">
        <v>42</v>
      </c>
      <c r="M487" t="s">
        <v>42</v>
      </c>
      <c r="N487">
        <v>3641</v>
      </c>
      <c r="O487">
        <v>0</v>
      </c>
      <c r="P487" t="s">
        <v>47</v>
      </c>
      <c r="Q487">
        <v>0</v>
      </c>
      <c r="R487">
        <v>0</v>
      </c>
      <c r="S487">
        <v>0</v>
      </c>
      <c r="T487" t="s">
        <v>44</v>
      </c>
      <c r="U487" t="s">
        <v>34</v>
      </c>
      <c r="V487" t="s">
        <v>33</v>
      </c>
      <c r="W487" t="s">
        <v>33</v>
      </c>
      <c r="X487" t="s">
        <v>33</v>
      </c>
      <c r="Y487" t="s">
        <v>33</v>
      </c>
      <c r="Z487" t="s">
        <v>33</v>
      </c>
      <c r="AA487" t="s">
        <v>33</v>
      </c>
      <c r="AB487" t="s">
        <v>48</v>
      </c>
      <c r="AC487">
        <v>0</v>
      </c>
      <c r="AD487">
        <v>0</v>
      </c>
      <c r="AE487" t="s">
        <v>39</v>
      </c>
      <c r="AF487" t="s">
        <v>1190</v>
      </c>
    </row>
    <row r="488" spans="1:32" x14ac:dyDescent="0.25">
      <c r="A488" t="s">
        <v>1123</v>
      </c>
      <c r="B488">
        <v>74</v>
      </c>
      <c r="C488" t="s">
        <v>41</v>
      </c>
      <c r="D488" t="s">
        <v>79</v>
      </c>
      <c r="E488" t="s">
        <v>33</v>
      </c>
      <c r="F488" t="s">
        <v>33</v>
      </c>
      <c r="G488" t="s">
        <v>33</v>
      </c>
      <c r="H488" t="s">
        <v>33</v>
      </c>
      <c r="I488" t="s">
        <v>33</v>
      </c>
      <c r="J488" t="s">
        <v>34</v>
      </c>
      <c r="K488" t="s">
        <v>34</v>
      </c>
      <c r="L488" t="s">
        <v>52</v>
      </c>
      <c r="M488" t="s">
        <v>52</v>
      </c>
      <c r="N488">
        <v>1740</v>
      </c>
      <c r="O488">
        <v>2</v>
      </c>
      <c r="P488" t="s">
        <v>81</v>
      </c>
      <c r="Q488">
        <v>6</v>
      </c>
      <c r="R488">
        <v>6</v>
      </c>
      <c r="S488">
        <v>6</v>
      </c>
      <c r="T488" t="s">
        <v>37</v>
      </c>
      <c r="U488" t="s">
        <v>34</v>
      </c>
      <c r="V488" t="s">
        <v>33</v>
      </c>
      <c r="W488" t="s">
        <v>33</v>
      </c>
      <c r="X488" t="s">
        <v>33</v>
      </c>
      <c r="Y488" t="s">
        <v>33</v>
      </c>
      <c r="Z488" t="s">
        <v>34</v>
      </c>
      <c r="AA488" t="s">
        <v>34</v>
      </c>
      <c r="AB488" t="s">
        <v>48</v>
      </c>
      <c r="AC488">
        <v>0</v>
      </c>
      <c r="AD488">
        <v>6</v>
      </c>
      <c r="AE488" t="s">
        <v>39</v>
      </c>
      <c r="AF488" t="s">
        <v>1190</v>
      </c>
    </row>
    <row r="489" spans="1:32" x14ac:dyDescent="0.25">
      <c r="A489" t="s">
        <v>553</v>
      </c>
      <c r="B489">
        <v>72</v>
      </c>
      <c r="C489" t="s">
        <v>41</v>
      </c>
      <c r="D489" t="s">
        <v>32</v>
      </c>
      <c r="E489" t="s">
        <v>33</v>
      </c>
      <c r="F489" t="s">
        <v>33</v>
      </c>
      <c r="G489" t="s">
        <v>33</v>
      </c>
      <c r="H489" t="s">
        <v>33</v>
      </c>
      <c r="I489" t="s">
        <v>33</v>
      </c>
      <c r="J489" t="s">
        <v>33</v>
      </c>
      <c r="K489" t="s">
        <v>33</v>
      </c>
      <c r="L489" t="s">
        <v>42</v>
      </c>
      <c r="M489" t="s">
        <v>42</v>
      </c>
      <c r="N489">
        <v>3648</v>
      </c>
      <c r="O489">
        <v>0</v>
      </c>
      <c r="P489" t="s">
        <v>36</v>
      </c>
      <c r="Q489">
        <v>0</v>
      </c>
      <c r="R489">
        <v>0</v>
      </c>
      <c r="S489">
        <v>0</v>
      </c>
      <c r="T489" t="s">
        <v>44</v>
      </c>
      <c r="U489" t="s">
        <v>34</v>
      </c>
      <c r="V489" t="s">
        <v>34</v>
      </c>
      <c r="W489" t="s">
        <v>33</v>
      </c>
      <c r="X489" t="s">
        <v>33</v>
      </c>
      <c r="Y489" t="s">
        <v>33</v>
      </c>
      <c r="Z489" t="s">
        <v>33</v>
      </c>
      <c r="AA489" t="s">
        <v>33</v>
      </c>
      <c r="AB489" t="s">
        <v>45</v>
      </c>
      <c r="AC489">
        <v>0</v>
      </c>
      <c r="AD489">
        <v>0</v>
      </c>
      <c r="AE489" t="s">
        <v>39</v>
      </c>
      <c r="AF489" t="s">
        <v>1193</v>
      </c>
    </row>
    <row r="490" spans="1:32" x14ac:dyDescent="0.25">
      <c r="A490" t="s">
        <v>554</v>
      </c>
      <c r="B490">
        <v>77</v>
      </c>
      <c r="C490" t="s">
        <v>41</v>
      </c>
      <c r="D490" t="s">
        <v>32</v>
      </c>
      <c r="E490" t="s">
        <v>33</v>
      </c>
      <c r="F490" t="s">
        <v>33</v>
      </c>
      <c r="G490" t="s">
        <v>33</v>
      </c>
      <c r="H490" t="s">
        <v>33</v>
      </c>
      <c r="I490" t="s">
        <v>33</v>
      </c>
      <c r="J490" t="s">
        <v>33</v>
      </c>
      <c r="K490" t="s">
        <v>33</v>
      </c>
      <c r="L490" t="s">
        <v>42</v>
      </c>
      <c r="M490" t="s">
        <v>42</v>
      </c>
      <c r="N490">
        <v>3660</v>
      </c>
      <c r="O490">
        <v>0</v>
      </c>
      <c r="P490" t="s">
        <v>36</v>
      </c>
      <c r="Q490">
        <v>0</v>
      </c>
      <c r="R490">
        <v>0</v>
      </c>
      <c r="S490">
        <v>0</v>
      </c>
      <c r="T490" t="s">
        <v>44</v>
      </c>
      <c r="U490" t="s">
        <v>34</v>
      </c>
      <c r="V490" t="s">
        <v>33</v>
      </c>
      <c r="W490" t="s">
        <v>34</v>
      </c>
      <c r="X490" t="s">
        <v>33</v>
      </c>
      <c r="Y490" t="s">
        <v>33</v>
      </c>
      <c r="Z490" t="s">
        <v>33</v>
      </c>
      <c r="AA490" t="s">
        <v>33</v>
      </c>
      <c r="AB490" t="s">
        <v>48</v>
      </c>
      <c r="AC490">
        <v>0</v>
      </c>
      <c r="AD490">
        <v>0</v>
      </c>
      <c r="AE490" t="s">
        <v>39</v>
      </c>
      <c r="AF490" t="s">
        <v>1190</v>
      </c>
    </row>
    <row r="491" spans="1:32" x14ac:dyDescent="0.25">
      <c r="A491" t="s">
        <v>555</v>
      </c>
      <c r="B491">
        <v>54</v>
      </c>
      <c r="C491" t="s">
        <v>51</v>
      </c>
      <c r="D491" t="s">
        <v>32</v>
      </c>
      <c r="E491" t="s">
        <v>33</v>
      </c>
      <c r="F491" t="s">
        <v>33</v>
      </c>
      <c r="G491" t="s">
        <v>33</v>
      </c>
      <c r="H491" t="s">
        <v>33</v>
      </c>
      <c r="I491" t="s">
        <v>33</v>
      </c>
      <c r="J491" t="s">
        <v>33</v>
      </c>
      <c r="K491" t="s">
        <v>33</v>
      </c>
      <c r="L491" t="s">
        <v>42</v>
      </c>
      <c r="M491" t="s">
        <v>42</v>
      </c>
      <c r="N491">
        <v>3663</v>
      </c>
      <c r="O491">
        <v>0</v>
      </c>
      <c r="P491" t="s">
        <v>47</v>
      </c>
      <c r="Q491">
        <v>0</v>
      </c>
      <c r="R491">
        <v>0</v>
      </c>
      <c r="S491">
        <v>0</v>
      </c>
      <c r="T491" t="s">
        <v>44</v>
      </c>
      <c r="U491" t="s">
        <v>34</v>
      </c>
      <c r="V491" t="s">
        <v>33</v>
      </c>
      <c r="W491" t="s">
        <v>34</v>
      </c>
      <c r="X491" t="s">
        <v>33</v>
      </c>
      <c r="Y491" t="s">
        <v>34</v>
      </c>
      <c r="Z491" t="s">
        <v>33</v>
      </c>
      <c r="AA491" t="s">
        <v>33</v>
      </c>
      <c r="AB491" t="s">
        <v>48</v>
      </c>
      <c r="AC491">
        <v>0</v>
      </c>
      <c r="AD491">
        <v>0</v>
      </c>
      <c r="AE491" t="s">
        <v>39</v>
      </c>
      <c r="AF491" t="s">
        <v>1190</v>
      </c>
    </row>
    <row r="492" spans="1:32" x14ac:dyDescent="0.25">
      <c r="A492" t="s">
        <v>556</v>
      </c>
      <c r="B492">
        <v>46</v>
      </c>
      <c r="C492" t="s">
        <v>51</v>
      </c>
      <c r="D492" t="s">
        <v>32</v>
      </c>
      <c r="E492" t="s">
        <v>33</v>
      </c>
      <c r="F492" t="s">
        <v>33</v>
      </c>
      <c r="G492" t="s">
        <v>33</v>
      </c>
      <c r="H492" t="s">
        <v>33</v>
      </c>
      <c r="I492" t="s">
        <v>33</v>
      </c>
      <c r="J492" t="s">
        <v>33</v>
      </c>
      <c r="K492" t="s">
        <v>33</v>
      </c>
      <c r="L492" t="s">
        <v>42</v>
      </c>
      <c r="M492" t="s">
        <v>42</v>
      </c>
      <c r="N492">
        <v>3666</v>
      </c>
      <c r="O492">
        <v>0</v>
      </c>
      <c r="P492" t="s">
        <v>93</v>
      </c>
      <c r="Q492">
        <v>0</v>
      </c>
      <c r="R492">
        <v>0</v>
      </c>
      <c r="S492">
        <v>0</v>
      </c>
      <c r="T492" t="s">
        <v>44</v>
      </c>
      <c r="U492" t="s">
        <v>34</v>
      </c>
      <c r="V492" t="s">
        <v>33</v>
      </c>
      <c r="W492" t="s">
        <v>33</v>
      </c>
      <c r="X492" t="s">
        <v>33</v>
      </c>
      <c r="Y492" t="s">
        <v>33</v>
      </c>
      <c r="Z492" t="s">
        <v>34</v>
      </c>
      <c r="AA492" t="s">
        <v>33</v>
      </c>
      <c r="AB492" t="s">
        <v>45</v>
      </c>
      <c r="AC492">
        <v>0</v>
      </c>
      <c r="AD492">
        <v>0</v>
      </c>
      <c r="AE492" t="s">
        <v>39</v>
      </c>
      <c r="AF492" t="s">
        <v>1193</v>
      </c>
    </row>
    <row r="493" spans="1:32" x14ac:dyDescent="0.25">
      <c r="A493" t="s">
        <v>557</v>
      </c>
      <c r="B493">
        <v>38</v>
      </c>
      <c r="C493" t="s">
        <v>58</v>
      </c>
      <c r="D493" t="s">
        <v>32</v>
      </c>
      <c r="E493" t="s">
        <v>33</v>
      </c>
      <c r="F493" t="s">
        <v>33</v>
      </c>
      <c r="G493" t="s">
        <v>33</v>
      </c>
      <c r="H493" t="s">
        <v>33</v>
      </c>
      <c r="I493" t="s">
        <v>33</v>
      </c>
      <c r="J493" t="s">
        <v>33</v>
      </c>
      <c r="K493" t="s">
        <v>33</v>
      </c>
      <c r="L493" t="s">
        <v>42</v>
      </c>
      <c r="M493" t="s">
        <v>42</v>
      </c>
      <c r="N493">
        <v>3687</v>
      </c>
      <c r="O493">
        <v>0</v>
      </c>
      <c r="P493" t="s">
        <v>59</v>
      </c>
      <c r="Q493">
        <v>0</v>
      </c>
      <c r="R493">
        <v>0</v>
      </c>
      <c r="S493">
        <v>0</v>
      </c>
      <c r="T493" t="s">
        <v>44</v>
      </c>
      <c r="U493" t="s">
        <v>33</v>
      </c>
      <c r="V493" t="s">
        <v>33</v>
      </c>
      <c r="W493" t="s">
        <v>33</v>
      </c>
      <c r="X493" t="s">
        <v>33</v>
      </c>
      <c r="Y493" t="s">
        <v>33</v>
      </c>
      <c r="Z493" t="s">
        <v>33</v>
      </c>
      <c r="AA493" t="s">
        <v>33</v>
      </c>
      <c r="AB493" t="s">
        <v>45</v>
      </c>
      <c r="AC493">
        <v>0</v>
      </c>
      <c r="AD493">
        <v>0</v>
      </c>
      <c r="AE493" t="s">
        <v>39</v>
      </c>
      <c r="AF493" t="s">
        <v>1193</v>
      </c>
    </row>
    <row r="494" spans="1:32" x14ac:dyDescent="0.25">
      <c r="A494" t="s">
        <v>558</v>
      </c>
      <c r="B494">
        <v>54</v>
      </c>
      <c r="C494" t="s">
        <v>51</v>
      </c>
      <c r="D494" t="s">
        <v>32</v>
      </c>
      <c r="E494" t="s">
        <v>33</v>
      </c>
      <c r="F494" t="s">
        <v>33</v>
      </c>
      <c r="G494" t="s">
        <v>33</v>
      </c>
      <c r="H494" t="s">
        <v>33</v>
      </c>
      <c r="I494" t="s">
        <v>33</v>
      </c>
      <c r="J494" t="s">
        <v>33</v>
      </c>
      <c r="K494" t="s">
        <v>33</v>
      </c>
      <c r="L494" t="s">
        <v>42</v>
      </c>
      <c r="M494" t="s">
        <v>42</v>
      </c>
      <c r="N494">
        <v>3689</v>
      </c>
      <c r="O494">
        <v>0</v>
      </c>
      <c r="P494" t="s">
        <v>47</v>
      </c>
      <c r="Q494">
        <v>0</v>
      </c>
      <c r="R494">
        <v>0</v>
      </c>
      <c r="S494">
        <v>0</v>
      </c>
      <c r="T494" t="s">
        <v>44</v>
      </c>
      <c r="U494" t="s">
        <v>34</v>
      </c>
      <c r="V494" t="s">
        <v>33</v>
      </c>
      <c r="W494" t="s">
        <v>33</v>
      </c>
      <c r="X494" t="s">
        <v>33</v>
      </c>
      <c r="Y494" t="s">
        <v>33</v>
      </c>
      <c r="Z494" t="s">
        <v>34</v>
      </c>
      <c r="AA494" t="s">
        <v>33</v>
      </c>
      <c r="AB494" t="s">
        <v>48</v>
      </c>
      <c r="AC494">
        <v>0</v>
      </c>
      <c r="AD494">
        <v>0</v>
      </c>
      <c r="AE494" t="s">
        <v>39</v>
      </c>
      <c r="AF494" t="s">
        <v>1190</v>
      </c>
    </row>
    <row r="495" spans="1:32" x14ac:dyDescent="0.25">
      <c r="A495" t="s">
        <v>559</v>
      </c>
      <c r="B495">
        <v>57</v>
      </c>
      <c r="C495" t="s">
        <v>51</v>
      </c>
      <c r="D495" t="s">
        <v>32</v>
      </c>
      <c r="E495" t="s">
        <v>33</v>
      </c>
      <c r="F495" t="s">
        <v>33</v>
      </c>
      <c r="G495" t="s">
        <v>33</v>
      </c>
      <c r="H495" t="s">
        <v>34</v>
      </c>
      <c r="I495" t="s">
        <v>33</v>
      </c>
      <c r="J495" t="s">
        <v>34</v>
      </c>
      <c r="K495" t="s">
        <v>34</v>
      </c>
      <c r="L495" t="s">
        <v>560</v>
      </c>
      <c r="M495" t="s">
        <v>560</v>
      </c>
      <c r="N495">
        <v>289</v>
      </c>
      <c r="O495">
        <v>4</v>
      </c>
      <c r="P495" t="s">
        <v>66</v>
      </c>
      <c r="Q495">
        <v>12</v>
      </c>
      <c r="R495">
        <v>10</v>
      </c>
      <c r="S495">
        <v>11</v>
      </c>
      <c r="T495" t="s">
        <v>54</v>
      </c>
      <c r="U495" t="s">
        <v>34</v>
      </c>
      <c r="V495" t="s">
        <v>34</v>
      </c>
      <c r="W495" t="s">
        <v>34</v>
      </c>
      <c r="X495" t="s">
        <v>33</v>
      </c>
      <c r="Y495" t="s">
        <v>33</v>
      </c>
      <c r="Z495" t="s">
        <v>34</v>
      </c>
      <c r="AA495" t="s">
        <v>34</v>
      </c>
      <c r="AB495" t="s">
        <v>55</v>
      </c>
      <c r="AC495">
        <v>1</v>
      </c>
      <c r="AD495">
        <v>11</v>
      </c>
      <c r="AE495" t="s">
        <v>56</v>
      </c>
      <c r="AF495" t="s">
        <v>1191</v>
      </c>
    </row>
    <row r="496" spans="1:32" x14ac:dyDescent="0.25">
      <c r="A496" t="s">
        <v>561</v>
      </c>
      <c r="B496">
        <v>44</v>
      </c>
      <c r="C496" t="s">
        <v>58</v>
      </c>
      <c r="D496" t="s">
        <v>32</v>
      </c>
      <c r="E496" t="s">
        <v>33</v>
      </c>
      <c r="F496" t="s">
        <v>33</v>
      </c>
      <c r="G496" t="s">
        <v>33</v>
      </c>
      <c r="H496" t="s">
        <v>33</v>
      </c>
      <c r="I496" t="s">
        <v>33</v>
      </c>
      <c r="J496" t="s">
        <v>33</v>
      </c>
      <c r="K496" t="s">
        <v>33</v>
      </c>
      <c r="L496" t="s">
        <v>42</v>
      </c>
      <c r="M496" t="s">
        <v>42</v>
      </c>
      <c r="N496">
        <v>3711</v>
      </c>
      <c r="O496">
        <v>0</v>
      </c>
      <c r="P496" t="s">
        <v>81</v>
      </c>
      <c r="Q496">
        <v>0</v>
      </c>
      <c r="R496">
        <v>0</v>
      </c>
      <c r="S496">
        <v>0</v>
      </c>
      <c r="T496" t="s">
        <v>44</v>
      </c>
      <c r="U496" t="s">
        <v>33</v>
      </c>
      <c r="V496" t="s">
        <v>33</v>
      </c>
      <c r="W496" t="s">
        <v>33</v>
      </c>
      <c r="X496" t="s">
        <v>33</v>
      </c>
      <c r="Y496" t="s">
        <v>33</v>
      </c>
      <c r="Z496" t="s">
        <v>33</v>
      </c>
      <c r="AA496" t="s">
        <v>33</v>
      </c>
      <c r="AB496" t="s">
        <v>48</v>
      </c>
      <c r="AC496">
        <v>0</v>
      </c>
      <c r="AD496">
        <v>0</v>
      </c>
      <c r="AE496" t="s">
        <v>39</v>
      </c>
      <c r="AF496" t="s">
        <v>1190</v>
      </c>
    </row>
    <row r="497" spans="1:32" x14ac:dyDescent="0.25">
      <c r="A497" t="s">
        <v>562</v>
      </c>
      <c r="B497">
        <v>58</v>
      </c>
      <c r="C497" t="s">
        <v>51</v>
      </c>
      <c r="D497" t="s">
        <v>32</v>
      </c>
      <c r="E497" t="s">
        <v>33</v>
      </c>
      <c r="F497" t="s">
        <v>33</v>
      </c>
      <c r="G497" t="s">
        <v>33</v>
      </c>
      <c r="H497" t="s">
        <v>33</v>
      </c>
      <c r="I497" t="s">
        <v>33</v>
      </c>
      <c r="J497" t="s">
        <v>33</v>
      </c>
      <c r="K497" t="s">
        <v>33</v>
      </c>
      <c r="L497" t="s">
        <v>42</v>
      </c>
      <c r="M497" t="s">
        <v>42</v>
      </c>
      <c r="N497">
        <v>3718</v>
      </c>
      <c r="O497">
        <v>0</v>
      </c>
      <c r="P497" t="s">
        <v>66</v>
      </c>
      <c r="Q497">
        <v>0</v>
      </c>
      <c r="R497">
        <v>0</v>
      </c>
      <c r="S497">
        <v>0</v>
      </c>
      <c r="T497" t="s">
        <v>44</v>
      </c>
      <c r="U497" t="s">
        <v>33</v>
      </c>
      <c r="V497" t="s">
        <v>34</v>
      </c>
      <c r="W497" t="s">
        <v>33</v>
      </c>
      <c r="X497" t="s">
        <v>33</v>
      </c>
      <c r="Y497" t="s">
        <v>33</v>
      </c>
      <c r="Z497" t="s">
        <v>34</v>
      </c>
      <c r="AA497" t="s">
        <v>33</v>
      </c>
      <c r="AB497" t="s">
        <v>45</v>
      </c>
      <c r="AC497">
        <v>0</v>
      </c>
      <c r="AD497">
        <v>0</v>
      </c>
      <c r="AE497" t="s">
        <v>39</v>
      </c>
      <c r="AF497" t="s">
        <v>1193</v>
      </c>
    </row>
    <row r="498" spans="1:32" x14ac:dyDescent="0.25">
      <c r="A498" t="s">
        <v>563</v>
      </c>
      <c r="B498">
        <v>80</v>
      </c>
      <c r="C498" t="s">
        <v>41</v>
      </c>
      <c r="D498" t="s">
        <v>32</v>
      </c>
      <c r="E498" t="s">
        <v>33</v>
      </c>
      <c r="F498" t="s">
        <v>33</v>
      </c>
      <c r="G498" t="s">
        <v>33</v>
      </c>
      <c r="H498" t="s">
        <v>33</v>
      </c>
      <c r="I498" t="s">
        <v>33</v>
      </c>
      <c r="J498" t="s">
        <v>33</v>
      </c>
      <c r="K498" t="s">
        <v>33</v>
      </c>
      <c r="L498" t="s">
        <v>42</v>
      </c>
      <c r="M498" t="s">
        <v>42</v>
      </c>
      <c r="N498">
        <v>3730</v>
      </c>
      <c r="O498">
        <v>0</v>
      </c>
      <c r="P498" t="s">
        <v>68</v>
      </c>
      <c r="Q498">
        <v>0</v>
      </c>
      <c r="R498">
        <v>0</v>
      </c>
      <c r="S498">
        <v>0</v>
      </c>
      <c r="T498" t="s">
        <v>44</v>
      </c>
      <c r="U498" t="s">
        <v>34</v>
      </c>
      <c r="V498" t="s">
        <v>33</v>
      </c>
      <c r="W498" t="s">
        <v>33</v>
      </c>
      <c r="X498" t="s">
        <v>33</v>
      </c>
      <c r="Y498" t="s">
        <v>33</v>
      </c>
      <c r="Z498" t="s">
        <v>33</v>
      </c>
      <c r="AA498" t="s">
        <v>33</v>
      </c>
      <c r="AB498" t="s">
        <v>48</v>
      </c>
      <c r="AC498">
        <v>0</v>
      </c>
      <c r="AD498">
        <v>0</v>
      </c>
      <c r="AE498" t="s">
        <v>39</v>
      </c>
      <c r="AF498" t="s">
        <v>1190</v>
      </c>
    </row>
    <row r="499" spans="1:32" x14ac:dyDescent="0.25">
      <c r="A499" t="s">
        <v>564</v>
      </c>
      <c r="B499">
        <v>39</v>
      </c>
      <c r="C499" t="s">
        <v>58</v>
      </c>
      <c r="D499" t="s">
        <v>32</v>
      </c>
      <c r="E499" t="s">
        <v>33</v>
      </c>
      <c r="F499" t="s">
        <v>33</v>
      </c>
      <c r="G499" t="s">
        <v>33</v>
      </c>
      <c r="H499" t="s">
        <v>33</v>
      </c>
      <c r="I499" t="s">
        <v>33</v>
      </c>
      <c r="J499" t="s">
        <v>33</v>
      </c>
      <c r="K499" t="s">
        <v>33</v>
      </c>
      <c r="L499" t="s">
        <v>42</v>
      </c>
      <c r="M499" t="s">
        <v>42</v>
      </c>
      <c r="N499">
        <v>3760</v>
      </c>
      <c r="O499">
        <v>0</v>
      </c>
      <c r="P499" t="s">
        <v>36</v>
      </c>
      <c r="Q499">
        <v>0</v>
      </c>
      <c r="R499">
        <v>0</v>
      </c>
      <c r="S499">
        <v>0</v>
      </c>
      <c r="T499" t="s">
        <v>44</v>
      </c>
      <c r="U499" t="s">
        <v>33</v>
      </c>
      <c r="V499" t="s">
        <v>33</v>
      </c>
      <c r="W499" t="s">
        <v>33</v>
      </c>
      <c r="X499" t="s">
        <v>34</v>
      </c>
      <c r="Y499" t="s">
        <v>33</v>
      </c>
      <c r="Z499" t="s">
        <v>33</v>
      </c>
      <c r="AA499" t="s">
        <v>33</v>
      </c>
      <c r="AB499" t="s">
        <v>48</v>
      </c>
      <c r="AC499">
        <v>0</v>
      </c>
      <c r="AD499">
        <v>0</v>
      </c>
      <c r="AE499" t="s">
        <v>39</v>
      </c>
      <c r="AF499" t="s">
        <v>1190</v>
      </c>
    </row>
    <row r="500" spans="1:32" x14ac:dyDescent="0.25">
      <c r="A500" t="s">
        <v>565</v>
      </c>
      <c r="B500">
        <v>61</v>
      </c>
      <c r="C500" t="s">
        <v>41</v>
      </c>
      <c r="D500" t="s">
        <v>32</v>
      </c>
      <c r="E500" t="s">
        <v>33</v>
      </c>
      <c r="F500" t="s">
        <v>33</v>
      </c>
      <c r="G500" t="s">
        <v>33</v>
      </c>
      <c r="H500" t="s">
        <v>33</v>
      </c>
      <c r="I500" t="s">
        <v>33</v>
      </c>
      <c r="J500" t="s">
        <v>33</v>
      </c>
      <c r="K500" t="s">
        <v>33</v>
      </c>
      <c r="L500" t="s">
        <v>42</v>
      </c>
      <c r="M500" t="s">
        <v>42</v>
      </c>
      <c r="N500">
        <v>3761</v>
      </c>
      <c r="O500">
        <v>0</v>
      </c>
      <c r="P500" t="s">
        <v>81</v>
      </c>
      <c r="Q500">
        <v>0</v>
      </c>
      <c r="R500">
        <v>0</v>
      </c>
      <c r="S500">
        <v>0</v>
      </c>
      <c r="T500" t="s">
        <v>44</v>
      </c>
      <c r="U500" t="s">
        <v>33</v>
      </c>
      <c r="V500" t="s">
        <v>33</v>
      </c>
      <c r="W500" t="s">
        <v>33</v>
      </c>
      <c r="X500" t="s">
        <v>33</v>
      </c>
      <c r="Y500" t="s">
        <v>33</v>
      </c>
      <c r="Z500" t="s">
        <v>34</v>
      </c>
      <c r="AA500" t="s">
        <v>33</v>
      </c>
      <c r="AB500" t="s">
        <v>48</v>
      </c>
      <c r="AC500">
        <v>0</v>
      </c>
      <c r="AD500">
        <v>0</v>
      </c>
      <c r="AE500" t="s">
        <v>39</v>
      </c>
      <c r="AF500" t="s">
        <v>1190</v>
      </c>
    </row>
    <row r="501" spans="1:32" x14ac:dyDescent="0.25">
      <c r="A501" t="s">
        <v>566</v>
      </c>
      <c r="B501">
        <v>80</v>
      </c>
      <c r="C501" t="s">
        <v>41</v>
      </c>
      <c r="D501" t="s">
        <v>32</v>
      </c>
      <c r="E501" t="s">
        <v>33</v>
      </c>
      <c r="F501" t="s">
        <v>33</v>
      </c>
      <c r="G501" t="s">
        <v>33</v>
      </c>
      <c r="H501" t="s">
        <v>33</v>
      </c>
      <c r="I501" t="s">
        <v>33</v>
      </c>
      <c r="J501" t="s">
        <v>33</v>
      </c>
      <c r="K501" t="s">
        <v>33</v>
      </c>
      <c r="L501" t="s">
        <v>42</v>
      </c>
      <c r="M501" t="s">
        <v>42</v>
      </c>
      <c r="N501">
        <v>3779</v>
      </c>
      <c r="O501">
        <v>0</v>
      </c>
      <c r="P501" t="s">
        <v>47</v>
      </c>
      <c r="Q501">
        <v>0</v>
      </c>
      <c r="R501">
        <v>0</v>
      </c>
      <c r="S501">
        <v>0</v>
      </c>
      <c r="T501" t="s">
        <v>44</v>
      </c>
      <c r="U501" t="s">
        <v>33</v>
      </c>
      <c r="V501" t="s">
        <v>33</v>
      </c>
      <c r="W501" t="s">
        <v>33</v>
      </c>
      <c r="X501" t="s">
        <v>33</v>
      </c>
      <c r="Y501" t="s">
        <v>33</v>
      </c>
      <c r="Z501" t="s">
        <v>33</v>
      </c>
      <c r="AA501" t="s">
        <v>33</v>
      </c>
      <c r="AB501" t="s">
        <v>48</v>
      </c>
      <c r="AC501">
        <v>0</v>
      </c>
      <c r="AD501">
        <v>0</v>
      </c>
      <c r="AE501" t="s">
        <v>39</v>
      </c>
      <c r="AF501" t="s">
        <v>1190</v>
      </c>
    </row>
    <row r="502" spans="1:32" x14ac:dyDescent="0.25">
      <c r="A502" t="s">
        <v>1119</v>
      </c>
      <c r="B502">
        <v>74</v>
      </c>
      <c r="C502" t="s">
        <v>41</v>
      </c>
      <c r="D502" t="s">
        <v>79</v>
      </c>
      <c r="E502" t="s">
        <v>33</v>
      </c>
      <c r="F502" t="s">
        <v>33</v>
      </c>
      <c r="G502" t="s">
        <v>33</v>
      </c>
      <c r="H502" t="s">
        <v>33</v>
      </c>
      <c r="I502" t="s">
        <v>34</v>
      </c>
      <c r="J502" t="s">
        <v>34</v>
      </c>
      <c r="K502" t="s">
        <v>34</v>
      </c>
      <c r="L502" t="s">
        <v>35</v>
      </c>
      <c r="M502" t="s">
        <v>35</v>
      </c>
      <c r="N502">
        <v>219</v>
      </c>
      <c r="O502">
        <v>3</v>
      </c>
      <c r="P502" t="s">
        <v>145</v>
      </c>
      <c r="Q502">
        <v>6</v>
      </c>
      <c r="R502">
        <v>6</v>
      </c>
      <c r="S502">
        <v>6</v>
      </c>
      <c r="T502" t="s">
        <v>37</v>
      </c>
      <c r="U502" t="s">
        <v>33</v>
      </c>
      <c r="V502" t="s">
        <v>33</v>
      </c>
      <c r="W502" t="s">
        <v>33</v>
      </c>
      <c r="X502" t="s">
        <v>33</v>
      </c>
      <c r="Y502" t="s">
        <v>33</v>
      </c>
      <c r="Z502" t="s">
        <v>34</v>
      </c>
      <c r="AA502" t="s">
        <v>33</v>
      </c>
      <c r="AB502" t="s">
        <v>45</v>
      </c>
      <c r="AC502">
        <v>0</v>
      </c>
      <c r="AD502">
        <v>6</v>
      </c>
      <c r="AE502" t="s">
        <v>39</v>
      </c>
      <c r="AF502" t="s">
        <v>1193</v>
      </c>
    </row>
    <row r="503" spans="1:32" x14ac:dyDescent="0.25">
      <c r="A503" t="s">
        <v>568</v>
      </c>
      <c r="B503">
        <v>66</v>
      </c>
      <c r="C503" t="s">
        <v>41</v>
      </c>
      <c r="D503" t="s">
        <v>32</v>
      </c>
      <c r="E503" t="s">
        <v>33</v>
      </c>
      <c r="F503" t="s">
        <v>33</v>
      </c>
      <c r="G503" t="s">
        <v>33</v>
      </c>
      <c r="H503" t="s">
        <v>33</v>
      </c>
      <c r="I503" t="s">
        <v>33</v>
      </c>
      <c r="J503" t="s">
        <v>33</v>
      </c>
      <c r="K503" t="s">
        <v>33</v>
      </c>
      <c r="L503" t="s">
        <v>42</v>
      </c>
      <c r="M503" t="s">
        <v>42</v>
      </c>
      <c r="N503">
        <v>3790</v>
      </c>
      <c r="O503">
        <v>0</v>
      </c>
      <c r="P503" t="s">
        <v>47</v>
      </c>
      <c r="Q503">
        <v>0</v>
      </c>
      <c r="R503">
        <v>0</v>
      </c>
      <c r="S503">
        <v>0</v>
      </c>
      <c r="T503" t="s">
        <v>44</v>
      </c>
      <c r="U503" t="s">
        <v>34</v>
      </c>
      <c r="V503" t="s">
        <v>33</v>
      </c>
      <c r="W503" t="s">
        <v>33</v>
      </c>
      <c r="X503" t="s">
        <v>33</v>
      </c>
      <c r="Y503" t="s">
        <v>33</v>
      </c>
      <c r="Z503" t="s">
        <v>33</v>
      </c>
      <c r="AA503" t="s">
        <v>33</v>
      </c>
      <c r="AB503" t="s">
        <v>45</v>
      </c>
      <c r="AC503">
        <v>0</v>
      </c>
      <c r="AD503">
        <v>0</v>
      </c>
      <c r="AE503" t="s">
        <v>39</v>
      </c>
      <c r="AF503" t="s">
        <v>1193</v>
      </c>
    </row>
    <row r="504" spans="1:32" x14ac:dyDescent="0.25">
      <c r="A504" t="s">
        <v>569</v>
      </c>
      <c r="B504">
        <v>23</v>
      </c>
      <c r="C504" t="s">
        <v>31</v>
      </c>
      <c r="D504" t="s">
        <v>32</v>
      </c>
      <c r="E504" t="s">
        <v>33</v>
      </c>
      <c r="F504" t="s">
        <v>33</v>
      </c>
      <c r="G504" t="s">
        <v>33</v>
      </c>
      <c r="H504" t="s">
        <v>33</v>
      </c>
      <c r="I504" t="s">
        <v>33</v>
      </c>
      <c r="J504" t="s">
        <v>33</v>
      </c>
      <c r="K504" t="s">
        <v>33</v>
      </c>
      <c r="L504" t="s">
        <v>42</v>
      </c>
      <c r="M504" t="s">
        <v>42</v>
      </c>
      <c r="N504">
        <v>3791</v>
      </c>
      <c r="O504">
        <v>0</v>
      </c>
      <c r="P504" t="s">
        <v>36</v>
      </c>
      <c r="Q504">
        <v>0</v>
      </c>
      <c r="R504">
        <v>0</v>
      </c>
      <c r="S504">
        <v>0</v>
      </c>
      <c r="T504" t="s">
        <v>44</v>
      </c>
      <c r="U504" t="s">
        <v>33</v>
      </c>
      <c r="V504" t="s">
        <v>34</v>
      </c>
      <c r="W504" t="s">
        <v>33</v>
      </c>
      <c r="X504" t="s">
        <v>33</v>
      </c>
      <c r="Y504" t="s">
        <v>33</v>
      </c>
      <c r="Z504" t="s">
        <v>34</v>
      </c>
      <c r="AA504" t="s">
        <v>33</v>
      </c>
      <c r="AB504" t="s">
        <v>38</v>
      </c>
      <c r="AC504">
        <v>0</v>
      </c>
      <c r="AD504">
        <v>0</v>
      </c>
      <c r="AE504" t="s">
        <v>39</v>
      </c>
      <c r="AF504" t="s">
        <v>1192</v>
      </c>
    </row>
    <row r="505" spans="1:32" x14ac:dyDescent="0.25">
      <c r="A505" t="s">
        <v>570</v>
      </c>
      <c r="B505">
        <v>26</v>
      </c>
      <c r="C505" t="s">
        <v>31</v>
      </c>
      <c r="D505" t="s">
        <v>32</v>
      </c>
      <c r="E505" t="s">
        <v>33</v>
      </c>
      <c r="F505" t="s">
        <v>33</v>
      </c>
      <c r="G505" t="s">
        <v>33</v>
      </c>
      <c r="H505" t="s">
        <v>33</v>
      </c>
      <c r="I505" t="s">
        <v>33</v>
      </c>
      <c r="J505" t="s">
        <v>33</v>
      </c>
      <c r="K505" t="s">
        <v>33</v>
      </c>
      <c r="L505" t="s">
        <v>42</v>
      </c>
      <c r="M505" t="s">
        <v>42</v>
      </c>
      <c r="N505">
        <v>3794</v>
      </c>
      <c r="O505">
        <v>0</v>
      </c>
      <c r="P505" t="s">
        <v>66</v>
      </c>
      <c r="Q505">
        <v>0</v>
      </c>
      <c r="R505">
        <v>0</v>
      </c>
      <c r="S505">
        <v>0</v>
      </c>
      <c r="T505" t="s">
        <v>44</v>
      </c>
      <c r="U505" t="s">
        <v>33</v>
      </c>
      <c r="V505" t="s">
        <v>34</v>
      </c>
      <c r="W505" t="s">
        <v>33</v>
      </c>
      <c r="X505" t="s">
        <v>33</v>
      </c>
      <c r="Y505" t="s">
        <v>33</v>
      </c>
      <c r="Z505" t="s">
        <v>34</v>
      </c>
      <c r="AA505" t="s">
        <v>33</v>
      </c>
      <c r="AB505" t="s">
        <v>38</v>
      </c>
      <c r="AC505">
        <v>0</v>
      </c>
      <c r="AD505">
        <v>0</v>
      </c>
      <c r="AE505" t="s">
        <v>39</v>
      </c>
      <c r="AF505" t="s">
        <v>1192</v>
      </c>
    </row>
    <row r="506" spans="1:32" x14ac:dyDescent="0.25">
      <c r="A506" t="s">
        <v>571</v>
      </c>
      <c r="B506">
        <v>50</v>
      </c>
      <c r="C506" t="s">
        <v>51</v>
      </c>
      <c r="D506" t="s">
        <v>32</v>
      </c>
      <c r="E506" t="s">
        <v>33</v>
      </c>
      <c r="F506" t="s">
        <v>33</v>
      </c>
      <c r="G506" t="s">
        <v>33</v>
      </c>
      <c r="H506" t="s">
        <v>33</v>
      </c>
      <c r="I506" t="s">
        <v>33</v>
      </c>
      <c r="J506" t="s">
        <v>33</v>
      </c>
      <c r="K506" t="s">
        <v>33</v>
      </c>
      <c r="L506" t="s">
        <v>42</v>
      </c>
      <c r="M506" t="s">
        <v>42</v>
      </c>
      <c r="N506">
        <v>3798</v>
      </c>
      <c r="O506">
        <v>0</v>
      </c>
      <c r="P506" t="s">
        <v>63</v>
      </c>
      <c r="Q506">
        <v>0</v>
      </c>
      <c r="R506">
        <v>0</v>
      </c>
      <c r="S506">
        <v>0</v>
      </c>
      <c r="T506" t="s">
        <v>44</v>
      </c>
      <c r="U506" t="s">
        <v>34</v>
      </c>
      <c r="V506" t="s">
        <v>33</v>
      </c>
      <c r="W506" t="s">
        <v>33</v>
      </c>
      <c r="X506" t="s">
        <v>33</v>
      </c>
      <c r="Y506" t="s">
        <v>33</v>
      </c>
      <c r="Z506" t="s">
        <v>34</v>
      </c>
      <c r="AA506" t="s">
        <v>33</v>
      </c>
      <c r="AB506" t="s">
        <v>48</v>
      </c>
      <c r="AC506">
        <v>0</v>
      </c>
      <c r="AD506">
        <v>0</v>
      </c>
      <c r="AE506" t="s">
        <v>39</v>
      </c>
      <c r="AF506" t="s">
        <v>1190</v>
      </c>
    </row>
    <row r="507" spans="1:32" x14ac:dyDescent="0.25">
      <c r="A507" t="s">
        <v>572</v>
      </c>
      <c r="B507">
        <v>10</v>
      </c>
      <c r="C507" t="s">
        <v>31</v>
      </c>
      <c r="D507" t="s">
        <v>32</v>
      </c>
      <c r="E507" t="s">
        <v>33</v>
      </c>
      <c r="F507" t="s">
        <v>33</v>
      </c>
      <c r="G507" t="s">
        <v>33</v>
      </c>
      <c r="H507" t="s">
        <v>33</v>
      </c>
      <c r="I507" t="s">
        <v>33</v>
      </c>
      <c r="J507" t="s">
        <v>33</v>
      </c>
      <c r="K507" t="s">
        <v>33</v>
      </c>
      <c r="L507" t="s">
        <v>42</v>
      </c>
      <c r="M507" t="s">
        <v>42</v>
      </c>
      <c r="N507">
        <v>3801</v>
      </c>
      <c r="O507">
        <v>0</v>
      </c>
      <c r="P507" t="s">
        <v>59</v>
      </c>
      <c r="Q507">
        <v>0</v>
      </c>
      <c r="R507">
        <v>0</v>
      </c>
      <c r="S507">
        <v>0</v>
      </c>
      <c r="T507" t="s">
        <v>44</v>
      </c>
      <c r="U507" t="s">
        <v>33</v>
      </c>
      <c r="V507" t="s">
        <v>33</v>
      </c>
      <c r="W507" t="s">
        <v>33</v>
      </c>
      <c r="X507" t="s">
        <v>33</v>
      </c>
      <c r="Y507" t="s">
        <v>33</v>
      </c>
      <c r="Z507" t="s">
        <v>33</v>
      </c>
      <c r="AA507" t="s">
        <v>33</v>
      </c>
      <c r="AB507" t="s">
        <v>38</v>
      </c>
      <c r="AC507">
        <v>0</v>
      </c>
      <c r="AD507">
        <v>0</v>
      </c>
      <c r="AE507" t="s">
        <v>39</v>
      </c>
      <c r="AF507" t="s">
        <v>1192</v>
      </c>
    </row>
    <row r="508" spans="1:32" x14ac:dyDescent="0.25">
      <c r="A508" t="s">
        <v>573</v>
      </c>
      <c r="B508">
        <v>85</v>
      </c>
      <c r="C508" t="s">
        <v>41</v>
      </c>
      <c r="D508" t="s">
        <v>32</v>
      </c>
      <c r="E508" t="s">
        <v>34</v>
      </c>
      <c r="F508" t="s">
        <v>33</v>
      </c>
      <c r="G508" t="s">
        <v>33</v>
      </c>
      <c r="H508" t="s">
        <v>33</v>
      </c>
      <c r="I508" t="s">
        <v>34</v>
      </c>
      <c r="J508" t="s">
        <v>34</v>
      </c>
      <c r="K508" t="s">
        <v>34</v>
      </c>
      <c r="L508" t="s">
        <v>35</v>
      </c>
      <c r="M508" t="s">
        <v>35</v>
      </c>
      <c r="N508">
        <v>294</v>
      </c>
      <c r="O508">
        <v>2</v>
      </c>
      <c r="P508" t="s">
        <v>68</v>
      </c>
      <c r="Q508">
        <v>13</v>
      </c>
      <c r="R508">
        <v>3</v>
      </c>
      <c r="S508">
        <v>8</v>
      </c>
      <c r="T508" t="s">
        <v>37</v>
      </c>
      <c r="U508" t="s">
        <v>34</v>
      </c>
      <c r="V508" t="s">
        <v>34</v>
      </c>
      <c r="W508" t="s">
        <v>34</v>
      </c>
      <c r="X508" t="s">
        <v>33</v>
      </c>
      <c r="Y508" t="s">
        <v>34</v>
      </c>
      <c r="Z508" t="s">
        <v>34</v>
      </c>
      <c r="AA508" t="s">
        <v>34</v>
      </c>
      <c r="AB508" t="s">
        <v>55</v>
      </c>
      <c r="AC508">
        <v>1</v>
      </c>
      <c r="AD508">
        <v>8</v>
      </c>
      <c r="AE508" t="s">
        <v>56</v>
      </c>
      <c r="AF508" t="s">
        <v>1191</v>
      </c>
    </row>
    <row r="509" spans="1:32" x14ac:dyDescent="0.25">
      <c r="A509" t="s">
        <v>574</v>
      </c>
      <c r="B509">
        <v>39</v>
      </c>
      <c r="C509" t="s">
        <v>58</v>
      </c>
      <c r="D509" t="s">
        <v>32</v>
      </c>
      <c r="E509" t="s">
        <v>33</v>
      </c>
      <c r="F509" t="s">
        <v>33</v>
      </c>
      <c r="G509" t="s">
        <v>33</v>
      </c>
      <c r="H509" t="s">
        <v>33</v>
      </c>
      <c r="I509" t="s">
        <v>33</v>
      </c>
      <c r="J509" t="s">
        <v>33</v>
      </c>
      <c r="K509" t="s">
        <v>33</v>
      </c>
      <c r="L509" t="s">
        <v>42</v>
      </c>
      <c r="M509" t="s">
        <v>42</v>
      </c>
      <c r="N509">
        <v>3816</v>
      </c>
      <c r="O509">
        <v>0</v>
      </c>
      <c r="P509" t="s">
        <v>36</v>
      </c>
      <c r="Q509">
        <v>0</v>
      </c>
      <c r="R509">
        <v>0</v>
      </c>
      <c r="S509">
        <v>0</v>
      </c>
      <c r="T509" t="s">
        <v>44</v>
      </c>
      <c r="U509" t="s">
        <v>33</v>
      </c>
      <c r="V509" t="s">
        <v>33</v>
      </c>
      <c r="W509" t="s">
        <v>33</v>
      </c>
      <c r="X509" t="s">
        <v>33</v>
      </c>
      <c r="Y509" t="s">
        <v>33</v>
      </c>
      <c r="Z509" t="s">
        <v>33</v>
      </c>
      <c r="AA509" t="s">
        <v>33</v>
      </c>
      <c r="AB509" t="s">
        <v>48</v>
      </c>
      <c r="AC509">
        <v>0</v>
      </c>
      <c r="AD509">
        <v>0</v>
      </c>
      <c r="AE509" t="s">
        <v>39</v>
      </c>
      <c r="AF509" t="s">
        <v>1190</v>
      </c>
    </row>
    <row r="510" spans="1:32" x14ac:dyDescent="0.25">
      <c r="A510" t="s">
        <v>575</v>
      </c>
      <c r="B510">
        <v>56</v>
      </c>
      <c r="C510" t="s">
        <v>51</v>
      </c>
      <c r="D510" t="s">
        <v>32</v>
      </c>
      <c r="E510" t="s">
        <v>33</v>
      </c>
      <c r="F510" t="s">
        <v>33</v>
      </c>
      <c r="G510" t="s">
        <v>33</v>
      </c>
      <c r="H510" t="s">
        <v>33</v>
      </c>
      <c r="I510" t="s">
        <v>33</v>
      </c>
      <c r="J510" t="s">
        <v>33</v>
      </c>
      <c r="K510" t="s">
        <v>33</v>
      </c>
      <c r="L510" t="s">
        <v>42</v>
      </c>
      <c r="M510" t="s">
        <v>42</v>
      </c>
      <c r="N510">
        <v>3822</v>
      </c>
      <c r="O510">
        <v>0</v>
      </c>
      <c r="P510" t="s">
        <v>63</v>
      </c>
      <c r="Q510">
        <v>0</v>
      </c>
      <c r="R510">
        <v>0</v>
      </c>
      <c r="S510">
        <v>0</v>
      </c>
      <c r="T510" t="s">
        <v>44</v>
      </c>
      <c r="U510" t="s">
        <v>33</v>
      </c>
      <c r="V510" t="s">
        <v>33</v>
      </c>
      <c r="W510" t="s">
        <v>33</v>
      </c>
      <c r="X510" t="s">
        <v>33</v>
      </c>
      <c r="Y510" t="s">
        <v>34</v>
      </c>
      <c r="Z510" t="s">
        <v>34</v>
      </c>
      <c r="AA510" t="s">
        <v>33</v>
      </c>
      <c r="AB510" t="s">
        <v>45</v>
      </c>
      <c r="AC510">
        <v>0</v>
      </c>
      <c r="AD510">
        <v>0</v>
      </c>
      <c r="AE510" t="s">
        <v>39</v>
      </c>
      <c r="AF510" t="s">
        <v>1193</v>
      </c>
    </row>
    <row r="511" spans="1:32" x14ac:dyDescent="0.25">
      <c r="A511" t="s">
        <v>576</v>
      </c>
      <c r="B511">
        <v>63</v>
      </c>
      <c r="C511" t="s">
        <v>41</v>
      </c>
      <c r="D511" t="s">
        <v>32</v>
      </c>
      <c r="E511" t="s">
        <v>33</v>
      </c>
      <c r="F511" t="s">
        <v>33</v>
      </c>
      <c r="G511" t="s">
        <v>33</v>
      </c>
      <c r="H511" t="s">
        <v>33</v>
      </c>
      <c r="I511" t="s">
        <v>33</v>
      </c>
      <c r="J511" t="s">
        <v>33</v>
      </c>
      <c r="K511" t="s">
        <v>33</v>
      </c>
      <c r="L511" t="s">
        <v>42</v>
      </c>
      <c r="M511" t="s">
        <v>42</v>
      </c>
      <c r="N511">
        <v>3836</v>
      </c>
      <c r="O511">
        <v>0</v>
      </c>
      <c r="P511" t="s">
        <v>63</v>
      </c>
      <c r="Q511">
        <v>0</v>
      </c>
      <c r="R511">
        <v>0</v>
      </c>
      <c r="S511">
        <v>0</v>
      </c>
      <c r="T511" t="s">
        <v>44</v>
      </c>
      <c r="U511" t="s">
        <v>34</v>
      </c>
      <c r="V511" t="s">
        <v>33</v>
      </c>
      <c r="W511" t="s">
        <v>33</v>
      </c>
      <c r="X511" t="s">
        <v>33</v>
      </c>
      <c r="Y511" t="s">
        <v>33</v>
      </c>
      <c r="Z511" t="s">
        <v>33</v>
      </c>
      <c r="AA511" t="s">
        <v>33</v>
      </c>
      <c r="AB511" t="s">
        <v>48</v>
      </c>
      <c r="AC511">
        <v>0</v>
      </c>
      <c r="AD511">
        <v>0</v>
      </c>
      <c r="AE511" t="s">
        <v>39</v>
      </c>
      <c r="AF511" t="s">
        <v>1190</v>
      </c>
    </row>
    <row r="512" spans="1:32" x14ac:dyDescent="0.25">
      <c r="A512" t="s">
        <v>1118</v>
      </c>
      <c r="B512">
        <v>54</v>
      </c>
      <c r="C512" t="s">
        <v>51</v>
      </c>
      <c r="D512" t="s">
        <v>32</v>
      </c>
      <c r="E512" t="s">
        <v>33</v>
      </c>
      <c r="F512" t="s">
        <v>34</v>
      </c>
      <c r="G512" t="s">
        <v>33</v>
      </c>
      <c r="H512" t="s">
        <v>33</v>
      </c>
      <c r="I512" t="s">
        <v>33</v>
      </c>
      <c r="J512" t="s">
        <v>34</v>
      </c>
      <c r="K512" t="s">
        <v>33</v>
      </c>
      <c r="L512" t="s">
        <v>105</v>
      </c>
      <c r="M512" t="s">
        <v>105</v>
      </c>
      <c r="N512">
        <v>17</v>
      </c>
      <c r="O512">
        <v>2</v>
      </c>
      <c r="P512" t="s">
        <v>66</v>
      </c>
      <c r="Q512">
        <v>9</v>
      </c>
      <c r="R512">
        <v>5</v>
      </c>
      <c r="S512">
        <v>7</v>
      </c>
      <c r="T512" t="s">
        <v>37</v>
      </c>
      <c r="U512" t="s">
        <v>33</v>
      </c>
      <c r="V512" t="s">
        <v>33</v>
      </c>
      <c r="W512" t="s">
        <v>33</v>
      </c>
      <c r="X512" t="s">
        <v>33</v>
      </c>
      <c r="Y512" t="s">
        <v>33</v>
      </c>
      <c r="Z512" t="s">
        <v>33</v>
      </c>
      <c r="AA512" t="s">
        <v>34</v>
      </c>
      <c r="AB512" t="s">
        <v>48</v>
      </c>
      <c r="AC512">
        <v>0</v>
      </c>
      <c r="AD512">
        <v>7</v>
      </c>
      <c r="AE512" t="s">
        <v>39</v>
      </c>
      <c r="AF512" t="s">
        <v>1190</v>
      </c>
    </row>
    <row r="513" spans="1:32" x14ac:dyDescent="0.25">
      <c r="A513" t="s">
        <v>578</v>
      </c>
      <c r="B513">
        <v>67</v>
      </c>
      <c r="C513" t="s">
        <v>41</v>
      </c>
      <c r="D513" t="s">
        <v>32</v>
      </c>
      <c r="E513" t="s">
        <v>33</v>
      </c>
      <c r="F513" t="s">
        <v>33</v>
      </c>
      <c r="G513" t="s">
        <v>33</v>
      </c>
      <c r="H513" t="s">
        <v>33</v>
      </c>
      <c r="I513" t="s">
        <v>33</v>
      </c>
      <c r="J513" t="s">
        <v>33</v>
      </c>
      <c r="K513" t="s">
        <v>33</v>
      </c>
      <c r="L513" t="s">
        <v>42</v>
      </c>
      <c r="M513" t="s">
        <v>42</v>
      </c>
      <c r="N513">
        <v>3848</v>
      </c>
      <c r="O513">
        <v>0</v>
      </c>
      <c r="P513" t="s">
        <v>59</v>
      </c>
      <c r="Q513">
        <v>0</v>
      </c>
      <c r="R513">
        <v>0</v>
      </c>
      <c r="S513">
        <v>0</v>
      </c>
      <c r="T513" t="s">
        <v>44</v>
      </c>
      <c r="U513" t="s">
        <v>33</v>
      </c>
      <c r="V513" t="s">
        <v>33</v>
      </c>
      <c r="W513" t="s">
        <v>33</v>
      </c>
      <c r="X513" t="s">
        <v>33</v>
      </c>
      <c r="Y513" t="s">
        <v>33</v>
      </c>
      <c r="Z513" t="s">
        <v>34</v>
      </c>
      <c r="AA513" t="s">
        <v>33</v>
      </c>
      <c r="AB513" t="s">
        <v>45</v>
      </c>
      <c r="AC513">
        <v>0</v>
      </c>
      <c r="AD513">
        <v>0</v>
      </c>
      <c r="AE513" t="s">
        <v>39</v>
      </c>
      <c r="AF513" t="s">
        <v>1193</v>
      </c>
    </row>
    <row r="514" spans="1:32" x14ac:dyDescent="0.25">
      <c r="A514" t="s">
        <v>579</v>
      </c>
      <c r="B514">
        <v>78</v>
      </c>
      <c r="C514" t="s">
        <v>41</v>
      </c>
      <c r="D514" t="s">
        <v>32</v>
      </c>
      <c r="E514" t="s">
        <v>33</v>
      </c>
      <c r="F514" t="s">
        <v>33</v>
      </c>
      <c r="G514" t="s">
        <v>33</v>
      </c>
      <c r="H514" t="s">
        <v>33</v>
      </c>
      <c r="I514" t="s">
        <v>33</v>
      </c>
      <c r="J514" t="s">
        <v>33</v>
      </c>
      <c r="K514" t="s">
        <v>33</v>
      </c>
      <c r="L514" t="s">
        <v>42</v>
      </c>
      <c r="M514" t="s">
        <v>42</v>
      </c>
      <c r="N514">
        <v>3871</v>
      </c>
      <c r="O514">
        <v>0</v>
      </c>
      <c r="P514" t="s">
        <v>43</v>
      </c>
      <c r="Q514">
        <v>0</v>
      </c>
      <c r="R514">
        <v>0</v>
      </c>
      <c r="S514">
        <v>0</v>
      </c>
      <c r="T514" t="s">
        <v>44</v>
      </c>
      <c r="U514" t="s">
        <v>34</v>
      </c>
      <c r="V514" t="s">
        <v>33</v>
      </c>
      <c r="W514" t="s">
        <v>34</v>
      </c>
      <c r="X514" t="s">
        <v>34</v>
      </c>
      <c r="Y514" t="s">
        <v>33</v>
      </c>
      <c r="Z514" t="s">
        <v>34</v>
      </c>
      <c r="AA514" t="s">
        <v>33</v>
      </c>
      <c r="AB514" t="s">
        <v>45</v>
      </c>
      <c r="AC514">
        <v>0</v>
      </c>
      <c r="AD514">
        <v>0</v>
      </c>
      <c r="AE514" t="s">
        <v>39</v>
      </c>
      <c r="AF514" t="s">
        <v>1193</v>
      </c>
    </row>
    <row r="515" spans="1:32" x14ac:dyDescent="0.25">
      <c r="A515" t="s">
        <v>580</v>
      </c>
      <c r="B515">
        <v>37</v>
      </c>
      <c r="C515" t="s">
        <v>58</v>
      </c>
      <c r="D515" t="s">
        <v>32</v>
      </c>
      <c r="E515" t="s">
        <v>33</v>
      </c>
      <c r="F515" t="s">
        <v>33</v>
      </c>
      <c r="G515" t="s">
        <v>33</v>
      </c>
      <c r="H515" t="s">
        <v>33</v>
      </c>
      <c r="I515" t="s">
        <v>33</v>
      </c>
      <c r="J515" t="s">
        <v>33</v>
      </c>
      <c r="K515" t="s">
        <v>33</v>
      </c>
      <c r="L515" t="s">
        <v>42</v>
      </c>
      <c r="M515" t="s">
        <v>42</v>
      </c>
      <c r="N515">
        <v>3876</v>
      </c>
      <c r="O515">
        <v>0</v>
      </c>
      <c r="P515" t="s">
        <v>47</v>
      </c>
      <c r="Q515">
        <v>0</v>
      </c>
      <c r="R515">
        <v>0</v>
      </c>
      <c r="S515">
        <v>0</v>
      </c>
      <c r="T515" t="s">
        <v>44</v>
      </c>
      <c r="U515" t="s">
        <v>33</v>
      </c>
      <c r="V515" t="s">
        <v>34</v>
      </c>
      <c r="W515" t="s">
        <v>33</v>
      </c>
      <c r="X515" t="s">
        <v>34</v>
      </c>
      <c r="Y515" t="s">
        <v>33</v>
      </c>
      <c r="Z515" t="s">
        <v>34</v>
      </c>
      <c r="AA515" t="s">
        <v>33</v>
      </c>
      <c r="AB515" t="s">
        <v>38</v>
      </c>
      <c r="AC515">
        <v>0</v>
      </c>
      <c r="AD515">
        <v>0</v>
      </c>
      <c r="AE515" t="s">
        <v>39</v>
      </c>
      <c r="AF515" t="s">
        <v>1192</v>
      </c>
    </row>
    <row r="516" spans="1:32" x14ac:dyDescent="0.25">
      <c r="A516" t="s">
        <v>581</v>
      </c>
      <c r="B516">
        <v>53</v>
      </c>
      <c r="C516" t="s">
        <v>51</v>
      </c>
      <c r="D516" t="s">
        <v>32</v>
      </c>
      <c r="E516" t="s">
        <v>33</v>
      </c>
      <c r="F516" t="s">
        <v>33</v>
      </c>
      <c r="G516" t="s">
        <v>33</v>
      </c>
      <c r="H516" t="s">
        <v>33</v>
      </c>
      <c r="I516" t="s">
        <v>33</v>
      </c>
      <c r="J516" t="s">
        <v>33</v>
      </c>
      <c r="K516" t="s">
        <v>33</v>
      </c>
      <c r="L516" t="s">
        <v>42</v>
      </c>
      <c r="M516" t="s">
        <v>42</v>
      </c>
      <c r="N516">
        <v>3879</v>
      </c>
      <c r="O516">
        <v>0</v>
      </c>
      <c r="P516" t="s">
        <v>36</v>
      </c>
      <c r="Q516">
        <v>0</v>
      </c>
      <c r="R516">
        <v>0</v>
      </c>
      <c r="S516">
        <v>0</v>
      </c>
      <c r="T516" t="s">
        <v>44</v>
      </c>
      <c r="U516" t="s">
        <v>33</v>
      </c>
      <c r="V516" t="s">
        <v>33</v>
      </c>
      <c r="W516" t="s">
        <v>33</v>
      </c>
      <c r="X516" t="s">
        <v>33</v>
      </c>
      <c r="Y516" t="s">
        <v>33</v>
      </c>
      <c r="Z516" t="s">
        <v>33</v>
      </c>
      <c r="AA516" t="s">
        <v>33</v>
      </c>
      <c r="AB516" t="s">
        <v>48</v>
      </c>
      <c r="AC516">
        <v>0</v>
      </c>
      <c r="AD516">
        <v>0</v>
      </c>
      <c r="AE516" t="s">
        <v>39</v>
      </c>
      <c r="AF516" t="s">
        <v>1190</v>
      </c>
    </row>
    <row r="517" spans="1:32" x14ac:dyDescent="0.25">
      <c r="A517" t="s">
        <v>582</v>
      </c>
      <c r="B517">
        <v>53</v>
      </c>
      <c r="C517" t="s">
        <v>51</v>
      </c>
      <c r="D517" t="s">
        <v>32</v>
      </c>
      <c r="E517" t="s">
        <v>33</v>
      </c>
      <c r="F517" t="s">
        <v>33</v>
      </c>
      <c r="G517" t="s">
        <v>33</v>
      </c>
      <c r="H517" t="s">
        <v>33</v>
      </c>
      <c r="I517" t="s">
        <v>33</v>
      </c>
      <c r="J517" t="s">
        <v>33</v>
      </c>
      <c r="K517" t="s">
        <v>33</v>
      </c>
      <c r="L517" t="s">
        <v>42</v>
      </c>
      <c r="M517" t="s">
        <v>42</v>
      </c>
      <c r="N517">
        <v>3883</v>
      </c>
      <c r="O517">
        <v>0</v>
      </c>
      <c r="P517" t="s">
        <v>47</v>
      </c>
      <c r="Q517">
        <v>0</v>
      </c>
      <c r="R517">
        <v>0</v>
      </c>
      <c r="S517">
        <v>0</v>
      </c>
      <c r="T517" t="s">
        <v>44</v>
      </c>
      <c r="U517" t="s">
        <v>34</v>
      </c>
      <c r="V517" t="s">
        <v>33</v>
      </c>
      <c r="W517" t="s">
        <v>33</v>
      </c>
      <c r="X517" t="s">
        <v>33</v>
      </c>
      <c r="Y517" t="s">
        <v>33</v>
      </c>
      <c r="Z517" t="s">
        <v>34</v>
      </c>
      <c r="AA517" t="s">
        <v>33</v>
      </c>
      <c r="AB517" t="s">
        <v>45</v>
      </c>
      <c r="AC517">
        <v>0</v>
      </c>
      <c r="AD517">
        <v>0</v>
      </c>
      <c r="AE517" t="s">
        <v>39</v>
      </c>
      <c r="AF517" t="s">
        <v>1193</v>
      </c>
    </row>
    <row r="518" spans="1:32" x14ac:dyDescent="0.25">
      <c r="A518" t="s">
        <v>583</v>
      </c>
      <c r="B518">
        <v>39</v>
      </c>
      <c r="C518" t="s">
        <v>58</v>
      </c>
      <c r="D518" t="s">
        <v>32</v>
      </c>
      <c r="E518" t="s">
        <v>33</v>
      </c>
      <c r="F518" t="s">
        <v>33</v>
      </c>
      <c r="G518" t="s">
        <v>33</v>
      </c>
      <c r="H518" t="s">
        <v>33</v>
      </c>
      <c r="I518" t="s">
        <v>33</v>
      </c>
      <c r="J518" t="s">
        <v>33</v>
      </c>
      <c r="K518" t="s">
        <v>33</v>
      </c>
      <c r="L518" t="s">
        <v>42</v>
      </c>
      <c r="M518" t="s">
        <v>42</v>
      </c>
      <c r="N518">
        <v>3890</v>
      </c>
      <c r="O518">
        <v>0</v>
      </c>
      <c r="P518" t="s">
        <v>47</v>
      </c>
      <c r="Q518">
        <v>0</v>
      </c>
      <c r="R518">
        <v>0</v>
      </c>
      <c r="S518">
        <v>0</v>
      </c>
      <c r="T518" t="s">
        <v>44</v>
      </c>
      <c r="U518" t="s">
        <v>34</v>
      </c>
      <c r="V518" t="s">
        <v>34</v>
      </c>
      <c r="W518" t="s">
        <v>33</v>
      </c>
      <c r="X518" t="s">
        <v>33</v>
      </c>
      <c r="Y518" t="s">
        <v>33</v>
      </c>
      <c r="Z518" t="s">
        <v>34</v>
      </c>
      <c r="AA518" t="s">
        <v>33</v>
      </c>
      <c r="AB518" t="s">
        <v>38</v>
      </c>
      <c r="AC518">
        <v>0</v>
      </c>
      <c r="AD518">
        <v>0</v>
      </c>
      <c r="AE518" t="s">
        <v>39</v>
      </c>
      <c r="AF518" t="s">
        <v>1192</v>
      </c>
    </row>
    <row r="519" spans="1:32" x14ac:dyDescent="0.25">
      <c r="A519" t="s">
        <v>584</v>
      </c>
      <c r="B519">
        <v>62</v>
      </c>
      <c r="C519" t="s">
        <v>41</v>
      </c>
      <c r="D519" t="s">
        <v>32</v>
      </c>
      <c r="E519" t="s">
        <v>33</v>
      </c>
      <c r="F519" t="s">
        <v>33</v>
      </c>
      <c r="G519" t="s">
        <v>33</v>
      </c>
      <c r="H519" t="s">
        <v>33</v>
      </c>
      <c r="I519" t="s">
        <v>33</v>
      </c>
      <c r="J519" t="s">
        <v>33</v>
      </c>
      <c r="K519" t="s">
        <v>33</v>
      </c>
      <c r="L519" t="s">
        <v>42</v>
      </c>
      <c r="M519" t="s">
        <v>42</v>
      </c>
      <c r="N519">
        <v>3897</v>
      </c>
      <c r="O519">
        <v>0</v>
      </c>
      <c r="P519" t="s">
        <v>47</v>
      </c>
      <c r="Q519">
        <v>0</v>
      </c>
      <c r="R519">
        <v>0</v>
      </c>
      <c r="S519">
        <v>0</v>
      </c>
      <c r="T519" t="s">
        <v>44</v>
      </c>
      <c r="U519" t="s">
        <v>33</v>
      </c>
      <c r="V519" t="s">
        <v>33</v>
      </c>
      <c r="W519" t="s">
        <v>33</v>
      </c>
      <c r="X519" t="s">
        <v>33</v>
      </c>
      <c r="Y519" t="s">
        <v>33</v>
      </c>
      <c r="Z519" t="s">
        <v>33</v>
      </c>
      <c r="AA519" t="s">
        <v>33</v>
      </c>
      <c r="AB519" t="s">
        <v>48</v>
      </c>
      <c r="AC519">
        <v>0</v>
      </c>
      <c r="AD519">
        <v>0</v>
      </c>
      <c r="AE519" t="s">
        <v>39</v>
      </c>
      <c r="AF519" t="s">
        <v>1190</v>
      </c>
    </row>
    <row r="520" spans="1:32" x14ac:dyDescent="0.25">
      <c r="A520" t="s">
        <v>585</v>
      </c>
      <c r="B520">
        <v>63</v>
      </c>
      <c r="C520" t="s">
        <v>41</v>
      </c>
      <c r="D520" t="s">
        <v>32</v>
      </c>
      <c r="E520" t="s">
        <v>33</v>
      </c>
      <c r="F520" t="s">
        <v>33</v>
      </c>
      <c r="G520" t="s">
        <v>33</v>
      </c>
      <c r="H520" t="s">
        <v>33</v>
      </c>
      <c r="I520" t="s">
        <v>34</v>
      </c>
      <c r="J520" t="s">
        <v>34</v>
      </c>
      <c r="K520" t="s">
        <v>34</v>
      </c>
      <c r="L520" t="s">
        <v>537</v>
      </c>
      <c r="M520" t="s">
        <v>537</v>
      </c>
      <c r="N520">
        <v>298</v>
      </c>
      <c r="O520">
        <v>4</v>
      </c>
      <c r="P520" t="s">
        <v>53</v>
      </c>
      <c r="Q520">
        <v>6</v>
      </c>
      <c r="R520">
        <v>4</v>
      </c>
      <c r="S520">
        <v>5</v>
      </c>
      <c r="T520" t="s">
        <v>37</v>
      </c>
      <c r="U520" t="s">
        <v>33</v>
      </c>
      <c r="V520" t="s">
        <v>34</v>
      </c>
      <c r="W520" t="s">
        <v>33</v>
      </c>
      <c r="X520" t="s">
        <v>34</v>
      </c>
      <c r="Y520" t="s">
        <v>33</v>
      </c>
      <c r="Z520" t="s">
        <v>33</v>
      </c>
      <c r="AA520" t="s">
        <v>34</v>
      </c>
      <c r="AB520" t="s">
        <v>45</v>
      </c>
      <c r="AC520">
        <v>0</v>
      </c>
      <c r="AD520">
        <v>5</v>
      </c>
      <c r="AE520" t="s">
        <v>39</v>
      </c>
      <c r="AF520" t="s">
        <v>1193</v>
      </c>
    </row>
    <row r="521" spans="1:32" x14ac:dyDescent="0.25">
      <c r="A521" t="s">
        <v>586</v>
      </c>
      <c r="B521">
        <v>31</v>
      </c>
      <c r="C521" t="s">
        <v>58</v>
      </c>
      <c r="D521" t="s">
        <v>32</v>
      </c>
      <c r="E521" t="s">
        <v>33</v>
      </c>
      <c r="F521" t="s">
        <v>33</v>
      </c>
      <c r="G521" t="s">
        <v>33</v>
      </c>
      <c r="H521" t="s">
        <v>33</v>
      </c>
      <c r="I521" t="s">
        <v>33</v>
      </c>
      <c r="J521" t="s">
        <v>33</v>
      </c>
      <c r="K521" t="s">
        <v>33</v>
      </c>
      <c r="L521" t="s">
        <v>42</v>
      </c>
      <c r="M521" t="s">
        <v>42</v>
      </c>
      <c r="N521">
        <v>3902</v>
      </c>
      <c r="O521">
        <v>0</v>
      </c>
      <c r="P521" t="s">
        <v>66</v>
      </c>
      <c r="Q521">
        <v>0</v>
      </c>
      <c r="R521">
        <v>0</v>
      </c>
      <c r="S521">
        <v>0</v>
      </c>
      <c r="T521" t="s">
        <v>44</v>
      </c>
      <c r="U521" t="s">
        <v>33</v>
      </c>
      <c r="V521" t="s">
        <v>34</v>
      </c>
      <c r="W521" t="s">
        <v>33</v>
      </c>
      <c r="X521" t="s">
        <v>33</v>
      </c>
      <c r="Y521" t="s">
        <v>33</v>
      </c>
      <c r="Z521" t="s">
        <v>34</v>
      </c>
      <c r="AA521" t="s">
        <v>33</v>
      </c>
      <c r="AB521" t="s">
        <v>38</v>
      </c>
      <c r="AC521">
        <v>0</v>
      </c>
      <c r="AD521">
        <v>0</v>
      </c>
      <c r="AE521" t="s">
        <v>39</v>
      </c>
      <c r="AF521" t="s">
        <v>1192</v>
      </c>
    </row>
    <row r="522" spans="1:32" x14ac:dyDescent="0.25">
      <c r="A522" t="s">
        <v>587</v>
      </c>
      <c r="B522">
        <v>55</v>
      </c>
      <c r="C522" t="s">
        <v>51</v>
      </c>
      <c r="D522" t="s">
        <v>32</v>
      </c>
      <c r="E522" t="s">
        <v>33</v>
      </c>
      <c r="F522" t="s">
        <v>33</v>
      </c>
      <c r="G522" t="s">
        <v>33</v>
      </c>
      <c r="H522" t="s">
        <v>33</v>
      </c>
      <c r="I522" t="s">
        <v>33</v>
      </c>
      <c r="J522" t="s">
        <v>33</v>
      </c>
      <c r="K522" t="s">
        <v>33</v>
      </c>
      <c r="L522" t="s">
        <v>42</v>
      </c>
      <c r="M522" t="s">
        <v>42</v>
      </c>
      <c r="N522">
        <v>3915</v>
      </c>
      <c r="O522">
        <v>0</v>
      </c>
      <c r="P522" t="s">
        <v>36</v>
      </c>
      <c r="Q522">
        <v>0</v>
      </c>
      <c r="R522">
        <v>0</v>
      </c>
      <c r="S522">
        <v>0</v>
      </c>
      <c r="T522" t="s">
        <v>44</v>
      </c>
      <c r="U522" t="s">
        <v>33</v>
      </c>
      <c r="V522" t="s">
        <v>34</v>
      </c>
      <c r="W522" t="s">
        <v>33</v>
      </c>
      <c r="X522" t="s">
        <v>33</v>
      </c>
      <c r="Y522" t="s">
        <v>33</v>
      </c>
      <c r="Z522" t="s">
        <v>34</v>
      </c>
      <c r="AA522" t="s">
        <v>33</v>
      </c>
      <c r="AB522" t="s">
        <v>45</v>
      </c>
      <c r="AC522">
        <v>0</v>
      </c>
      <c r="AD522">
        <v>0</v>
      </c>
      <c r="AE522" t="s">
        <v>39</v>
      </c>
      <c r="AF522" t="s">
        <v>1193</v>
      </c>
    </row>
    <row r="523" spans="1:32" x14ac:dyDescent="0.25">
      <c r="A523" t="s">
        <v>588</v>
      </c>
      <c r="B523">
        <v>42</v>
      </c>
      <c r="C523" t="s">
        <v>58</v>
      </c>
      <c r="D523" t="s">
        <v>32</v>
      </c>
      <c r="E523" t="s">
        <v>33</v>
      </c>
      <c r="F523" t="s">
        <v>33</v>
      </c>
      <c r="G523" t="s">
        <v>33</v>
      </c>
      <c r="H523" t="s">
        <v>33</v>
      </c>
      <c r="I523" t="s">
        <v>33</v>
      </c>
      <c r="J523" t="s">
        <v>33</v>
      </c>
      <c r="K523" t="s">
        <v>33</v>
      </c>
      <c r="L523" t="s">
        <v>42</v>
      </c>
      <c r="M523" t="s">
        <v>42</v>
      </c>
      <c r="N523">
        <v>3921</v>
      </c>
      <c r="O523">
        <v>0</v>
      </c>
      <c r="P523" t="s">
        <v>36</v>
      </c>
      <c r="Q523">
        <v>0</v>
      </c>
      <c r="R523">
        <v>0</v>
      </c>
      <c r="S523">
        <v>0</v>
      </c>
      <c r="T523" t="s">
        <v>44</v>
      </c>
      <c r="U523" t="s">
        <v>33</v>
      </c>
      <c r="V523" t="s">
        <v>34</v>
      </c>
      <c r="W523" t="s">
        <v>33</v>
      </c>
      <c r="X523" t="s">
        <v>33</v>
      </c>
      <c r="Y523" t="s">
        <v>33</v>
      </c>
      <c r="Z523" t="s">
        <v>34</v>
      </c>
      <c r="AA523" t="s">
        <v>33</v>
      </c>
      <c r="AB523" t="s">
        <v>45</v>
      </c>
      <c r="AC523">
        <v>0</v>
      </c>
      <c r="AD523">
        <v>0</v>
      </c>
      <c r="AE523" t="s">
        <v>39</v>
      </c>
      <c r="AF523" t="s">
        <v>1193</v>
      </c>
    </row>
    <row r="524" spans="1:32" x14ac:dyDescent="0.25">
      <c r="A524" t="s">
        <v>589</v>
      </c>
      <c r="B524">
        <v>56</v>
      </c>
      <c r="C524" t="s">
        <v>51</v>
      </c>
      <c r="D524" t="s">
        <v>32</v>
      </c>
      <c r="E524" t="s">
        <v>33</v>
      </c>
      <c r="F524" t="s">
        <v>33</v>
      </c>
      <c r="G524" t="s">
        <v>33</v>
      </c>
      <c r="H524" t="s">
        <v>33</v>
      </c>
      <c r="I524" t="s">
        <v>33</v>
      </c>
      <c r="J524" t="s">
        <v>33</v>
      </c>
      <c r="K524" t="s">
        <v>33</v>
      </c>
      <c r="L524" t="s">
        <v>42</v>
      </c>
      <c r="M524" t="s">
        <v>42</v>
      </c>
      <c r="N524">
        <v>3923</v>
      </c>
      <c r="O524">
        <v>0</v>
      </c>
      <c r="P524" t="s">
        <v>66</v>
      </c>
      <c r="Q524">
        <v>0</v>
      </c>
      <c r="R524">
        <v>0</v>
      </c>
      <c r="S524">
        <v>0</v>
      </c>
      <c r="T524" t="s">
        <v>44</v>
      </c>
      <c r="U524" t="s">
        <v>33</v>
      </c>
      <c r="V524" t="s">
        <v>34</v>
      </c>
      <c r="W524" t="s">
        <v>33</v>
      </c>
      <c r="X524" t="s">
        <v>33</v>
      </c>
      <c r="Y524" t="s">
        <v>33</v>
      </c>
      <c r="Z524" t="s">
        <v>34</v>
      </c>
      <c r="AA524" t="s">
        <v>33</v>
      </c>
      <c r="AB524" t="s">
        <v>38</v>
      </c>
      <c r="AC524">
        <v>0</v>
      </c>
      <c r="AD524">
        <v>0</v>
      </c>
      <c r="AE524" t="s">
        <v>39</v>
      </c>
      <c r="AF524" t="s">
        <v>1192</v>
      </c>
    </row>
    <row r="525" spans="1:32" x14ac:dyDescent="0.25">
      <c r="A525" t="s">
        <v>590</v>
      </c>
      <c r="B525">
        <v>73</v>
      </c>
      <c r="C525" t="s">
        <v>41</v>
      </c>
      <c r="D525" t="s">
        <v>32</v>
      </c>
      <c r="E525" t="s">
        <v>33</v>
      </c>
      <c r="F525" t="s">
        <v>33</v>
      </c>
      <c r="G525" t="s">
        <v>33</v>
      </c>
      <c r="H525" t="s">
        <v>33</v>
      </c>
      <c r="I525" t="s">
        <v>33</v>
      </c>
      <c r="J525" t="s">
        <v>33</v>
      </c>
      <c r="K525" t="s">
        <v>33</v>
      </c>
      <c r="L525" t="s">
        <v>42</v>
      </c>
      <c r="M525" t="s">
        <v>42</v>
      </c>
      <c r="N525">
        <v>3924</v>
      </c>
      <c r="O525">
        <v>0</v>
      </c>
      <c r="P525" t="s">
        <v>63</v>
      </c>
      <c r="Q525">
        <v>0</v>
      </c>
      <c r="R525">
        <v>0</v>
      </c>
      <c r="S525">
        <v>0</v>
      </c>
      <c r="T525" t="s">
        <v>44</v>
      </c>
      <c r="U525" t="s">
        <v>34</v>
      </c>
      <c r="V525" t="s">
        <v>34</v>
      </c>
      <c r="W525" t="s">
        <v>33</v>
      </c>
      <c r="X525" t="s">
        <v>33</v>
      </c>
      <c r="Y525" t="s">
        <v>33</v>
      </c>
      <c r="Z525" t="s">
        <v>34</v>
      </c>
      <c r="AA525" t="s">
        <v>33</v>
      </c>
      <c r="AB525" t="s">
        <v>45</v>
      </c>
      <c r="AC525">
        <v>0</v>
      </c>
      <c r="AD525">
        <v>0</v>
      </c>
      <c r="AE525" t="s">
        <v>39</v>
      </c>
      <c r="AF525" t="s">
        <v>1193</v>
      </c>
    </row>
    <row r="526" spans="1:32" x14ac:dyDescent="0.25">
      <c r="A526" t="s">
        <v>591</v>
      </c>
      <c r="B526">
        <v>39</v>
      </c>
      <c r="C526" t="s">
        <v>58</v>
      </c>
      <c r="D526" t="s">
        <v>32</v>
      </c>
      <c r="E526" t="s">
        <v>33</v>
      </c>
      <c r="F526" t="s">
        <v>33</v>
      </c>
      <c r="G526" t="s">
        <v>33</v>
      </c>
      <c r="H526" t="s">
        <v>33</v>
      </c>
      <c r="I526" t="s">
        <v>33</v>
      </c>
      <c r="J526" t="s">
        <v>33</v>
      </c>
      <c r="K526" t="s">
        <v>33</v>
      </c>
      <c r="L526" t="s">
        <v>42</v>
      </c>
      <c r="M526" t="s">
        <v>42</v>
      </c>
      <c r="N526">
        <v>3926</v>
      </c>
      <c r="O526">
        <v>0</v>
      </c>
      <c r="P526" t="s">
        <v>47</v>
      </c>
      <c r="Q526">
        <v>0</v>
      </c>
      <c r="R526">
        <v>0</v>
      </c>
      <c r="S526">
        <v>0</v>
      </c>
      <c r="T526" t="s">
        <v>44</v>
      </c>
      <c r="U526" t="s">
        <v>33</v>
      </c>
      <c r="V526" t="s">
        <v>34</v>
      </c>
      <c r="W526" t="s">
        <v>33</v>
      </c>
      <c r="X526" t="s">
        <v>33</v>
      </c>
      <c r="Y526" t="s">
        <v>33</v>
      </c>
      <c r="Z526" t="s">
        <v>34</v>
      </c>
      <c r="AA526" t="s">
        <v>33</v>
      </c>
      <c r="AB526" t="s">
        <v>38</v>
      </c>
      <c r="AC526">
        <v>0</v>
      </c>
      <c r="AD526">
        <v>0</v>
      </c>
      <c r="AE526" t="s">
        <v>39</v>
      </c>
      <c r="AF526" t="s">
        <v>1192</v>
      </c>
    </row>
    <row r="527" spans="1:32" x14ac:dyDescent="0.25">
      <c r="A527" t="s">
        <v>592</v>
      </c>
      <c r="B527">
        <v>68</v>
      </c>
      <c r="C527" t="s">
        <v>41</v>
      </c>
      <c r="D527" t="s">
        <v>32</v>
      </c>
      <c r="E527" t="s">
        <v>33</v>
      </c>
      <c r="F527" t="s">
        <v>33</v>
      </c>
      <c r="G527" t="s">
        <v>33</v>
      </c>
      <c r="H527" t="s">
        <v>33</v>
      </c>
      <c r="I527" t="s">
        <v>33</v>
      </c>
      <c r="J527" t="s">
        <v>33</v>
      </c>
      <c r="K527" t="s">
        <v>33</v>
      </c>
      <c r="L527" t="s">
        <v>42</v>
      </c>
      <c r="M527" t="s">
        <v>42</v>
      </c>
      <c r="N527">
        <v>3932</v>
      </c>
      <c r="O527">
        <v>0</v>
      </c>
      <c r="P527" t="s">
        <v>36</v>
      </c>
      <c r="Q527">
        <v>0</v>
      </c>
      <c r="R527">
        <v>0</v>
      </c>
      <c r="S527">
        <v>0</v>
      </c>
      <c r="T527" t="s">
        <v>44</v>
      </c>
      <c r="U527" t="s">
        <v>34</v>
      </c>
      <c r="V527" t="s">
        <v>34</v>
      </c>
      <c r="W527" t="s">
        <v>33</v>
      </c>
      <c r="X527" t="s">
        <v>33</v>
      </c>
      <c r="Y527" t="s">
        <v>34</v>
      </c>
      <c r="Z527" t="s">
        <v>34</v>
      </c>
      <c r="AA527" t="s">
        <v>33</v>
      </c>
      <c r="AB527" t="s">
        <v>48</v>
      </c>
      <c r="AC527">
        <v>0</v>
      </c>
      <c r="AD527">
        <v>0</v>
      </c>
      <c r="AE527" t="s">
        <v>39</v>
      </c>
      <c r="AF527" t="s">
        <v>1190</v>
      </c>
    </row>
    <row r="528" spans="1:32" x14ac:dyDescent="0.25">
      <c r="A528" t="s">
        <v>593</v>
      </c>
      <c r="B528">
        <v>79</v>
      </c>
      <c r="C528" t="s">
        <v>41</v>
      </c>
      <c r="D528" t="s">
        <v>32</v>
      </c>
      <c r="E528" t="s">
        <v>33</v>
      </c>
      <c r="F528" t="s">
        <v>33</v>
      </c>
      <c r="G528" t="s">
        <v>33</v>
      </c>
      <c r="H528" t="s">
        <v>33</v>
      </c>
      <c r="I528" t="s">
        <v>33</v>
      </c>
      <c r="J528" t="s">
        <v>33</v>
      </c>
      <c r="K528" t="s">
        <v>33</v>
      </c>
      <c r="L528" t="s">
        <v>42</v>
      </c>
      <c r="M528" t="s">
        <v>42</v>
      </c>
      <c r="N528">
        <v>3934</v>
      </c>
      <c r="O528">
        <v>0</v>
      </c>
      <c r="P528" t="s">
        <v>63</v>
      </c>
      <c r="Q528">
        <v>0</v>
      </c>
      <c r="R528">
        <v>0</v>
      </c>
      <c r="S528">
        <v>0</v>
      </c>
      <c r="T528" t="s">
        <v>44</v>
      </c>
      <c r="U528" t="s">
        <v>34</v>
      </c>
      <c r="V528" t="s">
        <v>34</v>
      </c>
      <c r="W528" t="s">
        <v>33</v>
      </c>
      <c r="X528" t="s">
        <v>34</v>
      </c>
      <c r="Y528" t="s">
        <v>34</v>
      </c>
      <c r="Z528" t="s">
        <v>33</v>
      </c>
      <c r="AA528" t="s">
        <v>33</v>
      </c>
      <c r="AB528" t="s">
        <v>48</v>
      </c>
      <c r="AC528">
        <v>0</v>
      </c>
      <c r="AD528">
        <v>0</v>
      </c>
      <c r="AE528" t="s">
        <v>39</v>
      </c>
      <c r="AF528" t="s">
        <v>1190</v>
      </c>
    </row>
    <row r="529" spans="1:32" x14ac:dyDescent="0.25">
      <c r="A529" t="s">
        <v>594</v>
      </c>
      <c r="B529">
        <v>58</v>
      </c>
      <c r="C529" t="s">
        <v>51</v>
      </c>
      <c r="D529" t="s">
        <v>32</v>
      </c>
      <c r="E529" t="s">
        <v>33</v>
      </c>
      <c r="F529" t="s">
        <v>33</v>
      </c>
      <c r="G529" t="s">
        <v>33</v>
      </c>
      <c r="H529" t="s">
        <v>33</v>
      </c>
      <c r="I529" t="s">
        <v>33</v>
      </c>
      <c r="J529" t="s">
        <v>33</v>
      </c>
      <c r="K529" t="s">
        <v>33</v>
      </c>
      <c r="L529" t="s">
        <v>42</v>
      </c>
      <c r="M529" t="s">
        <v>42</v>
      </c>
      <c r="N529">
        <v>3947</v>
      </c>
      <c r="O529">
        <v>0</v>
      </c>
      <c r="P529" t="s">
        <v>36</v>
      </c>
      <c r="Q529">
        <v>0</v>
      </c>
      <c r="R529">
        <v>0</v>
      </c>
      <c r="S529">
        <v>0</v>
      </c>
      <c r="T529" t="s">
        <v>44</v>
      </c>
      <c r="U529" t="s">
        <v>34</v>
      </c>
      <c r="V529" t="s">
        <v>34</v>
      </c>
      <c r="W529" t="s">
        <v>33</v>
      </c>
      <c r="X529" t="s">
        <v>34</v>
      </c>
      <c r="Y529" t="s">
        <v>33</v>
      </c>
      <c r="Z529" t="s">
        <v>33</v>
      </c>
      <c r="AA529" t="s">
        <v>33</v>
      </c>
      <c r="AB529" t="s">
        <v>48</v>
      </c>
      <c r="AC529">
        <v>0</v>
      </c>
      <c r="AD529">
        <v>0</v>
      </c>
      <c r="AE529" t="s">
        <v>39</v>
      </c>
      <c r="AF529" t="s">
        <v>1190</v>
      </c>
    </row>
    <row r="530" spans="1:32" x14ac:dyDescent="0.25">
      <c r="A530" t="s">
        <v>595</v>
      </c>
      <c r="B530">
        <v>60</v>
      </c>
      <c r="C530" t="s">
        <v>41</v>
      </c>
      <c r="D530" t="s">
        <v>32</v>
      </c>
      <c r="E530" t="s">
        <v>33</v>
      </c>
      <c r="F530" t="s">
        <v>33</v>
      </c>
      <c r="G530" t="s">
        <v>33</v>
      </c>
      <c r="H530" t="s">
        <v>33</v>
      </c>
      <c r="I530" t="s">
        <v>33</v>
      </c>
      <c r="J530" t="s">
        <v>33</v>
      </c>
      <c r="K530" t="s">
        <v>33</v>
      </c>
      <c r="L530" t="s">
        <v>42</v>
      </c>
      <c r="M530" t="s">
        <v>42</v>
      </c>
      <c r="N530">
        <v>3949</v>
      </c>
      <c r="O530">
        <v>0</v>
      </c>
      <c r="P530" t="s">
        <v>36</v>
      </c>
      <c r="Q530">
        <v>0</v>
      </c>
      <c r="R530">
        <v>0</v>
      </c>
      <c r="S530">
        <v>0</v>
      </c>
      <c r="T530" t="s">
        <v>44</v>
      </c>
      <c r="U530" t="s">
        <v>33</v>
      </c>
      <c r="V530" t="s">
        <v>33</v>
      </c>
      <c r="W530" t="s">
        <v>33</v>
      </c>
      <c r="X530" t="s">
        <v>33</v>
      </c>
      <c r="Y530" t="s">
        <v>33</v>
      </c>
      <c r="Z530" t="s">
        <v>33</v>
      </c>
      <c r="AA530" t="s">
        <v>33</v>
      </c>
      <c r="AB530" t="s">
        <v>45</v>
      </c>
      <c r="AC530">
        <v>0</v>
      </c>
      <c r="AD530">
        <v>0</v>
      </c>
      <c r="AE530" t="s">
        <v>39</v>
      </c>
      <c r="AF530" t="s">
        <v>1193</v>
      </c>
    </row>
    <row r="531" spans="1:32" x14ac:dyDescent="0.25">
      <c r="A531" t="s">
        <v>596</v>
      </c>
      <c r="B531">
        <v>34</v>
      </c>
      <c r="C531" t="s">
        <v>58</v>
      </c>
      <c r="D531" t="s">
        <v>32</v>
      </c>
      <c r="E531" t="s">
        <v>33</v>
      </c>
      <c r="F531" t="s">
        <v>33</v>
      </c>
      <c r="G531" t="s">
        <v>33</v>
      </c>
      <c r="H531" t="s">
        <v>33</v>
      </c>
      <c r="I531" t="s">
        <v>33</v>
      </c>
      <c r="J531" t="s">
        <v>33</v>
      </c>
      <c r="K531" t="s">
        <v>33</v>
      </c>
      <c r="L531" t="s">
        <v>42</v>
      </c>
      <c r="M531" t="s">
        <v>42</v>
      </c>
      <c r="N531">
        <v>3957</v>
      </c>
      <c r="O531">
        <v>0</v>
      </c>
      <c r="P531" t="s">
        <v>59</v>
      </c>
      <c r="Q531">
        <v>0</v>
      </c>
      <c r="R531">
        <v>0</v>
      </c>
      <c r="S531">
        <v>0</v>
      </c>
      <c r="T531" t="s">
        <v>44</v>
      </c>
      <c r="U531" t="s">
        <v>34</v>
      </c>
      <c r="V531" t="s">
        <v>34</v>
      </c>
      <c r="W531" t="s">
        <v>34</v>
      </c>
      <c r="X531" t="s">
        <v>34</v>
      </c>
      <c r="Y531" t="s">
        <v>33</v>
      </c>
      <c r="Z531" t="s">
        <v>34</v>
      </c>
      <c r="AA531" t="s">
        <v>33</v>
      </c>
      <c r="AB531" t="s">
        <v>38</v>
      </c>
      <c r="AC531">
        <v>0</v>
      </c>
      <c r="AD531">
        <v>0</v>
      </c>
      <c r="AE531" t="s">
        <v>39</v>
      </c>
      <c r="AF531" t="s">
        <v>1192</v>
      </c>
    </row>
    <row r="532" spans="1:32" x14ac:dyDescent="0.25">
      <c r="A532" t="s">
        <v>597</v>
      </c>
      <c r="B532">
        <v>75</v>
      </c>
      <c r="C532" t="s">
        <v>41</v>
      </c>
      <c r="D532" t="s">
        <v>32</v>
      </c>
      <c r="E532" t="s">
        <v>33</v>
      </c>
      <c r="F532" t="s">
        <v>33</v>
      </c>
      <c r="G532" t="s">
        <v>33</v>
      </c>
      <c r="H532" t="s">
        <v>33</v>
      </c>
      <c r="I532" t="s">
        <v>33</v>
      </c>
      <c r="J532" t="s">
        <v>33</v>
      </c>
      <c r="K532" t="s">
        <v>33</v>
      </c>
      <c r="L532" t="s">
        <v>42</v>
      </c>
      <c r="M532" t="s">
        <v>42</v>
      </c>
      <c r="N532">
        <v>3976</v>
      </c>
      <c r="O532">
        <v>0</v>
      </c>
      <c r="P532" t="s">
        <v>47</v>
      </c>
      <c r="Q532">
        <v>0</v>
      </c>
      <c r="R532">
        <v>0</v>
      </c>
      <c r="S532">
        <v>0</v>
      </c>
      <c r="T532" t="s">
        <v>44</v>
      </c>
      <c r="U532" t="s">
        <v>34</v>
      </c>
      <c r="V532" t="s">
        <v>33</v>
      </c>
      <c r="W532" t="s">
        <v>33</v>
      </c>
      <c r="X532" t="s">
        <v>33</v>
      </c>
      <c r="Y532" t="s">
        <v>34</v>
      </c>
      <c r="Z532" t="s">
        <v>33</v>
      </c>
      <c r="AA532" t="s">
        <v>33</v>
      </c>
      <c r="AB532" t="s">
        <v>48</v>
      </c>
      <c r="AC532">
        <v>0</v>
      </c>
      <c r="AD532">
        <v>0</v>
      </c>
      <c r="AE532" t="s">
        <v>39</v>
      </c>
      <c r="AF532" t="s">
        <v>1190</v>
      </c>
    </row>
    <row r="533" spans="1:32" x14ac:dyDescent="0.25">
      <c r="A533" t="s">
        <v>598</v>
      </c>
      <c r="B533">
        <v>62</v>
      </c>
      <c r="C533" t="s">
        <v>41</v>
      </c>
      <c r="D533" t="s">
        <v>32</v>
      </c>
      <c r="E533" t="s">
        <v>33</v>
      </c>
      <c r="F533" t="s">
        <v>33</v>
      </c>
      <c r="G533" t="s">
        <v>33</v>
      </c>
      <c r="H533" t="s">
        <v>33</v>
      </c>
      <c r="I533" t="s">
        <v>33</v>
      </c>
      <c r="J533" t="s">
        <v>33</v>
      </c>
      <c r="K533" t="s">
        <v>33</v>
      </c>
      <c r="L533" t="s">
        <v>42</v>
      </c>
      <c r="M533" t="s">
        <v>42</v>
      </c>
      <c r="N533">
        <v>3980</v>
      </c>
      <c r="O533">
        <v>0</v>
      </c>
      <c r="P533" t="s">
        <v>43</v>
      </c>
      <c r="Q533">
        <v>0</v>
      </c>
      <c r="R533">
        <v>0</v>
      </c>
      <c r="S533">
        <v>0</v>
      </c>
      <c r="T533" t="s">
        <v>44</v>
      </c>
      <c r="U533" t="s">
        <v>34</v>
      </c>
      <c r="V533" t="s">
        <v>33</v>
      </c>
      <c r="W533" t="s">
        <v>33</v>
      </c>
      <c r="X533" t="s">
        <v>33</v>
      </c>
      <c r="Y533" t="s">
        <v>33</v>
      </c>
      <c r="Z533" t="s">
        <v>33</v>
      </c>
      <c r="AA533" t="s">
        <v>33</v>
      </c>
      <c r="AB533" t="s">
        <v>48</v>
      </c>
      <c r="AC533">
        <v>0</v>
      </c>
      <c r="AD533">
        <v>0</v>
      </c>
      <c r="AE533" t="s">
        <v>39</v>
      </c>
      <c r="AF533" t="s">
        <v>1190</v>
      </c>
    </row>
    <row r="534" spans="1:32" x14ac:dyDescent="0.25">
      <c r="A534" t="s">
        <v>599</v>
      </c>
      <c r="B534">
        <v>79</v>
      </c>
      <c r="C534" t="s">
        <v>41</v>
      </c>
      <c r="D534" t="s">
        <v>32</v>
      </c>
      <c r="E534" t="s">
        <v>33</v>
      </c>
      <c r="F534" t="s">
        <v>33</v>
      </c>
      <c r="G534" t="s">
        <v>33</v>
      </c>
      <c r="H534" t="s">
        <v>33</v>
      </c>
      <c r="I534" t="s">
        <v>34</v>
      </c>
      <c r="J534" t="s">
        <v>34</v>
      </c>
      <c r="K534" t="s">
        <v>34</v>
      </c>
      <c r="L534" t="s">
        <v>560</v>
      </c>
      <c r="M534" t="s">
        <v>105</v>
      </c>
      <c r="N534">
        <v>301</v>
      </c>
      <c r="O534">
        <v>4</v>
      </c>
      <c r="P534" t="s">
        <v>68</v>
      </c>
      <c r="Q534">
        <v>4</v>
      </c>
      <c r="R534">
        <v>4</v>
      </c>
      <c r="S534">
        <v>4</v>
      </c>
      <c r="T534" t="s">
        <v>44</v>
      </c>
      <c r="U534" t="s">
        <v>34</v>
      </c>
      <c r="V534" t="s">
        <v>34</v>
      </c>
      <c r="W534" t="s">
        <v>33</v>
      </c>
      <c r="X534" t="s">
        <v>33</v>
      </c>
      <c r="Y534" t="s">
        <v>34</v>
      </c>
      <c r="Z534" t="s">
        <v>34</v>
      </c>
      <c r="AA534" t="s">
        <v>34</v>
      </c>
      <c r="AB534" t="s">
        <v>55</v>
      </c>
      <c r="AC534">
        <v>1</v>
      </c>
      <c r="AD534">
        <v>4</v>
      </c>
      <c r="AE534" t="s">
        <v>56</v>
      </c>
      <c r="AF534" t="s">
        <v>1191</v>
      </c>
    </row>
    <row r="535" spans="1:32" x14ac:dyDescent="0.25">
      <c r="A535" t="s">
        <v>600</v>
      </c>
      <c r="B535">
        <v>76</v>
      </c>
      <c r="C535" t="s">
        <v>41</v>
      </c>
      <c r="D535" t="s">
        <v>32</v>
      </c>
      <c r="E535" t="s">
        <v>33</v>
      </c>
      <c r="F535" t="s">
        <v>33</v>
      </c>
      <c r="G535" t="s">
        <v>33</v>
      </c>
      <c r="H535" t="s">
        <v>33</v>
      </c>
      <c r="I535" t="s">
        <v>33</v>
      </c>
      <c r="J535" t="s">
        <v>33</v>
      </c>
      <c r="K535" t="s">
        <v>33</v>
      </c>
      <c r="L535" t="s">
        <v>42</v>
      </c>
      <c r="M535" t="s">
        <v>42</v>
      </c>
      <c r="N535">
        <v>3984</v>
      </c>
      <c r="O535">
        <v>0</v>
      </c>
      <c r="P535" t="s">
        <v>66</v>
      </c>
      <c r="Q535">
        <v>0</v>
      </c>
      <c r="R535">
        <v>0</v>
      </c>
      <c r="S535">
        <v>0</v>
      </c>
      <c r="T535" t="s">
        <v>44</v>
      </c>
      <c r="U535" t="s">
        <v>33</v>
      </c>
      <c r="V535" t="s">
        <v>34</v>
      </c>
      <c r="W535" t="s">
        <v>33</v>
      </c>
      <c r="X535" t="s">
        <v>33</v>
      </c>
      <c r="Y535" t="s">
        <v>33</v>
      </c>
      <c r="Z535" t="s">
        <v>34</v>
      </c>
      <c r="AA535" t="s">
        <v>33</v>
      </c>
      <c r="AB535" t="s">
        <v>45</v>
      </c>
      <c r="AC535">
        <v>0</v>
      </c>
      <c r="AD535">
        <v>0</v>
      </c>
      <c r="AE535" t="s">
        <v>39</v>
      </c>
      <c r="AF535" t="s">
        <v>1193</v>
      </c>
    </row>
    <row r="536" spans="1:32" x14ac:dyDescent="0.25">
      <c r="A536" t="s">
        <v>601</v>
      </c>
      <c r="B536">
        <v>66</v>
      </c>
      <c r="C536" t="s">
        <v>41</v>
      </c>
      <c r="D536" t="s">
        <v>32</v>
      </c>
      <c r="E536" t="s">
        <v>33</v>
      </c>
      <c r="F536" t="s">
        <v>33</v>
      </c>
      <c r="G536" t="s">
        <v>33</v>
      </c>
      <c r="H536" t="s">
        <v>33</v>
      </c>
      <c r="I536" t="s">
        <v>33</v>
      </c>
      <c r="J536" t="s">
        <v>33</v>
      </c>
      <c r="K536" t="s">
        <v>33</v>
      </c>
      <c r="L536" t="s">
        <v>42</v>
      </c>
      <c r="M536" t="s">
        <v>42</v>
      </c>
      <c r="N536">
        <v>3999</v>
      </c>
      <c r="O536">
        <v>0</v>
      </c>
      <c r="P536" t="s">
        <v>145</v>
      </c>
      <c r="Q536">
        <v>0</v>
      </c>
      <c r="R536">
        <v>0</v>
      </c>
      <c r="S536">
        <v>0</v>
      </c>
      <c r="T536" t="s">
        <v>44</v>
      </c>
      <c r="U536" t="s">
        <v>33</v>
      </c>
      <c r="V536" t="s">
        <v>34</v>
      </c>
      <c r="W536" t="s">
        <v>33</v>
      </c>
      <c r="X536" t="s">
        <v>33</v>
      </c>
      <c r="Y536" t="s">
        <v>33</v>
      </c>
      <c r="Z536" t="s">
        <v>33</v>
      </c>
      <c r="AA536" t="s">
        <v>33</v>
      </c>
      <c r="AB536" t="s">
        <v>45</v>
      </c>
      <c r="AC536">
        <v>0</v>
      </c>
      <c r="AD536">
        <v>0</v>
      </c>
      <c r="AE536" t="s">
        <v>39</v>
      </c>
      <c r="AF536" t="s">
        <v>1193</v>
      </c>
    </row>
    <row r="537" spans="1:32" x14ac:dyDescent="0.25">
      <c r="A537" t="s">
        <v>602</v>
      </c>
      <c r="B537">
        <v>53</v>
      </c>
      <c r="C537" t="s">
        <v>51</v>
      </c>
      <c r="D537" t="s">
        <v>32</v>
      </c>
      <c r="E537" t="s">
        <v>33</v>
      </c>
      <c r="F537" t="s">
        <v>33</v>
      </c>
      <c r="G537" t="s">
        <v>33</v>
      </c>
      <c r="H537" t="s">
        <v>33</v>
      </c>
      <c r="I537" t="s">
        <v>33</v>
      </c>
      <c r="J537" t="s">
        <v>33</v>
      </c>
      <c r="K537" t="s">
        <v>33</v>
      </c>
      <c r="L537" t="s">
        <v>42</v>
      </c>
      <c r="M537" t="s">
        <v>42</v>
      </c>
      <c r="N537">
        <v>4000</v>
      </c>
      <c r="O537">
        <v>0</v>
      </c>
      <c r="P537" t="s">
        <v>47</v>
      </c>
      <c r="Q537">
        <v>0</v>
      </c>
      <c r="R537">
        <v>0</v>
      </c>
      <c r="S537">
        <v>0</v>
      </c>
      <c r="T537" t="s">
        <v>44</v>
      </c>
      <c r="U537" t="s">
        <v>34</v>
      </c>
      <c r="V537" t="s">
        <v>33</v>
      </c>
      <c r="W537" t="s">
        <v>33</v>
      </c>
      <c r="X537" t="s">
        <v>33</v>
      </c>
      <c r="Y537" t="s">
        <v>34</v>
      </c>
      <c r="Z537" t="s">
        <v>33</v>
      </c>
      <c r="AA537" t="s">
        <v>33</v>
      </c>
      <c r="AB537" t="s">
        <v>48</v>
      </c>
      <c r="AC537">
        <v>0</v>
      </c>
      <c r="AD537">
        <v>0</v>
      </c>
      <c r="AE537" t="s">
        <v>39</v>
      </c>
      <c r="AF537" t="s">
        <v>1190</v>
      </c>
    </row>
    <row r="538" spans="1:32" x14ac:dyDescent="0.25">
      <c r="A538" t="s">
        <v>603</v>
      </c>
      <c r="B538">
        <v>75</v>
      </c>
      <c r="C538" t="s">
        <v>41</v>
      </c>
      <c r="D538" t="s">
        <v>32</v>
      </c>
      <c r="E538" t="s">
        <v>33</v>
      </c>
      <c r="F538" t="s">
        <v>33</v>
      </c>
      <c r="G538" t="s">
        <v>33</v>
      </c>
      <c r="H538" t="s">
        <v>33</v>
      </c>
      <c r="I538" t="s">
        <v>33</v>
      </c>
      <c r="J538" t="s">
        <v>33</v>
      </c>
      <c r="K538" t="s">
        <v>33</v>
      </c>
      <c r="L538" t="s">
        <v>42</v>
      </c>
      <c r="M538" t="s">
        <v>42</v>
      </c>
      <c r="N538">
        <v>4004</v>
      </c>
      <c r="O538">
        <v>0</v>
      </c>
      <c r="P538" t="s">
        <v>59</v>
      </c>
      <c r="Q538">
        <v>0</v>
      </c>
      <c r="R538">
        <v>0</v>
      </c>
      <c r="S538">
        <v>0</v>
      </c>
      <c r="T538" t="s">
        <v>44</v>
      </c>
      <c r="U538" t="s">
        <v>34</v>
      </c>
      <c r="V538" t="s">
        <v>34</v>
      </c>
      <c r="W538" t="s">
        <v>33</v>
      </c>
      <c r="X538" t="s">
        <v>34</v>
      </c>
      <c r="Y538" t="s">
        <v>34</v>
      </c>
      <c r="Z538" t="s">
        <v>34</v>
      </c>
      <c r="AA538" t="s">
        <v>33</v>
      </c>
      <c r="AB538" t="s">
        <v>45</v>
      </c>
      <c r="AC538">
        <v>0</v>
      </c>
      <c r="AD538">
        <v>0</v>
      </c>
      <c r="AE538" t="s">
        <v>39</v>
      </c>
      <c r="AF538" t="s">
        <v>1193</v>
      </c>
    </row>
    <row r="539" spans="1:32" x14ac:dyDescent="0.25">
      <c r="A539" t="s">
        <v>604</v>
      </c>
      <c r="B539">
        <v>53</v>
      </c>
      <c r="C539" t="s">
        <v>51</v>
      </c>
      <c r="D539" t="s">
        <v>32</v>
      </c>
      <c r="E539" t="s">
        <v>33</v>
      </c>
      <c r="F539" t="s">
        <v>33</v>
      </c>
      <c r="G539" t="s">
        <v>33</v>
      </c>
      <c r="H539" t="s">
        <v>34</v>
      </c>
      <c r="I539" t="s">
        <v>34</v>
      </c>
      <c r="J539" t="s">
        <v>34</v>
      </c>
      <c r="K539" t="s">
        <v>34</v>
      </c>
      <c r="L539" t="s">
        <v>52</v>
      </c>
      <c r="M539" t="s">
        <v>52</v>
      </c>
      <c r="N539">
        <v>302</v>
      </c>
      <c r="O539">
        <v>2</v>
      </c>
      <c r="P539" t="s">
        <v>66</v>
      </c>
      <c r="Q539">
        <v>7</v>
      </c>
      <c r="R539">
        <v>7</v>
      </c>
      <c r="S539">
        <v>7</v>
      </c>
      <c r="T539" t="s">
        <v>37</v>
      </c>
      <c r="U539" t="s">
        <v>34</v>
      </c>
      <c r="V539" t="s">
        <v>34</v>
      </c>
      <c r="W539" t="s">
        <v>33</v>
      </c>
      <c r="X539" t="s">
        <v>33</v>
      </c>
      <c r="Y539" t="s">
        <v>33</v>
      </c>
      <c r="Z539" t="s">
        <v>33</v>
      </c>
      <c r="AA539" t="s">
        <v>34</v>
      </c>
      <c r="AB539" t="s">
        <v>55</v>
      </c>
      <c r="AC539">
        <v>1</v>
      </c>
      <c r="AD539">
        <v>7</v>
      </c>
      <c r="AE539" t="s">
        <v>56</v>
      </c>
      <c r="AF539" t="s">
        <v>1191</v>
      </c>
    </row>
    <row r="540" spans="1:32" x14ac:dyDescent="0.25">
      <c r="A540" t="s">
        <v>605</v>
      </c>
      <c r="B540">
        <v>65</v>
      </c>
      <c r="C540" t="s">
        <v>41</v>
      </c>
      <c r="D540" t="s">
        <v>32</v>
      </c>
      <c r="E540" t="s">
        <v>33</v>
      </c>
      <c r="F540" t="s">
        <v>33</v>
      </c>
      <c r="G540" t="s">
        <v>33</v>
      </c>
      <c r="H540" t="s">
        <v>33</v>
      </c>
      <c r="I540" t="s">
        <v>33</v>
      </c>
      <c r="J540" t="s">
        <v>33</v>
      </c>
      <c r="K540" t="s">
        <v>33</v>
      </c>
      <c r="L540" t="s">
        <v>42</v>
      </c>
      <c r="M540" t="s">
        <v>42</v>
      </c>
      <c r="N540">
        <v>4018</v>
      </c>
      <c r="O540">
        <v>0</v>
      </c>
      <c r="P540" t="s">
        <v>47</v>
      </c>
      <c r="Q540">
        <v>0</v>
      </c>
      <c r="R540">
        <v>0</v>
      </c>
      <c r="S540">
        <v>0</v>
      </c>
      <c r="T540" t="s">
        <v>44</v>
      </c>
      <c r="U540" t="s">
        <v>34</v>
      </c>
      <c r="V540" t="s">
        <v>34</v>
      </c>
      <c r="W540" t="s">
        <v>33</v>
      </c>
      <c r="X540" t="s">
        <v>33</v>
      </c>
      <c r="Y540" t="s">
        <v>33</v>
      </c>
      <c r="Z540" t="s">
        <v>33</v>
      </c>
      <c r="AA540" t="s">
        <v>33</v>
      </c>
      <c r="AB540" t="s">
        <v>48</v>
      </c>
      <c r="AC540">
        <v>0</v>
      </c>
      <c r="AD540">
        <v>0</v>
      </c>
      <c r="AE540" t="s">
        <v>39</v>
      </c>
      <c r="AF540" t="s">
        <v>1190</v>
      </c>
    </row>
    <row r="541" spans="1:32" x14ac:dyDescent="0.25">
      <c r="A541" t="s">
        <v>606</v>
      </c>
      <c r="B541">
        <v>79</v>
      </c>
      <c r="C541" t="s">
        <v>41</v>
      </c>
      <c r="D541" t="s">
        <v>32</v>
      </c>
      <c r="E541" t="s">
        <v>33</v>
      </c>
      <c r="F541" t="s">
        <v>33</v>
      </c>
      <c r="G541" t="s">
        <v>33</v>
      </c>
      <c r="H541" t="s">
        <v>33</v>
      </c>
      <c r="I541" t="s">
        <v>33</v>
      </c>
      <c r="J541" t="s">
        <v>33</v>
      </c>
      <c r="K541" t="s">
        <v>33</v>
      </c>
      <c r="L541" t="s">
        <v>42</v>
      </c>
      <c r="M541" t="s">
        <v>42</v>
      </c>
      <c r="N541">
        <v>4023</v>
      </c>
      <c r="O541">
        <v>0</v>
      </c>
      <c r="P541" t="s">
        <v>66</v>
      </c>
      <c r="Q541">
        <v>0</v>
      </c>
      <c r="R541">
        <v>0</v>
      </c>
      <c r="S541">
        <v>0</v>
      </c>
      <c r="T541" t="s">
        <v>44</v>
      </c>
      <c r="U541" t="s">
        <v>34</v>
      </c>
      <c r="V541" t="s">
        <v>33</v>
      </c>
      <c r="W541" t="s">
        <v>33</v>
      </c>
      <c r="X541" t="s">
        <v>33</v>
      </c>
      <c r="Y541" t="s">
        <v>33</v>
      </c>
      <c r="Z541" t="s">
        <v>34</v>
      </c>
      <c r="AA541" t="s">
        <v>33</v>
      </c>
      <c r="AB541" t="s">
        <v>48</v>
      </c>
      <c r="AC541">
        <v>0</v>
      </c>
      <c r="AD541">
        <v>0</v>
      </c>
      <c r="AE541" t="s">
        <v>39</v>
      </c>
      <c r="AF541" t="s">
        <v>1190</v>
      </c>
    </row>
    <row r="542" spans="1:32" x14ac:dyDescent="0.25">
      <c r="A542" t="s">
        <v>607</v>
      </c>
      <c r="B542">
        <v>83</v>
      </c>
      <c r="C542" t="s">
        <v>41</v>
      </c>
      <c r="D542" t="s">
        <v>32</v>
      </c>
      <c r="E542" t="s">
        <v>33</v>
      </c>
      <c r="F542" t="s">
        <v>33</v>
      </c>
      <c r="G542" t="s">
        <v>33</v>
      </c>
      <c r="H542" t="s">
        <v>33</v>
      </c>
      <c r="I542" t="s">
        <v>33</v>
      </c>
      <c r="J542" t="s">
        <v>33</v>
      </c>
      <c r="K542" t="s">
        <v>33</v>
      </c>
      <c r="L542" t="s">
        <v>42</v>
      </c>
      <c r="M542" t="s">
        <v>42</v>
      </c>
      <c r="N542">
        <v>4032</v>
      </c>
      <c r="O542">
        <v>0</v>
      </c>
      <c r="P542" t="s">
        <v>63</v>
      </c>
      <c r="Q542">
        <v>0</v>
      </c>
      <c r="R542">
        <v>0</v>
      </c>
      <c r="S542">
        <v>0</v>
      </c>
      <c r="T542" t="s">
        <v>44</v>
      </c>
      <c r="U542" t="s">
        <v>34</v>
      </c>
      <c r="V542" t="s">
        <v>33</v>
      </c>
      <c r="W542" t="s">
        <v>33</v>
      </c>
      <c r="X542" t="s">
        <v>33</v>
      </c>
      <c r="Y542" t="s">
        <v>33</v>
      </c>
      <c r="Z542" t="s">
        <v>33</v>
      </c>
      <c r="AA542" t="s">
        <v>33</v>
      </c>
      <c r="AB542" t="s">
        <v>48</v>
      </c>
      <c r="AC542">
        <v>0</v>
      </c>
      <c r="AD542">
        <v>0</v>
      </c>
      <c r="AE542" t="s">
        <v>39</v>
      </c>
      <c r="AF542" t="s">
        <v>1190</v>
      </c>
    </row>
    <row r="543" spans="1:32" x14ac:dyDescent="0.25">
      <c r="A543" t="s">
        <v>608</v>
      </c>
      <c r="B543">
        <v>22</v>
      </c>
      <c r="C543" t="s">
        <v>31</v>
      </c>
      <c r="D543" t="s">
        <v>32</v>
      </c>
      <c r="E543" t="s">
        <v>33</v>
      </c>
      <c r="F543" t="s">
        <v>33</v>
      </c>
      <c r="G543" t="s">
        <v>33</v>
      </c>
      <c r="H543" t="s">
        <v>33</v>
      </c>
      <c r="I543" t="s">
        <v>33</v>
      </c>
      <c r="J543" t="s">
        <v>33</v>
      </c>
      <c r="K543" t="s">
        <v>33</v>
      </c>
      <c r="L543" t="s">
        <v>42</v>
      </c>
      <c r="M543" t="s">
        <v>42</v>
      </c>
      <c r="N543">
        <v>4038</v>
      </c>
      <c r="O543">
        <v>0</v>
      </c>
      <c r="P543" t="s">
        <v>36</v>
      </c>
      <c r="Q543">
        <v>0</v>
      </c>
      <c r="R543">
        <v>0</v>
      </c>
      <c r="S543">
        <v>0</v>
      </c>
      <c r="T543" t="s">
        <v>44</v>
      </c>
      <c r="U543" t="s">
        <v>33</v>
      </c>
      <c r="V543" t="s">
        <v>34</v>
      </c>
      <c r="W543" t="s">
        <v>33</v>
      </c>
      <c r="X543" t="s">
        <v>33</v>
      </c>
      <c r="Y543" t="s">
        <v>33</v>
      </c>
      <c r="Z543" t="s">
        <v>34</v>
      </c>
      <c r="AA543" t="s">
        <v>33</v>
      </c>
      <c r="AB543" t="s">
        <v>38</v>
      </c>
      <c r="AC543">
        <v>0</v>
      </c>
      <c r="AD543">
        <v>0</v>
      </c>
      <c r="AE543" t="s">
        <v>39</v>
      </c>
      <c r="AF543" t="s">
        <v>1192</v>
      </c>
    </row>
    <row r="544" spans="1:32" x14ac:dyDescent="0.25">
      <c r="A544" t="s">
        <v>609</v>
      </c>
      <c r="B544">
        <v>45</v>
      </c>
      <c r="C544" t="s">
        <v>51</v>
      </c>
      <c r="D544" t="s">
        <v>32</v>
      </c>
      <c r="E544" t="s">
        <v>33</v>
      </c>
      <c r="F544" t="s">
        <v>33</v>
      </c>
      <c r="G544" t="s">
        <v>33</v>
      </c>
      <c r="H544" t="s">
        <v>33</v>
      </c>
      <c r="I544" t="s">
        <v>33</v>
      </c>
      <c r="J544" t="s">
        <v>33</v>
      </c>
      <c r="K544" t="s">
        <v>33</v>
      </c>
      <c r="L544" t="s">
        <v>42</v>
      </c>
      <c r="M544" t="s">
        <v>42</v>
      </c>
      <c r="N544">
        <v>4052</v>
      </c>
      <c r="O544">
        <v>0</v>
      </c>
      <c r="P544" t="s">
        <v>68</v>
      </c>
      <c r="Q544">
        <v>0</v>
      </c>
      <c r="R544">
        <v>0</v>
      </c>
      <c r="S544">
        <v>0</v>
      </c>
      <c r="T544" t="s">
        <v>44</v>
      </c>
      <c r="U544" t="s">
        <v>33</v>
      </c>
      <c r="V544" t="s">
        <v>34</v>
      </c>
      <c r="W544" t="s">
        <v>33</v>
      </c>
      <c r="X544" t="s">
        <v>33</v>
      </c>
      <c r="Y544" t="s">
        <v>33</v>
      </c>
      <c r="Z544" t="s">
        <v>34</v>
      </c>
      <c r="AA544" t="s">
        <v>33</v>
      </c>
      <c r="AB544" t="s">
        <v>45</v>
      </c>
      <c r="AC544">
        <v>0</v>
      </c>
      <c r="AD544">
        <v>0</v>
      </c>
      <c r="AE544" t="s">
        <v>39</v>
      </c>
      <c r="AF544" t="s">
        <v>1193</v>
      </c>
    </row>
    <row r="545" spans="1:32" x14ac:dyDescent="0.25">
      <c r="A545" t="s">
        <v>610</v>
      </c>
      <c r="B545">
        <v>75</v>
      </c>
      <c r="C545" t="s">
        <v>41</v>
      </c>
      <c r="D545" t="s">
        <v>32</v>
      </c>
      <c r="E545" t="s">
        <v>33</v>
      </c>
      <c r="F545" t="s">
        <v>33</v>
      </c>
      <c r="G545" t="s">
        <v>33</v>
      </c>
      <c r="H545" t="s">
        <v>33</v>
      </c>
      <c r="I545" t="s">
        <v>33</v>
      </c>
      <c r="J545" t="s">
        <v>33</v>
      </c>
      <c r="K545" t="s">
        <v>33</v>
      </c>
      <c r="L545" t="s">
        <v>42</v>
      </c>
      <c r="M545" t="s">
        <v>42</v>
      </c>
      <c r="N545">
        <v>4061</v>
      </c>
      <c r="O545">
        <v>0</v>
      </c>
      <c r="P545" t="s">
        <v>81</v>
      </c>
      <c r="Q545">
        <v>0</v>
      </c>
      <c r="R545">
        <v>0</v>
      </c>
      <c r="S545">
        <v>0</v>
      </c>
      <c r="T545" t="s">
        <v>44</v>
      </c>
      <c r="U545" t="s">
        <v>34</v>
      </c>
      <c r="V545" t="s">
        <v>33</v>
      </c>
      <c r="W545" t="s">
        <v>33</v>
      </c>
      <c r="X545" t="s">
        <v>33</v>
      </c>
      <c r="Y545" t="s">
        <v>33</v>
      </c>
      <c r="Z545" t="s">
        <v>33</v>
      </c>
      <c r="AA545" t="s">
        <v>33</v>
      </c>
      <c r="AB545" t="s">
        <v>48</v>
      </c>
      <c r="AC545">
        <v>0</v>
      </c>
      <c r="AD545">
        <v>0</v>
      </c>
      <c r="AE545" t="s">
        <v>39</v>
      </c>
      <c r="AF545" t="s">
        <v>1190</v>
      </c>
    </row>
    <row r="546" spans="1:32" x14ac:dyDescent="0.25">
      <c r="A546" t="s">
        <v>611</v>
      </c>
      <c r="B546">
        <v>47</v>
      </c>
      <c r="C546" t="s">
        <v>51</v>
      </c>
      <c r="D546" t="s">
        <v>32</v>
      </c>
      <c r="E546" t="s">
        <v>33</v>
      </c>
      <c r="F546" t="s">
        <v>33</v>
      </c>
      <c r="G546" t="s">
        <v>33</v>
      </c>
      <c r="H546" t="s">
        <v>33</v>
      </c>
      <c r="I546" t="s">
        <v>33</v>
      </c>
      <c r="J546" t="s">
        <v>33</v>
      </c>
      <c r="K546" t="s">
        <v>33</v>
      </c>
      <c r="L546" t="s">
        <v>42</v>
      </c>
      <c r="M546" t="s">
        <v>42</v>
      </c>
      <c r="N546">
        <v>4076</v>
      </c>
      <c r="O546">
        <v>0</v>
      </c>
      <c r="P546" t="s">
        <v>36</v>
      </c>
      <c r="Q546">
        <v>0</v>
      </c>
      <c r="R546">
        <v>0</v>
      </c>
      <c r="S546">
        <v>0</v>
      </c>
      <c r="T546" t="s">
        <v>44</v>
      </c>
      <c r="U546" t="s">
        <v>33</v>
      </c>
      <c r="V546" t="s">
        <v>34</v>
      </c>
      <c r="W546" t="s">
        <v>34</v>
      </c>
      <c r="X546" t="s">
        <v>33</v>
      </c>
      <c r="Y546" t="s">
        <v>33</v>
      </c>
      <c r="Z546" t="s">
        <v>33</v>
      </c>
      <c r="AA546" t="s">
        <v>33</v>
      </c>
      <c r="AB546" t="s">
        <v>48</v>
      </c>
      <c r="AC546">
        <v>0</v>
      </c>
      <c r="AD546">
        <v>0</v>
      </c>
      <c r="AE546" t="s">
        <v>39</v>
      </c>
      <c r="AF546" t="s">
        <v>1190</v>
      </c>
    </row>
    <row r="547" spans="1:32" x14ac:dyDescent="0.25">
      <c r="A547" t="s">
        <v>612</v>
      </c>
      <c r="B547">
        <v>68</v>
      </c>
      <c r="C547" t="s">
        <v>41</v>
      </c>
      <c r="D547" t="s">
        <v>32</v>
      </c>
      <c r="E547" t="s">
        <v>33</v>
      </c>
      <c r="F547" t="s">
        <v>33</v>
      </c>
      <c r="G547" t="s">
        <v>33</v>
      </c>
      <c r="H547" t="s">
        <v>33</v>
      </c>
      <c r="I547" t="s">
        <v>33</v>
      </c>
      <c r="J547" t="s">
        <v>33</v>
      </c>
      <c r="K547" t="s">
        <v>33</v>
      </c>
      <c r="L547" t="s">
        <v>42</v>
      </c>
      <c r="M547" t="s">
        <v>42</v>
      </c>
      <c r="N547">
        <v>4080</v>
      </c>
      <c r="O547">
        <v>0</v>
      </c>
      <c r="P547" t="s">
        <v>47</v>
      </c>
      <c r="Q547">
        <v>0</v>
      </c>
      <c r="R547">
        <v>0</v>
      </c>
      <c r="S547">
        <v>0</v>
      </c>
      <c r="T547" t="s">
        <v>44</v>
      </c>
      <c r="U547" t="s">
        <v>34</v>
      </c>
      <c r="V547" t="s">
        <v>33</v>
      </c>
      <c r="W547" t="s">
        <v>33</v>
      </c>
      <c r="X547" t="s">
        <v>34</v>
      </c>
      <c r="Y547" t="s">
        <v>33</v>
      </c>
      <c r="Z547" t="s">
        <v>33</v>
      </c>
      <c r="AA547" t="s">
        <v>33</v>
      </c>
      <c r="AB547" t="s">
        <v>48</v>
      </c>
      <c r="AC547">
        <v>0</v>
      </c>
      <c r="AD547">
        <v>0</v>
      </c>
      <c r="AE547" t="s">
        <v>39</v>
      </c>
      <c r="AF547" t="s">
        <v>1190</v>
      </c>
    </row>
    <row r="548" spans="1:32" x14ac:dyDescent="0.25">
      <c r="A548" t="s">
        <v>613</v>
      </c>
      <c r="B548">
        <v>69</v>
      </c>
      <c r="C548" t="s">
        <v>41</v>
      </c>
      <c r="D548" t="s">
        <v>32</v>
      </c>
      <c r="E548" t="s">
        <v>33</v>
      </c>
      <c r="F548" t="s">
        <v>33</v>
      </c>
      <c r="G548" t="s">
        <v>33</v>
      </c>
      <c r="H548" t="s">
        <v>33</v>
      </c>
      <c r="I548" t="s">
        <v>33</v>
      </c>
      <c r="J548" t="s">
        <v>33</v>
      </c>
      <c r="K548" t="s">
        <v>33</v>
      </c>
      <c r="L548" t="s">
        <v>42</v>
      </c>
      <c r="M548" t="s">
        <v>42</v>
      </c>
      <c r="N548">
        <v>4095</v>
      </c>
      <c r="O548">
        <v>0</v>
      </c>
      <c r="P548" t="s">
        <v>63</v>
      </c>
      <c r="Q548">
        <v>0</v>
      </c>
      <c r="R548">
        <v>0</v>
      </c>
      <c r="S548">
        <v>0</v>
      </c>
      <c r="T548" t="s">
        <v>44</v>
      </c>
      <c r="U548" t="s">
        <v>34</v>
      </c>
      <c r="V548" t="s">
        <v>33</v>
      </c>
      <c r="W548" t="s">
        <v>33</v>
      </c>
      <c r="X548" t="s">
        <v>33</v>
      </c>
      <c r="Y548" t="s">
        <v>33</v>
      </c>
      <c r="Z548" t="s">
        <v>33</v>
      </c>
      <c r="AA548" t="s">
        <v>33</v>
      </c>
      <c r="AB548" t="s">
        <v>48</v>
      </c>
      <c r="AC548">
        <v>0</v>
      </c>
      <c r="AD548">
        <v>0</v>
      </c>
      <c r="AE548" t="s">
        <v>39</v>
      </c>
      <c r="AF548" t="s">
        <v>1190</v>
      </c>
    </row>
    <row r="549" spans="1:32" x14ac:dyDescent="0.25">
      <c r="A549" t="s">
        <v>614</v>
      </c>
      <c r="B549">
        <v>80</v>
      </c>
      <c r="C549" t="s">
        <v>41</v>
      </c>
      <c r="D549" t="s">
        <v>32</v>
      </c>
      <c r="E549" t="s">
        <v>33</v>
      </c>
      <c r="F549" t="s">
        <v>33</v>
      </c>
      <c r="G549" t="s">
        <v>33</v>
      </c>
      <c r="H549" t="s">
        <v>33</v>
      </c>
      <c r="I549" t="s">
        <v>34</v>
      </c>
      <c r="J549" t="s">
        <v>34</v>
      </c>
      <c r="K549" t="s">
        <v>34</v>
      </c>
      <c r="L549" t="s">
        <v>615</v>
      </c>
      <c r="M549" t="s">
        <v>615</v>
      </c>
      <c r="N549">
        <v>304</v>
      </c>
      <c r="O549">
        <v>3</v>
      </c>
      <c r="P549" t="s">
        <v>43</v>
      </c>
      <c r="Q549">
        <v>10</v>
      </c>
      <c r="R549">
        <v>6</v>
      </c>
      <c r="S549">
        <v>8</v>
      </c>
      <c r="T549" t="s">
        <v>37</v>
      </c>
      <c r="U549" t="s">
        <v>34</v>
      </c>
      <c r="V549" t="s">
        <v>34</v>
      </c>
      <c r="W549" t="s">
        <v>34</v>
      </c>
      <c r="X549" t="s">
        <v>33</v>
      </c>
      <c r="Y549" t="s">
        <v>34</v>
      </c>
      <c r="Z549" t="s">
        <v>33</v>
      </c>
      <c r="AA549" t="s">
        <v>34</v>
      </c>
      <c r="AB549" t="s">
        <v>55</v>
      </c>
      <c r="AC549">
        <v>1</v>
      </c>
      <c r="AD549">
        <v>8</v>
      </c>
      <c r="AE549" t="s">
        <v>56</v>
      </c>
      <c r="AF549" t="s">
        <v>1191</v>
      </c>
    </row>
    <row r="550" spans="1:32" x14ac:dyDescent="0.25">
      <c r="A550" t="s">
        <v>616</v>
      </c>
      <c r="B550">
        <v>46</v>
      </c>
      <c r="C550" t="s">
        <v>51</v>
      </c>
      <c r="D550" t="s">
        <v>32</v>
      </c>
      <c r="E550" t="s">
        <v>33</v>
      </c>
      <c r="F550" t="s">
        <v>33</v>
      </c>
      <c r="G550" t="s">
        <v>33</v>
      </c>
      <c r="H550" t="s">
        <v>33</v>
      </c>
      <c r="I550" t="s">
        <v>33</v>
      </c>
      <c r="J550" t="s">
        <v>33</v>
      </c>
      <c r="K550" t="s">
        <v>33</v>
      </c>
      <c r="L550" t="s">
        <v>42</v>
      </c>
      <c r="M550" t="s">
        <v>42</v>
      </c>
      <c r="N550">
        <v>4107</v>
      </c>
      <c r="O550">
        <v>0</v>
      </c>
      <c r="P550" t="s">
        <v>66</v>
      </c>
      <c r="Q550">
        <v>0</v>
      </c>
      <c r="R550">
        <v>0</v>
      </c>
      <c r="S550">
        <v>0</v>
      </c>
      <c r="T550" t="s">
        <v>44</v>
      </c>
      <c r="U550" t="s">
        <v>33</v>
      </c>
      <c r="V550" t="s">
        <v>34</v>
      </c>
      <c r="W550" t="s">
        <v>33</v>
      </c>
      <c r="X550" t="s">
        <v>33</v>
      </c>
      <c r="Y550" t="s">
        <v>33</v>
      </c>
      <c r="Z550" t="s">
        <v>33</v>
      </c>
      <c r="AA550" t="s">
        <v>33</v>
      </c>
      <c r="AB550" t="s">
        <v>48</v>
      </c>
      <c r="AC550">
        <v>0</v>
      </c>
      <c r="AD550">
        <v>0</v>
      </c>
      <c r="AE550" t="s">
        <v>39</v>
      </c>
      <c r="AF550" t="s">
        <v>1190</v>
      </c>
    </row>
    <row r="551" spans="1:32" x14ac:dyDescent="0.25">
      <c r="A551" t="s">
        <v>617</v>
      </c>
      <c r="B551">
        <v>17</v>
      </c>
      <c r="C551" t="s">
        <v>31</v>
      </c>
      <c r="D551" t="s">
        <v>32</v>
      </c>
      <c r="E551" t="s">
        <v>33</v>
      </c>
      <c r="F551" t="s">
        <v>33</v>
      </c>
      <c r="G551" t="s">
        <v>33</v>
      </c>
      <c r="H551" t="s">
        <v>33</v>
      </c>
      <c r="I551" t="s">
        <v>33</v>
      </c>
      <c r="J551" t="s">
        <v>33</v>
      </c>
      <c r="K551" t="s">
        <v>33</v>
      </c>
      <c r="L551" t="s">
        <v>42</v>
      </c>
      <c r="M551" t="s">
        <v>42</v>
      </c>
      <c r="N551">
        <v>4123</v>
      </c>
      <c r="O551">
        <v>0</v>
      </c>
      <c r="P551" t="s">
        <v>59</v>
      </c>
      <c r="Q551">
        <v>0</v>
      </c>
      <c r="R551">
        <v>0</v>
      </c>
      <c r="S551">
        <v>0</v>
      </c>
      <c r="T551" t="s">
        <v>44</v>
      </c>
      <c r="U551" t="s">
        <v>33</v>
      </c>
      <c r="V551" t="s">
        <v>34</v>
      </c>
      <c r="W551" t="s">
        <v>33</v>
      </c>
      <c r="X551" t="s">
        <v>33</v>
      </c>
      <c r="Y551" t="s">
        <v>33</v>
      </c>
      <c r="Z551" t="s">
        <v>34</v>
      </c>
      <c r="AA551" t="s">
        <v>33</v>
      </c>
      <c r="AB551" t="s">
        <v>38</v>
      </c>
      <c r="AC551">
        <v>0</v>
      </c>
      <c r="AD551">
        <v>0</v>
      </c>
      <c r="AE551" t="s">
        <v>39</v>
      </c>
      <c r="AF551" t="s">
        <v>1192</v>
      </c>
    </row>
    <row r="552" spans="1:32" x14ac:dyDescent="0.25">
      <c r="A552" t="s">
        <v>618</v>
      </c>
      <c r="B552">
        <v>50</v>
      </c>
      <c r="C552" t="s">
        <v>51</v>
      </c>
      <c r="D552" t="s">
        <v>32</v>
      </c>
      <c r="E552" t="s">
        <v>33</v>
      </c>
      <c r="F552" t="s">
        <v>33</v>
      </c>
      <c r="G552" t="s">
        <v>33</v>
      </c>
      <c r="H552" t="s">
        <v>33</v>
      </c>
      <c r="I552" t="s">
        <v>33</v>
      </c>
      <c r="J552" t="s">
        <v>33</v>
      </c>
      <c r="K552" t="s">
        <v>33</v>
      </c>
      <c r="L552" t="s">
        <v>42</v>
      </c>
      <c r="M552" t="s">
        <v>42</v>
      </c>
      <c r="N552">
        <v>4126</v>
      </c>
      <c r="O552">
        <v>0</v>
      </c>
      <c r="P552" t="s">
        <v>47</v>
      </c>
      <c r="Q552">
        <v>0</v>
      </c>
      <c r="R552">
        <v>0</v>
      </c>
      <c r="S552">
        <v>0</v>
      </c>
      <c r="T552" t="s">
        <v>44</v>
      </c>
      <c r="U552" t="s">
        <v>34</v>
      </c>
      <c r="V552" t="s">
        <v>33</v>
      </c>
      <c r="W552" t="s">
        <v>33</v>
      </c>
      <c r="X552" t="s">
        <v>33</v>
      </c>
      <c r="Y552" t="s">
        <v>33</v>
      </c>
      <c r="Z552" t="s">
        <v>33</v>
      </c>
      <c r="AA552" t="s">
        <v>33</v>
      </c>
      <c r="AB552" t="s">
        <v>48</v>
      </c>
      <c r="AC552">
        <v>0</v>
      </c>
      <c r="AD552">
        <v>0</v>
      </c>
      <c r="AE552" t="s">
        <v>39</v>
      </c>
      <c r="AF552" t="s">
        <v>1190</v>
      </c>
    </row>
    <row r="553" spans="1:32" x14ac:dyDescent="0.25">
      <c r="A553" t="s">
        <v>619</v>
      </c>
      <c r="B553">
        <v>80</v>
      </c>
      <c r="C553" t="s">
        <v>41</v>
      </c>
      <c r="D553" t="s">
        <v>32</v>
      </c>
      <c r="E553" t="s">
        <v>33</v>
      </c>
      <c r="F553" t="s">
        <v>33</v>
      </c>
      <c r="G553" t="s">
        <v>33</v>
      </c>
      <c r="H553" t="s">
        <v>33</v>
      </c>
      <c r="I553" t="s">
        <v>33</v>
      </c>
      <c r="J553" t="s">
        <v>33</v>
      </c>
      <c r="K553" t="s">
        <v>33</v>
      </c>
      <c r="L553" t="s">
        <v>42</v>
      </c>
      <c r="M553" t="s">
        <v>42</v>
      </c>
      <c r="N553">
        <v>4134</v>
      </c>
      <c r="O553">
        <v>0</v>
      </c>
      <c r="P553" t="s">
        <v>53</v>
      </c>
      <c r="Q553">
        <v>0</v>
      </c>
      <c r="R553">
        <v>0</v>
      </c>
      <c r="S553">
        <v>0</v>
      </c>
      <c r="T553" t="s">
        <v>44</v>
      </c>
      <c r="U553" t="s">
        <v>34</v>
      </c>
      <c r="V553" t="s">
        <v>33</v>
      </c>
      <c r="W553" t="s">
        <v>33</v>
      </c>
      <c r="X553" t="s">
        <v>33</v>
      </c>
      <c r="Y553" t="s">
        <v>33</v>
      </c>
      <c r="Z553" t="s">
        <v>33</v>
      </c>
      <c r="AA553" t="s">
        <v>33</v>
      </c>
      <c r="AB553" t="s">
        <v>48</v>
      </c>
      <c r="AC553">
        <v>0</v>
      </c>
      <c r="AD553">
        <v>0</v>
      </c>
      <c r="AE553" t="s">
        <v>39</v>
      </c>
      <c r="AF553" t="s">
        <v>1190</v>
      </c>
    </row>
    <row r="554" spans="1:32" x14ac:dyDescent="0.25">
      <c r="A554" t="s">
        <v>1117</v>
      </c>
      <c r="B554">
        <v>57</v>
      </c>
      <c r="C554" t="s">
        <v>51</v>
      </c>
      <c r="D554" t="s">
        <v>79</v>
      </c>
      <c r="E554" t="s">
        <v>33</v>
      </c>
      <c r="F554" t="s">
        <v>33</v>
      </c>
      <c r="G554" t="s">
        <v>33</v>
      </c>
      <c r="H554" t="s">
        <v>34</v>
      </c>
      <c r="I554" t="s">
        <v>33</v>
      </c>
      <c r="J554" t="s">
        <v>34</v>
      </c>
      <c r="K554" t="s">
        <v>33</v>
      </c>
      <c r="L554" t="s">
        <v>35</v>
      </c>
      <c r="M554" t="s">
        <v>35</v>
      </c>
      <c r="N554">
        <v>1700</v>
      </c>
      <c r="O554">
        <v>2</v>
      </c>
      <c r="P554" t="s">
        <v>81</v>
      </c>
      <c r="Q554">
        <v>8</v>
      </c>
      <c r="R554">
        <v>8</v>
      </c>
      <c r="S554">
        <v>8</v>
      </c>
      <c r="T554" t="s">
        <v>37</v>
      </c>
      <c r="U554" t="s">
        <v>34</v>
      </c>
      <c r="V554" t="s">
        <v>33</v>
      </c>
      <c r="W554" t="s">
        <v>33</v>
      </c>
      <c r="X554" t="s">
        <v>33</v>
      </c>
      <c r="Y554" t="s">
        <v>33</v>
      </c>
      <c r="Z554" t="s">
        <v>34</v>
      </c>
      <c r="AA554" t="s">
        <v>34</v>
      </c>
      <c r="AB554" t="s">
        <v>48</v>
      </c>
      <c r="AC554">
        <v>0</v>
      </c>
      <c r="AD554">
        <v>8</v>
      </c>
      <c r="AE554" t="s">
        <v>39</v>
      </c>
      <c r="AF554" t="s">
        <v>1190</v>
      </c>
    </row>
    <row r="555" spans="1:32" x14ac:dyDescent="0.25">
      <c r="A555" t="s">
        <v>621</v>
      </c>
      <c r="B555">
        <v>39</v>
      </c>
      <c r="C555" t="s">
        <v>58</v>
      </c>
      <c r="D555" t="s">
        <v>32</v>
      </c>
      <c r="E555" t="s">
        <v>33</v>
      </c>
      <c r="F555" t="s">
        <v>33</v>
      </c>
      <c r="G555" t="s">
        <v>33</v>
      </c>
      <c r="H555" t="s">
        <v>33</v>
      </c>
      <c r="I555" t="s">
        <v>33</v>
      </c>
      <c r="J555" t="s">
        <v>33</v>
      </c>
      <c r="K555" t="s">
        <v>33</v>
      </c>
      <c r="L555" t="s">
        <v>42</v>
      </c>
      <c r="M555" t="s">
        <v>42</v>
      </c>
      <c r="N555">
        <v>4136</v>
      </c>
      <c r="O555">
        <v>0</v>
      </c>
      <c r="P555" t="s">
        <v>47</v>
      </c>
      <c r="Q555">
        <v>0</v>
      </c>
      <c r="R555">
        <v>0</v>
      </c>
      <c r="S555">
        <v>0</v>
      </c>
      <c r="T555" t="s">
        <v>44</v>
      </c>
      <c r="U555" t="s">
        <v>33</v>
      </c>
      <c r="V555" t="s">
        <v>33</v>
      </c>
      <c r="W555" t="s">
        <v>33</v>
      </c>
      <c r="X555" t="s">
        <v>33</v>
      </c>
      <c r="Y555" t="s">
        <v>33</v>
      </c>
      <c r="Z555" t="s">
        <v>34</v>
      </c>
      <c r="AA555" t="s">
        <v>33</v>
      </c>
      <c r="AB555" t="s">
        <v>48</v>
      </c>
      <c r="AC555">
        <v>0</v>
      </c>
      <c r="AD555">
        <v>0</v>
      </c>
      <c r="AE555" t="s">
        <v>39</v>
      </c>
      <c r="AF555" t="s">
        <v>1190</v>
      </c>
    </row>
    <row r="556" spans="1:32" x14ac:dyDescent="0.25">
      <c r="A556" t="s">
        <v>622</v>
      </c>
      <c r="B556">
        <v>50</v>
      </c>
      <c r="C556" t="s">
        <v>51</v>
      </c>
      <c r="D556" t="s">
        <v>32</v>
      </c>
      <c r="E556" t="s">
        <v>33</v>
      </c>
      <c r="F556" t="s">
        <v>33</v>
      </c>
      <c r="G556" t="s">
        <v>33</v>
      </c>
      <c r="H556" t="s">
        <v>33</v>
      </c>
      <c r="I556" t="s">
        <v>33</v>
      </c>
      <c r="J556" t="s">
        <v>33</v>
      </c>
      <c r="K556" t="s">
        <v>33</v>
      </c>
      <c r="L556" t="s">
        <v>42</v>
      </c>
      <c r="M556" t="s">
        <v>42</v>
      </c>
      <c r="N556">
        <v>4140</v>
      </c>
      <c r="O556">
        <v>0</v>
      </c>
      <c r="P556" t="s">
        <v>47</v>
      </c>
      <c r="Q556">
        <v>0</v>
      </c>
      <c r="R556">
        <v>0</v>
      </c>
      <c r="S556">
        <v>0</v>
      </c>
      <c r="T556" t="s">
        <v>44</v>
      </c>
      <c r="U556" t="s">
        <v>34</v>
      </c>
      <c r="V556" t="s">
        <v>33</v>
      </c>
      <c r="W556" t="s">
        <v>33</v>
      </c>
      <c r="X556" t="s">
        <v>33</v>
      </c>
      <c r="Y556" t="s">
        <v>33</v>
      </c>
      <c r="Z556" t="s">
        <v>34</v>
      </c>
      <c r="AA556" t="s">
        <v>33</v>
      </c>
      <c r="AB556" t="s">
        <v>48</v>
      </c>
      <c r="AC556">
        <v>0</v>
      </c>
      <c r="AD556">
        <v>0</v>
      </c>
      <c r="AE556" t="s">
        <v>39</v>
      </c>
      <c r="AF556" t="s">
        <v>1190</v>
      </c>
    </row>
    <row r="557" spans="1:32" x14ac:dyDescent="0.25">
      <c r="A557" t="s">
        <v>623</v>
      </c>
      <c r="B557">
        <v>29</v>
      </c>
      <c r="C557" t="s">
        <v>31</v>
      </c>
      <c r="D557" t="s">
        <v>32</v>
      </c>
      <c r="E557" t="s">
        <v>33</v>
      </c>
      <c r="F557" t="s">
        <v>33</v>
      </c>
      <c r="G557" t="s">
        <v>33</v>
      </c>
      <c r="H557" t="s">
        <v>33</v>
      </c>
      <c r="I557" t="s">
        <v>33</v>
      </c>
      <c r="J557" t="s">
        <v>33</v>
      </c>
      <c r="K557" t="s">
        <v>33</v>
      </c>
      <c r="L557" t="s">
        <v>42</v>
      </c>
      <c r="M557" t="s">
        <v>42</v>
      </c>
      <c r="N557">
        <v>4148</v>
      </c>
      <c r="O557">
        <v>0</v>
      </c>
      <c r="P557" t="s">
        <v>93</v>
      </c>
      <c r="Q557">
        <v>0</v>
      </c>
      <c r="R557">
        <v>0</v>
      </c>
      <c r="S557">
        <v>0</v>
      </c>
      <c r="T557" t="s">
        <v>44</v>
      </c>
      <c r="U557" t="s">
        <v>33</v>
      </c>
      <c r="V557" t="s">
        <v>33</v>
      </c>
      <c r="W557" t="s">
        <v>33</v>
      </c>
      <c r="X557" t="s">
        <v>33</v>
      </c>
      <c r="Y557" t="s">
        <v>33</v>
      </c>
      <c r="Z557" t="s">
        <v>33</v>
      </c>
      <c r="AA557" t="s">
        <v>33</v>
      </c>
      <c r="AB557" t="s">
        <v>38</v>
      </c>
      <c r="AC557">
        <v>0</v>
      </c>
      <c r="AD557">
        <v>0</v>
      </c>
      <c r="AE557" t="s">
        <v>39</v>
      </c>
      <c r="AF557" t="s">
        <v>1192</v>
      </c>
    </row>
    <row r="558" spans="1:32" x14ac:dyDescent="0.25">
      <c r="A558" t="s">
        <v>624</v>
      </c>
      <c r="B558">
        <v>67</v>
      </c>
      <c r="C558" t="s">
        <v>41</v>
      </c>
      <c r="D558" t="s">
        <v>32</v>
      </c>
      <c r="E558" t="s">
        <v>33</v>
      </c>
      <c r="F558" t="s">
        <v>33</v>
      </c>
      <c r="G558" t="s">
        <v>33</v>
      </c>
      <c r="H558" t="s">
        <v>33</v>
      </c>
      <c r="I558" t="s">
        <v>33</v>
      </c>
      <c r="J558" t="s">
        <v>33</v>
      </c>
      <c r="K558" t="s">
        <v>33</v>
      </c>
      <c r="L558" t="s">
        <v>42</v>
      </c>
      <c r="M558" t="s">
        <v>42</v>
      </c>
      <c r="N558">
        <v>4160</v>
      </c>
      <c r="O558">
        <v>0</v>
      </c>
      <c r="P558" t="s">
        <v>43</v>
      </c>
      <c r="Q558">
        <v>0</v>
      </c>
      <c r="R558">
        <v>0</v>
      </c>
      <c r="S558">
        <v>0</v>
      </c>
      <c r="T558" t="s">
        <v>44</v>
      </c>
      <c r="U558" t="s">
        <v>34</v>
      </c>
      <c r="V558" t="s">
        <v>33</v>
      </c>
      <c r="W558" t="s">
        <v>33</v>
      </c>
      <c r="X558" t="s">
        <v>33</v>
      </c>
      <c r="Y558" t="s">
        <v>33</v>
      </c>
      <c r="Z558" t="s">
        <v>34</v>
      </c>
      <c r="AA558" t="s">
        <v>33</v>
      </c>
      <c r="AB558" t="s">
        <v>45</v>
      </c>
      <c r="AC558">
        <v>0</v>
      </c>
      <c r="AD558">
        <v>0</v>
      </c>
      <c r="AE558" t="s">
        <v>39</v>
      </c>
      <c r="AF558" t="s">
        <v>1193</v>
      </c>
    </row>
    <row r="559" spans="1:32" x14ac:dyDescent="0.25">
      <c r="A559" t="s">
        <v>625</v>
      </c>
      <c r="B559">
        <v>17</v>
      </c>
      <c r="C559" t="s">
        <v>31</v>
      </c>
      <c r="D559" t="s">
        <v>32</v>
      </c>
      <c r="E559" t="s">
        <v>33</v>
      </c>
      <c r="F559" t="s">
        <v>33</v>
      </c>
      <c r="G559" t="s">
        <v>33</v>
      </c>
      <c r="H559" t="s">
        <v>33</v>
      </c>
      <c r="I559" t="s">
        <v>33</v>
      </c>
      <c r="J559" t="s">
        <v>33</v>
      </c>
      <c r="K559" t="s">
        <v>33</v>
      </c>
      <c r="L559" t="s">
        <v>42</v>
      </c>
      <c r="M559" t="s">
        <v>42</v>
      </c>
      <c r="N559">
        <v>4164</v>
      </c>
      <c r="O559">
        <v>0</v>
      </c>
      <c r="P559" t="s">
        <v>66</v>
      </c>
      <c r="Q559">
        <v>0</v>
      </c>
      <c r="R559">
        <v>0</v>
      </c>
      <c r="S559">
        <v>0</v>
      </c>
      <c r="T559" t="s">
        <v>44</v>
      </c>
      <c r="U559" t="s">
        <v>33</v>
      </c>
      <c r="V559" t="s">
        <v>34</v>
      </c>
      <c r="W559" t="s">
        <v>33</v>
      </c>
      <c r="X559" t="s">
        <v>33</v>
      </c>
      <c r="Y559" t="s">
        <v>33</v>
      </c>
      <c r="Z559" t="s">
        <v>34</v>
      </c>
      <c r="AA559" t="s">
        <v>33</v>
      </c>
      <c r="AB559" t="s">
        <v>38</v>
      </c>
      <c r="AC559">
        <v>0</v>
      </c>
      <c r="AD559">
        <v>0</v>
      </c>
      <c r="AE559" t="s">
        <v>39</v>
      </c>
      <c r="AF559" t="s">
        <v>1192</v>
      </c>
    </row>
    <row r="560" spans="1:32" x14ac:dyDescent="0.25">
      <c r="A560" t="s">
        <v>626</v>
      </c>
      <c r="B560">
        <v>68</v>
      </c>
      <c r="C560" t="s">
        <v>41</v>
      </c>
      <c r="D560" t="s">
        <v>32</v>
      </c>
      <c r="E560" t="s">
        <v>33</v>
      </c>
      <c r="F560" t="s">
        <v>33</v>
      </c>
      <c r="G560" t="s">
        <v>33</v>
      </c>
      <c r="H560" t="s">
        <v>33</v>
      </c>
      <c r="I560" t="s">
        <v>33</v>
      </c>
      <c r="J560" t="s">
        <v>33</v>
      </c>
      <c r="K560" t="s">
        <v>33</v>
      </c>
      <c r="L560" t="s">
        <v>42</v>
      </c>
      <c r="M560" t="s">
        <v>42</v>
      </c>
      <c r="N560">
        <v>4167</v>
      </c>
      <c r="O560">
        <v>0</v>
      </c>
      <c r="P560" t="s">
        <v>36</v>
      </c>
      <c r="Q560">
        <v>0</v>
      </c>
      <c r="R560">
        <v>0</v>
      </c>
      <c r="S560">
        <v>0</v>
      </c>
      <c r="T560" t="s">
        <v>44</v>
      </c>
      <c r="U560" t="s">
        <v>33</v>
      </c>
      <c r="V560" t="s">
        <v>33</v>
      </c>
      <c r="W560" t="s">
        <v>33</v>
      </c>
      <c r="X560" t="s">
        <v>33</v>
      </c>
      <c r="Y560" t="s">
        <v>33</v>
      </c>
      <c r="Z560" t="s">
        <v>34</v>
      </c>
      <c r="AA560" t="s">
        <v>33</v>
      </c>
      <c r="AB560" t="s">
        <v>48</v>
      </c>
      <c r="AC560">
        <v>0</v>
      </c>
      <c r="AD560">
        <v>0</v>
      </c>
      <c r="AE560" t="s">
        <v>39</v>
      </c>
      <c r="AF560" t="s">
        <v>1190</v>
      </c>
    </row>
    <row r="561" spans="1:32" x14ac:dyDescent="0.25">
      <c r="A561" t="s">
        <v>627</v>
      </c>
      <c r="B561">
        <v>77</v>
      </c>
      <c r="C561" t="s">
        <v>41</v>
      </c>
      <c r="D561" t="s">
        <v>79</v>
      </c>
      <c r="E561" t="s">
        <v>33</v>
      </c>
      <c r="F561" t="s">
        <v>33</v>
      </c>
      <c r="G561" t="s">
        <v>33</v>
      </c>
      <c r="H561" t="s">
        <v>33</v>
      </c>
      <c r="I561" t="s">
        <v>34</v>
      </c>
      <c r="J561" t="s">
        <v>34</v>
      </c>
      <c r="K561" t="s">
        <v>34</v>
      </c>
      <c r="L561" t="s">
        <v>105</v>
      </c>
      <c r="M561" t="s">
        <v>537</v>
      </c>
      <c r="N561">
        <v>307</v>
      </c>
      <c r="O561">
        <v>3</v>
      </c>
      <c r="P561" t="s">
        <v>68</v>
      </c>
      <c r="Q561">
        <v>4</v>
      </c>
      <c r="R561">
        <v>3</v>
      </c>
      <c r="S561">
        <v>3.5</v>
      </c>
      <c r="T561" t="s">
        <v>44</v>
      </c>
      <c r="U561" t="s">
        <v>34</v>
      </c>
      <c r="V561" t="s">
        <v>34</v>
      </c>
      <c r="W561" t="s">
        <v>33</v>
      </c>
      <c r="X561" t="s">
        <v>33</v>
      </c>
      <c r="Y561" t="s">
        <v>34</v>
      </c>
      <c r="Z561" t="s">
        <v>34</v>
      </c>
      <c r="AA561" t="s">
        <v>34</v>
      </c>
      <c r="AB561" t="s">
        <v>55</v>
      </c>
      <c r="AC561">
        <v>1</v>
      </c>
      <c r="AD561">
        <v>3.5</v>
      </c>
      <c r="AE561" t="s">
        <v>56</v>
      </c>
      <c r="AF561" t="s">
        <v>1191</v>
      </c>
    </row>
    <row r="562" spans="1:32" x14ac:dyDescent="0.25">
      <c r="A562" t="s">
        <v>628</v>
      </c>
      <c r="B562">
        <v>74</v>
      </c>
      <c r="C562" t="s">
        <v>41</v>
      </c>
      <c r="D562" t="s">
        <v>79</v>
      </c>
      <c r="E562" t="s">
        <v>33</v>
      </c>
      <c r="F562" t="s">
        <v>33</v>
      </c>
      <c r="G562" t="s">
        <v>33</v>
      </c>
      <c r="H562" t="s">
        <v>33</v>
      </c>
      <c r="I562" t="s">
        <v>33</v>
      </c>
      <c r="J562" t="s">
        <v>33</v>
      </c>
      <c r="K562" t="s">
        <v>33</v>
      </c>
      <c r="L562" t="s">
        <v>42</v>
      </c>
      <c r="M562" t="s">
        <v>42</v>
      </c>
      <c r="N562">
        <v>4174</v>
      </c>
      <c r="O562">
        <v>0</v>
      </c>
      <c r="P562" t="s">
        <v>81</v>
      </c>
      <c r="Q562">
        <v>0</v>
      </c>
      <c r="R562">
        <v>0</v>
      </c>
      <c r="S562">
        <v>0</v>
      </c>
      <c r="T562" t="s">
        <v>44</v>
      </c>
      <c r="U562" t="s">
        <v>33</v>
      </c>
      <c r="V562" t="s">
        <v>33</v>
      </c>
      <c r="W562" t="s">
        <v>33</v>
      </c>
      <c r="X562" t="s">
        <v>33</v>
      </c>
      <c r="Y562" t="s">
        <v>33</v>
      </c>
      <c r="Z562" t="s">
        <v>33</v>
      </c>
      <c r="AA562" t="s">
        <v>33</v>
      </c>
      <c r="AB562" t="s">
        <v>48</v>
      </c>
      <c r="AC562">
        <v>0</v>
      </c>
      <c r="AD562">
        <v>0</v>
      </c>
      <c r="AE562" t="s">
        <v>39</v>
      </c>
      <c r="AF562" t="s">
        <v>1190</v>
      </c>
    </row>
    <row r="563" spans="1:32" x14ac:dyDescent="0.25">
      <c r="A563" t="s">
        <v>629</v>
      </c>
      <c r="B563">
        <v>39</v>
      </c>
      <c r="C563" t="s">
        <v>58</v>
      </c>
      <c r="D563" t="s">
        <v>79</v>
      </c>
      <c r="E563" t="s">
        <v>33</v>
      </c>
      <c r="F563" t="s">
        <v>33</v>
      </c>
      <c r="G563" t="s">
        <v>33</v>
      </c>
      <c r="H563" t="s">
        <v>33</v>
      </c>
      <c r="I563" t="s">
        <v>33</v>
      </c>
      <c r="J563" t="s">
        <v>33</v>
      </c>
      <c r="K563" t="s">
        <v>33</v>
      </c>
      <c r="L563" t="s">
        <v>42</v>
      </c>
      <c r="M563" t="s">
        <v>42</v>
      </c>
      <c r="N563">
        <v>4180</v>
      </c>
      <c r="O563">
        <v>0</v>
      </c>
      <c r="P563" t="s">
        <v>36</v>
      </c>
      <c r="Q563">
        <v>0</v>
      </c>
      <c r="R563">
        <v>0</v>
      </c>
      <c r="S563">
        <v>0</v>
      </c>
      <c r="T563" t="s">
        <v>44</v>
      </c>
      <c r="U563" t="s">
        <v>34</v>
      </c>
      <c r="V563" t="s">
        <v>34</v>
      </c>
      <c r="W563" t="s">
        <v>33</v>
      </c>
      <c r="X563" t="s">
        <v>33</v>
      </c>
      <c r="Y563" t="s">
        <v>33</v>
      </c>
      <c r="Z563" t="s">
        <v>33</v>
      </c>
      <c r="AA563" t="s">
        <v>33</v>
      </c>
      <c r="AB563" t="s">
        <v>48</v>
      </c>
      <c r="AC563">
        <v>0</v>
      </c>
      <c r="AD563">
        <v>0</v>
      </c>
      <c r="AE563" t="s">
        <v>39</v>
      </c>
      <c r="AF563" t="s">
        <v>1190</v>
      </c>
    </row>
    <row r="564" spans="1:32" x14ac:dyDescent="0.25">
      <c r="A564" t="s">
        <v>630</v>
      </c>
      <c r="B564">
        <v>55</v>
      </c>
      <c r="C564" t="s">
        <v>51</v>
      </c>
      <c r="D564" t="s">
        <v>79</v>
      </c>
      <c r="E564" t="s">
        <v>33</v>
      </c>
      <c r="F564" t="s">
        <v>33</v>
      </c>
      <c r="G564" t="s">
        <v>33</v>
      </c>
      <c r="H564" t="s">
        <v>33</v>
      </c>
      <c r="I564" t="s">
        <v>33</v>
      </c>
      <c r="J564" t="s">
        <v>33</v>
      </c>
      <c r="K564" t="s">
        <v>33</v>
      </c>
      <c r="L564" t="s">
        <v>42</v>
      </c>
      <c r="M564" t="s">
        <v>42</v>
      </c>
      <c r="N564">
        <v>4184</v>
      </c>
      <c r="O564">
        <v>0</v>
      </c>
      <c r="P564" t="s">
        <v>81</v>
      </c>
      <c r="Q564">
        <v>0</v>
      </c>
      <c r="R564">
        <v>0</v>
      </c>
      <c r="S564">
        <v>0</v>
      </c>
      <c r="T564" t="s">
        <v>44</v>
      </c>
      <c r="U564" t="s">
        <v>33</v>
      </c>
      <c r="V564" t="s">
        <v>34</v>
      </c>
      <c r="W564" t="s">
        <v>33</v>
      </c>
      <c r="X564" t="s">
        <v>34</v>
      </c>
      <c r="Y564" t="s">
        <v>33</v>
      </c>
      <c r="Z564" t="s">
        <v>34</v>
      </c>
      <c r="AA564" t="s">
        <v>33</v>
      </c>
      <c r="AB564" t="s">
        <v>48</v>
      </c>
      <c r="AC564">
        <v>0</v>
      </c>
      <c r="AD564">
        <v>0</v>
      </c>
      <c r="AE564" t="s">
        <v>39</v>
      </c>
      <c r="AF564" t="s">
        <v>1190</v>
      </c>
    </row>
    <row r="565" spans="1:32" x14ac:dyDescent="0.25">
      <c r="A565" t="s">
        <v>631</v>
      </c>
      <c r="B565">
        <v>73</v>
      </c>
      <c r="C565" t="s">
        <v>41</v>
      </c>
      <c r="D565" t="s">
        <v>79</v>
      </c>
      <c r="E565" t="s">
        <v>33</v>
      </c>
      <c r="F565" t="s">
        <v>33</v>
      </c>
      <c r="G565" t="s">
        <v>33</v>
      </c>
      <c r="H565" t="s">
        <v>33</v>
      </c>
      <c r="I565" t="s">
        <v>33</v>
      </c>
      <c r="J565" t="s">
        <v>33</v>
      </c>
      <c r="K565" t="s">
        <v>33</v>
      </c>
      <c r="L565" t="s">
        <v>42</v>
      </c>
      <c r="M565" t="s">
        <v>42</v>
      </c>
      <c r="N565">
        <v>4224</v>
      </c>
      <c r="O565">
        <v>0</v>
      </c>
      <c r="P565" t="s">
        <v>81</v>
      </c>
      <c r="Q565">
        <v>0</v>
      </c>
      <c r="R565">
        <v>0</v>
      </c>
      <c r="S565">
        <v>0</v>
      </c>
      <c r="T565" t="s">
        <v>44</v>
      </c>
      <c r="U565" t="s">
        <v>34</v>
      </c>
      <c r="V565" t="s">
        <v>33</v>
      </c>
      <c r="W565" t="s">
        <v>33</v>
      </c>
      <c r="X565" t="s">
        <v>33</v>
      </c>
      <c r="Y565" t="s">
        <v>33</v>
      </c>
      <c r="Z565" t="s">
        <v>33</v>
      </c>
      <c r="AA565" t="s">
        <v>33</v>
      </c>
      <c r="AB565" t="s">
        <v>48</v>
      </c>
      <c r="AC565">
        <v>0</v>
      </c>
      <c r="AD565">
        <v>0</v>
      </c>
      <c r="AE565" t="s">
        <v>39</v>
      </c>
      <c r="AF565" t="s">
        <v>1190</v>
      </c>
    </row>
    <row r="566" spans="1:32" x14ac:dyDescent="0.25">
      <c r="A566" t="s">
        <v>632</v>
      </c>
      <c r="B566">
        <v>63</v>
      </c>
      <c r="C566" t="s">
        <v>41</v>
      </c>
      <c r="D566" t="s">
        <v>79</v>
      </c>
      <c r="E566" t="s">
        <v>33</v>
      </c>
      <c r="F566" t="s">
        <v>33</v>
      </c>
      <c r="G566" t="s">
        <v>33</v>
      </c>
      <c r="H566" t="s">
        <v>33</v>
      </c>
      <c r="I566" t="s">
        <v>33</v>
      </c>
      <c r="J566" t="s">
        <v>33</v>
      </c>
      <c r="K566" t="s">
        <v>33</v>
      </c>
      <c r="L566" t="s">
        <v>42</v>
      </c>
      <c r="M566" t="s">
        <v>42</v>
      </c>
      <c r="N566">
        <v>4229</v>
      </c>
      <c r="O566">
        <v>0</v>
      </c>
      <c r="P566" t="s">
        <v>59</v>
      </c>
      <c r="Q566">
        <v>0</v>
      </c>
      <c r="R566">
        <v>0</v>
      </c>
      <c r="S566">
        <v>0</v>
      </c>
      <c r="T566" t="s">
        <v>44</v>
      </c>
      <c r="U566" t="s">
        <v>34</v>
      </c>
      <c r="V566" t="s">
        <v>34</v>
      </c>
      <c r="W566" t="s">
        <v>33</v>
      </c>
      <c r="X566" t="s">
        <v>33</v>
      </c>
      <c r="Y566" t="s">
        <v>33</v>
      </c>
      <c r="Z566" t="s">
        <v>33</v>
      </c>
      <c r="AA566" t="s">
        <v>33</v>
      </c>
      <c r="AB566" t="s">
        <v>48</v>
      </c>
      <c r="AC566">
        <v>0</v>
      </c>
      <c r="AD566">
        <v>0</v>
      </c>
      <c r="AE566" t="s">
        <v>39</v>
      </c>
      <c r="AF566" t="s">
        <v>1190</v>
      </c>
    </row>
    <row r="567" spans="1:32" x14ac:dyDescent="0.25">
      <c r="A567" t="s">
        <v>633</v>
      </c>
      <c r="B567">
        <v>77</v>
      </c>
      <c r="C567" t="s">
        <v>41</v>
      </c>
      <c r="D567" t="s">
        <v>79</v>
      </c>
      <c r="E567" t="s">
        <v>33</v>
      </c>
      <c r="F567" t="s">
        <v>33</v>
      </c>
      <c r="G567" t="s">
        <v>33</v>
      </c>
      <c r="H567" t="s">
        <v>33</v>
      </c>
      <c r="I567" t="s">
        <v>33</v>
      </c>
      <c r="J567" t="s">
        <v>33</v>
      </c>
      <c r="K567" t="s">
        <v>33</v>
      </c>
      <c r="L567" t="s">
        <v>42</v>
      </c>
      <c r="M567" t="s">
        <v>42</v>
      </c>
      <c r="N567">
        <v>4230</v>
      </c>
      <c r="O567">
        <v>0</v>
      </c>
      <c r="P567" t="s">
        <v>36</v>
      </c>
      <c r="Q567">
        <v>0</v>
      </c>
      <c r="R567">
        <v>0</v>
      </c>
      <c r="S567">
        <v>0</v>
      </c>
      <c r="T567" t="s">
        <v>44</v>
      </c>
      <c r="U567" t="s">
        <v>33</v>
      </c>
      <c r="V567" t="s">
        <v>33</v>
      </c>
      <c r="W567" t="s">
        <v>33</v>
      </c>
      <c r="X567" t="s">
        <v>33</v>
      </c>
      <c r="Y567" t="s">
        <v>33</v>
      </c>
      <c r="Z567" t="s">
        <v>33</v>
      </c>
      <c r="AA567" t="s">
        <v>33</v>
      </c>
      <c r="AB567" t="s">
        <v>48</v>
      </c>
      <c r="AC567">
        <v>0</v>
      </c>
      <c r="AD567">
        <v>0</v>
      </c>
      <c r="AE567" t="s">
        <v>39</v>
      </c>
      <c r="AF567" t="s">
        <v>1190</v>
      </c>
    </row>
    <row r="568" spans="1:32" x14ac:dyDescent="0.25">
      <c r="A568" t="s">
        <v>634</v>
      </c>
      <c r="B568">
        <v>65</v>
      </c>
      <c r="C568" t="s">
        <v>41</v>
      </c>
      <c r="D568" t="s">
        <v>79</v>
      </c>
      <c r="E568" t="s">
        <v>33</v>
      </c>
      <c r="F568" t="s">
        <v>33</v>
      </c>
      <c r="G568" t="s">
        <v>33</v>
      </c>
      <c r="H568" t="s">
        <v>33</v>
      </c>
      <c r="I568" t="s">
        <v>33</v>
      </c>
      <c r="J568" t="s">
        <v>33</v>
      </c>
      <c r="K568" t="s">
        <v>33</v>
      </c>
      <c r="L568" t="s">
        <v>42</v>
      </c>
      <c r="M568" t="s">
        <v>42</v>
      </c>
      <c r="N568">
        <v>4246</v>
      </c>
      <c r="O568">
        <v>0</v>
      </c>
      <c r="P568" t="s">
        <v>47</v>
      </c>
      <c r="Q568">
        <v>0</v>
      </c>
      <c r="R568">
        <v>0</v>
      </c>
      <c r="S568">
        <v>0</v>
      </c>
      <c r="T568" t="s">
        <v>44</v>
      </c>
      <c r="U568" t="s">
        <v>33</v>
      </c>
      <c r="V568" t="s">
        <v>33</v>
      </c>
      <c r="W568" t="s">
        <v>33</v>
      </c>
      <c r="X568" t="s">
        <v>33</v>
      </c>
      <c r="Y568" t="s">
        <v>33</v>
      </c>
      <c r="Z568" t="s">
        <v>34</v>
      </c>
      <c r="AA568" t="s">
        <v>33</v>
      </c>
      <c r="AB568" t="s">
        <v>38</v>
      </c>
      <c r="AC568">
        <v>0</v>
      </c>
      <c r="AD568">
        <v>0</v>
      </c>
      <c r="AE568" t="s">
        <v>39</v>
      </c>
      <c r="AF568" t="s">
        <v>1192</v>
      </c>
    </row>
    <row r="569" spans="1:32" x14ac:dyDescent="0.25">
      <c r="A569" t="s">
        <v>635</v>
      </c>
      <c r="B569">
        <v>65</v>
      </c>
      <c r="C569" t="s">
        <v>41</v>
      </c>
      <c r="D569" t="s">
        <v>79</v>
      </c>
      <c r="E569" t="s">
        <v>33</v>
      </c>
      <c r="F569" t="s">
        <v>33</v>
      </c>
      <c r="G569" t="s">
        <v>33</v>
      </c>
      <c r="H569" t="s">
        <v>33</v>
      </c>
      <c r="I569" t="s">
        <v>33</v>
      </c>
      <c r="J569" t="s">
        <v>33</v>
      </c>
      <c r="K569" t="s">
        <v>33</v>
      </c>
      <c r="L569" t="s">
        <v>42</v>
      </c>
      <c r="M569" t="s">
        <v>42</v>
      </c>
      <c r="N569">
        <v>4268</v>
      </c>
      <c r="O569">
        <v>0</v>
      </c>
      <c r="P569" t="s">
        <v>47</v>
      </c>
      <c r="Q569">
        <v>0</v>
      </c>
      <c r="R569">
        <v>0</v>
      </c>
      <c r="S569">
        <v>0</v>
      </c>
      <c r="T569" t="s">
        <v>44</v>
      </c>
      <c r="U569" t="s">
        <v>34</v>
      </c>
      <c r="V569" t="s">
        <v>33</v>
      </c>
      <c r="W569" t="s">
        <v>33</v>
      </c>
      <c r="X569" t="s">
        <v>33</v>
      </c>
      <c r="Y569" t="s">
        <v>33</v>
      </c>
      <c r="Z569" t="s">
        <v>33</v>
      </c>
      <c r="AA569" t="s">
        <v>33</v>
      </c>
      <c r="AB569" t="s">
        <v>48</v>
      </c>
      <c r="AC569">
        <v>0</v>
      </c>
      <c r="AD569">
        <v>0</v>
      </c>
      <c r="AE569" t="s">
        <v>39</v>
      </c>
      <c r="AF569" t="s">
        <v>1190</v>
      </c>
    </row>
    <row r="570" spans="1:32" x14ac:dyDescent="0.25">
      <c r="A570" t="s">
        <v>636</v>
      </c>
      <c r="B570">
        <v>72</v>
      </c>
      <c r="C570" t="s">
        <v>41</v>
      </c>
      <c r="D570" t="s">
        <v>79</v>
      </c>
      <c r="E570" t="s">
        <v>33</v>
      </c>
      <c r="F570" t="s">
        <v>33</v>
      </c>
      <c r="G570" t="s">
        <v>33</v>
      </c>
      <c r="H570" t="s">
        <v>33</v>
      </c>
      <c r="I570" t="s">
        <v>33</v>
      </c>
      <c r="J570" t="s">
        <v>33</v>
      </c>
      <c r="K570" t="s">
        <v>33</v>
      </c>
      <c r="L570" t="s">
        <v>42</v>
      </c>
      <c r="M570" t="s">
        <v>42</v>
      </c>
      <c r="N570">
        <v>4280</v>
      </c>
      <c r="O570">
        <v>0</v>
      </c>
      <c r="P570" t="s">
        <v>43</v>
      </c>
      <c r="Q570">
        <v>0</v>
      </c>
      <c r="R570">
        <v>0</v>
      </c>
      <c r="S570">
        <v>0</v>
      </c>
      <c r="T570" t="s">
        <v>44</v>
      </c>
      <c r="U570" t="s">
        <v>34</v>
      </c>
      <c r="V570" t="s">
        <v>33</v>
      </c>
      <c r="W570" t="s">
        <v>33</v>
      </c>
      <c r="X570" t="s">
        <v>33</v>
      </c>
      <c r="Y570" t="s">
        <v>33</v>
      </c>
      <c r="Z570" t="s">
        <v>33</v>
      </c>
      <c r="AA570" t="s">
        <v>33</v>
      </c>
      <c r="AB570" t="s">
        <v>48</v>
      </c>
      <c r="AC570">
        <v>0</v>
      </c>
      <c r="AD570">
        <v>0</v>
      </c>
      <c r="AE570" t="s">
        <v>39</v>
      </c>
      <c r="AF570" t="s">
        <v>1190</v>
      </c>
    </row>
    <row r="571" spans="1:32" x14ac:dyDescent="0.25">
      <c r="A571" t="s">
        <v>637</v>
      </c>
      <c r="B571">
        <v>58</v>
      </c>
      <c r="C571" t="s">
        <v>51</v>
      </c>
      <c r="D571" t="s">
        <v>79</v>
      </c>
      <c r="E571" t="s">
        <v>33</v>
      </c>
      <c r="F571" t="s">
        <v>33</v>
      </c>
      <c r="G571" t="s">
        <v>33</v>
      </c>
      <c r="H571" t="s">
        <v>33</v>
      </c>
      <c r="I571" t="s">
        <v>33</v>
      </c>
      <c r="J571" t="s">
        <v>33</v>
      </c>
      <c r="K571" t="s">
        <v>33</v>
      </c>
      <c r="L571" t="s">
        <v>42</v>
      </c>
      <c r="M571" t="s">
        <v>42</v>
      </c>
      <c r="N571">
        <v>4290</v>
      </c>
      <c r="O571">
        <v>0</v>
      </c>
      <c r="P571" t="s">
        <v>47</v>
      </c>
      <c r="Q571">
        <v>0</v>
      </c>
      <c r="R571">
        <v>0</v>
      </c>
      <c r="S571">
        <v>0</v>
      </c>
      <c r="T571" t="s">
        <v>44</v>
      </c>
      <c r="U571" t="s">
        <v>34</v>
      </c>
      <c r="V571" t="s">
        <v>34</v>
      </c>
      <c r="W571" t="s">
        <v>33</v>
      </c>
      <c r="X571" t="s">
        <v>33</v>
      </c>
      <c r="Y571" t="s">
        <v>33</v>
      </c>
      <c r="Z571" t="s">
        <v>34</v>
      </c>
      <c r="AA571" t="s">
        <v>33</v>
      </c>
      <c r="AB571" t="s">
        <v>48</v>
      </c>
      <c r="AC571">
        <v>0</v>
      </c>
      <c r="AD571">
        <v>0</v>
      </c>
      <c r="AE571" t="s">
        <v>39</v>
      </c>
      <c r="AF571" t="s">
        <v>1190</v>
      </c>
    </row>
    <row r="572" spans="1:32" x14ac:dyDescent="0.25">
      <c r="A572" t="s">
        <v>638</v>
      </c>
      <c r="B572">
        <v>67</v>
      </c>
      <c r="C572" t="s">
        <v>41</v>
      </c>
      <c r="D572" t="s">
        <v>79</v>
      </c>
      <c r="E572" t="s">
        <v>33</v>
      </c>
      <c r="F572" t="s">
        <v>33</v>
      </c>
      <c r="G572" t="s">
        <v>33</v>
      </c>
      <c r="H572" t="s">
        <v>33</v>
      </c>
      <c r="I572" t="s">
        <v>33</v>
      </c>
      <c r="J572" t="s">
        <v>33</v>
      </c>
      <c r="K572" t="s">
        <v>33</v>
      </c>
      <c r="L572" t="s">
        <v>42</v>
      </c>
      <c r="M572" t="s">
        <v>42</v>
      </c>
      <c r="N572">
        <v>4298</v>
      </c>
      <c r="O572">
        <v>0</v>
      </c>
      <c r="P572" t="s">
        <v>47</v>
      </c>
      <c r="Q572">
        <v>0</v>
      </c>
      <c r="R572">
        <v>0</v>
      </c>
      <c r="S572">
        <v>0</v>
      </c>
      <c r="T572" t="s">
        <v>44</v>
      </c>
      <c r="U572" t="s">
        <v>34</v>
      </c>
      <c r="V572" t="s">
        <v>33</v>
      </c>
      <c r="W572" t="s">
        <v>33</v>
      </c>
      <c r="X572" t="s">
        <v>33</v>
      </c>
      <c r="Y572" t="s">
        <v>33</v>
      </c>
      <c r="Z572" t="s">
        <v>33</v>
      </c>
      <c r="AA572" t="s">
        <v>33</v>
      </c>
      <c r="AB572" t="s">
        <v>48</v>
      </c>
      <c r="AC572">
        <v>0</v>
      </c>
      <c r="AD572">
        <v>0</v>
      </c>
      <c r="AE572" t="s">
        <v>39</v>
      </c>
      <c r="AF572" t="s">
        <v>1190</v>
      </c>
    </row>
    <row r="573" spans="1:32" x14ac:dyDescent="0.25">
      <c r="A573" t="s">
        <v>639</v>
      </c>
      <c r="B573">
        <v>54</v>
      </c>
      <c r="C573" t="s">
        <v>51</v>
      </c>
      <c r="D573" t="s">
        <v>79</v>
      </c>
      <c r="E573" t="s">
        <v>33</v>
      </c>
      <c r="F573" t="s">
        <v>33</v>
      </c>
      <c r="G573" t="s">
        <v>33</v>
      </c>
      <c r="H573" t="s">
        <v>33</v>
      </c>
      <c r="I573" t="s">
        <v>33</v>
      </c>
      <c r="J573" t="s">
        <v>33</v>
      </c>
      <c r="K573" t="s">
        <v>33</v>
      </c>
      <c r="L573" t="s">
        <v>42</v>
      </c>
      <c r="M573" t="s">
        <v>42</v>
      </c>
      <c r="N573">
        <v>4301</v>
      </c>
      <c r="O573">
        <v>0</v>
      </c>
      <c r="P573" t="s">
        <v>66</v>
      </c>
      <c r="Q573">
        <v>0</v>
      </c>
      <c r="R573">
        <v>0</v>
      </c>
      <c r="S573">
        <v>0</v>
      </c>
      <c r="T573" t="s">
        <v>44</v>
      </c>
      <c r="U573" t="s">
        <v>34</v>
      </c>
      <c r="V573" t="s">
        <v>34</v>
      </c>
      <c r="W573" t="s">
        <v>33</v>
      </c>
      <c r="X573" t="s">
        <v>33</v>
      </c>
      <c r="Y573" t="s">
        <v>33</v>
      </c>
      <c r="Z573" t="s">
        <v>34</v>
      </c>
      <c r="AA573" t="s">
        <v>33</v>
      </c>
      <c r="AB573" t="s">
        <v>38</v>
      </c>
      <c r="AC573">
        <v>0</v>
      </c>
      <c r="AD573">
        <v>0</v>
      </c>
      <c r="AE573" t="s">
        <v>39</v>
      </c>
      <c r="AF573" t="s">
        <v>1192</v>
      </c>
    </row>
    <row r="574" spans="1:32" x14ac:dyDescent="0.25">
      <c r="A574" t="s">
        <v>640</v>
      </c>
      <c r="B574">
        <v>72</v>
      </c>
      <c r="C574" t="s">
        <v>41</v>
      </c>
      <c r="D574" t="s">
        <v>32</v>
      </c>
      <c r="E574" t="s">
        <v>33</v>
      </c>
      <c r="F574" t="s">
        <v>33</v>
      </c>
      <c r="G574" t="s">
        <v>33</v>
      </c>
      <c r="H574" t="s">
        <v>33</v>
      </c>
      <c r="I574" t="s">
        <v>33</v>
      </c>
      <c r="J574" t="s">
        <v>33</v>
      </c>
      <c r="K574" t="s">
        <v>33</v>
      </c>
      <c r="L574" t="s">
        <v>42</v>
      </c>
      <c r="M574" t="s">
        <v>42</v>
      </c>
      <c r="N574">
        <v>4308</v>
      </c>
      <c r="O574">
        <v>0</v>
      </c>
      <c r="P574" t="s">
        <v>47</v>
      </c>
      <c r="Q574">
        <v>0</v>
      </c>
      <c r="R574">
        <v>0</v>
      </c>
      <c r="S574">
        <v>0</v>
      </c>
      <c r="T574" t="s">
        <v>44</v>
      </c>
      <c r="U574" t="s">
        <v>33</v>
      </c>
      <c r="V574" t="s">
        <v>33</v>
      </c>
      <c r="W574" t="s">
        <v>33</v>
      </c>
      <c r="X574" t="s">
        <v>33</v>
      </c>
      <c r="Y574" t="s">
        <v>33</v>
      </c>
      <c r="Z574" t="s">
        <v>33</v>
      </c>
      <c r="AA574" t="s">
        <v>33</v>
      </c>
      <c r="AB574" t="s">
        <v>48</v>
      </c>
      <c r="AC574">
        <v>0</v>
      </c>
      <c r="AD574">
        <v>0</v>
      </c>
      <c r="AE574" t="s">
        <v>39</v>
      </c>
      <c r="AF574" t="s">
        <v>1190</v>
      </c>
    </row>
    <row r="575" spans="1:32" x14ac:dyDescent="0.25">
      <c r="A575" t="s">
        <v>641</v>
      </c>
      <c r="B575">
        <v>74</v>
      </c>
      <c r="C575" t="s">
        <v>41</v>
      </c>
      <c r="D575" t="s">
        <v>32</v>
      </c>
      <c r="E575" t="s">
        <v>33</v>
      </c>
      <c r="F575" t="s">
        <v>33</v>
      </c>
      <c r="G575" t="s">
        <v>33</v>
      </c>
      <c r="H575" t="s">
        <v>33</v>
      </c>
      <c r="I575" t="s">
        <v>33</v>
      </c>
      <c r="J575" t="s">
        <v>33</v>
      </c>
      <c r="K575" t="s">
        <v>33</v>
      </c>
      <c r="L575" t="s">
        <v>42</v>
      </c>
      <c r="M575" t="s">
        <v>42</v>
      </c>
      <c r="N575">
        <v>4323</v>
      </c>
      <c r="O575">
        <v>0</v>
      </c>
      <c r="P575" t="s">
        <v>36</v>
      </c>
      <c r="Q575">
        <v>0</v>
      </c>
      <c r="R575">
        <v>0</v>
      </c>
      <c r="S575">
        <v>0</v>
      </c>
      <c r="T575" t="s">
        <v>44</v>
      </c>
      <c r="U575" t="s">
        <v>33</v>
      </c>
      <c r="V575" t="s">
        <v>34</v>
      </c>
      <c r="W575" t="s">
        <v>33</v>
      </c>
      <c r="X575" t="s">
        <v>33</v>
      </c>
      <c r="Y575" t="s">
        <v>33</v>
      </c>
      <c r="Z575" t="s">
        <v>34</v>
      </c>
      <c r="AA575" t="s">
        <v>33</v>
      </c>
      <c r="AB575" t="s">
        <v>45</v>
      </c>
      <c r="AC575">
        <v>0</v>
      </c>
      <c r="AD575">
        <v>0</v>
      </c>
      <c r="AE575" t="s">
        <v>39</v>
      </c>
      <c r="AF575" t="s">
        <v>1193</v>
      </c>
    </row>
    <row r="576" spans="1:32" x14ac:dyDescent="0.25">
      <c r="A576" t="s">
        <v>642</v>
      </c>
      <c r="B576">
        <v>86</v>
      </c>
      <c r="C576" t="s">
        <v>41</v>
      </c>
      <c r="D576" t="s">
        <v>32</v>
      </c>
      <c r="E576" t="s">
        <v>33</v>
      </c>
      <c r="F576" t="s">
        <v>33</v>
      </c>
      <c r="G576" t="s">
        <v>33</v>
      </c>
      <c r="H576" t="s">
        <v>33</v>
      </c>
      <c r="I576" t="s">
        <v>33</v>
      </c>
      <c r="J576" t="s">
        <v>33</v>
      </c>
      <c r="K576" t="s">
        <v>33</v>
      </c>
      <c r="L576" t="s">
        <v>42</v>
      </c>
      <c r="M576" t="s">
        <v>42</v>
      </c>
      <c r="N576">
        <v>4333</v>
      </c>
      <c r="O576">
        <v>0</v>
      </c>
      <c r="P576" t="s">
        <v>53</v>
      </c>
      <c r="Q576">
        <v>0</v>
      </c>
      <c r="R576">
        <v>0</v>
      </c>
      <c r="S576">
        <v>0</v>
      </c>
      <c r="T576" t="s">
        <v>44</v>
      </c>
      <c r="U576" t="s">
        <v>34</v>
      </c>
      <c r="V576" t="s">
        <v>33</v>
      </c>
      <c r="W576" t="s">
        <v>33</v>
      </c>
      <c r="X576" t="s">
        <v>33</v>
      </c>
      <c r="Y576" t="s">
        <v>33</v>
      </c>
      <c r="Z576" t="s">
        <v>34</v>
      </c>
      <c r="AA576" t="s">
        <v>33</v>
      </c>
      <c r="AB576" t="s">
        <v>45</v>
      </c>
      <c r="AC576">
        <v>0</v>
      </c>
      <c r="AD576">
        <v>0</v>
      </c>
      <c r="AE576" t="s">
        <v>39</v>
      </c>
      <c r="AF576" t="s">
        <v>1193</v>
      </c>
    </row>
    <row r="577" spans="1:32" x14ac:dyDescent="0.25">
      <c r="A577" t="s">
        <v>643</v>
      </c>
      <c r="B577">
        <v>51</v>
      </c>
      <c r="C577" t="s">
        <v>51</v>
      </c>
      <c r="D577" t="s">
        <v>32</v>
      </c>
      <c r="E577" t="s">
        <v>33</v>
      </c>
      <c r="F577" t="s">
        <v>33</v>
      </c>
      <c r="G577" t="s">
        <v>33</v>
      </c>
      <c r="H577" t="s">
        <v>33</v>
      </c>
      <c r="I577" t="s">
        <v>33</v>
      </c>
      <c r="J577" t="s">
        <v>33</v>
      </c>
      <c r="K577" t="s">
        <v>33</v>
      </c>
      <c r="L577" t="s">
        <v>42</v>
      </c>
      <c r="M577" t="s">
        <v>42</v>
      </c>
      <c r="N577">
        <v>4348</v>
      </c>
      <c r="O577">
        <v>0</v>
      </c>
      <c r="P577" t="s">
        <v>63</v>
      </c>
      <c r="Q577">
        <v>0</v>
      </c>
      <c r="R577">
        <v>0</v>
      </c>
      <c r="S577">
        <v>0</v>
      </c>
      <c r="T577" t="s">
        <v>44</v>
      </c>
      <c r="U577" t="s">
        <v>33</v>
      </c>
      <c r="V577" t="s">
        <v>33</v>
      </c>
      <c r="W577" t="s">
        <v>33</v>
      </c>
      <c r="X577" t="s">
        <v>33</v>
      </c>
      <c r="Y577" t="s">
        <v>33</v>
      </c>
      <c r="Z577" t="s">
        <v>34</v>
      </c>
      <c r="AA577" t="s">
        <v>33</v>
      </c>
      <c r="AB577" t="s">
        <v>45</v>
      </c>
      <c r="AC577">
        <v>0</v>
      </c>
      <c r="AD577">
        <v>0</v>
      </c>
      <c r="AE577" t="s">
        <v>39</v>
      </c>
      <c r="AF577" t="s">
        <v>1193</v>
      </c>
    </row>
    <row r="578" spans="1:32" x14ac:dyDescent="0.25">
      <c r="A578" t="s">
        <v>644</v>
      </c>
      <c r="B578">
        <v>71</v>
      </c>
      <c r="C578" t="s">
        <v>41</v>
      </c>
      <c r="D578" t="s">
        <v>32</v>
      </c>
      <c r="E578" t="s">
        <v>33</v>
      </c>
      <c r="F578" t="s">
        <v>33</v>
      </c>
      <c r="G578" t="s">
        <v>33</v>
      </c>
      <c r="H578" t="s">
        <v>33</v>
      </c>
      <c r="I578" t="s">
        <v>33</v>
      </c>
      <c r="J578" t="s">
        <v>33</v>
      </c>
      <c r="K578" t="s">
        <v>33</v>
      </c>
      <c r="L578" t="s">
        <v>42</v>
      </c>
      <c r="M578" t="s">
        <v>42</v>
      </c>
      <c r="N578">
        <v>4350</v>
      </c>
      <c r="O578">
        <v>0</v>
      </c>
      <c r="P578" t="s">
        <v>47</v>
      </c>
      <c r="Q578">
        <v>0</v>
      </c>
      <c r="R578">
        <v>0</v>
      </c>
      <c r="S578">
        <v>0</v>
      </c>
      <c r="T578" t="s">
        <v>44</v>
      </c>
      <c r="U578" t="s">
        <v>33</v>
      </c>
      <c r="V578" t="s">
        <v>33</v>
      </c>
      <c r="W578" t="s">
        <v>33</v>
      </c>
      <c r="X578" t="s">
        <v>33</v>
      </c>
      <c r="Y578" t="s">
        <v>33</v>
      </c>
      <c r="Z578" t="s">
        <v>33</v>
      </c>
      <c r="AA578" t="s">
        <v>33</v>
      </c>
      <c r="AB578" t="s">
        <v>48</v>
      </c>
      <c r="AC578">
        <v>0</v>
      </c>
      <c r="AD578">
        <v>0</v>
      </c>
      <c r="AE578" t="s">
        <v>39</v>
      </c>
      <c r="AF578" t="s">
        <v>1190</v>
      </c>
    </row>
    <row r="579" spans="1:32" x14ac:dyDescent="0.25">
      <c r="A579" t="s">
        <v>645</v>
      </c>
      <c r="B579">
        <v>58</v>
      </c>
      <c r="C579" t="s">
        <v>51</v>
      </c>
      <c r="D579" t="s">
        <v>32</v>
      </c>
      <c r="E579" t="s">
        <v>33</v>
      </c>
      <c r="F579" t="s">
        <v>33</v>
      </c>
      <c r="G579" t="s">
        <v>33</v>
      </c>
      <c r="H579" t="s">
        <v>33</v>
      </c>
      <c r="I579" t="s">
        <v>33</v>
      </c>
      <c r="J579" t="s">
        <v>33</v>
      </c>
      <c r="K579" t="s">
        <v>33</v>
      </c>
      <c r="L579" t="s">
        <v>42</v>
      </c>
      <c r="M579" t="s">
        <v>42</v>
      </c>
      <c r="N579">
        <v>4356</v>
      </c>
      <c r="O579">
        <v>0</v>
      </c>
      <c r="P579" t="s">
        <v>47</v>
      </c>
      <c r="Q579">
        <v>0</v>
      </c>
      <c r="R579">
        <v>0</v>
      </c>
      <c r="S579">
        <v>0</v>
      </c>
      <c r="T579" t="s">
        <v>44</v>
      </c>
      <c r="U579" t="s">
        <v>34</v>
      </c>
      <c r="V579" t="s">
        <v>33</v>
      </c>
      <c r="W579" t="s">
        <v>33</v>
      </c>
      <c r="X579" t="s">
        <v>33</v>
      </c>
      <c r="Y579" t="s">
        <v>33</v>
      </c>
      <c r="Z579" t="s">
        <v>33</v>
      </c>
      <c r="AA579" t="s">
        <v>33</v>
      </c>
      <c r="AB579" t="s">
        <v>48</v>
      </c>
      <c r="AC579">
        <v>0</v>
      </c>
      <c r="AD579">
        <v>0</v>
      </c>
      <c r="AE579" t="s">
        <v>39</v>
      </c>
      <c r="AF579" t="s">
        <v>1190</v>
      </c>
    </row>
    <row r="580" spans="1:32" x14ac:dyDescent="0.25">
      <c r="A580" t="s">
        <v>646</v>
      </c>
      <c r="B580">
        <v>78</v>
      </c>
      <c r="C580" t="s">
        <v>41</v>
      </c>
      <c r="D580" t="s">
        <v>32</v>
      </c>
      <c r="E580" t="s">
        <v>33</v>
      </c>
      <c r="F580" t="s">
        <v>33</v>
      </c>
      <c r="G580" t="s">
        <v>33</v>
      </c>
      <c r="H580" t="s">
        <v>33</v>
      </c>
      <c r="I580" t="s">
        <v>33</v>
      </c>
      <c r="J580" t="s">
        <v>33</v>
      </c>
      <c r="K580" t="s">
        <v>33</v>
      </c>
      <c r="L580" t="s">
        <v>42</v>
      </c>
      <c r="M580" t="s">
        <v>42</v>
      </c>
      <c r="N580">
        <v>4360</v>
      </c>
      <c r="O580">
        <v>0</v>
      </c>
      <c r="P580" t="s">
        <v>36</v>
      </c>
      <c r="Q580">
        <v>0</v>
      </c>
      <c r="R580">
        <v>0</v>
      </c>
      <c r="S580">
        <v>0</v>
      </c>
      <c r="T580" t="s">
        <v>44</v>
      </c>
      <c r="U580" t="s">
        <v>33</v>
      </c>
      <c r="V580" t="s">
        <v>33</v>
      </c>
      <c r="W580" t="s">
        <v>33</v>
      </c>
      <c r="X580" t="s">
        <v>33</v>
      </c>
      <c r="Y580" t="s">
        <v>33</v>
      </c>
      <c r="Z580" t="s">
        <v>34</v>
      </c>
      <c r="AA580" t="s">
        <v>33</v>
      </c>
      <c r="AB580" t="s">
        <v>45</v>
      </c>
      <c r="AC580">
        <v>0</v>
      </c>
      <c r="AD580">
        <v>0</v>
      </c>
      <c r="AE580" t="s">
        <v>39</v>
      </c>
      <c r="AF580" t="s">
        <v>1193</v>
      </c>
    </row>
    <row r="581" spans="1:32" x14ac:dyDescent="0.25">
      <c r="A581" t="s">
        <v>647</v>
      </c>
      <c r="B581">
        <v>79</v>
      </c>
      <c r="C581" t="s">
        <v>41</v>
      </c>
      <c r="D581" t="s">
        <v>32</v>
      </c>
      <c r="E581" t="s">
        <v>33</v>
      </c>
      <c r="F581" t="s">
        <v>33</v>
      </c>
      <c r="G581" t="s">
        <v>33</v>
      </c>
      <c r="H581" t="s">
        <v>33</v>
      </c>
      <c r="I581" t="s">
        <v>33</v>
      </c>
      <c r="J581" t="s">
        <v>33</v>
      </c>
      <c r="K581" t="s">
        <v>33</v>
      </c>
      <c r="L581" t="s">
        <v>42</v>
      </c>
      <c r="M581" t="s">
        <v>42</v>
      </c>
      <c r="N581">
        <v>4364</v>
      </c>
      <c r="O581">
        <v>0</v>
      </c>
      <c r="P581" t="s">
        <v>36</v>
      </c>
      <c r="Q581">
        <v>0</v>
      </c>
      <c r="R581">
        <v>0</v>
      </c>
      <c r="S581">
        <v>0</v>
      </c>
      <c r="T581" t="s">
        <v>44</v>
      </c>
      <c r="U581" t="s">
        <v>34</v>
      </c>
      <c r="V581" t="s">
        <v>34</v>
      </c>
      <c r="W581" t="s">
        <v>33</v>
      </c>
      <c r="X581" t="s">
        <v>33</v>
      </c>
      <c r="Y581" t="s">
        <v>33</v>
      </c>
      <c r="Z581" t="s">
        <v>34</v>
      </c>
      <c r="AA581" t="s">
        <v>33</v>
      </c>
      <c r="AB581" t="s">
        <v>45</v>
      </c>
      <c r="AC581">
        <v>0</v>
      </c>
      <c r="AD581">
        <v>0</v>
      </c>
      <c r="AE581" t="s">
        <v>39</v>
      </c>
      <c r="AF581" t="s">
        <v>1193</v>
      </c>
    </row>
    <row r="582" spans="1:32" x14ac:dyDescent="0.25">
      <c r="A582" t="s">
        <v>1116</v>
      </c>
      <c r="B582">
        <v>64</v>
      </c>
      <c r="C582" t="s">
        <v>41</v>
      </c>
      <c r="D582" t="s">
        <v>79</v>
      </c>
      <c r="E582" t="s">
        <v>33</v>
      </c>
      <c r="F582" t="s">
        <v>33</v>
      </c>
      <c r="G582" t="s">
        <v>33</v>
      </c>
      <c r="H582" t="s">
        <v>34</v>
      </c>
      <c r="I582" t="s">
        <v>33</v>
      </c>
      <c r="J582" t="s">
        <v>33</v>
      </c>
      <c r="K582" t="s">
        <v>33</v>
      </c>
      <c r="L582" t="s">
        <v>35</v>
      </c>
      <c r="M582" t="s">
        <v>35</v>
      </c>
      <c r="N582">
        <v>135</v>
      </c>
      <c r="O582">
        <v>2</v>
      </c>
      <c r="P582" t="s">
        <v>68</v>
      </c>
      <c r="Q582">
        <v>3</v>
      </c>
      <c r="R582">
        <v>3</v>
      </c>
      <c r="S582">
        <v>3</v>
      </c>
      <c r="T582" t="s">
        <v>44</v>
      </c>
      <c r="U582" t="s">
        <v>34</v>
      </c>
      <c r="V582" t="s">
        <v>33</v>
      </c>
      <c r="W582" t="s">
        <v>34</v>
      </c>
      <c r="X582" t="s">
        <v>33</v>
      </c>
      <c r="Y582" t="s">
        <v>34</v>
      </c>
      <c r="Z582" t="s">
        <v>34</v>
      </c>
      <c r="AA582" t="s">
        <v>34</v>
      </c>
      <c r="AB582" t="s">
        <v>55</v>
      </c>
      <c r="AC582">
        <v>1</v>
      </c>
      <c r="AD582">
        <v>3</v>
      </c>
      <c r="AE582" t="s">
        <v>56</v>
      </c>
      <c r="AF582" t="s">
        <v>1191</v>
      </c>
    </row>
    <row r="583" spans="1:32" x14ac:dyDescent="0.25">
      <c r="A583" t="s">
        <v>649</v>
      </c>
      <c r="B583">
        <v>69</v>
      </c>
      <c r="C583" t="s">
        <v>41</v>
      </c>
      <c r="D583" t="s">
        <v>32</v>
      </c>
      <c r="E583" t="s">
        <v>33</v>
      </c>
      <c r="F583" t="s">
        <v>33</v>
      </c>
      <c r="G583" t="s">
        <v>33</v>
      </c>
      <c r="H583" t="s">
        <v>33</v>
      </c>
      <c r="I583" t="s">
        <v>33</v>
      </c>
      <c r="J583" t="s">
        <v>33</v>
      </c>
      <c r="K583" t="s">
        <v>33</v>
      </c>
      <c r="L583" t="s">
        <v>42</v>
      </c>
      <c r="M583" t="s">
        <v>42</v>
      </c>
      <c r="N583">
        <v>4395</v>
      </c>
      <c r="O583">
        <v>0</v>
      </c>
      <c r="P583" t="s">
        <v>36</v>
      </c>
      <c r="Q583">
        <v>0</v>
      </c>
      <c r="R583">
        <v>0</v>
      </c>
      <c r="S583">
        <v>0</v>
      </c>
      <c r="T583" t="s">
        <v>44</v>
      </c>
      <c r="U583" t="s">
        <v>34</v>
      </c>
      <c r="V583" t="s">
        <v>34</v>
      </c>
      <c r="W583" t="s">
        <v>33</v>
      </c>
      <c r="X583" t="s">
        <v>34</v>
      </c>
      <c r="Y583" t="s">
        <v>33</v>
      </c>
      <c r="Z583" t="s">
        <v>33</v>
      </c>
      <c r="AA583" t="s">
        <v>33</v>
      </c>
      <c r="AB583" t="s">
        <v>48</v>
      </c>
      <c r="AC583">
        <v>0</v>
      </c>
      <c r="AD583">
        <v>0</v>
      </c>
      <c r="AE583" t="s">
        <v>39</v>
      </c>
      <c r="AF583" t="s">
        <v>1190</v>
      </c>
    </row>
    <row r="584" spans="1:32" x14ac:dyDescent="0.25">
      <c r="A584" t="s">
        <v>650</v>
      </c>
      <c r="B584">
        <v>22</v>
      </c>
      <c r="C584" t="s">
        <v>31</v>
      </c>
      <c r="D584" t="s">
        <v>32</v>
      </c>
      <c r="E584" t="s">
        <v>33</v>
      </c>
      <c r="F584" t="s">
        <v>33</v>
      </c>
      <c r="G584" t="s">
        <v>33</v>
      </c>
      <c r="H584" t="s">
        <v>33</v>
      </c>
      <c r="I584" t="s">
        <v>33</v>
      </c>
      <c r="J584" t="s">
        <v>33</v>
      </c>
      <c r="K584" t="s">
        <v>33</v>
      </c>
      <c r="L584" t="s">
        <v>42</v>
      </c>
      <c r="M584" t="s">
        <v>42</v>
      </c>
      <c r="N584">
        <v>4397</v>
      </c>
      <c r="O584">
        <v>0</v>
      </c>
      <c r="P584" t="s">
        <v>81</v>
      </c>
      <c r="Q584">
        <v>0</v>
      </c>
      <c r="R584">
        <v>0</v>
      </c>
      <c r="S584">
        <v>0</v>
      </c>
      <c r="T584" t="s">
        <v>44</v>
      </c>
      <c r="U584" t="s">
        <v>33</v>
      </c>
      <c r="V584" t="s">
        <v>34</v>
      </c>
      <c r="W584" t="s">
        <v>33</v>
      </c>
      <c r="X584" t="s">
        <v>34</v>
      </c>
      <c r="Y584" t="s">
        <v>33</v>
      </c>
      <c r="Z584" t="s">
        <v>33</v>
      </c>
      <c r="AA584" t="s">
        <v>33</v>
      </c>
      <c r="AB584" t="s">
        <v>38</v>
      </c>
      <c r="AC584">
        <v>0</v>
      </c>
      <c r="AD584">
        <v>0</v>
      </c>
      <c r="AE584" t="s">
        <v>39</v>
      </c>
      <c r="AF584" t="s">
        <v>1192</v>
      </c>
    </row>
    <row r="585" spans="1:32" x14ac:dyDescent="0.25">
      <c r="A585" t="s">
        <v>651</v>
      </c>
      <c r="B585">
        <v>88</v>
      </c>
      <c r="C585" t="s">
        <v>41</v>
      </c>
      <c r="D585" t="s">
        <v>32</v>
      </c>
      <c r="E585" t="s">
        <v>33</v>
      </c>
      <c r="F585" t="s">
        <v>33</v>
      </c>
      <c r="G585" t="s">
        <v>33</v>
      </c>
      <c r="H585" t="s">
        <v>33</v>
      </c>
      <c r="I585" t="s">
        <v>33</v>
      </c>
      <c r="J585" t="s">
        <v>33</v>
      </c>
      <c r="K585" t="s">
        <v>33</v>
      </c>
      <c r="L585" t="s">
        <v>42</v>
      </c>
      <c r="M585" t="s">
        <v>42</v>
      </c>
      <c r="N585">
        <v>4413</v>
      </c>
      <c r="O585">
        <v>0</v>
      </c>
      <c r="P585" t="s">
        <v>59</v>
      </c>
      <c r="Q585">
        <v>0</v>
      </c>
      <c r="R585">
        <v>0</v>
      </c>
      <c r="S585">
        <v>0</v>
      </c>
      <c r="T585" t="s">
        <v>44</v>
      </c>
      <c r="U585" t="s">
        <v>33</v>
      </c>
      <c r="V585" t="s">
        <v>34</v>
      </c>
      <c r="W585" t="s">
        <v>33</v>
      </c>
      <c r="X585" t="s">
        <v>33</v>
      </c>
      <c r="Y585" t="s">
        <v>33</v>
      </c>
      <c r="Z585" t="s">
        <v>34</v>
      </c>
      <c r="AA585" t="s">
        <v>33</v>
      </c>
      <c r="AB585" t="s">
        <v>45</v>
      </c>
      <c r="AC585">
        <v>0</v>
      </c>
      <c r="AD585">
        <v>0</v>
      </c>
      <c r="AE585" t="s">
        <v>39</v>
      </c>
      <c r="AF585" t="s">
        <v>1193</v>
      </c>
    </row>
    <row r="586" spans="1:32" x14ac:dyDescent="0.25">
      <c r="A586" t="s">
        <v>652</v>
      </c>
      <c r="B586">
        <v>53</v>
      </c>
      <c r="C586" t="s">
        <v>51</v>
      </c>
      <c r="D586" t="s">
        <v>32</v>
      </c>
      <c r="E586" t="s">
        <v>33</v>
      </c>
      <c r="F586" t="s">
        <v>33</v>
      </c>
      <c r="G586" t="s">
        <v>33</v>
      </c>
      <c r="H586" t="s">
        <v>33</v>
      </c>
      <c r="I586" t="s">
        <v>33</v>
      </c>
      <c r="J586" t="s">
        <v>33</v>
      </c>
      <c r="K586" t="s">
        <v>33</v>
      </c>
      <c r="L586" t="s">
        <v>42</v>
      </c>
      <c r="M586" t="s">
        <v>42</v>
      </c>
      <c r="N586">
        <v>4417</v>
      </c>
      <c r="O586">
        <v>0</v>
      </c>
      <c r="P586" t="s">
        <v>36</v>
      </c>
      <c r="Q586">
        <v>0</v>
      </c>
      <c r="R586">
        <v>0</v>
      </c>
      <c r="S586">
        <v>0</v>
      </c>
      <c r="T586" t="s">
        <v>44</v>
      </c>
      <c r="U586" t="s">
        <v>33</v>
      </c>
      <c r="V586" t="s">
        <v>34</v>
      </c>
      <c r="W586" t="s">
        <v>33</v>
      </c>
      <c r="X586" t="s">
        <v>33</v>
      </c>
      <c r="Y586" t="s">
        <v>33</v>
      </c>
      <c r="Z586" t="s">
        <v>34</v>
      </c>
      <c r="AA586" t="s">
        <v>33</v>
      </c>
      <c r="AB586" t="s">
        <v>45</v>
      </c>
      <c r="AC586">
        <v>0</v>
      </c>
      <c r="AD586">
        <v>0</v>
      </c>
      <c r="AE586" t="s">
        <v>39</v>
      </c>
      <c r="AF586" t="s">
        <v>1193</v>
      </c>
    </row>
    <row r="587" spans="1:32" x14ac:dyDescent="0.25">
      <c r="A587" t="s">
        <v>653</v>
      </c>
      <c r="B587">
        <v>73</v>
      </c>
      <c r="C587" t="s">
        <v>41</v>
      </c>
      <c r="D587" t="s">
        <v>32</v>
      </c>
      <c r="E587" t="s">
        <v>33</v>
      </c>
      <c r="F587" t="s">
        <v>33</v>
      </c>
      <c r="G587" t="s">
        <v>33</v>
      </c>
      <c r="H587" t="s">
        <v>33</v>
      </c>
      <c r="I587" t="s">
        <v>33</v>
      </c>
      <c r="J587" t="s">
        <v>33</v>
      </c>
      <c r="K587" t="s">
        <v>33</v>
      </c>
      <c r="L587" t="s">
        <v>42</v>
      </c>
      <c r="M587" t="s">
        <v>42</v>
      </c>
      <c r="N587">
        <v>4424</v>
      </c>
      <c r="O587">
        <v>0</v>
      </c>
      <c r="P587" t="s">
        <v>63</v>
      </c>
      <c r="Q587">
        <v>0</v>
      </c>
      <c r="R587">
        <v>0</v>
      </c>
      <c r="S587">
        <v>0</v>
      </c>
      <c r="T587" t="s">
        <v>44</v>
      </c>
      <c r="U587" t="s">
        <v>34</v>
      </c>
      <c r="V587" t="s">
        <v>33</v>
      </c>
      <c r="W587" t="s">
        <v>33</v>
      </c>
      <c r="X587" t="s">
        <v>33</v>
      </c>
      <c r="Y587" t="s">
        <v>33</v>
      </c>
      <c r="Z587" t="s">
        <v>33</v>
      </c>
      <c r="AA587" t="s">
        <v>33</v>
      </c>
      <c r="AB587" t="s">
        <v>48</v>
      </c>
      <c r="AC587">
        <v>0</v>
      </c>
      <c r="AD587">
        <v>0</v>
      </c>
      <c r="AE587" t="s">
        <v>39</v>
      </c>
      <c r="AF587" t="s">
        <v>1190</v>
      </c>
    </row>
    <row r="588" spans="1:32" x14ac:dyDescent="0.25">
      <c r="A588" t="s">
        <v>1115</v>
      </c>
      <c r="B588">
        <v>71</v>
      </c>
      <c r="C588" t="s">
        <v>41</v>
      </c>
      <c r="D588" t="s">
        <v>79</v>
      </c>
      <c r="E588" t="s">
        <v>33</v>
      </c>
      <c r="F588" t="s">
        <v>33</v>
      </c>
      <c r="G588" t="s">
        <v>33</v>
      </c>
      <c r="H588" t="s">
        <v>33</v>
      </c>
      <c r="I588" t="s">
        <v>33</v>
      </c>
      <c r="J588" t="s">
        <v>34</v>
      </c>
      <c r="K588" t="s">
        <v>34</v>
      </c>
      <c r="L588" t="s">
        <v>35</v>
      </c>
      <c r="M588" t="s">
        <v>35</v>
      </c>
      <c r="N588">
        <v>1689</v>
      </c>
      <c r="O588">
        <v>3</v>
      </c>
      <c r="P588" t="s">
        <v>145</v>
      </c>
      <c r="Q588">
        <v>20</v>
      </c>
      <c r="R588">
        <v>18</v>
      </c>
      <c r="S588">
        <v>19</v>
      </c>
      <c r="T588" t="s">
        <v>54</v>
      </c>
      <c r="U588" t="s">
        <v>34</v>
      </c>
      <c r="V588" t="s">
        <v>33</v>
      </c>
      <c r="W588" t="s">
        <v>34</v>
      </c>
      <c r="X588" t="s">
        <v>33</v>
      </c>
      <c r="Y588" t="s">
        <v>33</v>
      </c>
      <c r="Z588" t="s">
        <v>34</v>
      </c>
      <c r="AA588" t="s">
        <v>34</v>
      </c>
      <c r="AB588" t="s">
        <v>48</v>
      </c>
      <c r="AC588">
        <v>0</v>
      </c>
      <c r="AD588">
        <v>19</v>
      </c>
      <c r="AE588" t="s">
        <v>39</v>
      </c>
      <c r="AF588" t="s">
        <v>1190</v>
      </c>
    </row>
    <row r="589" spans="1:32" x14ac:dyDescent="0.25">
      <c r="A589" t="s">
        <v>655</v>
      </c>
      <c r="B589">
        <v>58</v>
      </c>
      <c r="C589" t="s">
        <v>51</v>
      </c>
      <c r="D589" t="s">
        <v>32</v>
      </c>
      <c r="E589" t="s">
        <v>33</v>
      </c>
      <c r="F589" t="s">
        <v>33</v>
      </c>
      <c r="G589" t="s">
        <v>33</v>
      </c>
      <c r="H589" t="s">
        <v>33</v>
      </c>
      <c r="I589" t="s">
        <v>33</v>
      </c>
      <c r="J589" t="s">
        <v>33</v>
      </c>
      <c r="K589" t="s">
        <v>33</v>
      </c>
      <c r="L589" t="s">
        <v>42</v>
      </c>
      <c r="M589" t="s">
        <v>42</v>
      </c>
      <c r="N589">
        <v>4430</v>
      </c>
      <c r="O589">
        <v>0</v>
      </c>
      <c r="P589" t="s">
        <v>63</v>
      </c>
      <c r="Q589">
        <v>0</v>
      </c>
      <c r="R589">
        <v>0</v>
      </c>
      <c r="S589">
        <v>0</v>
      </c>
      <c r="T589" t="s">
        <v>44</v>
      </c>
      <c r="U589" t="s">
        <v>33</v>
      </c>
      <c r="V589" t="s">
        <v>33</v>
      </c>
      <c r="W589" t="s">
        <v>33</v>
      </c>
      <c r="X589" t="s">
        <v>33</v>
      </c>
      <c r="Y589" t="s">
        <v>33</v>
      </c>
      <c r="Z589" t="s">
        <v>33</v>
      </c>
      <c r="AA589" t="s">
        <v>33</v>
      </c>
      <c r="AB589" t="s">
        <v>48</v>
      </c>
      <c r="AC589">
        <v>0</v>
      </c>
      <c r="AD589">
        <v>0</v>
      </c>
      <c r="AE589" t="s">
        <v>39</v>
      </c>
      <c r="AF589" t="s">
        <v>1190</v>
      </c>
    </row>
    <row r="590" spans="1:32" x14ac:dyDescent="0.25">
      <c r="A590" t="s">
        <v>656</v>
      </c>
      <c r="B590">
        <v>57</v>
      </c>
      <c r="C590" t="s">
        <v>51</v>
      </c>
      <c r="D590" t="s">
        <v>32</v>
      </c>
      <c r="E590" t="s">
        <v>33</v>
      </c>
      <c r="F590" t="s">
        <v>33</v>
      </c>
      <c r="G590" t="s">
        <v>33</v>
      </c>
      <c r="H590" t="s">
        <v>33</v>
      </c>
      <c r="I590" t="s">
        <v>33</v>
      </c>
      <c r="J590" t="s">
        <v>33</v>
      </c>
      <c r="K590" t="s">
        <v>33</v>
      </c>
      <c r="L590" t="s">
        <v>42</v>
      </c>
      <c r="M590" t="s">
        <v>42</v>
      </c>
      <c r="N590">
        <v>4433</v>
      </c>
      <c r="O590">
        <v>0</v>
      </c>
      <c r="P590" t="s">
        <v>36</v>
      </c>
      <c r="Q590">
        <v>0</v>
      </c>
      <c r="R590">
        <v>0</v>
      </c>
      <c r="S590">
        <v>0</v>
      </c>
      <c r="T590" t="s">
        <v>44</v>
      </c>
      <c r="U590" t="s">
        <v>33</v>
      </c>
      <c r="V590" t="s">
        <v>34</v>
      </c>
      <c r="W590" t="s">
        <v>33</v>
      </c>
      <c r="X590" t="s">
        <v>33</v>
      </c>
      <c r="Y590" t="s">
        <v>33</v>
      </c>
      <c r="Z590" t="s">
        <v>34</v>
      </c>
      <c r="AA590" t="s">
        <v>33</v>
      </c>
      <c r="AB590" t="s">
        <v>48</v>
      </c>
      <c r="AC590">
        <v>0</v>
      </c>
      <c r="AD590">
        <v>0</v>
      </c>
      <c r="AE590" t="s">
        <v>39</v>
      </c>
      <c r="AF590" t="s">
        <v>1190</v>
      </c>
    </row>
    <row r="591" spans="1:32" x14ac:dyDescent="0.25">
      <c r="A591" t="s">
        <v>657</v>
      </c>
      <c r="B591">
        <v>66</v>
      </c>
      <c r="C591" t="s">
        <v>41</v>
      </c>
      <c r="D591" t="s">
        <v>32</v>
      </c>
      <c r="E591" t="s">
        <v>33</v>
      </c>
      <c r="F591" t="s">
        <v>33</v>
      </c>
      <c r="G591" t="s">
        <v>33</v>
      </c>
      <c r="H591" t="s">
        <v>33</v>
      </c>
      <c r="I591" t="s">
        <v>33</v>
      </c>
      <c r="J591" t="s">
        <v>33</v>
      </c>
      <c r="K591" t="s">
        <v>33</v>
      </c>
      <c r="L591" t="s">
        <v>42</v>
      </c>
      <c r="M591" t="s">
        <v>42</v>
      </c>
      <c r="N591">
        <v>4459</v>
      </c>
      <c r="O591">
        <v>0</v>
      </c>
      <c r="P591" t="s">
        <v>36</v>
      </c>
      <c r="Q591">
        <v>0</v>
      </c>
      <c r="R591">
        <v>0</v>
      </c>
      <c r="S591">
        <v>0</v>
      </c>
      <c r="T591" t="s">
        <v>44</v>
      </c>
      <c r="U591" t="s">
        <v>33</v>
      </c>
      <c r="V591" t="s">
        <v>33</v>
      </c>
      <c r="W591" t="s">
        <v>33</v>
      </c>
      <c r="X591" t="s">
        <v>33</v>
      </c>
      <c r="Y591" t="s">
        <v>33</v>
      </c>
      <c r="Z591" t="s">
        <v>33</v>
      </c>
      <c r="AA591" t="s">
        <v>33</v>
      </c>
      <c r="AB591" t="s">
        <v>48</v>
      </c>
      <c r="AC591">
        <v>0</v>
      </c>
      <c r="AD591">
        <v>0</v>
      </c>
      <c r="AE591" t="s">
        <v>39</v>
      </c>
      <c r="AF591" t="s">
        <v>1190</v>
      </c>
    </row>
    <row r="592" spans="1:32" x14ac:dyDescent="0.25">
      <c r="A592" t="s">
        <v>658</v>
      </c>
      <c r="B592">
        <v>43</v>
      </c>
      <c r="C592" t="s">
        <v>58</v>
      </c>
      <c r="D592" t="s">
        <v>32</v>
      </c>
      <c r="E592" t="s">
        <v>33</v>
      </c>
      <c r="F592" t="s">
        <v>33</v>
      </c>
      <c r="G592" t="s">
        <v>33</v>
      </c>
      <c r="H592" t="s">
        <v>33</v>
      </c>
      <c r="I592" t="s">
        <v>33</v>
      </c>
      <c r="J592" t="s">
        <v>33</v>
      </c>
      <c r="K592" t="s">
        <v>33</v>
      </c>
      <c r="L592" t="s">
        <v>42</v>
      </c>
      <c r="M592" t="s">
        <v>42</v>
      </c>
      <c r="N592">
        <v>4463</v>
      </c>
      <c r="O592">
        <v>0</v>
      </c>
      <c r="P592" t="s">
        <v>81</v>
      </c>
      <c r="Q592">
        <v>0</v>
      </c>
      <c r="R592">
        <v>0</v>
      </c>
      <c r="S592">
        <v>0</v>
      </c>
      <c r="T592" t="s">
        <v>44</v>
      </c>
      <c r="U592" t="s">
        <v>33</v>
      </c>
      <c r="V592" t="s">
        <v>33</v>
      </c>
      <c r="W592" t="s">
        <v>33</v>
      </c>
      <c r="X592" t="s">
        <v>33</v>
      </c>
      <c r="Y592" t="s">
        <v>34</v>
      </c>
      <c r="Z592" t="s">
        <v>34</v>
      </c>
      <c r="AA592" t="s">
        <v>33</v>
      </c>
      <c r="AB592" t="s">
        <v>48</v>
      </c>
      <c r="AC592">
        <v>0</v>
      </c>
      <c r="AD592">
        <v>0</v>
      </c>
      <c r="AE592" t="s">
        <v>39</v>
      </c>
      <c r="AF592" t="s">
        <v>1190</v>
      </c>
    </row>
    <row r="593" spans="1:32" x14ac:dyDescent="0.25">
      <c r="A593" t="s">
        <v>659</v>
      </c>
      <c r="B593">
        <v>61</v>
      </c>
      <c r="C593" t="s">
        <v>41</v>
      </c>
      <c r="D593" t="s">
        <v>32</v>
      </c>
      <c r="E593" t="s">
        <v>33</v>
      </c>
      <c r="F593" t="s">
        <v>33</v>
      </c>
      <c r="G593" t="s">
        <v>33</v>
      </c>
      <c r="H593" t="s">
        <v>33</v>
      </c>
      <c r="I593" t="s">
        <v>33</v>
      </c>
      <c r="J593" t="s">
        <v>33</v>
      </c>
      <c r="K593" t="s">
        <v>33</v>
      </c>
      <c r="L593" t="s">
        <v>42</v>
      </c>
      <c r="M593" t="s">
        <v>42</v>
      </c>
      <c r="N593">
        <v>4480</v>
      </c>
      <c r="O593">
        <v>0</v>
      </c>
      <c r="P593" t="s">
        <v>145</v>
      </c>
      <c r="Q593">
        <v>0</v>
      </c>
      <c r="R593">
        <v>0</v>
      </c>
      <c r="S593">
        <v>0</v>
      </c>
      <c r="T593" t="s">
        <v>44</v>
      </c>
      <c r="U593" t="s">
        <v>34</v>
      </c>
      <c r="V593" t="s">
        <v>34</v>
      </c>
      <c r="W593" t="s">
        <v>33</v>
      </c>
      <c r="X593" t="s">
        <v>33</v>
      </c>
      <c r="Y593" t="s">
        <v>33</v>
      </c>
      <c r="Z593" t="s">
        <v>34</v>
      </c>
      <c r="AA593" t="s">
        <v>33</v>
      </c>
      <c r="AB593" t="s">
        <v>48</v>
      </c>
      <c r="AC593">
        <v>0</v>
      </c>
      <c r="AD593">
        <v>0</v>
      </c>
      <c r="AE593" t="s">
        <v>39</v>
      </c>
      <c r="AF593" t="s">
        <v>1190</v>
      </c>
    </row>
    <row r="594" spans="1:32" x14ac:dyDescent="0.25">
      <c r="A594" t="s">
        <v>660</v>
      </c>
      <c r="B594">
        <v>66</v>
      </c>
      <c r="C594" t="s">
        <v>41</v>
      </c>
      <c r="D594" t="s">
        <v>32</v>
      </c>
      <c r="E594" t="s">
        <v>33</v>
      </c>
      <c r="F594" t="s">
        <v>33</v>
      </c>
      <c r="G594" t="s">
        <v>33</v>
      </c>
      <c r="H594" t="s">
        <v>33</v>
      </c>
      <c r="I594" t="s">
        <v>34</v>
      </c>
      <c r="J594" t="s">
        <v>33</v>
      </c>
      <c r="K594" t="s">
        <v>33</v>
      </c>
      <c r="L594" t="s">
        <v>52</v>
      </c>
      <c r="M594" t="s">
        <v>52</v>
      </c>
      <c r="N594">
        <v>314</v>
      </c>
      <c r="O594">
        <v>2</v>
      </c>
      <c r="P594" t="s">
        <v>36</v>
      </c>
      <c r="Q594">
        <v>7</v>
      </c>
      <c r="R594">
        <v>7</v>
      </c>
      <c r="S594">
        <v>7</v>
      </c>
      <c r="T594" t="s">
        <v>37</v>
      </c>
      <c r="U594" t="s">
        <v>34</v>
      </c>
      <c r="V594" t="s">
        <v>34</v>
      </c>
      <c r="W594" t="s">
        <v>33</v>
      </c>
      <c r="X594" t="s">
        <v>33</v>
      </c>
      <c r="Y594" t="s">
        <v>34</v>
      </c>
      <c r="Z594" t="s">
        <v>34</v>
      </c>
      <c r="AA594" t="s">
        <v>34</v>
      </c>
      <c r="AB594" t="s">
        <v>55</v>
      </c>
      <c r="AC594">
        <v>1</v>
      </c>
      <c r="AD594">
        <v>7</v>
      </c>
      <c r="AE594" t="s">
        <v>56</v>
      </c>
      <c r="AF594" t="s">
        <v>1191</v>
      </c>
    </row>
    <row r="595" spans="1:32" x14ac:dyDescent="0.25">
      <c r="A595" t="s">
        <v>661</v>
      </c>
      <c r="B595">
        <v>13</v>
      </c>
      <c r="C595" t="s">
        <v>31</v>
      </c>
      <c r="D595" t="s">
        <v>32</v>
      </c>
      <c r="E595" t="s">
        <v>33</v>
      </c>
      <c r="F595" t="s">
        <v>33</v>
      </c>
      <c r="G595" t="s">
        <v>33</v>
      </c>
      <c r="H595" t="s">
        <v>33</v>
      </c>
      <c r="I595" t="s">
        <v>33</v>
      </c>
      <c r="J595" t="s">
        <v>33</v>
      </c>
      <c r="K595" t="s">
        <v>33</v>
      </c>
      <c r="L595" t="s">
        <v>42</v>
      </c>
      <c r="M595" t="s">
        <v>42</v>
      </c>
      <c r="N595">
        <v>4484</v>
      </c>
      <c r="O595">
        <v>0</v>
      </c>
      <c r="P595" t="s">
        <v>53</v>
      </c>
      <c r="Q595">
        <v>0</v>
      </c>
      <c r="R595">
        <v>0</v>
      </c>
      <c r="S595">
        <v>0</v>
      </c>
      <c r="T595" t="s">
        <v>44</v>
      </c>
      <c r="U595" t="s">
        <v>33</v>
      </c>
      <c r="V595" t="s">
        <v>34</v>
      </c>
      <c r="W595" t="s">
        <v>33</v>
      </c>
      <c r="X595" t="s">
        <v>33</v>
      </c>
      <c r="Y595" t="s">
        <v>33</v>
      </c>
      <c r="Z595" t="s">
        <v>33</v>
      </c>
      <c r="AA595" t="s">
        <v>33</v>
      </c>
      <c r="AB595" t="s">
        <v>38</v>
      </c>
      <c r="AC595">
        <v>0</v>
      </c>
      <c r="AD595">
        <v>0</v>
      </c>
      <c r="AE595" t="s">
        <v>39</v>
      </c>
      <c r="AF595" t="s">
        <v>1192</v>
      </c>
    </row>
    <row r="596" spans="1:32" x14ac:dyDescent="0.25">
      <c r="A596" t="s">
        <v>662</v>
      </c>
      <c r="B596">
        <v>61</v>
      </c>
      <c r="C596" t="s">
        <v>41</v>
      </c>
      <c r="D596" t="s">
        <v>32</v>
      </c>
      <c r="E596" t="s">
        <v>33</v>
      </c>
      <c r="F596" t="s">
        <v>33</v>
      </c>
      <c r="G596" t="s">
        <v>33</v>
      </c>
      <c r="H596" t="s">
        <v>33</v>
      </c>
      <c r="I596" t="s">
        <v>33</v>
      </c>
      <c r="J596" t="s">
        <v>33</v>
      </c>
      <c r="K596" t="s">
        <v>33</v>
      </c>
      <c r="L596" t="s">
        <v>42</v>
      </c>
      <c r="M596" t="s">
        <v>42</v>
      </c>
      <c r="N596">
        <v>4488</v>
      </c>
      <c r="O596">
        <v>0</v>
      </c>
      <c r="P596" t="s">
        <v>47</v>
      </c>
      <c r="Q596">
        <v>0</v>
      </c>
      <c r="R596">
        <v>0</v>
      </c>
      <c r="S596">
        <v>0</v>
      </c>
      <c r="T596" t="s">
        <v>44</v>
      </c>
      <c r="U596" t="s">
        <v>33</v>
      </c>
      <c r="V596" t="s">
        <v>33</v>
      </c>
      <c r="W596" t="s">
        <v>33</v>
      </c>
      <c r="X596" t="s">
        <v>33</v>
      </c>
      <c r="Y596" t="s">
        <v>33</v>
      </c>
      <c r="Z596" t="s">
        <v>33</v>
      </c>
      <c r="AA596" t="s">
        <v>33</v>
      </c>
      <c r="AB596" t="s">
        <v>48</v>
      </c>
      <c r="AC596">
        <v>0</v>
      </c>
      <c r="AD596">
        <v>0</v>
      </c>
      <c r="AE596" t="s">
        <v>39</v>
      </c>
      <c r="AF596" t="s">
        <v>1190</v>
      </c>
    </row>
    <row r="597" spans="1:32" x14ac:dyDescent="0.25">
      <c r="A597" t="s">
        <v>663</v>
      </c>
      <c r="B597">
        <v>46</v>
      </c>
      <c r="C597" t="s">
        <v>51</v>
      </c>
      <c r="D597" t="s">
        <v>32</v>
      </c>
      <c r="E597" t="s">
        <v>33</v>
      </c>
      <c r="F597" t="s">
        <v>33</v>
      </c>
      <c r="G597" t="s">
        <v>33</v>
      </c>
      <c r="H597" t="s">
        <v>33</v>
      </c>
      <c r="I597" t="s">
        <v>33</v>
      </c>
      <c r="J597" t="s">
        <v>33</v>
      </c>
      <c r="K597" t="s">
        <v>33</v>
      </c>
      <c r="L597" t="s">
        <v>42</v>
      </c>
      <c r="M597" t="s">
        <v>42</v>
      </c>
      <c r="N597">
        <v>4491</v>
      </c>
      <c r="O597">
        <v>0</v>
      </c>
      <c r="P597" t="s">
        <v>36</v>
      </c>
      <c r="Q597">
        <v>0</v>
      </c>
      <c r="R597">
        <v>0</v>
      </c>
      <c r="S597">
        <v>0</v>
      </c>
      <c r="T597" t="s">
        <v>44</v>
      </c>
      <c r="U597" t="s">
        <v>34</v>
      </c>
      <c r="V597" t="s">
        <v>33</v>
      </c>
      <c r="W597" t="s">
        <v>33</v>
      </c>
      <c r="X597" t="s">
        <v>33</v>
      </c>
      <c r="Y597" t="s">
        <v>33</v>
      </c>
      <c r="Z597" t="s">
        <v>33</v>
      </c>
      <c r="AA597" t="s">
        <v>33</v>
      </c>
      <c r="AB597" t="s">
        <v>48</v>
      </c>
      <c r="AC597">
        <v>0</v>
      </c>
      <c r="AD597">
        <v>0</v>
      </c>
      <c r="AE597" t="s">
        <v>39</v>
      </c>
      <c r="AF597" t="s">
        <v>1190</v>
      </c>
    </row>
    <row r="598" spans="1:32" x14ac:dyDescent="0.25">
      <c r="A598" t="s">
        <v>664</v>
      </c>
      <c r="B598">
        <v>63</v>
      </c>
      <c r="C598" t="s">
        <v>41</v>
      </c>
      <c r="D598" t="s">
        <v>32</v>
      </c>
      <c r="E598" t="s">
        <v>33</v>
      </c>
      <c r="F598" t="s">
        <v>33</v>
      </c>
      <c r="G598" t="s">
        <v>33</v>
      </c>
      <c r="H598" t="s">
        <v>33</v>
      </c>
      <c r="I598" t="s">
        <v>33</v>
      </c>
      <c r="J598" t="s">
        <v>33</v>
      </c>
      <c r="K598" t="s">
        <v>33</v>
      </c>
      <c r="L598" t="s">
        <v>42</v>
      </c>
      <c r="M598" t="s">
        <v>42</v>
      </c>
      <c r="N598">
        <v>4506</v>
      </c>
      <c r="O598">
        <v>0</v>
      </c>
      <c r="P598" t="s">
        <v>36</v>
      </c>
      <c r="Q598">
        <v>0</v>
      </c>
      <c r="R598">
        <v>0</v>
      </c>
      <c r="S598">
        <v>0</v>
      </c>
      <c r="T598" t="s">
        <v>44</v>
      </c>
      <c r="U598" t="s">
        <v>33</v>
      </c>
      <c r="V598" t="s">
        <v>34</v>
      </c>
      <c r="W598" t="s">
        <v>33</v>
      </c>
      <c r="X598" t="s">
        <v>33</v>
      </c>
      <c r="Y598" t="s">
        <v>33</v>
      </c>
      <c r="Z598" t="s">
        <v>33</v>
      </c>
      <c r="AA598" t="s">
        <v>33</v>
      </c>
      <c r="AB598" t="s">
        <v>45</v>
      </c>
      <c r="AC598">
        <v>0</v>
      </c>
      <c r="AD598">
        <v>0</v>
      </c>
      <c r="AE598" t="s">
        <v>39</v>
      </c>
      <c r="AF598" t="s">
        <v>1193</v>
      </c>
    </row>
    <row r="599" spans="1:32" x14ac:dyDescent="0.25">
      <c r="A599" t="s">
        <v>665</v>
      </c>
      <c r="B599">
        <v>9</v>
      </c>
      <c r="C599" t="s">
        <v>31</v>
      </c>
      <c r="D599" t="s">
        <v>32</v>
      </c>
      <c r="E599" t="s">
        <v>33</v>
      </c>
      <c r="F599" t="s">
        <v>33</v>
      </c>
      <c r="G599" t="s">
        <v>33</v>
      </c>
      <c r="H599" t="s">
        <v>33</v>
      </c>
      <c r="I599" t="s">
        <v>33</v>
      </c>
      <c r="J599" t="s">
        <v>33</v>
      </c>
      <c r="K599" t="s">
        <v>33</v>
      </c>
      <c r="L599" t="s">
        <v>42</v>
      </c>
      <c r="M599" t="s">
        <v>42</v>
      </c>
      <c r="N599">
        <v>4524</v>
      </c>
      <c r="O599">
        <v>0</v>
      </c>
      <c r="P599" t="s">
        <v>66</v>
      </c>
      <c r="Q599">
        <v>0</v>
      </c>
      <c r="R599">
        <v>0</v>
      </c>
      <c r="S599">
        <v>0</v>
      </c>
      <c r="T599" t="s">
        <v>44</v>
      </c>
      <c r="U599" t="s">
        <v>33</v>
      </c>
      <c r="V599" t="s">
        <v>33</v>
      </c>
      <c r="W599" t="s">
        <v>33</v>
      </c>
      <c r="X599" t="s">
        <v>33</v>
      </c>
      <c r="Y599" t="s">
        <v>33</v>
      </c>
      <c r="Z599" t="s">
        <v>33</v>
      </c>
      <c r="AA599" t="s">
        <v>33</v>
      </c>
      <c r="AB599" t="s">
        <v>38</v>
      </c>
      <c r="AC599">
        <v>0</v>
      </c>
      <c r="AD599">
        <v>0</v>
      </c>
      <c r="AE599" t="s">
        <v>39</v>
      </c>
      <c r="AF599" t="s">
        <v>1192</v>
      </c>
    </row>
    <row r="600" spans="1:32" x14ac:dyDescent="0.25">
      <c r="A600" t="s">
        <v>666</v>
      </c>
      <c r="B600">
        <v>68</v>
      </c>
      <c r="C600" t="s">
        <v>41</v>
      </c>
      <c r="D600" t="s">
        <v>32</v>
      </c>
      <c r="E600" t="s">
        <v>33</v>
      </c>
      <c r="F600" t="s">
        <v>33</v>
      </c>
      <c r="G600" t="s">
        <v>33</v>
      </c>
      <c r="H600" t="s">
        <v>33</v>
      </c>
      <c r="I600" t="s">
        <v>33</v>
      </c>
      <c r="J600" t="s">
        <v>33</v>
      </c>
      <c r="K600" t="s">
        <v>33</v>
      </c>
      <c r="L600" t="s">
        <v>42</v>
      </c>
      <c r="M600" t="s">
        <v>42</v>
      </c>
      <c r="N600">
        <v>4529</v>
      </c>
      <c r="O600">
        <v>0</v>
      </c>
      <c r="P600" t="s">
        <v>36</v>
      </c>
      <c r="Q600">
        <v>0</v>
      </c>
      <c r="R600">
        <v>0</v>
      </c>
      <c r="S600">
        <v>0</v>
      </c>
      <c r="T600" t="s">
        <v>44</v>
      </c>
      <c r="U600" t="s">
        <v>33</v>
      </c>
      <c r="V600" t="s">
        <v>34</v>
      </c>
      <c r="W600" t="s">
        <v>33</v>
      </c>
      <c r="X600" t="s">
        <v>33</v>
      </c>
      <c r="Y600" t="s">
        <v>33</v>
      </c>
      <c r="Z600" t="s">
        <v>33</v>
      </c>
      <c r="AA600" t="s">
        <v>33</v>
      </c>
      <c r="AB600" t="s">
        <v>48</v>
      </c>
      <c r="AC600">
        <v>0</v>
      </c>
      <c r="AD600">
        <v>0</v>
      </c>
      <c r="AE600" t="s">
        <v>39</v>
      </c>
      <c r="AF600" t="s">
        <v>1190</v>
      </c>
    </row>
    <row r="601" spans="1:32" x14ac:dyDescent="0.25">
      <c r="A601" t="s">
        <v>667</v>
      </c>
      <c r="B601">
        <v>60</v>
      </c>
      <c r="C601" t="s">
        <v>41</v>
      </c>
      <c r="D601" t="s">
        <v>32</v>
      </c>
      <c r="E601" t="s">
        <v>33</v>
      </c>
      <c r="F601" t="s">
        <v>33</v>
      </c>
      <c r="G601" t="s">
        <v>33</v>
      </c>
      <c r="H601" t="s">
        <v>33</v>
      </c>
      <c r="I601" t="s">
        <v>33</v>
      </c>
      <c r="J601" t="s">
        <v>33</v>
      </c>
      <c r="K601" t="s">
        <v>33</v>
      </c>
      <c r="L601" t="s">
        <v>42</v>
      </c>
      <c r="M601" t="s">
        <v>42</v>
      </c>
      <c r="N601">
        <v>4532</v>
      </c>
      <c r="O601">
        <v>0</v>
      </c>
      <c r="P601" t="s">
        <v>668</v>
      </c>
      <c r="Q601">
        <v>0</v>
      </c>
      <c r="R601">
        <v>0</v>
      </c>
      <c r="S601">
        <v>0</v>
      </c>
      <c r="T601" t="s">
        <v>44</v>
      </c>
      <c r="U601" t="s">
        <v>33</v>
      </c>
      <c r="V601" t="s">
        <v>34</v>
      </c>
      <c r="W601" t="s">
        <v>33</v>
      </c>
      <c r="X601" t="s">
        <v>33</v>
      </c>
      <c r="Y601" t="s">
        <v>33</v>
      </c>
      <c r="Z601" t="s">
        <v>33</v>
      </c>
      <c r="AA601" t="s">
        <v>33</v>
      </c>
      <c r="AB601" t="s">
        <v>48</v>
      </c>
      <c r="AC601">
        <v>0</v>
      </c>
      <c r="AD601">
        <v>0</v>
      </c>
      <c r="AE601" t="s">
        <v>39</v>
      </c>
      <c r="AF601" t="s">
        <v>1190</v>
      </c>
    </row>
    <row r="602" spans="1:32" x14ac:dyDescent="0.25">
      <c r="A602" t="s">
        <v>669</v>
      </c>
      <c r="B602">
        <v>68</v>
      </c>
      <c r="C602" t="s">
        <v>41</v>
      </c>
      <c r="D602" t="s">
        <v>32</v>
      </c>
      <c r="E602" t="s">
        <v>33</v>
      </c>
      <c r="F602" t="s">
        <v>33</v>
      </c>
      <c r="G602" t="s">
        <v>33</v>
      </c>
      <c r="H602" t="s">
        <v>33</v>
      </c>
      <c r="I602" t="s">
        <v>33</v>
      </c>
      <c r="J602" t="s">
        <v>33</v>
      </c>
      <c r="K602" t="s">
        <v>33</v>
      </c>
      <c r="L602" t="s">
        <v>42</v>
      </c>
      <c r="M602" t="s">
        <v>42</v>
      </c>
      <c r="N602">
        <v>4537</v>
      </c>
      <c r="O602">
        <v>0</v>
      </c>
      <c r="P602" t="s">
        <v>66</v>
      </c>
      <c r="Q602">
        <v>0</v>
      </c>
      <c r="R602">
        <v>0</v>
      </c>
      <c r="S602">
        <v>0</v>
      </c>
      <c r="T602" t="s">
        <v>44</v>
      </c>
      <c r="U602" t="s">
        <v>33</v>
      </c>
      <c r="V602" t="s">
        <v>34</v>
      </c>
      <c r="W602" t="s">
        <v>33</v>
      </c>
      <c r="X602" t="s">
        <v>33</v>
      </c>
      <c r="Y602" t="s">
        <v>33</v>
      </c>
      <c r="Z602" t="s">
        <v>34</v>
      </c>
      <c r="AA602" t="s">
        <v>33</v>
      </c>
      <c r="AB602" t="s">
        <v>45</v>
      </c>
      <c r="AC602">
        <v>0</v>
      </c>
      <c r="AD602">
        <v>0</v>
      </c>
      <c r="AE602" t="s">
        <v>39</v>
      </c>
      <c r="AF602" t="s">
        <v>1193</v>
      </c>
    </row>
    <row r="603" spans="1:32" x14ac:dyDescent="0.25">
      <c r="A603" t="s">
        <v>670</v>
      </c>
      <c r="B603">
        <v>81</v>
      </c>
      <c r="C603" t="s">
        <v>41</v>
      </c>
      <c r="D603" t="s">
        <v>32</v>
      </c>
      <c r="E603" t="s">
        <v>33</v>
      </c>
      <c r="F603" t="s">
        <v>33</v>
      </c>
      <c r="G603" t="s">
        <v>33</v>
      </c>
      <c r="H603" t="s">
        <v>33</v>
      </c>
      <c r="I603" t="s">
        <v>33</v>
      </c>
      <c r="J603" t="s">
        <v>33</v>
      </c>
      <c r="K603" t="s">
        <v>33</v>
      </c>
      <c r="L603" t="s">
        <v>42</v>
      </c>
      <c r="M603" t="s">
        <v>42</v>
      </c>
      <c r="N603">
        <v>4542</v>
      </c>
      <c r="O603">
        <v>0</v>
      </c>
      <c r="P603" t="s">
        <v>47</v>
      </c>
      <c r="Q603">
        <v>0</v>
      </c>
      <c r="R603">
        <v>0</v>
      </c>
      <c r="S603">
        <v>0</v>
      </c>
      <c r="T603" t="s">
        <v>44</v>
      </c>
      <c r="U603" t="s">
        <v>33</v>
      </c>
      <c r="V603" t="s">
        <v>33</v>
      </c>
      <c r="W603" t="s">
        <v>33</v>
      </c>
      <c r="X603" t="s">
        <v>33</v>
      </c>
      <c r="Y603" t="s">
        <v>33</v>
      </c>
      <c r="Z603" t="s">
        <v>33</v>
      </c>
      <c r="AA603" t="s">
        <v>33</v>
      </c>
      <c r="AB603" t="s">
        <v>48</v>
      </c>
      <c r="AC603">
        <v>0</v>
      </c>
      <c r="AD603">
        <v>0</v>
      </c>
      <c r="AE603" t="s">
        <v>39</v>
      </c>
      <c r="AF603" t="s">
        <v>1190</v>
      </c>
    </row>
    <row r="604" spans="1:32" x14ac:dyDescent="0.25">
      <c r="A604" t="s">
        <v>671</v>
      </c>
      <c r="B604">
        <v>37</v>
      </c>
      <c r="C604" t="s">
        <v>58</v>
      </c>
      <c r="D604" t="s">
        <v>32</v>
      </c>
      <c r="E604" t="s">
        <v>33</v>
      </c>
      <c r="F604" t="s">
        <v>33</v>
      </c>
      <c r="G604" t="s">
        <v>33</v>
      </c>
      <c r="H604" t="s">
        <v>33</v>
      </c>
      <c r="I604" t="s">
        <v>33</v>
      </c>
      <c r="J604" t="s">
        <v>33</v>
      </c>
      <c r="K604" t="s">
        <v>33</v>
      </c>
      <c r="L604" t="s">
        <v>42</v>
      </c>
      <c r="M604" t="s">
        <v>42</v>
      </c>
      <c r="N604">
        <v>4557</v>
      </c>
      <c r="O604">
        <v>0</v>
      </c>
      <c r="P604" t="s">
        <v>43</v>
      </c>
      <c r="Q604">
        <v>0</v>
      </c>
      <c r="R604">
        <v>0</v>
      </c>
      <c r="S604">
        <v>0</v>
      </c>
      <c r="T604" t="s">
        <v>44</v>
      </c>
      <c r="U604" t="s">
        <v>33</v>
      </c>
      <c r="V604" t="s">
        <v>34</v>
      </c>
      <c r="W604" t="s">
        <v>33</v>
      </c>
      <c r="X604" t="s">
        <v>33</v>
      </c>
      <c r="Y604" t="s">
        <v>33</v>
      </c>
      <c r="Z604" t="s">
        <v>34</v>
      </c>
      <c r="AA604" t="s">
        <v>33</v>
      </c>
      <c r="AB604" t="s">
        <v>38</v>
      </c>
      <c r="AC604">
        <v>0</v>
      </c>
      <c r="AD604">
        <v>0</v>
      </c>
      <c r="AE604" t="s">
        <v>39</v>
      </c>
      <c r="AF604" t="s">
        <v>1192</v>
      </c>
    </row>
    <row r="605" spans="1:32" x14ac:dyDescent="0.25">
      <c r="A605" t="s">
        <v>672</v>
      </c>
      <c r="B605">
        <v>67</v>
      </c>
      <c r="C605" t="s">
        <v>41</v>
      </c>
      <c r="D605" t="s">
        <v>32</v>
      </c>
      <c r="E605" t="s">
        <v>33</v>
      </c>
      <c r="F605" t="s">
        <v>33</v>
      </c>
      <c r="G605" t="s">
        <v>33</v>
      </c>
      <c r="H605" t="s">
        <v>33</v>
      </c>
      <c r="I605" t="s">
        <v>33</v>
      </c>
      <c r="J605" t="s">
        <v>33</v>
      </c>
      <c r="K605" t="s">
        <v>33</v>
      </c>
      <c r="L605" t="s">
        <v>42</v>
      </c>
      <c r="M605" t="s">
        <v>42</v>
      </c>
      <c r="N605">
        <v>4559</v>
      </c>
      <c r="O605">
        <v>0</v>
      </c>
      <c r="P605" t="s">
        <v>66</v>
      </c>
      <c r="Q605">
        <v>0</v>
      </c>
      <c r="R605">
        <v>0</v>
      </c>
      <c r="S605">
        <v>0</v>
      </c>
      <c r="T605" t="s">
        <v>44</v>
      </c>
      <c r="U605" t="s">
        <v>34</v>
      </c>
      <c r="V605" t="s">
        <v>33</v>
      </c>
      <c r="W605" t="s">
        <v>33</v>
      </c>
      <c r="X605" t="s">
        <v>33</v>
      </c>
      <c r="Y605" t="s">
        <v>33</v>
      </c>
      <c r="Z605" t="s">
        <v>33</v>
      </c>
      <c r="AA605" t="s">
        <v>33</v>
      </c>
      <c r="AB605" t="s">
        <v>48</v>
      </c>
      <c r="AC605">
        <v>0</v>
      </c>
      <c r="AD605">
        <v>0</v>
      </c>
      <c r="AE605" t="s">
        <v>39</v>
      </c>
      <c r="AF605" t="s">
        <v>1190</v>
      </c>
    </row>
    <row r="606" spans="1:32" x14ac:dyDescent="0.25">
      <c r="A606" t="s">
        <v>673</v>
      </c>
      <c r="B606">
        <v>27</v>
      </c>
      <c r="C606" t="s">
        <v>31</v>
      </c>
      <c r="D606" t="s">
        <v>32</v>
      </c>
      <c r="E606" t="s">
        <v>33</v>
      </c>
      <c r="F606" t="s">
        <v>33</v>
      </c>
      <c r="G606" t="s">
        <v>33</v>
      </c>
      <c r="H606" t="s">
        <v>33</v>
      </c>
      <c r="I606" t="s">
        <v>33</v>
      </c>
      <c r="J606" t="s">
        <v>33</v>
      </c>
      <c r="K606" t="s">
        <v>33</v>
      </c>
      <c r="L606" t="s">
        <v>42</v>
      </c>
      <c r="M606" t="s">
        <v>42</v>
      </c>
      <c r="N606">
        <v>4562</v>
      </c>
      <c r="O606">
        <v>0</v>
      </c>
      <c r="P606" t="s">
        <v>36</v>
      </c>
      <c r="Q606">
        <v>0</v>
      </c>
      <c r="R606">
        <v>0</v>
      </c>
      <c r="S606">
        <v>0</v>
      </c>
      <c r="T606" t="s">
        <v>44</v>
      </c>
      <c r="U606" t="s">
        <v>33</v>
      </c>
      <c r="V606" t="s">
        <v>33</v>
      </c>
      <c r="W606" t="s">
        <v>33</v>
      </c>
      <c r="X606" t="s">
        <v>33</v>
      </c>
      <c r="Y606" t="s">
        <v>33</v>
      </c>
      <c r="Z606" t="s">
        <v>34</v>
      </c>
      <c r="AA606" t="s">
        <v>33</v>
      </c>
      <c r="AB606" t="s">
        <v>38</v>
      </c>
      <c r="AC606">
        <v>0</v>
      </c>
      <c r="AD606">
        <v>0</v>
      </c>
      <c r="AE606" t="s">
        <v>39</v>
      </c>
      <c r="AF606" t="s">
        <v>1192</v>
      </c>
    </row>
    <row r="607" spans="1:32" x14ac:dyDescent="0.25">
      <c r="A607" t="s">
        <v>1114</v>
      </c>
      <c r="B607">
        <v>70</v>
      </c>
      <c r="C607" t="s">
        <v>41</v>
      </c>
      <c r="D607" t="s">
        <v>79</v>
      </c>
      <c r="E607" t="s">
        <v>33</v>
      </c>
      <c r="F607" t="s">
        <v>33</v>
      </c>
      <c r="G607" t="s">
        <v>33</v>
      </c>
      <c r="H607" t="s">
        <v>33</v>
      </c>
      <c r="I607" t="s">
        <v>33</v>
      </c>
      <c r="J607" t="s">
        <v>34</v>
      </c>
      <c r="K607" t="s">
        <v>34</v>
      </c>
      <c r="L607" t="s">
        <v>52</v>
      </c>
      <c r="M607" t="s">
        <v>537</v>
      </c>
      <c r="N607">
        <v>1684</v>
      </c>
      <c r="O607">
        <v>3</v>
      </c>
      <c r="P607" t="s">
        <v>63</v>
      </c>
      <c r="Q607">
        <v>10</v>
      </c>
      <c r="R607">
        <v>6</v>
      </c>
      <c r="S607">
        <v>8</v>
      </c>
      <c r="T607" t="s">
        <v>37</v>
      </c>
      <c r="U607" t="s">
        <v>33</v>
      </c>
      <c r="V607" t="s">
        <v>34</v>
      </c>
      <c r="W607" t="s">
        <v>34</v>
      </c>
      <c r="X607" t="s">
        <v>34</v>
      </c>
      <c r="Y607" t="s">
        <v>33</v>
      </c>
      <c r="Z607" t="s">
        <v>34</v>
      </c>
      <c r="AA607" t="s">
        <v>34</v>
      </c>
      <c r="AB607" t="s">
        <v>48</v>
      </c>
      <c r="AC607">
        <v>0</v>
      </c>
      <c r="AD607">
        <v>8</v>
      </c>
      <c r="AE607" t="s">
        <v>39</v>
      </c>
      <c r="AF607" t="s">
        <v>1190</v>
      </c>
    </row>
    <row r="608" spans="1:32" x14ac:dyDescent="0.25">
      <c r="A608" t="s">
        <v>675</v>
      </c>
      <c r="B608">
        <v>66</v>
      </c>
      <c r="C608" t="s">
        <v>41</v>
      </c>
      <c r="D608" t="s">
        <v>32</v>
      </c>
      <c r="E608" t="s">
        <v>33</v>
      </c>
      <c r="F608" t="s">
        <v>33</v>
      </c>
      <c r="G608" t="s">
        <v>33</v>
      </c>
      <c r="H608" t="s">
        <v>33</v>
      </c>
      <c r="I608" t="s">
        <v>33</v>
      </c>
      <c r="J608" t="s">
        <v>33</v>
      </c>
      <c r="K608" t="s">
        <v>33</v>
      </c>
      <c r="L608" t="s">
        <v>42</v>
      </c>
      <c r="M608" t="s">
        <v>42</v>
      </c>
      <c r="N608">
        <v>4575</v>
      </c>
      <c r="O608">
        <v>0</v>
      </c>
      <c r="P608" t="s">
        <v>36</v>
      </c>
      <c r="Q608">
        <v>0</v>
      </c>
      <c r="R608">
        <v>0</v>
      </c>
      <c r="S608">
        <v>0</v>
      </c>
      <c r="T608" t="s">
        <v>44</v>
      </c>
      <c r="U608" t="s">
        <v>33</v>
      </c>
      <c r="V608" t="s">
        <v>33</v>
      </c>
      <c r="W608" t="s">
        <v>33</v>
      </c>
      <c r="X608" t="s">
        <v>33</v>
      </c>
      <c r="Y608" t="s">
        <v>33</v>
      </c>
      <c r="Z608" t="s">
        <v>33</v>
      </c>
      <c r="AA608" t="s">
        <v>33</v>
      </c>
      <c r="AB608" t="s">
        <v>48</v>
      </c>
      <c r="AC608">
        <v>0</v>
      </c>
      <c r="AD608">
        <v>0</v>
      </c>
      <c r="AE608" t="s">
        <v>39</v>
      </c>
      <c r="AF608" t="s">
        <v>1190</v>
      </c>
    </row>
    <row r="609" spans="1:32" x14ac:dyDescent="0.25">
      <c r="A609" t="s">
        <v>676</v>
      </c>
      <c r="B609">
        <v>18</v>
      </c>
      <c r="C609" t="s">
        <v>31</v>
      </c>
      <c r="D609" t="s">
        <v>32</v>
      </c>
      <c r="E609" t="s">
        <v>33</v>
      </c>
      <c r="F609" t="s">
        <v>33</v>
      </c>
      <c r="G609" t="s">
        <v>33</v>
      </c>
      <c r="H609" t="s">
        <v>33</v>
      </c>
      <c r="I609" t="s">
        <v>33</v>
      </c>
      <c r="J609" t="s">
        <v>33</v>
      </c>
      <c r="K609" t="s">
        <v>33</v>
      </c>
      <c r="L609" t="s">
        <v>42</v>
      </c>
      <c r="M609" t="s">
        <v>42</v>
      </c>
      <c r="N609">
        <v>4581</v>
      </c>
      <c r="O609">
        <v>0</v>
      </c>
      <c r="P609" t="s">
        <v>145</v>
      </c>
      <c r="Q609">
        <v>0</v>
      </c>
      <c r="R609">
        <v>0</v>
      </c>
      <c r="S609">
        <v>0</v>
      </c>
      <c r="T609" t="s">
        <v>44</v>
      </c>
      <c r="U609" t="s">
        <v>34</v>
      </c>
      <c r="V609" t="s">
        <v>34</v>
      </c>
      <c r="W609" t="s">
        <v>33</v>
      </c>
      <c r="X609" t="s">
        <v>34</v>
      </c>
      <c r="Y609" t="s">
        <v>33</v>
      </c>
      <c r="Z609" t="s">
        <v>34</v>
      </c>
      <c r="AA609" t="s">
        <v>33</v>
      </c>
      <c r="AB609" t="s">
        <v>38</v>
      </c>
      <c r="AC609">
        <v>0</v>
      </c>
      <c r="AD609">
        <v>0</v>
      </c>
      <c r="AE609" t="s">
        <v>39</v>
      </c>
      <c r="AF609" t="s">
        <v>1192</v>
      </c>
    </row>
    <row r="610" spans="1:32" x14ac:dyDescent="0.25">
      <c r="A610" t="s">
        <v>677</v>
      </c>
      <c r="B610">
        <v>55</v>
      </c>
      <c r="C610" t="s">
        <v>51</v>
      </c>
      <c r="D610" t="s">
        <v>32</v>
      </c>
      <c r="E610" t="s">
        <v>33</v>
      </c>
      <c r="F610" t="s">
        <v>33</v>
      </c>
      <c r="G610" t="s">
        <v>33</v>
      </c>
      <c r="H610" t="s">
        <v>33</v>
      </c>
      <c r="I610" t="s">
        <v>33</v>
      </c>
      <c r="J610" t="s">
        <v>33</v>
      </c>
      <c r="K610" t="s">
        <v>33</v>
      </c>
      <c r="L610" t="s">
        <v>42</v>
      </c>
      <c r="M610" t="s">
        <v>42</v>
      </c>
      <c r="N610">
        <v>4587</v>
      </c>
      <c r="O610">
        <v>0</v>
      </c>
      <c r="P610" t="s">
        <v>47</v>
      </c>
      <c r="Q610">
        <v>0</v>
      </c>
      <c r="R610">
        <v>0</v>
      </c>
      <c r="S610">
        <v>0</v>
      </c>
      <c r="T610" t="s">
        <v>44</v>
      </c>
      <c r="U610" t="s">
        <v>33</v>
      </c>
      <c r="V610" t="s">
        <v>33</v>
      </c>
      <c r="W610" t="s">
        <v>33</v>
      </c>
      <c r="X610" t="s">
        <v>33</v>
      </c>
      <c r="Y610" t="s">
        <v>33</v>
      </c>
      <c r="Z610" t="s">
        <v>33</v>
      </c>
      <c r="AA610" t="s">
        <v>33</v>
      </c>
      <c r="AB610" t="s">
        <v>48</v>
      </c>
      <c r="AC610">
        <v>0</v>
      </c>
      <c r="AD610">
        <v>0</v>
      </c>
      <c r="AE610" t="s">
        <v>39</v>
      </c>
      <c r="AF610" t="s">
        <v>1190</v>
      </c>
    </row>
    <row r="611" spans="1:32" x14ac:dyDescent="0.25">
      <c r="A611" t="s">
        <v>678</v>
      </c>
      <c r="B611">
        <v>60</v>
      </c>
      <c r="C611" t="s">
        <v>41</v>
      </c>
      <c r="D611" t="s">
        <v>32</v>
      </c>
      <c r="E611" t="s">
        <v>33</v>
      </c>
      <c r="F611" t="s">
        <v>33</v>
      </c>
      <c r="G611" t="s">
        <v>33</v>
      </c>
      <c r="H611" t="s">
        <v>33</v>
      </c>
      <c r="I611" t="s">
        <v>33</v>
      </c>
      <c r="J611" t="s">
        <v>33</v>
      </c>
      <c r="K611" t="s">
        <v>33</v>
      </c>
      <c r="L611" t="s">
        <v>42</v>
      </c>
      <c r="M611" t="s">
        <v>42</v>
      </c>
      <c r="N611">
        <v>4590</v>
      </c>
      <c r="O611">
        <v>0</v>
      </c>
      <c r="P611" t="s">
        <v>47</v>
      </c>
      <c r="Q611">
        <v>0</v>
      </c>
      <c r="R611">
        <v>0</v>
      </c>
      <c r="S611">
        <v>0</v>
      </c>
      <c r="T611" t="s">
        <v>44</v>
      </c>
      <c r="U611" t="s">
        <v>33</v>
      </c>
      <c r="V611" t="s">
        <v>33</v>
      </c>
      <c r="W611" t="s">
        <v>33</v>
      </c>
      <c r="X611" t="s">
        <v>33</v>
      </c>
      <c r="Y611" t="s">
        <v>33</v>
      </c>
      <c r="Z611" t="s">
        <v>33</v>
      </c>
      <c r="AA611" t="s">
        <v>33</v>
      </c>
      <c r="AB611" t="s">
        <v>48</v>
      </c>
      <c r="AC611">
        <v>0</v>
      </c>
      <c r="AD611">
        <v>0</v>
      </c>
      <c r="AE611" t="s">
        <v>39</v>
      </c>
      <c r="AF611" t="s">
        <v>1190</v>
      </c>
    </row>
    <row r="612" spans="1:32" x14ac:dyDescent="0.25">
      <c r="A612" t="s">
        <v>679</v>
      </c>
      <c r="B612">
        <v>69</v>
      </c>
      <c r="C612" t="s">
        <v>41</v>
      </c>
      <c r="D612" t="s">
        <v>32</v>
      </c>
      <c r="E612" t="s">
        <v>33</v>
      </c>
      <c r="F612" t="s">
        <v>33</v>
      </c>
      <c r="G612" t="s">
        <v>33</v>
      </c>
      <c r="H612" t="s">
        <v>33</v>
      </c>
      <c r="I612" t="s">
        <v>33</v>
      </c>
      <c r="J612" t="s">
        <v>33</v>
      </c>
      <c r="K612" t="s">
        <v>33</v>
      </c>
      <c r="L612" t="s">
        <v>42</v>
      </c>
      <c r="M612" t="s">
        <v>42</v>
      </c>
      <c r="N612">
        <v>4595</v>
      </c>
      <c r="O612">
        <v>0</v>
      </c>
      <c r="P612" t="s">
        <v>47</v>
      </c>
      <c r="Q612">
        <v>0</v>
      </c>
      <c r="R612">
        <v>0</v>
      </c>
      <c r="S612">
        <v>0</v>
      </c>
      <c r="T612" t="s">
        <v>44</v>
      </c>
      <c r="U612" t="s">
        <v>34</v>
      </c>
      <c r="V612" t="s">
        <v>34</v>
      </c>
      <c r="W612" t="s">
        <v>33</v>
      </c>
      <c r="X612" t="s">
        <v>33</v>
      </c>
      <c r="Y612" t="s">
        <v>33</v>
      </c>
      <c r="Z612" t="s">
        <v>33</v>
      </c>
      <c r="AA612" t="s">
        <v>33</v>
      </c>
      <c r="AB612" t="s">
        <v>48</v>
      </c>
      <c r="AC612">
        <v>0</v>
      </c>
      <c r="AD612">
        <v>0</v>
      </c>
      <c r="AE612" t="s">
        <v>39</v>
      </c>
      <c r="AF612" t="s">
        <v>1190</v>
      </c>
    </row>
    <row r="613" spans="1:32" x14ac:dyDescent="0.25">
      <c r="A613" t="s">
        <v>680</v>
      </c>
      <c r="B613">
        <v>65</v>
      </c>
      <c r="C613" t="s">
        <v>41</v>
      </c>
      <c r="D613" t="s">
        <v>32</v>
      </c>
      <c r="E613" t="s">
        <v>33</v>
      </c>
      <c r="F613" t="s">
        <v>33</v>
      </c>
      <c r="G613" t="s">
        <v>33</v>
      </c>
      <c r="H613" t="s">
        <v>33</v>
      </c>
      <c r="I613" t="s">
        <v>33</v>
      </c>
      <c r="J613" t="s">
        <v>33</v>
      </c>
      <c r="K613" t="s">
        <v>33</v>
      </c>
      <c r="L613" t="s">
        <v>42</v>
      </c>
      <c r="M613" t="s">
        <v>42</v>
      </c>
      <c r="N613">
        <v>4596</v>
      </c>
      <c r="O613">
        <v>0</v>
      </c>
      <c r="P613" t="s">
        <v>47</v>
      </c>
      <c r="Q613">
        <v>0</v>
      </c>
      <c r="R613">
        <v>0</v>
      </c>
      <c r="S613">
        <v>0</v>
      </c>
      <c r="T613" t="s">
        <v>44</v>
      </c>
      <c r="U613" t="s">
        <v>34</v>
      </c>
      <c r="V613" t="s">
        <v>33</v>
      </c>
      <c r="W613" t="s">
        <v>33</v>
      </c>
      <c r="X613" t="s">
        <v>33</v>
      </c>
      <c r="Y613" t="s">
        <v>33</v>
      </c>
      <c r="Z613" t="s">
        <v>33</v>
      </c>
      <c r="AA613" t="s">
        <v>33</v>
      </c>
      <c r="AB613" t="s">
        <v>45</v>
      </c>
      <c r="AC613">
        <v>0</v>
      </c>
      <c r="AD613">
        <v>0</v>
      </c>
      <c r="AE613" t="s">
        <v>39</v>
      </c>
      <c r="AF613" t="s">
        <v>1193</v>
      </c>
    </row>
    <row r="614" spans="1:32" x14ac:dyDescent="0.25">
      <c r="A614" t="s">
        <v>681</v>
      </c>
      <c r="B614">
        <v>55</v>
      </c>
      <c r="C614" t="s">
        <v>51</v>
      </c>
      <c r="D614" t="s">
        <v>32</v>
      </c>
      <c r="E614" t="s">
        <v>33</v>
      </c>
      <c r="F614" t="s">
        <v>33</v>
      </c>
      <c r="G614" t="s">
        <v>33</v>
      </c>
      <c r="H614" t="s">
        <v>33</v>
      </c>
      <c r="I614" t="s">
        <v>33</v>
      </c>
      <c r="J614" t="s">
        <v>33</v>
      </c>
      <c r="K614" t="s">
        <v>33</v>
      </c>
      <c r="L614" t="s">
        <v>42</v>
      </c>
      <c r="M614" t="s">
        <v>42</v>
      </c>
      <c r="N614">
        <v>4598</v>
      </c>
      <c r="O614">
        <v>0</v>
      </c>
      <c r="P614" t="s">
        <v>36</v>
      </c>
      <c r="Q614">
        <v>0</v>
      </c>
      <c r="R614">
        <v>0</v>
      </c>
      <c r="S614">
        <v>0</v>
      </c>
      <c r="T614" t="s">
        <v>44</v>
      </c>
      <c r="U614" t="s">
        <v>34</v>
      </c>
      <c r="V614" t="s">
        <v>34</v>
      </c>
      <c r="W614" t="s">
        <v>33</v>
      </c>
      <c r="X614" t="s">
        <v>34</v>
      </c>
      <c r="Y614" t="s">
        <v>33</v>
      </c>
      <c r="Z614" t="s">
        <v>34</v>
      </c>
      <c r="AA614" t="s">
        <v>33</v>
      </c>
      <c r="AB614" t="s">
        <v>45</v>
      </c>
      <c r="AC614">
        <v>0</v>
      </c>
      <c r="AD614">
        <v>0</v>
      </c>
      <c r="AE614" t="s">
        <v>39</v>
      </c>
      <c r="AF614" t="s">
        <v>1193</v>
      </c>
    </row>
    <row r="615" spans="1:32" x14ac:dyDescent="0.25">
      <c r="A615" t="s">
        <v>682</v>
      </c>
      <c r="B615">
        <v>72</v>
      </c>
      <c r="C615" t="s">
        <v>41</v>
      </c>
      <c r="D615" t="s">
        <v>32</v>
      </c>
      <c r="E615" t="s">
        <v>33</v>
      </c>
      <c r="F615" t="s">
        <v>33</v>
      </c>
      <c r="G615" t="s">
        <v>33</v>
      </c>
      <c r="H615" t="s">
        <v>34</v>
      </c>
      <c r="I615" t="s">
        <v>33</v>
      </c>
      <c r="J615" t="s">
        <v>33</v>
      </c>
      <c r="K615" t="s">
        <v>33</v>
      </c>
      <c r="L615" t="s">
        <v>52</v>
      </c>
      <c r="M615" t="s">
        <v>52</v>
      </c>
      <c r="N615">
        <v>319</v>
      </c>
      <c r="O615">
        <v>3</v>
      </c>
      <c r="P615" t="s">
        <v>66</v>
      </c>
      <c r="Q615">
        <v>20</v>
      </c>
      <c r="R615">
        <v>18</v>
      </c>
      <c r="S615">
        <v>19</v>
      </c>
      <c r="T615" t="s">
        <v>54</v>
      </c>
      <c r="U615" t="s">
        <v>34</v>
      </c>
      <c r="V615" t="s">
        <v>34</v>
      </c>
      <c r="W615" t="s">
        <v>33</v>
      </c>
      <c r="X615" t="s">
        <v>33</v>
      </c>
      <c r="Y615" t="s">
        <v>34</v>
      </c>
      <c r="Z615" t="s">
        <v>34</v>
      </c>
      <c r="AA615" t="s">
        <v>34</v>
      </c>
      <c r="AB615" t="s">
        <v>55</v>
      </c>
      <c r="AC615">
        <v>1</v>
      </c>
      <c r="AD615">
        <v>19</v>
      </c>
      <c r="AE615" t="s">
        <v>56</v>
      </c>
      <c r="AF615" t="s">
        <v>1191</v>
      </c>
    </row>
    <row r="616" spans="1:32" x14ac:dyDescent="0.25">
      <c r="A616" t="s">
        <v>683</v>
      </c>
      <c r="B616">
        <v>62</v>
      </c>
      <c r="C616" t="s">
        <v>41</v>
      </c>
      <c r="D616" t="s">
        <v>32</v>
      </c>
      <c r="E616" t="s">
        <v>33</v>
      </c>
      <c r="F616" t="s">
        <v>33</v>
      </c>
      <c r="G616" t="s">
        <v>33</v>
      </c>
      <c r="H616" t="s">
        <v>33</v>
      </c>
      <c r="I616" t="s">
        <v>33</v>
      </c>
      <c r="J616" t="s">
        <v>33</v>
      </c>
      <c r="K616" t="s">
        <v>33</v>
      </c>
      <c r="L616" t="s">
        <v>42</v>
      </c>
      <c r="M616" t="s">
        <v>42</v>
      </c>
      <c r="N616">
        <v>4607</v>
      </c>
      <c r="O616">
        <v>0</v>
      </c>
      <c r="P616" t="s">
        <v>59</v>
      </c>
      <c r="Q616">
        <v>0</v>
      </c>
      <c r="R616">
        <v>0</v>
      </c>
      <c r="S616">
        <v>0</v>
      </c>
      <c r="T616" t="s">
        <v>44</v>
      </c>
      <c r="U616" t="s">
        <v>33</v>
      </c>
      <c r="V616" t="s">
        <v>33</v>
      </c>
      <c r="W616" t="s">
        <v>33</v>
      </c>
      <c r="X616" t="s">
        <v>33</v>
      </c>
      <c r="Y616" t="s">
        <v>33</v>
      </c>
      <c r="Z616" t="s">
        <v>33</v>
      </c>
      <c r="AA616" t="s">
        <v>33</v>
      </c>
      <c r="AB616" t="s">
        <v>45</v>
      </c>
      <c r="AC616">
        <v>0</v>
      </c>
      <c r="AD616">
        <v>0</v>
      </c>
      <c r="AE616" t="s">
        <v>39</v>
      </c>
      <c r="AF616" t="s">
        <v>1193</v>
      </c>
    </row>
    <row r="617" spans="1:32" x14ac:dyDescent="0.25">
      <c r="A617" t="s">
        <v>684</v>
      </c>
      <c r="B617">
        <v>70</v>
      </c>
      <c r="C617" t="s">
        <v>41</v>
      </c>
      <c r="D617" t="s">
        <v>32</v>
      </c>
      <c r="E617" t="s">
        <v>33</v>
      </c>
      <c r="F617" t="s">
        <v>33</v>
      </c>
      <c r="G617" t="s">
        <v>33</v>
      </c>
      <c r="H617" t="s">
        <v>33</v>
      </c>
      <c r="I617" t="s">
        <v>33</v>
      </c>
      <c r="J617" t="s">
        <v>33</v>
      </c>
      <c r="K617" t="s">
        <v>33</v>
      </c>
      <c r="L617" t="s">
        <v>42</v>
      </c>
      <c r="M617" t="s">
        <v>42</v>
      </c>
      <c r="N617">
        <v>4609</v>
      </c>
      <c r="O617">
        <v>0</v>
      </c>
      <c r="P617" t="s">
        <v>68</v>
      </c>
      <c r="Q617">
        <v>0</v>
      </c>
      <c r="R617">
        <v>0</v>
      </c>
      <c r="S617">
        <v>0</v>
      </c>
      <c r="T617" t="s">
        <v>44</v>
      </c>
      <c r="U617" t="s">
        <v>34</v>
      </c>
      <c r="V617" t="s">
        <v>33</v>
      </c>
      <c r="W617" t="s">
        <v>33</v>
      </c>
      <c r="X617" t="s">
        <v>33</v>
      </c>
      <c r="Y617" t="s">
        <v>33</v>
      </c>
      <c r="Z617" t="s">
        <v>34</v>
      </c>
      <c r="AA617" t="s">
        <v>33</v>
      </c>
      <c r="AB617" t="s">
        <v>48</v>
      </c>
      <c r="AC617">
        <v>0</v>
      </c>
      <c r="AD617">
        <v>0</v>
      </c>
      <c r="AE617" t="s">
        <v>39</v>
      </c>
      <c r="AF617" t="s">
        <v>1190</v>
      </c>
    </row>
    <row r="618" spans="1:32" x14ac:dyDescent="0.25">
      <c r="A618" t="s">
        <v>685</v>
      </c>
      <c r="B618">
        <v>33</v>
      </c>
      <c r="C618" t="s">
        <v>58</v>
      </c>
      <c r="D618" t="s">
        <v>32</v>
      </c>
      <c r="E618" t="s">
        <v>33</v>
      </c>
      <c r="F618" t="s">
        <v>33</v>
      </c>
      <c r="G618" t="s">
        <v>33</v>
      </c>
      <c r="H618" t="s">
        <v>33</v>
      </c>
      <c r="I618" t="s">
        <v>33</v>
      </c>
      <c r="J618" t="s">
        <v>33</v>
      </c>
      <c r="K618" t="s">
        <v>33</v>
      </c>
      <c r="L618" t="s">
        <v>42</v>
      </c>
      <c r="M618" t="s">
        <v>42</v>
      </c>
      <c r="N618">
        <v>4613</v>
      </c>
      <c r="O618">
        <v>0</v>
      </c>
      <c r="P618" t="s">
        <v>81</v>
      </c>
      <c r="Q618">
        <v>0</v>
      </c>
      <c r="R618">
        <v>0</v>
      </c>
      <c r="S618">
        <v>0</v>
      </c>
      <c r="T618" t="s">
        <v>44</v>
      </c>
      <c r="U618" t="s">
        <v>33</v>
      </c>
      <c r="V618" t="s">
        <v>33</v>
      </c>
      <c r="W618" t="s">
        <v>33</v>
      </c>
      <c r="X618" t="s">
        <v>33</v>
      </c>
      <c r="Y618" t="s">
        <v>33</v>
      </c>
      <c r="Z618" t="s">
        <v>34</v>
      </c>
      <c r="AA618" t="s">
        <v>33</v>
      </c>
      <c r="AB618" t="s">
        <v>48</v>
      </c>
      <c r="AC618">
        <v>0</v>
      </c>
      <c r="AD618">
        <v>0</v>
      </c>
      <c r="AE618" t="s">
        <v>39</v>
      </c>
      <c r="AF618" t="s">
        <v>1190</v>
      </c>
    </row>
    <row r="619" spans="1:32" x14ac:dyDescent="0.25">
      <c r="A619" t="s">
        <v>686</v>
      </c>
      <c r="B619">
        <v>43</v>
      </c>
      <c r="C619" t="s">
        <v>58</v>
      </c>
      <c r="D619" t="s">
        <v>32</v>
      </c>
      <c r="E619" t="s">
        <v>33</v>
      </c>
      <c r="F619" t="s">
        <v>33</v>
      </c>
      <c r="G619" t="s">
        <v>33</v>
      </c>
      <c r="H619" t="s">
        <v>33</v>
      </c>
      <c r="I619" t="s">
        <v>33</v>
      </c>
      <c r="J619" t="s">
        <v>33</v>
      </c>
      <c r="K619" t="s">
        <v>33</v>
      </c>
      <c r="L619" t="s">
        <v>42</v>
      </c>
      <c r="M619" t="s">
        <v>42</v>
      </c>
      <c r="N619">
        <v>4614</v>
      </c>
      <c r="O619">
        <v>0</v>
      </c>
      <c r="P619" t="s">
        <v>47</v>
      </c>
      <c r="Q619">
        <v>0</v>
      </c>
      <c r="R619">
        <v>0</v>
      </c>
      <c r="S619">
        <v>0</v>
      </c>
      <c r="T619" t="s">
        <v>44</v>
      </c>
      <c r="U619" t="s">
        <v>34</v>
      </c>
      <c r="V619" t="s">
        <v>33</v>
      </c>
      <c r="W619" t="s">
        <v>33</v>
      </c>
      <c r="X619" t="s">
        <v>33</v>
      </c>
      <c r="Y619" t="s">
        <v>33</v>
      </c>
      <c r="Z619" t="s">
        <v>34</v>
      </c>
      <c r="AA619" t="s">
        <v>33</v>
      </c>
      <c r="AB619" t="s">
        <v>48</v>
      </c>
      <c r="AC619">
        <v>0</v>
      </c>
      <c r="AD619">
        <v>0</v>
      </c>
      <c r="AE619" t="s">
        <v>39</v>
      </c>
      <c r="AF619" t="s">
        <v>1190</v>
      </c>
    </row>
    <row r="620" spans="1:32" x14ac:dyDescent="0.25">
      <c r="A620" t="s">
        <v>687</v>
      </c>
      <c r="B620">
        <v>58</v>
      </c>
      <c r="C620" t="s">
        <v>51</v>
      </c>
      <c r="D620" t="s">
        <v>32</v>
      </c>
      <c r="E620" t="s">
        <v>33</v>
      </c>
      <c r="F620" t="s">
        <v>33</v>
      </c>
      <c r="G620" t="s">
        <v>33</v>
      </c>
      <c r="H620" t="s">
        <v>33</v>
      </c>
      <c r="I620" t="s">
        <v>33</v>
      </c>
      <c r="J620" t="s">
        <v>33</v>
      </c>
      <c r="K620" t="s">
        <v>33</v>
      </c>
      <c r="L620" t="s">
        <v>42</v>
      </c>
      <c r="M620" t="s">
        <v>42</v>
      </c>
      <c r="N620">
        <v>4625</v>
      </c>
      <c r="O620">
        <v>0</v>
      </c>
      <c r="P620" t="s">
        <v>66</v>
      </c>
      <c r="Q620">
        <v>0</v>
      </c>
      <c r="R620">
        <v>0</v>
      </c>
      <c r="S620">
        <v>0</v>
      </c>
      <c r="T620" t="s">
        <v>44</v>
      </c>
      <c r="U620" t="s">
        <v>34</v>
      </c>
      <c r="V620" t="s">
        <v>33</v>
      </c>
      <c r="W620" t="s">
        <v>33</v>
      </c>
      <c r="X620" t="s">
        <v>33</v>
      </c>
      <c r="Y620" t="s">
        <v>33</v>
      </c>
      <c r="Z620" t="s">
        <v>33</v>
      </c>
      <c r="AA620" t="s">
        <v>33</v>
      </c>
      <c r="AB620" t="s">
        <v>48</v>
      </c>
      <c r="AC620">
        <v>0</v>
      </c>
      <c r="AD620">
        <v>0</v>
      </c>
      <c r="AE620" t="s">
        <v>39</v>
      </c>
      <c r="AF620" t="s">
        <v>1190</v>
      </c>
    </row>
    <row r="621" spans="1:32" x14ac:dyDescent="0.25">
      <c r="A621" t="s">
        <v>688</v>
      </c>
      <c r="B621">
        <v>70</v>
      </c>
      <c r="C621" t="s">
        <v>41</v>
      </c>
      <c r="D621" t="s">
        <v>32</v>
      </c>
      <c r="E621" t="s">
        <v>34</v>
      </c>
      <c r="F621" t="s">
        <v>33</v>
      </c>
      <c r="G621" t="s">
        <v>33</v>
      </c>
      <c r="H621" t="s">
        <v>33</v>
      </c>
      <c r="I621" t="s">
        <v>34</v>
      </c>
      <c r="J621" t="s">
        <v>33</v>
      </c>
      <c r="K621" t="s">
        <v>33</v>
      </c>
      <c r="L621" t="s">
        <v>560</v>
      </c>
      <c r="M621" t="s">
        <v>560</v>
      </c>
      <c r="N621">
        <v>327</v>
      </c>
      <c r="O621">
        <v>2</v>
      </c>
      <c r="P621" t="s">
        <v>36</v>
      </c>
      <c r="Q621">
        <v>12</v>
      </c>
      <c r="R621">
        <v>9</v>
      </c>
      <c r="S621">
        <v>10.5</v>
      </c>
      <c r="T621" t="s">
        <v>54</v>
      </c>
      <c r="U621" t="s">
        <v>34</v>
      </c>
      <c r="V621" t="s">
        <v>34</v>
      </c>
      <c r="W621" t="s">
        <v>33</v>
      </c>
      <c r="X621" t="s">
        <v>33</v>
      </c>
      <c r="Y621" t="s">
        <v>33</v>
      </c>
      <c r="Z621" t="s">
        <v>34</v>
      </c>
      <c r="AA621" t="s">
        <v>34</v>
      </c>
      <c r="AB621" t="s">
        <v>55</v>
      </c>
      <c r="AC621">
        <v>1</v>
      </c>
      <c r="AD621">
        <v>10.5</v>
      </c>
      <c r="AE621" t="s">
        <v>56</v>
      </c>
      <c r="AF621" t="s">
        <v>1191</v>
      </c>
    </row>
    <row r="622" spans="1:32" x14ac:dyDescent="0.25">
      <c r="A622" t="s">
        <v>689</v>
      </c>
      <c r="B622">
        <v>62</v>
      </c>
      <c r="C622" t="s">
        <v>41</v>
      </c>
      <c r="D622" t="s">
        <v>32</v>
      </c>
      <c r="E622" t="s">
        <v>33</v>
      </c>
      <c r="F622" t="s">
        <v>33</v>
      </c>
      <c r="G622" t="s">
        <v>33</v>
      </c>
      <c r="H622" t="s">
        <v>33</v>
      </c>
      <c r="I622" t="s">
        <v>33</v>
      </c>
      <c r="J622" t="s">
        <v>33</v>
      </c>
      <c r="K622" t="s">
        <v>33</v>
      </c>
      <c r="L622" t="s">
        <v>42</v>
      </c>
      <c r="M622" t="s">
        <v>42</v>
      </c>
      <c r="N622">
        <v>4642</v>
      </c>
      <c r="O622">
        <v>0</v>
      </c>
      <c r="P622" t="s">
        <v>63</v>
      </c>
      <c r="Q622">
        <v>0</v>
      </c>
      <c r="R622">
        <v>0</v>
      </c>
      <c r="S622">
        <v>0</v>
      </c>
      <c r="T622" t="s">
        <v>44</v>
      </c>
      <c r="U622" t="s">
        <v>33</v>
      </c>
      <c r="V622" t="s">
        <v>33</v>
      </c>
      <c r="W622" t="s">
        <v>33</v>
      </c>
      <c r="X622" t="s">
        <v>33</v>
      </c>
      <c r="Y622" t="s">
        <v>33</v>
      </c>
      <c r="Z622" t="s">
        <v>33</v>
      </c>
      <c r="AA622" t="s">
        <v>33</v>
      </c>
      <c r="AB622" t="s">
        <v>48</v>
      </c>
      <c r="AC622">
        <v>0</v>
      </c>
      <c r="AD622">
        <v>0</v>
      </c>
      <c r="AE622" t="s">
        <v>39</v>
      </c>
      <c r="AF622" t="s">
        <v>1190</v>
      </c>
    </row>
    <row r="623" spans="1:32" x14ac:dyDescent="0.25">
      <c r="A623" t="s">
        <v>690</v>
      </c>
      <c r="B623">
        <v>81</v>
      </c>
      <c r="C623" t="s">
        <v>41</v>
      </c>
      <c r="D623" t="s">
        <v>32</v>
      </c>
      <c r="E623" t="s">
        <v>33</v>
      </c>
      <c r="F623" t="s">
        <v>33</v>
      </c>
      <c r="G623" t="s">
        <v>33</v>
      </c>
      <c r="H623" t="s">
        <v>33</v>
      </c>
      <c r="I623" t="s">
        <v>33</v>
      </c>
      <c r="J623" t="s">
        <v>33</v>
      </c>
      <c r="K623" t="s">
        <v>33</v>
      </c>
      <c r="L623" t="s">
        <v>42</v>
      </c>
      <c r="M623" t="s">
        <v>42</v>
      </c>
      <c r="N623">
        <v>4647</v>
      </c>
      <c r="O623">
        <v>0</v>
      </c>
      <c r="P623" t="s">
        <v>47</v>
      </c>
      <c r="Q623">
        <v>0</v>
      </c>
      <c r="R623">
        <v>0</v>
      </c>
      <c r="S623">
        <v>0</v>
      </c>
      <c r="T623" t="s">
        <v>44</v>
      </c>
      <c r="U623" t="s">
        <v>33</v>
      </c>
      <c r="V623" t="s">
        <v>33</v>
      </c>
      <c r="W623" t="s">
        <v>33</v>
      </c>
      <c r="X623" t="s">
        <v>33</v>
      </c>
      <c r="Y623" t="s">
        <v>33</v>
      </c>
      <c r="Z623" t="s">
        <v>33</v>
      </c>
      <c r="AA623" t="s">
        <v>33</v>
      </c>
      <c r="AB623" t="s">
        <v>48</v>
      </c>
      <c r="AC623">
        <v>0</v>
      </c>
      <c r="AD623">
        <v>0</v>
      </c>
      <c r="AE623" t="s">
        <v>39</v>
      </c>
      <c r="AF623" t="s">
        <v>1190</v>
      </c>
    </row>
    <row r="624" spans="1:32" x14ac:dyDescent="0.25">
      <c r="A624" t="s">
        <v>691</v>
      </c>
      <c r="B624">
        <v>64</v>
      </c>
      <c r="C624" t="s">
        <v>41</v>
      </c>
      <c r="D624" t="s">
        <v>32</v>
      </c>
      <c r="E624" t="s">
        <v>33</v>
      </c>
      <c r="F624" t="s">
        <v>33</v>
      </c>
      <c r="G624" t="s">
        <v>33</v>
      </c>
      <c r="H624" t="s">
        <v>33</v>
      </c>
      <c r="I624" t="s">
        <v>33</v>
      </c>
      <c r="J624" t="s">
        <v>33</v>
      </c>
      <c r="K624" t="s">
        <v>33</v>
      </c>
      <c r="L624" t="s">
        <v>42</v>
      </c>
      <c r="M624" t="s">
        <v>42</v>
      </c>
      <c r="N624">
        <v>4650</v>
      </c>
      <c r="O624">
        <v>0</v>
      </c>
      <c r="P624" t="s">
        <v>36</v>
      </c>
      <c r="Q624">
        <v>0</v>
      </c>
      <c r="R624">
        <v>0</v>
      </c>
      <c r="S624">
        <v>0</v>
      </c>
      <c r="T624" t="s">
        <v>44</v>
      </c>
      <c r="U624" t="s">
        <v>34</v>
      </c>
      <c r="V624" t="s">
        <v>34</v>
      </c>
      <c r="W624" t="s">
        <v>33</v>
      </c>
      <c r="X624" t="s">
        <v>34</v>
      </c>
      <c r="Y624" t="s">
        <v>33</v>
      </c>
      <c r="Z624" t="s">
        <v>33</v>
      </c>
      <c r="AA624" t="s">
        <v>33</v>
      </c>
      <c r="AB624" t="s">
        <v>48</v>
      </c>
      <c r="AC624">
        <v>0</v>
      </c>
      <c r="AD624">
        <v>0</v>
      </c>
      <c r="AE624" t="s">
        <v>39</v>
      </c>
      <c r="AF624" t="s">
        <v>1190</v>
      </c>
    </row>
    <row r="625" spans="1:32" x14ac:dyDescent="0.25">
      <c r="A625" t="s">
        <v>692</v>
      </c>
      <c r="B625">
        <v>10</v>
      </c>
      <c r="C625" t="s">
        <v>31</v>
      </c>
      <c r="D625" t="s">
        <v>32</v>
      </c>
      <c r="E625" t="s">
        <v>33</v>
      </c>
      <c r="F625" t="s">
        <v>33</v>
      </c>
      <c r="G625" t="s">
        <v>33</v>
      </c>
      <c r="H625" t="s">
        <v>33</v>
      </c>
      <c r="I625" t="s">
        <v>33</v>
      </c>
      <c r="J625" t="s">
        <v>33</v>
      </c>
      <c r="K625" t="s">
        <v>33</v>
      </c>
      <c r="L625" t="s">
        <v>42</v>
      </c>
      <c r="M625" t="s">
        <v>42</v>
      </c>
      <c r="N625">
        <v>4653</v>
      </c>
      <c r="O625">
        <v>0</v>
      </c>
      <c r="P625" t="s">
        <v>47</v>
      </c>
      <c r="Q625">
        <v>0</v>
      </c>
      <c r="R625">
        <v>0</v>
      </c>
      <c r="S625">
        <v>0</v>
      </c>
      <c r="T625" t="s">
        <v>44</v>
      </c>
      <c r="U625" t="s">
        <v>33</v>
      </c>
      <c r="V625" t="s">
        <v>34</v>
      </c>
      <c r="W625" t="s">
        <v>33</v>
      </c>
      <c r="X625" t="s">
        <v>34</v>
      </c>
      <c r="Y625" t="s">
        <v>33</v>
      </c>
      <c r="Z625" t="s">
        <v>33</v>
      </c>
      <c r="AA625" t="s">
        <v>33</v>
      </c>
      <c r="AB625" t="s">
        <v>38</v>
      </c>
      <c r="AC625">
        <v>0</v>
      </c>
      <c r="AD625">
        <v>0</v>
      </c>
      <c r="AE625" t="s">
        <v>39</v>
      </c>
      <c r="AF625" t="s">
        <v>1192</v>
      </c>
    </row>
    <row r="626" spans="1:32" x14ac:dyDescent="0.25">
      <c r="A626" t="s">
        <v>693</v>
      </c>
      <c r="B626">
        <v>45</v>
      </c>
      <c r="C626" t="s">
        <v>51</v>
      </c>
      <c r="D626" t="s">
        <v>32</v>
      </c>
      <c r="E626" t="s">
        <v>33</v>
      </c>
      <c r="F626" t="s">
        <v>33</v>
      </c>
      <c r="G626" t="s">
        <v>33</v>
      </c>
      <c r="H626" t="s">
        <v>33</v>
      </c>
      <c r="I626" t="s">
        <v>33</v>
      </c>
      <c r="J626" t="s">
        <v>33</v>
      </c>
      <c r="K626" t="s">
        <v>33</v>
      </c>
      <c r="L626" t="s">
        <v>42</v>
      </c>
      <c r="M626" t="s">
        <v>42</v>
      </c>
      <c r="N626">
        <v>4654</v>
      </c>
      <c r="O626">
        <v>0</v>
      </c>
      <c r="P626" t="s">
        <v>63</v>
      </c>
      <c r="Q626">
        <v>0</v>
      </c>
      <c r="R626">
        <v>0</v>
      </c>
      <c r="S626">
        <v>0</v>
      </c>
      <c r="T626" t="s">
        <v>44</v>
      </c>
      <c r="U626" t="s">
        <v>34</v>
      </c>
      <c r="V626" t="s">
        <v>34</v>
      </c>
      <c r="W626" t="s">
        <v>33</v>
      </c>
      <c r="X626" t="s">
        <v>33</v>
      </c>
      <c r="Y626" t="s">
        <v>33</v>
      </c>
      <c r="Z626" t="s">
        <v>33</v>
      </c>
      <c r="AA626" t="s">
        <v>33</v>
      </c>
      <c r="AB626" t="s">
        <v>48</v>
      </c>
      <c r="AC626">
        <v>0</v>
      </c>
      <c r="AD626">
        <v>0</v>
      </c>
      <c r="AE626" t="s">
        <v>39</v>
      </c>
      <c r="AF626" t="s">
        <v>1190</v>
      </c>
    </row>
    <row r="627" spans="1:32" x14ac:dyDescent="0.25">
      <c r="A627" t="s">
        <v>694</v>
      </c>
      <c r="B627">
        <v>44</v>
      </c>
      <c r="C627" t="s">
        <v>58</v>
      </c>
      <c r="D627" t="s">
        <v>32</v>
      </c>
      <c r="E627" t="s">
        <v>33</v>
      </c>
      <c r="F627" t="s">
        <v>33</v>
      </c>
      <c r="G627" t="s">
        <v>33</v>
      </c>
      <c r="H627" t="s">
        <v>33</v>
      </c>
      <c r="I627" t="s">
        <v>33</v>
      </c>
      <c r="J627" t="s">
        <v>33</v>
      </c>
      <c r="K627" t="s">
        <v>33</v>
      </c>
      <c r="L627" t="s">
        <v>42</v>
      </c>
      <c r="M627" t="s">
        <v>42</v>
      </c>
      <c r="N627">
        <v>4662</v>
      </c>
      <c r="O627">
        <v>0</v>
      </c>
      <c r="P627" t="s">
        <v>59</v>
      </c>
      <c r="Q627">
        <v>0</v>
      </c>
      <c r="R627">
        <v>0</v>
      </c>
      <c r="S627">
        <v>0</v>
      </c>
      <c r="T627" t="s">
        <v>44</v>
      </c>
      <c r="U627" t="s">
        <v>33</v>
      </c>
      <c r="V627" t="s">
        <v>33</v>
      </c>
      <c r="W627" t="s">
        <v>34</v>
      </c>
      <c r="X627" t="s">
        <v>33</v>
      </c>
      <c r="Y627" t="s">
        <v>33</v>
      </c>
      <c r="Z627" t="s">
        <v>34</v>
      </c>
      <c r="AA627" t="s">
        <v>33</v>
      </c>
      <c r="AB627" t="s">
        <v>38</v>
      </c>
      <c r="AC627">
        <v>0</v>
      </c>
      <c r="AD627">
        <v>0</v>
      </c>
      <c r="AE627" t="s">
        <v>39</v>
      </c>
      <c r="AF627" t="s">
        <v>1192</v>
      </c>
    </row>
    <row r="628" spans="1:32" x14ac:dyDescent="0.25">
      <c r="A628" t="s">
        <v>695</v>
      </c>
      <c r="B628">
        <v>53</v>
      </c>
      <c r="C628" t="s">
        <v>51</v>
      </c>
      <c r="D628" t="s">
        <v>32</v>
      </c>
      <c r="E628" t="s">
        <v>33</v>
      </c>
      <c r="F628" t="s">
        <v>33</v>
      </c>
      <c r="G628" t="s">
        <v>33</v>
      </c>
      <c r="H628" t="s">
        <v>33</v>
      </c>
      <c r="I628" t="s">
        <v>33</v>
      </c>
      <c r="J628" t="s">
        <v>33</v>
      </c>
      <c r="K628" t="s">
        <v>33</v>
      </c>
      <c r="L628" t="s">
        <v>42</v>
      </c>
      <c r="M628" t="s">
        <v>42</v>
      </c>
      <c r="N628">
        <v>4676</v>
      </c>
      <c r="O628">
        <v>0</v>
      </c>
      <c r="P628" t="s">
        <v>145</v>
      </c>
      <c r="Q628">
        <v>0</v>
      </c>
      <c r="R628">
        <v>0</v>
      </c>
      <c r="S628">
        <v>0</v>
      </c>
      <c r="T628" t="s">
        <v>44</v>
      </c>
      <c r="U628" t="s">
        <v>33</v>
      </c>
      <c r="V628" t="s">
        <v>33</v>
      </c>
      <c r="W628" t="s">
        <v>33</v>
      </c>
      <c r="X628" t="s">
        <v>33</v>
      </c>
      <c r="Y628" t="s">
        <v>33</v>
      </c>
      <c r="Z628" t="s">
        <v>34</v>
      </c>
      <c r="AA628" t="s">
        <v>33</v>
      </c>
      <c r="AB628" t="s">
        <v>48</v>
      </c>
      <c r="AC628">
        <v>0</v>
      </c>
      <c r="AD628">
        <v>0</v>
      </c>
      <c r="AE628" t="s">
        <v>39</v>
      </c>
      <c r="AF628" t="s">
        <v>1190</v>
      </c>
    </row>
    <row r="629" spans="1:32" x14ac:dyDescent="0.25">
      <c r="A629" t="s">
        <v>696</v>
      </c>
      <c r="B629">
        <v>47</v>
      </c>
      <c r="C629" t="s">
        <v>51</v>
      </c>
      <c r="D629" t="s">
        <v>32</v>
      </c>
      <c r="E629" t="s">
        <v>33</v>
      </c>
      <c r="F629" t="s">
        <v>33</v>
      </c>
      <c r="G629" t="s">
        <v>33</v>
      </c>
      <c r="H629" t="s">
        <v>33</v>
      </c>
      <c r="I629" t="s">
        <v>33</v>
      </c>
      <c r="J629" t="s">
        <v>33</v>
      </c>
      <c r="K629" t="s">
        <v>33</v>
      </c>
      <c r="L629" t="s">
        <v>42</v>
      </c>
      <c r="M629" t="s">
        <v>42</v>
      </c>
      <c r="N629">
        <v>4680</v>
      </c>
      <c r="O629">
        <v>0</v>
      </c>
      <c r="P629" t="s">
        <v>93</v>
      </c>
      <c r="Q629">
        <v>0</v>
      </c>
      <c r="R629">
        <v>0</v>
      </c>
      <c r="S629">
        <v>0</v>
      </c>
      <c r="T629" t="s">
        <v>44</v>
      </c>
      <c r="U629" t="s">
        <v>33</v>
      </c>
      <c r="V629" t="s">
        <v>34</v>
      </c>
      <c r="W629" t="s">
        <v>33</v>
      </c>
      <c r="X629" t="s">
        <v>33</v>
      </c>
      <c r="Y629" t="s">
        <v>33</v>
      </c>
      <c r="Z629" t="s">
        <v>33</v>
      </c>
      <c r="AA629" t="s">
        <v>33</v>
      </c>
      <c r="AB629" t="s">
        <v>38</v>
      </c>
      <c r="AC629">
        <v>0</v>
      </c>
      <c r="AD629">
        <v>0</v>
      </c>
      <c r="AE629" t="s">
        <v>39</v>
      </c>
      <c r="AF629" t="s">
        <v>1192</v>
      </c>
    </row>
    <row r="630" spans="1:32" x14ac:dyDescent="0.25">
      <c r="A630" t="s">
        <v>697</v>
      </c>
      <c r="B630">
        <v>81</v>
      </c>
      <c r="C630" t="s">
        <v>41</v>
      </c>
      <c r="D630" t="s">
        <v>32</v>
      </c>
      <c r="E630" t="s">
        <v>33</v>
      </c>
      <c r="F630" t="s">
        <v>33</v>
      </c>
      <c r="G630" t="s">
        <v>33</v>
      </c>
      <c r="H630" t="s">
        <v>33</v>
      </c>
      <c r="I630" t="s">
        <v>33</v>
      </c>
      <c r="J630" t="s">
        <v>34</v>
      </c>
      <c r="K630" t="s">
        <v>34</v>
      </c>
      <c r="L630" t="s">
        <v>537</v>
      </c>
      <c r="M630" t="s">
        <v>537</v>
      </c>
      <c r="N630">
        <v>328</v>
      </c>
      <c r="O630">
        <v>3</v>
      </c>
      <c r="P630" t="s">
        <v>36</v>
      </c>
      <c r="Q630">
        <v>3</v>
      </c>
      <c r="R630">
        <v>3</v>
      </c>
      <c r="S630">
        <v>3</v>
      </c>
      <c r="T630" t="s">
        <v>44</v>
      </c>
      <c r="U630" t="s">
        <v>33</v>
      </c>
      <c r="V630" t="s">
        <v>34</v>
      </c>
      <c r="W630" t="s">
        <v>33</v>
      </c>
      <c r="X630" t="s">
        <v>33</v>
      </c>
      <c r="Y630" t="s">
        <v>33</v>
      </c>
      <c r="Z630" t="s">
        <v>33</v>
      </c>
      <c r="AA630" t="s">
        <v>34</v>
      </c>
      <c r="AB630" t="s">
        <v>38</v>
      </c>
      <c r="AC630">
        <v>0</v>
      </c>
      <c r="AD630">
        <v>3</v>
      </c>
      <c r="AE630" t="s">
        <v>39</v>
      </c>
      <c r="AF630" t="s">
        <v>1192</v>
      </c>
    </row>
    <row r="631" spans="1:32" x14ac:dyDescent="0.25">
      <c r="A631" t="s">
        <v>698</v>
      </c>
      <c r="B631">
        <v>69</v>
      </c>
      <c r="C631" t="s">
        <v>41</v>
      </c>
      <c r="D631" t="s">
        <v>32</v>
      </c>
      <c r="E631" t="s">
        <v>33</v>
      </c>
      <c r="F631" t="s">
        <v>33</v>
      </c>
      <c r="G631" t="s">
        <v>33</v>
      </c>
      <c r="H631" t="s">
        <v>33</v>
      </c>
      <c r="I631" t="s">
        <v>33</v>
      </c>
      <c r="J631" t="s">
        <v>33</v>
      </c>
      <c r="K631" t="s">
        <v>33</v>
      </c>
      <c r="L631" t="s">
        <v>42</v>
      </c>
      <c r="M631" t="s">
        <v>42</v>
      </c>
      <c r="N631">
        <v>4683</v>
      </c>
      <c r="O631">
        <v>0</v>
      </c>
      <c r="P631" t="s">
        <v>47</v>
      </c>
      <c r="Q631">
        <v>0</v>
      </c>
      <c r="R631">
        <v>0</v>
      </c>
      <c r="S631">
        <v>0</v>
      </c>
      <c r="T631" t="s">
        <v>44</v>
      </c>
      <c r="U631" t="s">
        <v>33</v>
      </c>
      <c r="V631" t="s">
        <v>34</v>
      </c>
      <c r="W631" t="s">
        <v>33</v>
      </c>
      <c r="X631" t="s">
        <v>34</v>
      </c>
      <c r="Y631" t="s">
        <v>33</v>
      </c>
      <c r="Z631" t="s">
        <v>34</v>
      </c>
      <c r="AA631" t="s">
        <v>33</v>
      </c>
      <c r="AB631" t="s">
        <v>48</v>
      </c>
      <c r="AC631">
        <v>0</v>
      </c>
      <c r="AD631">
        <v>0</v>
      </c>
      <c r="AE631" t="s">
        <v>39</v>
      </c>
      <c r="AF631" t="s">
        <v>1190</v>
      </c>
    </row>
    <row r="632" spans="1:32" x14ac:dyDescent="0.25">
      <c r="A632" t="s">
        <v>1113</v>
      </c>
      <c r="B632">
        <v>51</v>
      </c>
      <c r="C632" t="s">
        <v>51</v>
      </c>
      <c r="D632" t="s">
        <v>79</v>
      </c>
      <c r="E632" t="s">
        <v>33</v>
      </c>
      <c r="F632" t="s">
        <v>34</v>
      </c>
      <c r="G632" t="s">
        <v>33</v>
      </c>
      <c r="H632" t="s">
        <v>33</v>
      </c>
      <c r="I632" t="s">
        <v>33</v>
      </c>
      <c r="J632" t="s">
        <v>34</v>
      </c>
      <c r="K632" t="s">
        <v>33</v>
      </c>
      <c r="L632" t="s">
        <v>35</v>
      </c>
      <c r="M632" t="s">
        <v>35</v>
      </c>
      <c r="N632">
        <v>1687</v>
      </c>
      <c r="O632">
        <v>2</v>
      </c>
      <c r="P632" t="s">
        <v>36</v>
      </c>
      <c r="Q632">
        <v>4</v>
      </c>
      <c r="R632">
        <v>4</v>
      </c>
      <c r="S632">
        <v>4</v>
      </c>
      <c r="T632" t="s">
        <v>44</v>
      </c>
      <c r="U632" t="s">
        <v>33</v>
      </c>
      <c r="V632" t="s">
        <v>33</v>
      </c>
      <c r="W632" t="s">
        <v>33</v>
      </c>
      <c r="X632" t="s">
        <v>33</v>
      </c>
      <c r="Y632" t="s">
        <v>33</v>
      </c>
      <c r="Z632" t="s">
        <v>34</v>
      </c>
      <c r="AA632" t="s">
        <v>34</v>
      </c>
      <c r="AB632" t="s">
        <v>55</v>
      </c>
      <c r="AC632">
        <v>1</v>
      </c>
      <c r="AD632">
        <v>4</v>
      </c>
      <c r="AE632" t="s">
        <v>56</v>
      </c>
      <c r="AF632" t="s">
        <v>1191</v>
      </c>
    </row>
    <row r="633" spans="1:32" x14ac:dyDescent="0.25">
      <c r="A633" t="s">
        <v>700</v>
      </c>
      <c r="B633">
        <v>45</v>
      </c>
      <c r="C633" t="s">
        <v>51</v>
      </c>
      <c r="D633" t="s">
        <v>32</v>
      </c>
      <c r="E633" t="s">
        <v>33</v>
      </c>
      <c r="F633" t="s">
        <v>33</v>
      </c>
      <c r="G633" t="s">
        <v>33</v>
      </c>
      <c r="H633" t="s">
        <v>33</v>
      </c>
      <c r="I633" t="s">
        <v>33</v>
      </c>
      <c r="J633" t="s">
        <v>33</v>
      </c>
      <c r="K633" t="s">
        <v>33</v>
      </c>
      <c r="L633" t="s">
        <v>42</v>
      </c>
      <c r="M633" t="s">
        <v>42</v>
      </c>
      <c r="N633">
        <v>4726</v>
      </c>
      <c r="O633">
        <v>0</v>
      </c>
      <c r="P633" t="s">
        <v>53</v>
      </c>
      <c r="Q633">
        <v>0</v>
      </c>
      <c r="R633">
        <v>0</v>
      </c>
      <c r="S633">
        <v>0</v>
      </c>
      <c r="T633" t="s">
        <v>44</v>
      </c>
      <c r="U633" t="s">
        <v>34</v>
      </c>
      <c r="V633" t="s">
        <v>33</v>
      </c>
      <c r="W633" t="s">
        <v>33</v>
      </c>
      <c r="X633" t="s">
        <v>33</v>
      </c>
      <c r="Y633" t="s">
        <v>33</v>
      </c>
      <c r="Z633" t="s">
        <v>34</v>
      </c>
      <c r="AA633" t="s">
        <v>33</v>
      </c>
      <c r="AB633" t="s">
        <v>48</v>
      </c>
      <c r="AC633">
        <v>0</v>
      </c>
      <c r="AD633">
        <v>0</v>
      </c>
      <c r="AE633" t="s">
        <v>39</v>
      </c>
      <c r="AF633" t="s">
        <v>1190</v>
      </c>
    </row>
    <row r="634" spans="1:32" x14ac:dyDescent="0.25">
      <c r="A634" t="s">
        <v>701</v>
      </c>
      <c r="B634">
        <v>41</v>
      </c>
      <c r="C634" t="s">
        <v>58</v>
      </c>
      <c r="D634" t="s">
        <v>32</v>
      </c>
      <c r="E634" t="s">
        <v>33</v>
      </c>
      <c r="F634" t="s">
        <v>33</v>
      </c>
      <c r="G634" t="s">
        <v>33</v>
      </c>
      <c r="H634" t="s">
        <v>33</v>
      </c>
      <c r="I634" t="s">
        <v>33</v>
      </c>
      <c r="J634" t="s">
        <v>33</v>
      </c>
      <c r="K634" t="s">
        <v>33</v>
      </c>
      <c r="L634" t="s">
        <v>42</v>
      </c>
      <c r="M634" t="s">
        <v>42</v>
      </c>
      <c r="N634">
        <v>4733</v>
      </c>
      <c r="O634">
        <v>0</v>
      </c>
      <c r="P634" t="s">
        <v>59</v>
      </c>
      <c r="Q634">
        <v>0</v>
      </c>
      <c r="R634">
        <v>0</v>
      </c>
      <c r="S634">
        <v>0</v>
      </c>
      <c r="T634" t="s">
        <v>44</v>
      </c>
      <c r="U634" t="s">
        <v>33</v>
      </c>
      <c r="V634" t="s">
        <v>33</v>
      </c>
      <c r="W634" t="s">
        <v>33</v>
      </c>
      <c r="X634" t="s">
        <v>33</v>
      </c>
      <c r="Y634" t="s">
        <v>33</v>
      </c>
      <c r="Z634" t="s">
        <v>33</v>
      </c>
      <c r="AA634" t="s">
        <v>33</v>
      </c>
      <c r="AB634" t="s">
        <v>38</v>
      </c>
      <c r="AC634">
        <v>0</v>
      </c>
      <c r="AD634">
        <v>0</v>
      </c>
      <c r="AE634" t="s">
        <v>39</v>
      </c>
      <c r="AF634" t="s">
        <v>1192</v>
      </c>
    </row>
    <row r="635" spans="1:32" x14ac:dyDescent="0.25">
      <c r="A635" t="s">
        <v>702</v>
      </c>
      <c r="B635">
        <v>82</v>
      </c>
      <c r="C635" t="s">
        <v>41</v>
      </c>
      <c r="D635" t="s">
        <v>32</v>
      </c>
      <c r="E635" t="s">
        <v>33</v>
      </c>
      <c r="F635" t="s">
        <v>33</v>
      </c>
      <c r="G635" t="s">
        <v>33</v>
      </c>
      <c r="H635" t="s">
        <v>33</v>
      </c>
      <c r="I635" t="s">
        <v>33</v>
      </c>
      <c r="J635" t="s">
        <v>33</v>
      </c>
      <c r="K635" t="s">
        <v>33</v>
      </c>
      <c r="L635" t="s">
        <v>42</v>
      </c>
      <c r="M635" t="s">
        <v>42</v>
      </c>
      <c r="N635">
        <v>4736</v>
      </c>
      <c r="O635">
        <v>0</v>
      </c>
      <c r="P635" t="s">
        <v>47</v>
      </c>
      <c r="Q635">
        <v>0</v>
      </c>
      <c r="R635">
        <v>0</v>
      </c>
      <c r="S635">
        <v>0</v>
      </c>
      <c r="T635" t="s">
        <v>44</v>
      </c>
      <c r="U635" t="s">
        <v>33</v>
      </c>
      <c r="V635" t="s">
        <v>33</v>
      </c>
      <c r="W635" t="s">
        <v>33</v>
      </c>
      <c r="X635" t="s">
        <v>33</v>
      </c>
      <c r="Y635" t="s">
        <v>33</v>
      </c>
      <c r="Z635" t="s">
        <v>34</v>
      </c>
      <c r="AA635" t="s">
        <v>33</v>
      </c>
      <c r="AB635" t="s">
        <v>48</v>
      </c>
      <c r="AC635">
        <v>0</v>
      </c>
      <c r="AD635">
        <v>0</v>
      </c>
      <c r="AE635" t="s">
        <v>39</v>
      </c>
      <c r="AF635" t="s">
        <v>1190</v>
      </c>
    </row>
    <row r="636" spans="1:32" x14ac:dyDescent="0.25">
      <c r="A636" t="s">
        <v>703</v>
      </c>
      <c r="B636">
        <v>35</v>
      </c>
      <c r="C636" t="s">
        <v>58</v>
      </c>
      <c r="D636" t="s">
        <v>32</v>
      </c>
      <c r="E636" t="s">
        <v>33</v>
      </c>
      <c r="F636" t="s">
        <v>33</v>
      </c>
      <c r="G636" t="s">
        <v>33</v>
      </c>
      <c r="H636" t="s">
        <v>33</v>
      </c>
      <c r="I636" t="s">
        <v>33</v>
      </c>
      <c r="J636" t="s">
        <v>33</v>
      </c>
      <c r="K636" t="s">
        <v>33</v>
      </c>
      <c r="L636" t="s">
        <v>42</v>
      </c>
      <c r="M636" t="s">
        <v>42</v>
      </c>
      <c r="N636">
        <v>4738</v>
      </c>
      <c r="O636">
        <v>0</v>
      </c>
      <c r="P636" t="s">
        <v>59</v>
      </c>
      <c r="Q636">
        <v>0</v>
      </c>
      <c r="R636">
        <v>0</v>
      </c>
      <c r="S636">
        <v>0</v>
      </c>
      <c r="T636" t="s">
        <v>44</v>
      </c>
      <c r="U636" t="s">
        <v>33</v>
      </c>
      <c r="V636" t="s">
        <v>33</v>
      </c>
      <c r="W636" t="s">
        <v>33</v>
      </c>
      <c r="X636" t="s">
        <v>33</v>
      </c>
      <c r="Y636" t="s">
        <v>33</v>
      </c>
      <c r="Z636" t="s">
        <v>34</v>
      </c>
      <c r="AA636" t="s">
        <v>33</v>
      </c>
      <c r="AB636" t="s">
        <v>38</v>
      </c>
      <c r="AC636">
        <v>0</v>
      </c>
      <c r="AD636">
        <v>0</v>
      </c>
      <c r="AE636" t="s">
        <v>39</v>
      </c>
      <c r="AF636" t="s">
        <v>1192</v>
      </c>
    </row>
    <row r="637" spans="1:32" x14ac:dyDescent="0.25">
      <c r="A637" t="s">
        <v>1111</v>
      </c>
      <c r="B637">
        <v>83</v>
      </c>
      <c r="C637" t="s">
        <v>41</v>
      </c>
      <c r="D637" t="s">
        <v>79</v>
      </c>
      <c r="E637" t="s">
        <v>33</v>
      </c>
      <c r="F637" t="s">
        <v>33</v>
      </c>
      <c r="G637" t="s">
        <v>33</v>
      </c>
      <c r="H637" t="s">
        <v>34</v>
      </c>
      <c r="I637" t="s">
        <v>33</v>
      </c>
      <c r="J637" t="s">
        <v>34</v>
      </c>
      <c r="K637" t="s">
        <v>33</v>
      </c>
      <c r="L637" t="s">
        <v>52</v>
      </c>
      <c r="M637" t="s">
        <v>52</v>
      </c>
      <c r="N637">
        <v>1673</v>
      </c>
      <c r="O637">
        <v>2</v>
      </c>
      <c r="P637" t="s">
        <v>47</v>
      </c>
      <c r="Q637">
        <v>10</v>
      </c>
      <c r="R637">
        <v>8</v>
      </c>
      <c r="S637">
        <v>9</v>
      </c>
      <c r="T637" t="s">
        <v>37</v>
      </c>
      <c r="U637" t="s">
        <v>34</v>
      </c>
      <c r="V637" t="s">
        <v>33</v>
      </c>
      <c r="W637" t="s">
        <v>33</v>
      </c>
      <c r="X637" t="s">
        <v>33</v>
      </c>
      <c r="Y637" t="s">
        <v>33</v>
      </c>
      <c r="Z637" t="s">
        <v>34</v>
      </c>
      <c r="AA637" t="s">
        <v>34</v>
      </c>
      <c r="AB637" t="s">
        <v>48</v>
      </c>
      <c r="AC637">
        <v>0</v>
      </c>
      <c r="AD637">
        <v>9</v>
      </c>
      <c r="AE637" t="s">
        <v>39</v>
      </c>
      <c r="AF637" t="s">
        <v>1190</v>
      </c>
    </row>
    <row r="638" spans="1:32" x14ac:dyDescent="0.25">
      <c r="A638" t="s">
        <v>705</v>
      </c>
      <c r="B638">
        <v>40</v>
      </c>
      <c r="C638" t="s">
        <v>58</v>
      </c>
      <c r="D638" t="s">
        <v>32</v>
      </c>
      <c r="E638" t="s">
        <v>33</v>
      </c>
      <c r="F638" t="s">
        <v>33</v>
      </c>
      <c r="G638" t="s">
        <v>33</v>
      </c>
      <c r="H638" t="s">
        <v>33</v>
      </c>
      <c r="I638" t="s">
        <v>33</v>
      </c>
      <c r="J638" t="s">
        <v>33</v>
      </c>
      <c r="K638" t="s">
        <v>33</v>
      </c>
      <c r="L638" t="s">
        <v>42</v>
      </c>
      <c r="M638" t="s">
        <v>42</v>
      </c>
      <c r="N638">
        <v>4766</v>
      </c>
      <c r="O638">
        <v>0</v>
      </c>
      <c r="P638" t="s">
        <v>81</v>
      </c>
      <c r="Q638">
        <v>0</v>
      </c>
      <c r="R638">
        <v>0</v>
      </c>
      <c r="S638">
        <v>0</v>
      </c>
      <c r="T638" t="s">
        <v>44</v>
      </c>
      <c r="U638" t="s">
        <v>33</v>
      </c>
      <c r="V638" t="s">
        <v>33</v>
      </c>
      <c r="W638" t="s">
        <v>33</v>
      </c>
      <c r="X638" t="s">
        <v>33</v>
      </c>
      <c r="Y638" t="s">
        <v>33</v>
      </c>
      <c r="Z638" t="s">
        <v>33</v>
      </c>
      <c r="AA638" t="s">
        <v>33</v>
      </c>
      <c r="AB638" t="s">
        <v>48</v>
      </c>
      <c r="AC638">
        <v>0</v>
      </c>
      <c r="AD638">
        <v>0</v>
      </c>
      <c r="AE638" t="s">
        <v>39</v>
      </c>
      <c r="AF638" t="s">
        <v>1190</v>
      </c>
    </row>
    <row r="639" spans="1:32" x14ac:dyDescent="0.25">
      <c r="A639" t="s">
        <v>706</v>
      </c>
      <c r="B639">
        <v>69</v>
      </c>
      <c r="C639" t="s">
        <v>41</v>
      </c>
      <c r="D639" t="s">
        <v>32</v>
      </c>
      <c r="E639" t="s">
        <v>33</v>
      </c>
      <c r="F639" t="s">
        <v>33</v>
      </c>
      <c r="G639" t="s">
        <v>33</v>
      </c>
      <c r="H639" t="s">
        <v>33</v>
      </c>
      <c r="I639" t="s">
        <v>33</v>
      </c>
      <c r="J639" t="s">
        <v>33</v>
      </c>
      <c r="K639" t="s">
        <v>33</v>
      </c>
      <c r="L639" t="s">
        <v>42</v>
      </c>
      <c r="M639" t="s">
        <v>42</v>
      </c>
      <c r="N639">
        <v>4779</v>
      </c>
      <c r="O639">
        <v>0</v>
      </c>
      <c r="P639" t="s">
        <v>36</v>
      </c>
      <c r="Q639">
        <v>0</v>
      </c>
      <c r="R639">
        <v>0</v>
      </c>
      <c r="S639">
        <v>0</v>
      </c>
      <c r="T639" t="s">
        <v>44</v>
      </c>
      <c r="U639" t="s">
        <v>34</v>
      </c>
      <c r="V639" t="s">
        <v>34</v>
      </c>
      <c r="W639" t="s">
        <v>33</v>
      </c>
      <c r="X639" t="s">
        <v>33</v>
      </c>
      <c r="Y639" t="s">
        <v>33</v>
      </c>
      <c r="Z639" t="s">
        <v>33</v>
      </c>
      <c r="AA639" t="s">
        <v>33</v>
      </c>
      <c r="AB639" t="s">
        <v>45</v>
      </c>
      <c r="AC639">
        <v>0</v>
      </c>
      <c r="AD639">
        <v>0</v>
      </c>
      <c r="AE639" t="s">
        <v>39</v>
      </c>
      <c r="AF639" t="s">
        <v>1193</v>
      </c>
    </row>
    <row r="640" spans="1:32" x14ac:dyDescent="0.25">
      <c r="A640" t="s">
        <v>707</v>
      </c>
      <c r="B640">
        <v>59</v>
      </c>
      <c r="C640" t="s">
        <v>51</v>
      </c>
      <c r="D640" t="s">
        <v>32</v>
      </c>
      <c r="E640" t="s">
        <v>33</v>
      </c>
      <c r="F640" t="s">
        <v>33</v>
      </c>
      <c r="G640" t="s">
        <v>33</v>
      </c>
      <c r="H640" t="s">
        <v>33</v>
      </c>
      <c r="I640" t="s">
        <v>33</v>
      </c>
      <c r="J640" t="s">
        <v>33</v>
      </c>
      <c r="K640" t="s">
        <v>33</v>
      </c>
      <c r="L640" t="s">
        <v>42</v>
      </c>
      <c r="M640" t="s">
        <v>42</v>
      </c>
      <c r="N640">
        <v>4781</v>
      </c>
      <c r="O640">
        <v>0</v>
      </c>
      <c r="P640" t="s">
        <v>36</v>
      </c>
      <c r="Q640">
        <v>0</v>
      </c>
      <c r="R640">
        <v>0</v>
      </c>
      <c r="S640">
        <v>0</v>
      </c>
      <c r="T640" t="s">
        <v>44</v>
      </c>
      <c r="U640" t="s">
        <v>34</v>
      </c>
      <c r="V640" t="s">
        <v>34</v>
      </c>
      <c r="W640" t="s">
        <v>33</v>
      </c>
      <c r="X640" t="s">
        <v>33</v>
      </c>
      <c r="Y640" t="s">
        <v>33</v>
      </c>
      <c r="Z640" t="s">
        <v>33</v>
      </c>
      <c r="AA640" t="s">
        <v>33</v>
      </c>
      <c r="AB640" t="s">
        <v>45</v>
      </c>
      <c r="AC640">
        <v>0</v>
      </c>
      <c r="AD640">
        <v>0</v>
      </c>
      <c r="AE640" t="s">
        <v>39</v>
      </c>
      <c r="AF640" t="s">
        <v>1193</v>
      </c>
    </row>
    <row r="641" spans="1:32" x14ac:dyDescent="0.25">
      <c r="A641" t="s">
        <v>708</v>
      </c>
      <c r="B641">
        <v>66</v>
      </c>
      <c r="C641" t="s">
        <v>41</v>
      </c>
      <c r="D641" t="s">
        <v>32</v>
      </c>
      <c r="E641" t="s">
        <v>33</v>
      </c>
      <c r="F641" t="s">
        <v>33</v>
      </c>
      <c r="G641" t="s">
        <v>33</v>
      </c>
      <c r="H641" t="s">
        <v>33</v>
      </c>
      <c r="I641" t="s">
        <v>33</v>
      </c>
      <c r="J641" t="s">
        <v>33</v>
      </c>
      <c r="K641" t="s">
        <v>33</v>
      </c>
      <c r="L641" t="s">
        <v>42</v>
      </c>
      <c r="M641" t="s">
        <v>42</v>
      </c>
      <c r="N641">
        <v>4782</v>
      </c>
      <c r="O641">
        <v>0</v>
      </c>
      <c r="P641" t="s">
        <v>36</v>
      </c>
      <c r="Q641">
        <v>0</v>
      </c>
      <c r="R641">
        <v>0</v>
      </c>
      <c r="S641">
        <v>0</v>
      </c>
      <c r="T641" t="s">
        <v>44</v>
      </c>
      <c r="U641" t="s">
        <v>34</v>
      </c>
      <c r="V641" t="s">
        <v>34</v>
      </c>
      <c r="W641" t="s">
        <v>33</v>
      </c>
      <c r="X641" t="s">
        <v>33</v>
      </c>
      <c r="Y641" t="s">
        <v>33</v>
      </c>
      <c r="Z641" t="s">
        <v>33</v>
      </c>
      <c r="AA641" t="s">
        <v>33</v>
      </c>
      <c r="AB641" t="s">
        <v>48</v>
      </c>
      <c r="AC641">
        <v>0</v>
      </c>
      <c r="AD641">
        <v>0</v>
      </c>
      <c r="AE641" t="s">
        <v>39</v>
      </c>
      <c r="AF641" t="s">
        <v>1190</v>
      </c>
    </row>
    <row r="642" spans="1:32" x14ac:dyDescent="0.25">
      <c r="A642" t="s">
        <v>709</v>
      </c>
      <c r="B642">
        <v>45</v>
      </c>
      <c r="C642" t="s">
        <v>51</v>
      </c>
      <c r="D642" t="s">
        <v>32</v>
      </c>
      <c r="E642" t="s">
        <v>33</v>
      </c>
      <c r="F642" t="s">
        <v>33</v>
      </c>
      <c r="G642" t="s">
        <v>33</v>
      </c>
      <c r="H642" t="s">
        <v>33</v>
      </c>
      <c r="I642" t="s">
        <v>33</v>
      </c>
      <c r="J642" t="s">
        <v>33</v>
      </c>
      <c r="K642" t="s">
        <v>33</v>
      </c>
      <c r="L642" t="s">
        <v>42</v>
      </c>
      <c r="M642" t="s">
        <v>42</v>
      </c>
      <c r="N642">
        <v>4783</v>
      </c>
      <c r="O642">
        <v>0</v>
      </c>
      <c r="P642" t="s">
        <v>36</v>
      </c>
      <c r="Q642">
        <v>0</v>
      </c>
      <c r="R642">
        <v>0</v>
      </c>
      <c r="S642">
        <v>0</v>
      </c>
      <c r="T642" t="s">
        <v>44</v>
      </c>
      <c r="U642" t="s">
        <v>34</v>
      </c>
      <c r="V642" t="s">
        <v>34</v>
      </c>
      <c r="W642" t="s">
        <v>33</v>
      </c>
      <c r="X642" t="s">
        <v>33</v>
      </c>
      <c r="Y642" t="s">
        <v>33</v>
      </c>
      <c r="Z642" t="s">
        <v>33</v>
      </c>
      <c r="AA642" t="s">
        <v>33</v>
      </c>
      <c r="AB642" t="s">
        <v>48</v>
      </c>
      <c r="AC642">
        <v>0</v>
      </c>
      <c r="AD642">
        <v>0</v>
      </c>
      <c r="AE642" t="s">
        <v>39</v>
      </c>
      <c r="AF642" t="s">
        <v>1190</v>
      </c>
    </row>
    <row r="643" spans="1:32" x14ac:dyDescent="0.25">
      <c r="A643" t="s">
        <v>710</v>
      </c>
      <c r="B643">
        <v>39</v>
      </c>
      <c r="C643" t="s">
        <v>58</v>
      </c>
      <c r="D643" t="s">
        <v>32</v>
      </c>
      <c r="E643" t="s">
        <v>33</v>
      </c>
      <c r="F643" t="s">
        <v>33</v>
      </c>
      <c r="G643" t="s">
        <v>33</v>
      </c>
      <c r="H643" t="s">
        <v>33</v>
      </c>
      <c r="I643" t="s">
        <v>33</v>
      </c>
      <c r="J643" t="s">
        <v>33</v>
      </c>
      <c r="K643" t="s">
        <v>33</v>
      </c>
      <c r="L643" t="s">
        <v>42</v>
      </c>
      <c r="M643" t="s">
        <v>42</v>
      </c>
      <c r="N643">
        <v>4784</v>
      </c>
      <c r="O643">
        <v>0</v>
      </c>
      <c r="P643" t="s">
        <v>59</v>
      </c>
      <c r="Q643">
        <v>0</v>
      </c>
      <c r="R643">
        <v>0</v>
      </c>
      <c r="S643">
        <v>0</v>
      </c>
      <c r="T643" t="s">
        <v>44</v>
      </c>
      <c r="U643" t="s">
        <v>33</v>
      </c>
      <c r="V643" t="s">
        <v>34</v>
      </c>
      <c r="W643" t="s">
        <v>33</v>
      </c>
      <c r="X643" t="s">
        <v>33</v>
      </c>
      <c r="Y643" t="s">
        <v>33</v>
      </c>
      <c r="Z643" t="s">
        <v>33</v>
      </c>
      <c r="AA643" t="s">
        <v>33</v>
      </c>
      <c r="AB643" t="s">
        <v>45</v>
      </c>
      <c r="AC643">
        <v>0</v>
      </c>
      <c r="AD643">
        <v>0</v>
      </c>
      <c r="AE643" t="s">
        <v>39</v>
      </c>
      <c r="AF643" t="s">
        <v>1193</v>
      </c>
    </row>
    <row r="644" spans="1:32" x14ac:dyDescent="0.25">
      <c r="A644" t="s">
        <v>711</v>
      </c>
      <c r="B644">
        <v>60</v>
      </c>
      <c r="C644" t="s">
        <v>41</v>
      </c>
      <c r="D644" t="s">
        <v>32</v>
      </c>
      <c r="E644" t="s">
        <v>33</v>
      </c>
      <c r="F644" t="s">
        <v>33</v>
      </c>
      <c r="G644" t="s">
        <v>33</v>
      </c>
      <c r="H644" t="s">
        <v>33</v>
      </c>
      <c r="I644" t="s">
        <v>33</v>
      </c>
      <c r="J644" t="s">
        <v>33</v>
      </c>
      <c r="K644" t="s">
        <v>33</v>
      </c>
      <c r="L644" t="s">
        <v>42</v>
      </c>
      <c r="M644" t="s">
        <v>42</v>
      </c>
      <c r="N644">
        <v>4789</v>
      </c>
      <c r="O644">
        <v>0</v>
      </c>
      <c r="P644" t="s">
        <v>47</v>
      </c>
      <c r="Q644">
        <v>0</v>
      </c>
      <c r="R644">
        <v>0</v>
      </c>
      <c r="S644">
        <v>0</v>
      </c>
      <c r="T644" t="s">
        <v>44</v>
      </c>
      <c r="U644" t="s">
        <v>33</v>
      </c>
      <c r="V644" t="s">
        <v>33</v>
      </c>
      <c r="W644" t="s">
        <v>33</v>
      </c>
      <c r="X644" t="s">
        <v>33</v>
      </c>
      <c r="Y644" t="s">
        <v>33</v>
      </c>
      <c r="Z644" t="s">
        <v>33</v>
      </c>
      <c r="AA644" t="s">
        <v>33</v>
      </c>
      <c r="AB644" t="s">
        <v>48</v>
      </c>
      <c r="AC644">
        <v>0</v>
      </c>
      <c r="AD644">
        <v>0</v>
      </c>
      <c r="AE644" t="s">
        <v>39</v>
      </c>
      <c r="AF644" t="s">
        <v>1190</v>
      </c>
    </row>
    <row r="645" spans="1:32" x14ac:dyDescent="0.25">
      <c r="A645" t="s">
        <v>712</v>
      </c>
      <c r="B645">
        <v>35</v>
      </c>
      <c r="C645" t="s">
        <v>58</v>
      </c>
      <c r="D645" t="s">
        <v>32</v>
      </c>
      <c r="E645" t="s">
        <v>33</v>
      </c>
      <c r="F645" t="s">
        <v>33</v>
      </c>
      <c r="G645" t="s">
        <v>33</v>
      </c>
      <c r="H645" t="s">
        <v>33</v>
      </c>
      <c r="I645" t="s">
        <v>33</v>
      </c>
      <c r="J645" t="s">
        <v>33</v>
      </c>
      <c r="K645" t="s">
        <v>33</v>
      </c>
      <c r="L645" t="s">
        <v>42</v>
      </c>
      <c r="M645" t="s">
        <v>42</v>
      </c>
      <c r="N645">
        <v>4792</v>
      </c>
      <c r="O645">
        <v>0</v>
      </c>
      <c r="P645" t="s">
        <v>110</v>
      </c>
      <c r="Q645">
        <v>0</v>
      </c>
      <c r="R645">
        <v>0</v>
      </c>
      <c r="S645">
        <v>0</v>
      </c>
      <c r="T645" t="s">
        <v>44</v>
      </c>
      <c r="U645" t="s">
        <v>33</v>
      </c>
      <c r="V645" t="s">
        <v>34</v>
      </c>
      <c r="W645" t="s">
        <v>33</v>
      </c>
      <c r="X645" t="s">
        <v>33</v>
      </c>
      <c r="Y645" t="s">
        <v>33</v>
      </c>
      <c r="Z645" t="s">
        <v>33</v>
      </c>
      <c r="AA645" t="s">
        <v>33</v>
      </c>
      <c r="AB645" t="s">
        <v>38</v>
      </c>
      <c r="AC645">
        <v>0</v>
      </c>
      <c r="AD645">
        <v>0</v>
      </c>
      <c r="AE645" t="s">
        <v>39</v>
      </c>
      <c r="AF645" t="s">
        <v>1192</v>
      </c>
    </row>
    <row r="646" spans="1:32" x14ac:dyDescent="0.25">
      <c r="A646" t="s">
        <v>1107</v>
      </c>
      <c r="B646">
        <v>84</v>
      </c>
      <c r="C646" t="s">
        <v>41</v>
      </c>
      <c r="D646" t="s">
        <v>79</v>
      </c>
      <c r="E646" t="s">
        <v>33</v>
      </c>
      <c r="F646" t="s">
        <v>33</v>
      </c>
      <c r="G646" t="s">
        <v>33</v>
      </c>
      <c r="H646" t="s">
        <v>33</v>
      </c>
      <c r="I646" t="s">
        <v>33</v>
      </c>
      <c r="J646" t="s">
        <v>33</v>
      </c>
      <c r="K646" t="s">
        <v>34</v>
      </c>
      <c r="L646" t="s">
        <v>35</v>
      </c>
      <c r="M646" t="s">
        <v>35</v>
      </c>
      <c r="N646">
        <v>1672</v>
      </c>
      <c r="O646">
        <v>2</v>
      </c>
      <c r="P646" t="s">
        <v>68</v>
      </c>
      <c r="Q646">
        <v>7</v>
      </c>
      <c r="R646">
        <v>6</v>
      </c>
      <c r="S646">
        <v>6.5</v>
      </c>
      <c r="T646" t="s">
        <v>37</v>
      </c>
      <c r="U646" t="s">
        <v>33</v>
      </c>
      <c r="V646" t="s">
        <v>33</v>
      </c>
      <c r="W646" t="s">
        <v>33</v>
      </c>
      <c r="X646" t="s">
        <v>33</v>
      </c>
      <c r="Y646" t="s">
        <v>33</v>
      </c>
      <c r="Z646" t="s">
        <v>34</v>
      </c>
      <c r="AA646" t="s">
        <v>34</v>
      </c>
      <c r="AB646" t="s">
        <v>224</v>
      </c>
      <c r="AC646">
        <v>1</v>
      </c>
      <c r="AD646">
        <v>6.5</v>
      </c>
      <c r="AE646" t="s">
        <v>56</v>
      </c>
      <c r="AF646" t="s">
        <v>1194</v>
      </c>
    </row>
    <row r="647" spans="1:32" x14ac:dyDescent="0.25">
      <c r="A647" t="s">
        <v>714</v>
      </c>
      <c r="B647">
        <v>76</v>
      </c>
      <c r="C647" t="s">
        <v>41</v>
      </c>
      <c r="D647" t="s">
        <v>32</v>
      </c>
      <c r="E647" t="s">
        <v>33</v>
      </c>
      <c r="F647" t="s">
        <v>33</v>
      </c>
      <c r="G647" t="s">
        <v>33</v>
      </c>
      <c r="H647" t="s">
        <v>33</v>
      </c>
      <c r="I647" t="s">
        <v>33</v>
      </c>
      <c r="J647" t="s">
        <v>33</v>
      </c>
      <c r="K647" t="s">
        <v>33</v>
      </c>
      <c r="L647" t="s">
        <v>42</v>
      </c>
      <c r="M647" t="s">
        <v>42</v>
      </c>
      <c r="N647">
        <v>4814</v>
      </c>
      <c r="O647">
        <v>0</v>
      </c>
      <c r="P647" t="s">
        <v>66</v>
      </c>
      <c r="Q647">
        <v>0</v>
      </c>
      <c r="R647">
        <v>0</v>
      </c>
      <c r="S647">
        <v>0</v>
      </c>
      <c r="T647" t="s">
        <v>44</v>
      </c>
      <c r="U647" t="s">
        <v>33</v>
      </c>
      <c r="V647" t="s">
        <v>33</v>
      </c>
      <c r="W647" t="s">
        <v>33</v>
      </c>
      <c r="X647" t="s">
        <v>33</v>
      </c>
      <c r="Y647" t="s">
        <v>33</v>
      </c>
      <c r="Z647" t="s">
        <v>33</v>
      </c>
      <c r="AA647" t="s">
        <v>33</v>
      </c>
      <c r="AB647" t="s">
        <v>48</v>
      </c>
      <c r="AC647">
        <v>0</v>
      </c>
      <c r="AD647">
        <v>0</v>
      </c>
      <c r="AE647" t="s">
        <v>39</v>
      </c>
      <c r="AF647" t="s">
        <v>1190</v>
      </c>
    </row>
    <row r="648" spans="1:32" x14ac:dyDescent="0.25">
      <c r="A648" t="s">
        <v>715</v>
      </c>
      <c r="B648">
        <v>6</v>
      </c>
      <c r="C648" t="s">
        <v>31</v>
      </c>
      <c r="D648" t="s">
        <v>32</v>
      </c>
      <c r="E648" t="s">
        <v>33</v>
      </c>
      <c r="F648" t="s">
        <v>33</v>
      </c>
      <c r="G648" t="s">
        <v>33</v>
      </c>
      <c r="H648" t="s">
        <v>33</v>
      </c>
      <c r="I648" t="s">
        <v>33</v>
      </c>
      <c r="J648" t="s">
        <v>33</v>
      </c>
      <c r="K648" t="s">
        <v>33</v>
      </c>
      <c r="L648" t="s">
        <v>42</v>
      </c>
      <c r="M648" t="s">
        <v>42</v>
      </c>
      <c r="N648">
        <v>4818</v>
      </c>
      <c r="O648">
        <v>0</v>
      </c>
      <c r="P648" t="s">
        <v>59</v>
      </c>
      <c r="Q648">
        <v>0</v>
      </c>
      <c r="R648">
        <v>0</v>
      </c>
      <c r="S648">
        <v>0</v>
      </c>
      <c r="T648" t="s">
        <v>44</v>
      </c>
      <c r="U648" t="s">
        <v>33</v>
      </c>
      <c r="V648" t="s">
        <v>34</v>
      </c>
      <c r="W648" t="s">
        <v>33</v>
      </c>
      <c r="X648" t="s">
        <v>33</v>
      </c>
      <c r="Y648" t="s">
        <v>33</v>
      </c>
      <c r="Z648" t="s">
        <v>34</v>
      </c>
      <c r="AA648" t="s">
        <v>33</v>
      </c>
      <c r="AB648" t="s">
        <v>38</v>
      </c>
      <c r="AC648">
        <v>0</v>
      </c>
      <c r="AD648">
        <v>0</v>
      </c>
      <c r="AE648" t="s">
        <v>39</v>
      </c>
      <c r="AF648" t="s">
        <v>1192</v>
      </c>
    </row>
    <row r="649" spans="1:32" x14ac:dyDescent="0.25">
      <c r="A649" t="s">
        <v>716</v>
      </c>
      <c r="B649">
        <v>32</v>
      </c>
      <c r="C649" t="s">
        <v>58</v>
      </c>
      <c r="D649" t="s">
        <v>32</v>
      </c>
      <c r="E649" t="s">
        <v>33</v>
      </c>
      <c r="F649" t="s">
        <v>33</v>
      </c>
      <c r="G649" t="s">
        <v>33</v>
      </c>
      <c r="H649" t="s">
        <v>33</v>
      </c>
      <c r="I649" t="s">
        <v>33</v>
      </c>
      <c r="J649" t="s">
        <v>33</v>
      </c>
      <c r="K649" t="s">
        <v>33</v>
      </c>
      <c r="L649" t="s">
        <v>42</v>
      </c>
      <c r="M649" t="s">
        <v>42</v>
      </c>
      <c r="N649">
        <v>4820</v>
      </c>
      <c r="O649">
        <v>0</v>
      </c>
      <c r="P649" t="s">
        <v>59</v>
      </c>
      <c r="Q649">
        <v>0</v>
      </c>
      <c r="R649">
        <v>0</v>
      </c>
      <c r="S649">
        <v>0</v>
      </c>
      <c r="T649" t="s">
        <v>44</v>
      </c>
      <c r="U649" t="s">
        <v>33</v>
      </c>
      <c r="V649" t="s">
        <v>33</v>
      </c>
      <c r="W649" t="s">
        <v>33</v>
      </c>
      <c r="X649" t="s">
        <v>33</v>
      </c>
      <c r="Y649" t="s">
        <v>33</v>
      </c>
      <c r="Z649" t="s">
        <v>34</v>
      </c>
      <c r="AA649" t="s">
        <v>33</v>
      </c>
      <c r="AB649" t="s">
        <v>38</v>
      </c>
      <c r="AC649">
        <v>0</v>
      </c>
      <c r="AD649">
        <v>0</v>
      </c>
      <c r="AE649" t="s">
        <v>39</v>
      </c>
      <c r="AF649" t="s">
        <v>1192</v>
      </c>
    </row>
    <row r="650" spans="1:32" x14ac:dyDescent="0.25">
      <c r="A650" t="s">
        <v>717</v>
      </c>
      <c r="B650">
        <v>66</v>
      </c>
      <c r="C650" t="s">
        <v>41</v>
      </c>
      <c r="D650" t="s">
        <v>79</v>
      </c>
      <c r="E650" t="s">
        <v>33</v>
      </c>
      <c r="F650" t="s">
        <v>33</v>
      </c>
      <c r="G650" t="s">
        <v>33</v>
      </c>
      <c r="H650" t="s">
        <v>34</v>
      </c>
      <c r="I650" t="s">
        <v>34</v>
      </c>
      <c r="J650" t="s">
        <v>33</v>
      </c>
      <c r="K650" t="s">
        <v>33</v>
      </c>
      <c r="L650" t="s">
        <v>35</v>
      </c>
      <c r="M650" t="s">
        <v>35</v>
      </c>
      <c r="N650">
        <v>339</v>
      </c>
      <c r="O650">
        <v>3</v>
      </c>
      <c r="P650" t="s">
        <v>36</v>
      </c>
      <c r="Q650">
        <v>9</v>
      </c>
      <c r="R650">
        <v>6</v>
      </c>
      <c r="S650">
        <v>7.5</v>
      </c>
      <c r="T650" t="s">
        <v>37</v>
      </c>
      <c r="U650" t="s">
        <v>34</v>
      </c>
      <c r="V650" t="s">
        <v>34</v>
      </c>
      <c r="W650" t="s">
        <v>33</v>
      </c>
      <c r="X650" t="s">
        <v>33</v>
      </c>
      <c r="Y650" t="s">
        <v>33</v>
      </c>
      <c r="Z650" t="s">
        <v>34</v>
      </c>
      <c r="AA650" t="s">
        <v>34</v>
      </c>
      <c r="AB650" t="s">
        <v>55</v>
      </c>
      <c r="AC650">
        <v>1</v>
      </c>
      <c r="AD650">
        <v>7.5</v>
      </c>
      <c r="AE650" t="s">
        <v>56</v>
      </c>
      <c r="AF650" t="s">
        <v>1191</v>
      </c>
    </row>
    <row r="651" spans="1:32" x14ac:dyDescent="0.25">
      <c r="A651" t="s">
        <v>718</v>
      </c>
      <c r="B651">
        <v>73</v>
      </c>
      <c r="C651" t="s">
        <v>41</v>
      </c>
      <c r="D651" t="s">
        <v>79</v>
      </c>
      <c r="E651" t="s">
        <v>33</v>
      </c>
      <c r="F651" t="s">
        <v>33</v>
      </c>
      <c r="G651" t="s">
        <v>33</v>
      </c>
      <c r="H651" t="s">
        <v>34</v>
      </c>
      <c r="I651" t="s">
        <v>34</v>
      </c>
      <c r="J651" t="s">
        <v>34</v>
      </c>
      <c r="K651" t="s">
        <v>34</v>
      </c>
      <c r="L651" t="s">
        <v>52</v>
      </c>
      <c r="M651" t="s">
        <v>560</v>
      </c>
      <c r="N651">
        <v>341</v>
      </c>
      <c r="O651">
        <v>3</v>
      </c>
      <c r="P651" t="s">
        <v>68</v>
      </c>
      <c r="Q651">
        <v>4</v>
      </c>
      <c r="R651">
        <v>3</v>
      </c>
      <c r="S651">
        <v>3.5</v>
      </c>
      <c r="T651" t="s">
        <v>44</v>
      </c>
      <c r="U651" t="s">
        <v>34</v>
      </c>
      <c r="V651" t="s">
        <v>34</v>
      </c>
      <c r="W651" t="s">
        <v>33</v>
      </c>
      <c r="X651" t="s">
        <v>33</v>
      </c>
      <c r="Y651" t="s">
        <v>34</v>
      </c>
      <c r="Z651" t="s">
        <v>34</v>
      </c>
      <c r="AA651" t="s">
        <v>34</v>
      </c>
      <c r="AB651" t="s">
        <v>55</v>
      </c>
      <c r="AC651">
        <v>1</v>
      </c>
      <c r="AD651">
        <v>3.5</v>
      </c>
      <c r="AE651" t="s">
        <v>56</v>
      </c>
      <c r="AF651" t="s">
        <v>1191</v>
      </c>
    </row>
    <row r="652" spans="1:32" x14ac:dyDescent="0.25">
      <c r="A652" t="s">
        <v>1106</v>
      </c>
      <c r="B652">
        <v>69</v>
      </c>
      <c r="C652" t="s">
        <v>41</v>
      </c>
      <c r="D652" t="s">
        <v>32</v>
      </c>
      <c r="E652" t="s">
        <v>33</v>
      </c>
      <c r="F652" t="s">
        <v>34</v>
      </c>
      <c r="G652" t="s">
        <v>33</v>
      </c>
      <c r="H652" t="s">
        <v>33</v>
      </c>
      <c r="I652" t="s">
        <v>33</v>
      </c>
      <c r="J652" t="s">
        <v>34</v>
      </c>
      <c r="K652" t="s">
        <v>34</v>
      </c>
      <c r="L652" t="s">
        <v>52</v>
      </c>
      <c r="M652" t="s">
        <v>105</v>
      </c>
      <c r="N652">
        <v>1661</v>
      </c>
      <c r="O652">
        <v>2</v>
      </c>
      <c r="P652" t="s">
        <v>63</v>
      </c>
      <c r="Q652">
        <v>7</v>
      </c>
      <c r="R652">
        <v>4</v>
      </c>
      <c r="S652">
        <v>5.5</v>
      </c>
      <c r="T652" t="s">
        <v>37</v>
      </c>
      <c r="U652" t="s">
        <v>33</v>
      </c>
      <c r="V652" t="s">
        <v>33</v>
      </c>
      <c r="W652" t="s">
        <v>33</v>
      </c>
      <c r="X652" t="s">
        <v>33</v>
      </c>
      <c r="Y652" t="s">
        <v>33</v>
      </c>
      <c r="Z652" t="s">
        <v>34</v>
      </c>
      <c r="AA652" t="s">
        <v>34</v>
      </c>
      <c r="AB652" t="s">
        <v>48</v>
      </c>
      <c r="AC652">
        <v>0</v>
      </c>
      <c r="AD652">
        <v>5.5</v>
      </c>
      <c r="AE652" t="s">
        <v>39</v>
      </c>
      <c r="AF652" t="s">
        <v>1190</v>
      </c>
    </row>
    <row r="653" spans="1:32" x14ac:dyDescent="0.25">
      <c r="A653" t="s">
        <v>720</v>
      </c>
      <c r="B653">
        <v>68</v>
      </c>
      <c r="C653" t="s">
        <v>41</v>
      </c>
      <c r="D653" t="s">
        <v>32</v>
      </c>
      <c r="E653" t="s">
        <v>34</v>
      </c>
      <c r="F653" t="s">
        <v>33</v>
      </c>
      <c r="G653" t="s">
        <v>33</v>
      </c>
      <c r="H653" t="s">
        <v>33</v>
      </c>
      <c r="I653" t="s">
        <v>34</v>
      </c>
      <c r="J653" t="s">
        <v>34</v>
      </c>
      <c r="K653" t="s">
        <v>34</v>
      </c>
      <c r="L653" t="s">
        <v>615</v>
      </c>
      <c r="M653" t="s">
        <v>721</v>
      </c>
      <c r="N653">
        <v>345</v>
      </c>
      <c r="O653">
        <v>4</v>
      </c>
      <c r="P653" t="s">
        <v>66</v>
      </c>
      <c r="Q653">
        <v>10</v>
      </c>
      <c r="R653">
        <v>8</v>
      </c>
      <c r="S653">
        <v>9</v>
      </c>
      <c r="T653" t="s">
        <v>37</v>
      </c>
      <c r="U653" t="s">
        <v>34</v>
      </c>
      <c r="V653" t="s">
        <v>33</v>
      </c>
      <c r="W653" t="s">
        <v>33</v>
      </c>
      <c r="X653" t="s">
        <v>33</v>
      </c>
      <c r="Y653" t="s">
        <v>33</v>
      </c>
      <c r="Z653" t="s">
        <v>33</v>
      </c>
      <c r="AA653" t="s">
        <v>34</v>
      </c>
      <c r="AB653" t="s">
        <v>48</v>
      </c>
      <c r="AC653">
        <v>0</v>
      </c>
      <c r="AD653">
        <v>9</v>
      </c>
      <c r="AE653" t="s">
        <v>39</v>
      </c>
      <c r="AF653" t="s">
        <v>1190</v>
      </c>
    </row>
    <row r="654" spans="1:32" x14ac:dyDescent="0.25">
      <c r="A654" t="s">
        <v>1105</v>
      </c>
      <c r="B654">
        <v>57</v>
      </c>
      <c r="C654" t="s">
        <v>51</v>
      </c>
      <c r="D654" t="s">
        <v>79</v>
      </c>
      <c r="E654" t="s">
        <v>33</v>
      </c>
      <c r="F654" t="s">
        <v>33</v>
      </c>
      <c r="G654" t="s">
        <v>33</v>
      </c>
      <c r="H654" t="s">
        <v>34</v>
      </c>
      <c r="I654" t="s">
        <v>34</v>
      </c>
      <c r="J654" t="s">
        <v>33</v>
      </c>
      <c r="K654" t="s">
        <v>33</v>
      </c>
      <c r="L654" t="s">
        <v>35</v>
      </c>
      <c r="M654" t="s">
        <v>35</v>
      </c>
      <c r="N654">
        <v>133</v>
      </c>
      <c r="O654">
        <v>3</v>
      </c>
      <c r="P654" t="s">
        <v>66</v>
      </c>
      <c r="Q654">
        <v>17</v>
      </c>
      <c r="R654">
        <v>15</v>
      </c>
      <c r="S654">
        <v>16</v>
      </c>
      <c r="T654" t="s">
        <v>54</v>
      </c>
      <c r="U654" t="s">
        <v>33</v>
      </c>
      <c r="V654" t="s">
        <v>34</v>
      </c>
      <c r="W654" t="s">
        <v>33</v>
      </c>
      <c r="X654" t="s">
        <v>33</v>
      </c>
      <c r="Y654" t="s">
        <v>33</v>
      </c>
      <c r="Z654" t="s">
        <v>34</v>
      </c>
      <c r="AA654" t="s">
        <v>33</v>
      </c>
      <c r="AB654" t="s">
        <v>45</v>
      </c>
      <c r="AC654">
        <v>0</v>
      </c>
      <c r="AD654">
        <v>16</v>
      </c>
      <c r="AE654" t="s">
        <v>39</v>
      </c>
      <c r="AF654" t="s">
        <v>1193</v>
      </c>
    </row>
    <row r="655" spans="1:32" x14ac:dyDescent="0.25">
      <c r="A655" t="s">
        <v>723</v>
      </c>
      <c r="B655">
        <v>43</v>
      </c>
      <c r="C655" t="s">
        <v>58</v>
      </c>
      <c r="D655" t="s">
        <v>79</v>
      </c>
      <c r="E655" t="s">
        <v>33</v>
      </c>
      <c r="F655" t="s">
        <v>33</v>
      </c>
      <c r="G655" t="s">
        <v>33</v>
      </c>
      <c r="H655" t="s">
        <v>34</v>
      </c>
      <c r="I655" t="s">
        <v>34</v>
      </c>
      <c r="J655" t="s">
        <v>33</v>
      </c>
      <c r="K655" t="s">
        <v>33</v>
      </c>
      <c r="L655" t="s">
        <v>537</v>
      </c>
      <c r="M655" t="s">
        <v>537</v>
      </c>
      <c r="N655">
        <v>348</v>
      </c>
      <c r="O655">
        <v>3</v>
      </c>
      <c r="P655" t="s">
        <v>66</v>
      </c>
      <c r="Q655">
        <v>4</v>
      </c>
      <c r="R655">
        <v>3</v>
      </c>
      <c r="S655">
        <v>3.5</v>
      </c>
      <c r="T655" t="s">
        <v>44</v>
      </c>
      <c r="U655" t="s">
        <v>34</v>
      </c>
      <c r="V655" t="s">
        <v>34</v>
      </c>
      <c r="W655" t="s">
        <v>33</v>
      </c>
      <c r="X655" t="s">
        <v>33</v>
      </c>
      <c r="Y655" t="s">
        <v>34</v>
      </c>
      <c r="Z655" t="s">
        <v>34</v>
      </c>
      <c r="AA655" t="s">
        <v>34</v>
      </c>
      <c r="AB655" t="s">
        <v>55</v>
      </c>
      <c r="AC655">
        <v>1</v>
      </c>
      <c r="AD655">
        <v>3.5</v>
      </c>
      <c r="AE655" t="s">
        <v>56</v>
      </c>
      <c r="AF655" t="s">
        <v>1191</v>
      </c>
    </row>
    <row r="656" spans="1:32" x14ac:dyDescent="0.25">
      <c r="A656" t="s">
        <v>724</v>
      </c>
      <c r="B656">
        <v>74</v>
      </c>
      <c r="C656" t="s">
        <v>41</v>
      </c>
      <c r="D656" t="s">
        <v>32</v>
      </c>
      <c r="E656" t="s">
        <v>33</v>
      </c>
      <c r="F656" t="s">
        <v>34</v>
      </c>
      <c r="G656" t="s">
        <v>33</v>
      </c>
      <c r="H656" t="s">
        <v>34</v>
      </c>
      <c r="I656" t="s">
        <v>34</v>
      </c>
      <c r="J656" t="s">
        <v>33</v>
      </c>
      <c r="K656" t="s">
        <v>33</v>
      </c>
      <c r="L656" t="s">
        <v>35</v>
      </c>
      <c r="M656" t="s">
        <v>35</v>
      </c>
      <c r="N656">
        <v>349</v>
      </c>
      <c r="O656">
        <v>3</v>
      </c>
      <c r="P656" t="s">
        <v>68</v>
      </c>
      <c r="Q656">
        <v>10</v>
      </c>
      <c r="R656">
        <v>8</v>
      </c>
      <c r="S656">
        <v>9</v>
      </c>
      <c r="T656" t="s">
        <v>37</v>
      </c>
      <c r="U656" t="s">
        <v>34</v>
      </c>
      <c r="V656" t="s">
        <v>33</v>
      </c>
      <c r="W656" t="s">
        <v>33</v>
      </c>
      <c r="X656" t="s">
        <v>33</v>
      </c>
      <c r="Y656" t="s">
        <v>34</v>
      </c>
      <c r="Z656" t="s">
        <v>34</v>
      </c>
      <c r="AA656" t="s">
        <v>34</v>
      </c>
      <c r="AB656" t="s">
        <v>55</v>
      </c>
      <c r="AC656">
        <v>1</v>
      </c>
      <c r="AD656">
        <v>9</v>
      </c>
      <c r="AE656" t="s">
        <v>56</v>
      </c>
      <c r="AF656" t="s">
        <v>1191</v>
      </c>
    </row>
    <row r="657" spans="1:32" x14ac:dyDescent="0.25">
      <c r="A657" t="s">
        <v>725</v>
      </c>
      <c r="B657">
        <v>73</v>
      </c>
      <c r="C657" t="s">
        <v>41</v>
      </c>
      <c r="D657" t="s">
        <v>79</v>
      </c>
      <c r="E657" t="s">
        <v>33</v>
      </c>
      <c r="F657" t="s">
        <v>33</v>
      </c>
      <c r="G657" t="s">
        <v>33</v>
      </c>
      <c r="H657" t="s">
        <v>33</v>
      </c>
      <c r="I657" t="s">
        <v>33</v>
      </c>
      <c r="J657" t="s">
        <v>33</v>
      </c>
      <c r="K657" t="s">
        <v>33</v>
      </c>
      <c r="L657" t="s">
        <v>35</v>
      </c>
      <c r="M657" t="s">
        <v>35</v>
      </c>
      <c r="N657">
        <v>351</v>
      </c>
      <c r="O657">
        <v>2</v>
      </c>
      <c r="P657" t="s">
        <v>47</v>
      </c>
      <c r="Q657">
        <v>9</v>
      </c>
      <c r="R657">
        <v>6</v>
      </c>
      <c r="S657">
        <v>7.5</v>
      </c>
      <c r="T657" t="s">
        <v>37</v>
      </c>
      <c r="U657" t="s">
        <v>34</v>
      </c>
      <c r="V657" t="s">
        <v>33</v>
      </c>
      <c r="W657" t="s">
        <v>33</v>
      </c>
      <c r="X657" t="s">
        <v>33</v>
      </c>
      <c r="Y657" t="s">
        <v>33</v>
      </c>
      <c r="Z657" t="s">
        <v>33</v>
      </c>
      <c r="AA657" t="s">
        <v>34</v>
      </c>
      <c r="AB657" t="s">
        <v>48</v>
      </c>
      <c r="AC657">
        <v>0</v>
      </c>
      <c r="AD657">
        <v>7.5</v>
      </c>
      <c r="AE657" t="s">
        <v>39</v>
      </c>
      <c r="AF657" t="s">
        <v>1190</v>
      </c>
    </row>
    <row r="658" spans="1:32" x14ac:dyDescent="0.25">
      <c r="A658" t="s">
        <v>1101</v>
      </c>
      <c r="B658">
        <v>55</v>
      </c>
      <c r="C658" t="s">
        <v>51</v>
      </c>
      <c r="D658" t="s">
        <v>79</v>
      </c>
      <c r="E658" t="s">
        <v>33</v>
      </c>
      <c r="F658" t="s">
        <v>33</v>
      </c>
      <c r="G658" t="s">
        <v>33</v>
      </c>
      <c r="H658" t="s">
        <v>33</v>
      </c>
      <c r="I658" t="s">
        <v>33</v>
      </c>
      <c r="J658" t="s">
        <v>34</v>
      </c>
      <c r="K658" t="s">
        <v>34</v>
      </c>
      <c r="L658" t="s">
        <v>35</v>
      </c>
      <c r="M658" t="s">
        <v>35</v>
      </c>
      <c r="N658">
        <v>1645</v>
      </c>
      <c r="O658">
        <v>3</v>
      </c>
      <c r="P658" t="s">
        <v>59</v>
      </c>
      <c r="Q658">
        <v>16</v>
      </c>
      <c r="R658">
        <v>13</v>
      </c>
      <c r="S658">
        <v>14.5</v>
      </c>
      <c r="T658" t="s">
        <v>54</v>
      </c>
      <c r="U658" t="s">
        <v>34</v>
      </c>
      <c r="V658" t="s">
        <v>34</v>
      </c>
      <c r="W658" t="s">
        <v>33</v>
      </c>
      <c r="X658" t="s">
        <v>33</v>
      </c>
      <c r="Y658" t="s">
        <v>34</v>
      </c>
      <c r="Z658" t="s">
        <v>34</v>
      </c>
      <c r="AA658" t="s">
        <v>34</v>
      </c>
      <c r="AB658" t="s">
        <v>55</v>
      </c>
      <c r="AC658">
        <v>1</v>
      </c>
      <c r="AD658">
        <v>14.5</v>
      </c>
      <c r="AE658" t="s">
        <v>56</v>
      </c>
      <c r="AF658" t="s">
        <v>1191</v>
      </c>
    </row>
    <row r="659" spans="1:32" x14ac:dyDescent="0.25">
      <c r="A659" t="s">
        <v>1100</v>
      </c>
      <c r="B659">
        <v>57</v>
      </c>
      <c r="C659" t="s">
        <v>51</v>
      </c>
      <c r="D659" t="s">
        <v>79</v>
      </c>
      <c r="E659" t="s">
        <v>33</v>
      </c>
      <c r="F659" t="s">
        <v>33</v>
      </c>
      <c r="G659" t="s">
        <v>33</v>
      </c>
      <c r="H659" t="s">
        <v>33</v>
      </c>
      <c r="I659" t="s">
        <v>34</v>
      </c>
      <c r="J659" t="s">
        <v>34</v>
      </c>
      <c r="K659" t="s">
        <v>34</v>
      </c>
      <c r="L659" t="s">
        <v>52</v>
      </c>
      <c r="M659" t="s">
        <v>52</v>
      </c>
      <c r="N659">
        <v>1643</v>
      </c>
      <c r="O659">
        <v>3</v>
      </c>
      <c r="P659" t="s">
        <v>68</v>
      </c>
      <c r="Q659">
        <v>2</v>
      </c>
      <c r="R659">
        <v>1</v>
      </c>
      <c r="S659">
        <v>1.5</v>
      </c>
      <c r="T659" t="s">
        <v>44</v>
      </c>
      <c r="U659" t="s">
        <v>34</v>
      </c>
      <c r="V659" t="s">
        <v>34</v>
      </c>
      <c r="W659" t="s">
        <v>33</v>
      </c>
      <c r="X659" t="s">
        <v>33</v>
      </c>
      <c r="Y659" t="s">
        <v>33</v>
      </c>
      <c r="Z659" t="s">
        <v>33</v>
      </c>
      <c r="AA659" t="s">
        <v>34</v>
      </c>
      <c r="AB659" t="s">
        <v>48</v>
      </c>
      <c r="AC659">
        <v>0</v>
      </c>
      <c r="AD659">
        <v>1.5</v>
      </c>
      <c r="AE659" t="s">
        <v>39</v>
      </c>
      <c r="AF659" t="s">
        <v>1190</v>
      </c>
    </row>
    <row r="660" spans="1:32" x14ac:dyDescent="0.25">
      <c r="A660" t="s">
        <v>728</v>
      </c>
      <c r="B660">
        <v>77</v>
      </c>
      <c r="C660" t="s">
        <v>41</v>
      </c>
      <c r="D660" t="s">
        <v>32</v>
      </c>
      <c r="E660" t="s">
        <v>33</v>
      </c>
      <c r="F660" t="s">
        <v>33</v>
      </c>
      <c r="G660" t="s">
        <v>33</v>
      </c>
      <c r="H660" t="s">
        <v>34</v>
      </c>
      <c r="I660" t="s">
        <v>33</v>
      </c>
      <c r="J660" t="s">
        <v>33</v>
      </c>
      <c r="K660" t="s">
        <v>33</v>
      </c>
      <c r="L660" t="s">
        <v>35</v>
      </c>
      <c r="M660" t="s">
        <v>35</v>
      </c>
      <c r="N660">
        <v>362</v>
      </c>
      <c r="O660">
        <v>2</v>
      </c>
      <c r="P660" t="s">
        <v>43</v>
      </c>
      <c r="Q660">
        <v>6</v>
      </c>
      <c r="R660">
        <v>6</v>
      </c>
      <c r="S660">
        <v>6</v>
      </c>
      <c r="T660" t="s">
        <v>37</v>
      </c>
      <c r="U660" t="s">
        <v>34</v>
      </c>
      <c r="V660" t="s">
        <v>33</v>
      </c>
      <c r="W660" t="s">
        <v>34</v>
      </c>
      <c r="X660" t="s">
        <v>33</v>
      </c>
      <c r="Y660" t="s">
        <v>34</v>
      </c>
      <c r="Z660" t="s">
        <v>33</v>
      </c>
      <c r="AA660" t="s">
        <v>34</v>
      </c>
      <c r="AB660" t="s">
        <v>55</v>
      </c>
      <c r="AC660">
        <v>1</v>
      </c>
      <c r="AD660">
        <v>6</v>
      </c>
      <c r="AE660" t="s">
        <v>56</v>
      </c>
      <c r="AF660" t="s">
        <v>1191</v>
      </c>
    </row>
    <row r="661" spans="1:32" x14ac:dyDescent="0.25">
      <c r="A661" t="s">
        <v>729</v>
      </c>
      <c r="B661">
        <v>81</v>
      </c>
      <c r="C661" t="s">
        <v>41</v>
      </c>
      <c r="D661" t="s">
        <v>79</v>
      </c>
      <c r="E661" t="s">
        <v>33</v>
      </c>
      <c r="F661" t="s">
        <v>33</v>
      </c>
      <c r="G661" t="s">
        <v>33</v>
      </c>
      <c r="H661" t="s">
        <v>33</v>
      </c>
      <c r="I661" t="s">
        <v>33</v>
      </c>
      <c r="J661" t="s">
        <v>33</v>
      </c>
      <c r="K661" t="s">
        <v>33</v>
      </c>
      <c r="L661" t="s">
        <v>35</v>
      </c>
      <c r="M661" t="s">
        <v>35</v>
      </c>
      <c r="N661">
        <v>364</v>
      </c>
      <c r="O661">
        <v>2</v>
      </c>
      <c r="P661" t="s">
        <v>252</v>
      </c>
      <c r="Q661">
        <v>16</v>
      </c>
      <c r="R661">
        <v>14</v>
      </c>
      <c r="S661">
        <v>15</v>
      </c>
      <c r="T661" t="s">
        <v>54</v>
      </c>
      <c r="U661" t="s">
        <v>34</v>
      </c>
      <c r="V661" t="s">
        <v>33</v>
      </c>
      <c r="W661" t="s">
        <v>33</v>
      </c>
      <c r="X661" t="s">
        <v>33</v>
      </c>
      <c r="Y661" t="s">
        <v>33</v>
      </c>
      <c r="Z661" t="s">
        <v>33</v>
      </c>
      <c r="AA661" t="s">
        <v>34</v>
      </c>
      <c r="AB661" t="s">
        <v>48</v>
      </c>
      <c r="AC661">
        <v>0</v>
      </c>
      <c r="AD661">
        <v>15</v>
      </c>
      <c r="AE661" t="s">
        <v>39</v>
      </c>
      <c r="AF661" t="s">
        <v>1190</v>
      </c>
    </row>
    <row r="662" spans="1:32" x14ac:dyDescent="0.25">
      <c r="A662" t="s">
        <v>1099</v>
      </c>
      <c r="B662">
        <v>46</v>
      </c>
      <c r="C662" t="s">
        <v>51</v>
      </c>
      <c r="D662" t="s">
        <v>32</v>
      </c>
      <c r="E662" t="s">
        <v>33</v>
      </c>
      <c r="F662" t="s">
        <v>34</v>
      </c>
      <c r="G662" t="s">
        <v>33</v>
      </c>
      <c r="H662" t="s">
        <v>34</v>
      </c>
      <c r="I662" t="s">
        <v>33</v>
      </c>
      <c r="J662" t="s">
        <v>34</v>
      </c>
      <c r="K662" t="s">
        <v>34</v>
      </c>
      <c r="L662" t="s">
        <v>35</v>
      </c>
      <c r="M662" t="s">
        <v>35</v>
      </c>
      <c r="N662">
        <v>1639</v>
      </c>
      <c r="O662">
        <v>3</v>
      </c>
      <c r="P662" t="s">
        <v>93</v>
      </c>
      <c r="Q662">
        <v>10</v>
      </c>
      <c r="R662">
        <v>9</v>
      </c>
      <c r="S662">
        <v>9.5</v>
      </c>
      <c r="T662" t="s">
        <v>37</v>
      </c>
      <c r="U662" t="s">
        <v>34</v>
      </c>
      <c r="V662" t="s">
        <v>33</v>
      </c>
      <c r="W662" t="s">
        <v>34</v>
      </c>
      <c r="X662" t="s">
        <v>33</v>
      </c>
      <c r="Y662" t="s">
        <v>34</v>
      </c>
      <c r="Z662" t="s">
        <v>34</v>
      </c>
      <c r="AA662" t="s">
        <v>34</v>
      </c>
      <c r="AB662" t="s">
        <v>48</v>
      </c>
      <c r="AC662">
        <v>0</v>
      </c>
      <c r="AD662">
        <v>9.5</v>
      </c>
      <c r="AE662" t="s">
        <v>39</v>
      </c>
      <c r="AF662" t="s">
        <v>1190</v>
      </c>
    </row>
    <row r="663" spans="1:32" x14ac:dyDescent="0.25">
      <c r="A663" t="s">
        <v>1097</v>
      </c>
      <c r="B663">
        <v>53</v>
      </c>
      <c r="C663" t="s">
        <v>51</v>
      </c>
      <c r="D663" t="s">
        <v>79</v>
      </c>
      <c r="E663" t="s">
        <v>33</v>
      </c>
      <c r="F663" t="s">
        <v>33</v>
      </c>
      <c r="G663" t="s">
        <v>33</v>
      </c>
      <c r="H663" t="s">
        <v>34</v>
      </c>
      <c r="I663" t="s">
        <v>33</v>
      </c>
      <c r="J663" t="s">
        <v>34</v>
      </c>
      <c r="K663" t="s">
        <v>34</v>
      </c>
      <c r="L663" t="s">
        <v>35</v>
      </c>
      <c r="M663" t="s">
        <v>35</v>
      </c>
      <c r="N663">
        <v>1109</v>
      </c>
      <c r="O663">
        <v>2</v>
      </c>
      <c r="P663" t="s">
        <v>81</v>
      </c>
      <c r="Q663">
        <v>7</v>
      </c>
      <c r="R663">
        <v>6</v>
      </c>
      <c r="S663">
        <v>6.5</v>
      </c>
      <c r="T663" t="s">
        <v>37</v>
      </c>
      <c r="U663" t="s">
        <v>34</v>
      </c>
      <c r="V663" t="s">
        <v>34</v>
      </c>
      <c r="W663" t="s">
        <v>34</v>
      </c>
      <c r="X663" t="s">
        <v>33</v>
      </c>
      <c r="Y663" t="s">
        <v>34</v>
      </c>
      <c r="Z663" t="s">
        <v>34</v>
      </c>
      <c r="AA663" t="s">
        <v>34</v>
      </c>
      <c r="AB663" t="s">
        <v>55</v>
      </c>
      <c r="AC663">
        <v>1</v>
      </c>
      <c r="AD663">
        <v>6.5</v>
      </c>
      <c r="AE663" t="s">
        <v>56</v>
      </c>
      <c r="AF663" t="s">
        <v>1191</v>
      </c>
    </row>
    <row r="664" spans="1:32" x14ac:dyDescent="0.25">
      <c r="A664" t="s">
        <v>1095</v>
      </c>
      <c r="B664">
        <v>77</v>
      </c>
      <c r="C664" t="s">
        <v>41</v>
      </c>
      <c r="D664" t="s">
        <v>79</v>
      </c>
      <c r="E664" t="s">
        <v>33</v>
      </c>
      <c r="F664" t="s">
        <v>34</v>
      </c>
      <c r="G664" t="s">
        <v>33</v>
      </c>
      <c r="H664" t="s">
        <v>33</v>
      </c>
      <c r="I664" t="s">
        <v>34</v>
      </c>
      <c r="J664" t="s">
        <v>34</v>
      </c>
      <c r="K664" t="s">
        <v>34</v>
      </c>
      <c r="L664" t="s">
        <v>105</v>
      </c>
      <c r="M664" t="s">
        <v>105</v>
      </c>
      <c r="N664">
        <v>1642</v>
      </c>
      <c r="O664">
        <v>3</v>
      </c>
      <c r="P664" t="s">
        <v>36</v>
      </c>
      <c r="Q664">
        <v>2</v>
      </c>
      <c r="R664">
        <v>6</v>
      </c>
      <c r="S664">
        <v>4</v>
      </c>
      <c r="T664" t="s">
        <v>44</v>
      </c>
      <c r="U664" t="s">
        <v>33</v>
      </c>
      <c r="V664" t="s">
        <v>33</v>
      </c>
      <c r="W664" t="s">
        <v>33</v>
      </c>
      <c r="X664" t="s">
        <v>33</v>
      </c>
      <c r="Y664" t="s">
        <v>33</v>
      </c>
      <c r="Z664" t="s">
        <v>34</v>
      </c>
      <c r="AA664" t="s">
        <v>34</v>
      </c>
      <c r="AB664" t="s">
        <v>55</v>
      </c>
      <c r="AC664">
        <v>1</v>
      </c>
      <c r="AD664">
        <v>4</v>
      </c>
      <c r="AE664" t="s">
        <v>56</v>
      </c>
      <c r="AF664" t="s">
        <v>1191</v>
      </c>
    </row>
    <row r="665" spans="1:32" x14ac:dyDescent="0.25">
      <c r="A665" t="s">
        <v>733</v>
      </c>
      <c r="B665">
        <v>71</v>
      </c>
      <c r="C665" t="s">
        <v>41</v>
      </c>
      <c r="D665" t="s">
        <v>32</v>
      </c>
      <c r="E665" t="s">
        <v>33</v>
      </c>
      <c r="F665" t="s">
        <v>34</v>
      </c>
      <c r="G665" t="s">
        <v>33</v>
      </c>
      <c r="H665" t="s">
        <v>33</v>
      </c>
      <c r="I665" t="s">
        <v>34</v>
      </c>
      <c r="J665" t="s">
        <v>34</v>
      </c>
      <c r="K665" t="s">
        <v>34</v>
      </c>
      <c r="L665" t="s">
        <v>560</v>
      </c>
      <c r="M665" t="s">
        <v>52</v>
      </c>
      <c r="N665">
        <v>376</v>
      </c>
      <c r="O665">
        <v>3</v>
      </c>
      <c r="P665" t="s">
        <v>59</v>
      </c>
      <c r="Q665">
        <v>30</v>
      </c>
      <c r="R665">
        <v>20</v>
      </c>
      <c r="S665">
        <v>25</v>
      </c>
      <c r="T665" t="s">
        <v>54</v>
      </c>
      <c r="U665" t="s">
        <v>34</v>
      </c>
      <c r="V665" t="s">
        <v>34</v>
      </c>
      <c r="W665" t="s">
        <v>33</v>
      </c>
      <c r="X665" t="s">
        <v>33</v>
      </c>
      <c r="Y665" t="s">
        <v>34</v>
      </c>
      <c r="Z665" t="s">
        <v>33</v>
      </c>
      <c r="AA665" t="s">
        <v>34</v>
      </c>
      <c r="AB665" t="s">
        <v>55</v>
      </c>
      <c r="AC665">
        <v>1</v>
      </c>
      <c r="AD665">
        <v>25</v>
      </c>
      <c r="AE665" t="s">
        <v>56</v>
      </c>
      <c r="AF665" t="s">
        <v>1191</v>
      </c>
    </row>
    <row r="666" spans="1:32" x14ac:dyDescent="0.25">
      <c r="A666" t="s">
        <v>1094</v>
      </c>
      <c r="B666">
        <v>56</v>
      </c>
      <c r="C666" t="s">
        <v>51</v>
      </c>
      <c r="D666" t="s">
        <v>32</v>
      </c>
      <c r="E666" t="s">
        <v>33</v>
      </c>
      <c r="F666" t="s">
        <v>33</v>
      </c>
      <c r="G666" t="s">
        <v>33</v>
      </c>
      <c r="H666" t="s">
        <v>34</v>
      </c>
      <c r="I666" t="s">
        <v>33</v>
      </c>
      <c r="J666" t="s">
        <v>34</v>
      </c>
      <c r="K666" t="s">
        <v>34</v>
      </c>
      <c r="L666" t="s">
        <v>537</v>
      </c>
      <c r="M666" t="s">
        <v>52</v>
      </c>
      <c r="N666">
        <v>1629</v>
      </c>
      <c r="O666">
        <v>3</v>
      </c>
      <c r="P666" t="s">
        <v>43</v>
      </c>
      <c r="Q666">
        <v>7</v>
      </c>
      <c r="R666">
        <v>5</v>
      </c>
      <c r="S666">
        <v>6</v>
      </c>
      <c r="T666" t="s">
        <v>37</v>
      </c>
      <c r="U666" t="s">
        <v>33</v>
      </c>
      <c r="V666" t="s">
        <v>33</v>
      </c>
      <c r="W666" t="s">
        <v>33</v>
      </c>
      <c r="X666" t="s">
        <v>33</v>
      </c>
      <c r="Y666" t="s">
        <v>34</v>
      </c>
      <c r="Z666" t="s">
        <v>34</v>
      </c>
      <c r="AA666" t="s">
        <v>34</v>
      </c>
      <c r="AB666" t="s">
        <v>55</v>
      </c>
      <c r="AC666">
        <v>1</v>
      </c>
      <c r="AD666">
        <v>6</v>
      </c>
      <c r="AE666" t="s">
        <v>56</v>
      </c>
      <c r="AF666" t="s">
        <v>1191</v>
      </c>
    </row>
    <row r="667" spans="1:32" x14ac:dyDescent="0.25">
      <c r="A667" t="s">
        <v>735</v>
      </c>
      <c r="B667">
        <v>42</v>
      </c>
      <c r="C667" t="s">
        <v>58</v>
      </c>
      <c r="D667" t="s">
        <v>79</v>
      </c>
      <c r="E667" t="s">
        <v>33</v>
      </c>
      <c r="F667" t="s">
        <v>33</v>
      </c>
      <c r="G667" t="s">
        <v>33</v>
      </c>
      <c r="H667" t="s">
        <v>34</v>
      </c>
      <c r="I667" t="s">
        <v>34</v>
      </c>
      <c r="J667" t="s">
        <v>34</v>
      </c>
      <c r="K667" t="s">
        <v>34</v>
      </c>
      <c r="L667" t="s">
        <v>52</v>
      </c>
      <c r="M667" t="s">
        <v>35</v>
      </c>
      <c r="N667">
        <v>379</v>
      </c>
      <c r="O667">
        <v>2</v>
      </c>
      <c r="P667" t="s">
        <v>47</v>
      </c>
      <c r="Q667">
        <v>9</v>
      </c>
      <c r="R667">
        <v>2</v>
      </c>
      <c r="S667">
        <v>5.5</v>
      </c>
      <c r="T667" t="s">
        <v>37</v>
      </c>
      <c r="U667" t="s">
        <v>34</v>
      </c>
      <c r="V667" t="s">
        <v>34</v>
      </c>
      <c r="W667" t="s">
        <v>33</v>
      </c>
      <c r="X667" t="s">
        <v>33</v>
      </c>
      <c r="Y667" t="s">
        <v>33</v>
      </c>
      <c r="Z667" t="s">
        <v>34</v>
      </c>
      <c r="AA667" t="s">
        <v>34</v>
      </c>
      <c r="AB667" t="s">
        <v>55</v>
      </c>
      <c r="AC667">
        <v>1</v>
      </c>
      <c r="AD667">
        <v>5.5</v>
      </c>
      <c r="AE667" t="s">
        <v>56</v>
      </c>
      <c r="AF667" t="s">
        <v>1191</v>
      </c>
    </row>
    <row r="668" spans="1:32" x14ac:dyDescent="0.25">
      <c r="A668" t="s">
        <v>736</v>
      </c>
      <c r="B668">
        <v>62</v>
      </c>
      <c r="C668" t="s">
        <v>41</v>
      </c>
      <c r="D668" t="s">
        <v>32</v>
      </c>
      <c r="E668" t="s">
        <v>33</v>
      </c>
      <c r="F668" t="s">
        <v>33</v>
      </c>
      <c r="G668" t="s">
        <v>33</v>
      </c>
      <c r="H668" t="s">
        <v>33</v>
      </c>
      <c r="I668" t="s">
        <v>34</v>
      </c>
      <c r="J668" t="s">
        <v>34</v>
      </c>
      <c r="K668" t="s">
        <v>34</v>
      </c>
      <c r="L668" t="s">
        <v>52</v>
      </c>
      <c r="M668" t="s">
        <v>52</v>
      </c>
      <c r="N668">
        <v>380</v>
      </c>
      <c r="O668">
        <v>3</v>
      </c>
      <c r="P668" t="s">
        <v>47</v>
      </c>
      <c r="Q668">
        <v>6</v>
      </c>
      <c r="R668">
        <v>4</v>
      </c>
      <c r="S668">
        <v>5</v>
      </c>
      <c r="T668" t="s">
        <v>37</v>
      </c>
      <c r="U668" t="s">
        <v>33</v>
      </c>
      <c r="V668" t="s">
        <v>33</v>
      </c>
      <c r="W668" t="s">
        <v>33</v>
      </c>
      <c r="X668" t="s">
        <v>33</v>
      </c>
      <c r="Y668" t="s">
        <v>33</v>
      </c>
      <c r="Z668" t="s">
        <v>33</v>
      </c>
      <c r="AA668" t="s">
        <v>34</v>
      </c>
      <c r="AB668" t="s">
        <v>48</v>
      </c>
      <c r="AC668">
        <v>0</v>
      </c>
      <c r="AD668">
        <v>5</v>
      </c>
      <c r="AE668" t="s">
        <v>39</v>
      </c>
      <c r="AF668" t="s">
        <v>1190</v>
      </c>
    </row>
    <row r="669" spans="1:32" x14ac:dyDescent="0.25">
      <c r="A669" t="s">
        <v>737</v>
      </c>
      <c r="B669">
        <v>91</v>
      </c>
      <c r="C669" t="s">
        <v>41</v>
      </c>
      <c r="D669" t="s">
        <v>79</v>
      </c>
      <c r="E669" t="s">
        <v>33</v>
      </c>
      <c r="F669" t="s">
        <v>33</v>
      </c>
      <c r="G669" t="s">
        <v>33</v>
      </c>
      <c r="H669" t="s">
        <v>33</v>
      </c>
      <c r="I669" t="s">
        <v>34</v>
      </c>
      <c r="J669" t="s">
        <v>33</v>
      </c>
      <c r="K669" t="s">
        <v>33</v>
      </c>
      <c r="L669" t="s">
        <v>105</v>
      </c>
      <c r="M669" t="s">
        <v>105</v>
      </c>
      <c r="N669">
        <v>382</v>
      </c>
      <c r="O669">
        <v>2</v>
      </c>
      <c r="P669" t="s">
        <v>36</v>
      </c>
      <c r="Q669">
        <v>10</v>
      </c>
      <c r="R669">
        <v>8</v>
      </c>
      <c r="S669">
        <v>9</v>
      </c>
      <c r="T669" t="s">
        <v>37</v>
      </c>
      <c r="U669" t="s">
        <v>34</v>
      </c>
      <c r="V669" t="s">
        <v>34</v>
      </c>
      <c r="W669" t="s">
        <v>34</v>
      </c>
      <c r="X669" t="s">
        <v>33</v>
      </c>
      <c r="Y669" t="s">
        <v>34</v>
      </c>
      <c r="Z669" t="s">
        <v>34</v>
      </c>
      <c r="AA669" t="s">
        <v>34</v>
      </c>
      <c r="AB669" t="s">
        <v>55</v>
      </c>
      <c r="AC669">
        <v>1</v>
      </c>
      <c r="AD669">
        <v>9</v>
      </c>
      <c r="AE669" t="s">
        <v>56</v>
      </c>
      <c r="AF669" t="s">
        <v>1191</v>
      </c>
    </row>
    <row r="670" spans="1:32" x14ac:dyDescent="0.25">
      <c r="A670" t="s">
        <v>738</v>
      </c>
      <c r="B670">
        <v>75</v>
      </c>
      <c r="C670" t="s">
        <v>41</v>
      </c>
      <c r="D670" t="s">
        <v>79</v>
      </c>
      <c r="E670" t="s">
        <v>33</v>
      </c>
      <c r="F670" t="s">
        <v>33</v>
      </c>
      <c r="G670" t="s">
        <v>33</v>
      </c>
      <c r="H670" t="s">
        <v>33</v>
      </c>
      <c r="I670" t="s">
        <v>34</v>
      </c>
      <c r="J670" t="s">
        <v>33</v>
      </c>
      <c r="K670" t="s">
        <v>33</v>
      </c>
      <c r="L670" t="s">
        <v>105</v>
      </c>
      <c r="M670" t="s">
        <v>105</v>
      </c>
      <c r="N670">
        <v>383</v>
      </c>
      <c r="O670">
        <v>2</v>
      </c>
      <c r="P670" t="s">
        <v>47</v>
      </c>
      <c r="Q670">
        <v>15</v>
      </c>
      <c r="R670">
        <v>13</v>
      </c>
      <c r="S670">
        <v>14</v>
      </c>
      <c r="T670" t="s">
        <v>54</v>
      </c>
      <c r="U670" t="s">
        <v>33</v>
      </c>
      <c r="V670" t="s">
        <v>34</v>
      </c>
      <c r="W670" t="s">
        <v>33</v>
      </c>
      <c r="X670" t="s">
        <v>33</v>
      </c>
      <c r="Y670" t="s">
        <v>34</v>
      </c>
      <c r="Z670" t="s">
        <v>34</v>
      </c>
      <c r="AA670" t="s">
        <v>34</v>
      </c>
      <c r="AB670" t="s">
        <v>55</v>
      </c>
      <c r="AC670">
        <v>1</v>
      </c>
      <c r="AD670">
        <v>14</v>
      </c>
      <c r="AE670" t="s">
        <v>56</v>
      </c>
      <c r="AF670" t="s">
        <v>1191</v>
      </c>
    </row>
    <row r="671" spans="1:32" x14ac:dyDescent="0.25">
      <c r="A671" t="s">
        <v>1093</v>
      </c>
      <c r="B671">
        <v>77</v>
      </c>
      <c r="C671" t="s">
        <v>41</v>
      </c>
      <c r="D671" t="s">
        <v>79</v>
      </c>
      <c r="E671" t="s">
        <v>33</v>
      </c>
      <c r="F671" t="s">
        <v>33</v>
      </c>
      <c r="G671" t="s">
        <v>33</v>
      </c>
      <c r="H671" t="s">
        <v>34</v>
      </c>
      <c r="I671" t="s">
        <v>34</v>
      </c>
      <c r="J671" t="s">
        <v>34</v>
      </c>
      <c r="K671" t="s">
        <v>34</v>
      </c>
      <c r="L671" t="s">
        <v>35</v>
      </c>
      <c r="M671" t="s">
        <v>35</v>
      </c>
      <c r="N671">
        <v>4519</v>
      </c>
      <c r="O671">
        <v>3</v>
      </c>
      <c r="P671" t="s">
        <v>36</v>
      </c>
      <c r="Q671">
        <v>25</v>
      </c>
      <c r="R671">
        <v>10</v>
      </c>
      <c r="S671">
        <v>17.5</v>
      </c>
      <c r="T671" t="s">
        <v>54</v>
      </c>
      <c r="U671" t="s">
        <v>34</v>
      </c>
      <c r="V671" t="s">
        <v>33</v>
      </c>
      <c r="W671" t="s">
        <v>33</v>
      </c>
      <c r="X671" t="s">
        <v>33</v>
      </c>
      <c r="Y671" t="s">
        <v>33</v>
      </c>
      <c r="Z671" t="s">
        <v>33</v>
      </c>
      <c r="AA671" t="s">
        <v>33</v>
      </c>
      <c r="AB671" t="s">
        <v>48</v>
      </c>
      <c r="AC671">
        <v>0</v>
      </c>
      <c r="AD671">
        <v>17.5</v>
      </c>
      <c r="AE671" t="s">
        <v>39</v>
      </c>
      <c r="AF671" t="s">
        <v>1190</v>
      </c>
    </row>
    <row r="672" spans="1:32" x14ac:dyDescent="0.25">
      <c r="A672" t="s">
        <v>1092</v>
      </c>
      <c r="B672">
        <v>71</v>
      </c>
      <c r="C672" t="s">
        <v>41</v>
      </c>
      <c r="D672" t="s">
        <v>79</v>
      </c>
      <c r="E672" t="s">
        <v>33</v>
      </c>
      <c r="F672" t="s">
        <v>33</v>
      </c>
      <c r="G672" t="s">
        <v>33</v>
      </c>
      <c r="H672" t="s">
        <v>33</v>
      </c>
      <c r="I672" t="s">
        <v>34</v>
      </c>
      <c r="J672" t="s">
        <v>33</v>
      </c>
      <c r="K672" t="s">
        <v>33</v>
      </c>
      <c r="L672" t="s">
        <v>537</v>
      </c>
      <c r="M672" t="s">
        <v>537</v>
      </c>
      <c r="N672">
        <v>129</v>
      </c>
      <c r="O672">
        <v>3</v>
      </c>
      <c r="P672" t="s">
        <v>66</v>
      </c>
      <c r="Q672">
        <v>4</v>
      </c>
      <c r="R672">
        <v>3</v>
      </c>
      <c r="S672">
        <v>3.5</v>
      </c>
      <c r="T672" t="s">
        <v>44</v>
      </c>
      <c r="U672" t="s">
        <v>33</v>
      </c>
      <c r="V672" t="s">
        <v>34</v>
      </c>
      <c r="W672" t="s">
        <v>33</v>
      </c>
      <c r="X672" t="s">
        <v>33</v>
      </c>
      <c r="Y672" t="s">
        <v>33</v>
      </c>
      <c r="Z672" t="s">
        <v>34</v>
      </c>
      <c r="AA672" t="s">
        <v>34</v>
      </c>
      <c r="AB672" t="s">
        <v>48</v>
      </c>
      <c r="AC672">
        <v>0</v>
      </c>
      <c r="AD672">
        <v>3.5</v>
      </c>
      <c r="AE672" t="s">
        <v>39</v>
      </c>
      <c r="AF672" t="s">
        <v>1190</v>
      </c>
    </row>
    <row r="673" spans="1:32" x14ac:dyDescent="0.25">
      <c r="A673" t="s">
        <v>742</v>
      </c>
      <c r="B673">
        <v>90</v>
      </c>
      <c r="C673" t="s">
        <v>41</v>
      </c>
      <c r="D673" t="s">
        <v>79</v>
      </c>
      <c r="E673" t="s">
        <v>33</v>
      </c>
      <c r="F673" t="s">
        <v>33</v>
      </c>
      <c r="G673" t="s">
        <v>33</v>
      </c>
      <c r="H673" t="s">
        <v>34</v>
      </c>
      <c r="I673" t="s">
        <v>34</v>
      </c>
      <c r="J673" t="s">
        <v>34</v>
      </c>
      <c r="K673" t="s">
        <v>34</v>
      </c>
      <c r="L673" t="s">
        <v>35</v>
      </c>
      <c r="M673" t="s">
        <v>35</v>
      </c>
      <c r="N673">
        <v>295</v>
      </c>
      <c r="O673">
        <v>1</v>
      </c>
      <c r="P673" t="s">
        <v>59</v>
      </c>
      <c r="Q673">
        <v>7</v>
      </c>
      <c r="R673">
        <v>4</v>
      </c>
      <c r="S673">
        <v>5.5</v>
      </c>
      <c r="T673" t="s">
        <v>37</v>
      </c>
      <c r="U673" t="s">
        <v>33</v>
      </c>
      <c r="V673" t="s">
        <v>34</v>
      </c>
      <c r="W673" t="s">
        <v>33</v>
      </c>
      <c r="X673" t="s">
        <v>33</v>
      </c>
      <c r="Y673" t="s">
        <v>33</v>
      </c>
      <c r="Z673" t="s">
        <v>34</v>
      </c>
      <c r="AA673" t="s">
        <v>33</v>
      </c>
      <c r="AB673" t="s">
        <v>45</v>
      </c>
      <c r="AC673">
        <v>0</v>
      </c>
      <c r="AD673">
        <v>5.5</v>
      </c>
      <c r="AE673" t="s">
        <v>39</v>
      </c>
      <c r="AF673" t="s">
        <v>1193</v>
      </c>
    </row>
    <row r="674" spans="1:32" x14ac:dyDescent="0.25">
      <c r="A674" t="s">
        <v>1088</v>
      </c>
      <c r="B674">
        <v>63</v>
      </c>
      <c r="C674" t="s">
        <v>41</v>
      </c>
      <c r="D674" t="s">
        <v>32</v>
      </c>
      <c r="E674" t="s">
        <v>34</v>
      </c>
      <c r="F674" t="s">
        <v>33</v>
      </c>
      <c r="G674" t="s">
        <v>33</v>
      </c>
      <c r="H674" t="s">
        <v>33</v>
      </c>
      <c r="I674" t="s">
        <v>33</v>
      </c>
      <c r="J674" t="s">
        <v>33</v>
      </c>
      <c r="K674" t="s">
        <v>33</v>
      </c>
      <c r="L674" t="s">
        <v>105</v>
      </c>
      <c r="M674" t="s">
        <v>105</v>
      </c>
      <c r="N674">
        <v>1605</v>
      </c>
      <c r="O674">
        <v>2</v>
      </c>
      <c r="P674" t="s">
        <v>668</v>
      </c>
      <c r="Q674">
        <v>8</v>
      </c>
      <c r="R674">
        <v>7</v>
      </c>
      <c r="S674">
        <v>7.5</v>
      </c>
      <c r="T674" t="s">
        <v>37</v>
      </c>
      <c r="U674" t="s">
        <v>33</v>
      </c>
      <c r="V674" t="s">
        <v>34</v>
      </c>
      <c r="W674" t="s">
        <v>33</v>
      </c>
      <c r="X674" t="s">
        <v>34</v>
      </c>
      <c r="Y674" t="s">
        <v>33</v>
      </c>
      <c r="Z674" t="s">
        <v>34</v>
      </c>
      <c r="AA674" t="s">
        <v>34</v>
      </c>
      <c r="AB674" t="s">
        <v>224</v>
      </c>
      <c r="AC674">
        <v>1</v>
      </c>
      <c r="AD674">
        <v>7.5</v>
      </c>
      <c r="AE674" t="s">
        <v>56</v>
      </c>
      <c r="AF674" t="s">
        <v>1194</v>
      </c>
    </row>
    <row r="675" spans="1:32" x14ac:dyDescent="0.25">
      <c r="A675" t="s">
        <v>744</v>
      </c>
      <c r="B675">
        <v>92</v>
      </c>
      <c r="C675" t="s">
        <v>41</v>
      </c>
      <c r="D675" t="s">
        <v>79</v>
      </c>
      <c r="E675" t="s">
        <v>33</v>
      </c>
      <c r="F675" t="s">
        <v>33</v>
      </c>
      <c r="G675" t="s">
        <v>33</v>
      </c>
      <c r="H675" t="s">
        <v>33</v>
      </c>
      <c r="I675" t="s">
        <v>34</v>
      </c>
      <c r="J675" t="s">
        <v>33</v>
      </c>
      <c r="K675" t="s">
        <v>33</v>
      </c>
      <c r="L675" t="s">
        <v>35</v>
      </c>
      <c r="M675" t="s">
        <v>35</v>
      </c>
      <c r="N675">
        <v>399</v>
      </c>
      <c r="O675">
        <v>1</v>
      </c>
      <c r="P675" t="s">
        <v>68</v>
      </c>
      <c r="Q675">
        <v>5</v>
      </c>
      <c r="R675">
        <v>3</v>
      </c>
      <c r="S675">
        <v>4</v>
      </c>
      <c r="T675" t="s">
        <v>44</v>
      </c>
      <c r="U675" t="s">
        <v>34</v>
      </c>
      <c r="V675" t="s">
        <v>34</v>
      </c>
      <c r="W675" t="s">
        <v>33</v>
      </c>
      <c r="X675" t="s">
        <v>33</v>
      </c>
      <c r="Y675" t="s">
        <v>33</v>
      </c>
      <c r="Z675" t="s">
        <v>34</v>
      </c>
      <c r="AA675" t="s">
        <v>34</v>
      </c>
      <c r="AB675" t="s">
        <v>224</v>
      </c>
      <c r="AC675">
        <v>1</v>
      </c>
      <c r="AD675">
        <v>4</v>
      </c>
      <c r="AE675" t="s">
        <v>56</v>
      </c>
      <c r="AF675" t="s">
        <v>1194</v>
      </c>
    </row>
    <row r="676" spans="1:32" x14ac:dyDescent="0.25">
      <c r="A676" t="s">
        <v>1086</v>
      </c>
      <c r="B676">
        <v>69</v>
      </c>
      <c r="C676" t="s">
        <v>41</v>
      </c>
      <c r="D676" t="s">
        <v>79</v>
      </c>
      <c r="E676" t="s">
        <v>33</v>
      </c>
      <c r="F676" t="s">
        <v>33</v>
      </c>
      <c r="G676" t="s">
        <v>33</v>
      </c>
      <c r="H676" t="s">
        <v>33</v>
      </c>
      <c r="I676" t="s">
        <v>34</v>
      </c>
      <c r="J676" t="s">
        <v>33</v>
      </c>
      <c r="K676" t="s">
        <v>33</v>
      </c>
      <c r="L676" t="s">
        <v>35</v>
      </c>
      <c r="M676" t="s">
        <v>35</v>
      </c>
      <c r="N676">
        <v>128</v>
      </c>
      <c r="O676">
        <v>2</v>
      </c>
      <c r="P676" t="s">
        <v>36</v>
      </c>
      <c r="Q676">
        <v>11</v>
      </c>
      <c r="R676">
        <v>7</v>
      </c>
      <c r="S676">
        <v>9</v>
      </c>
      <c r="T676" t="s">
        <v>37</v>
      </c>
      <c r="U676" t="s">
        <v>34</v>
      </c>
      <c r="V676" t="s">
        <v>34</v>
      </c>
      <c r="W676" t="s">
        <v>34</v>
      </c>
      <c r="X676" t="s">
        <v>33</v>
      </c>
      <c r="Y676" t="s">
        <v>34</v>
      </c>
      <c r="Z676" t="s">
        <v>34</v>
      </c>
      <c r="AA676" t="s">
        <v>34</v>
      </c>
      <c r="AB676" t="s">
        <v>55</v>
      </c>
      <c r="AC676">
        <v>1</v>
      </c>
      <c r="AD676">
        <v>9</v>
      </c>
      <c r="AE676" t="s">
        <v>56</v>
      </c>
      <c r="AF676" t="s">
        <v>1191</v>
      </c>
    </row>
    <row r="677" spans="1:32" x14ac:dyDescent="0.25">
      <c r="A677" t="s">
        <v>1085</v>
      </c>
      <c r="B677">
        <v>53</v>
      </c>
      <c r="C677" t="s">
        <v>51</v>
      </c>
      <c r="D677" t="s">
        <v>79</v>
      </c>
      <c r="E677" t="s">
        <v>33</v>
      </c>
      <c r="F677" t="s">
        <v>33</v>
      </c>
      <c r="G677" t="s">
        <v>33</v>
      </c>
      <c r="H677" t="s">
        <v>33</v>
      </c>
      <c r="I677" t="s">
        <v>34</v>
      </c>
      <c r="J677" t="s">
        <v>34</v>
      </c>
      <c r="K677" t="s">
        <v>34</v>
      </c>
      <c r="L677" t="s">
        <v>35</v>
      </c>
      <c r="M677" t="s">
        <v>35</v>
      </c>
      <c r="N677">
        <v>1585</v>
      </c>
      <c r="O677">
        <v>3</v>
      </c>
      <c r="P677" t="s">
        <v>53</v>
      </c>
      <c r="Q677">
        <v>18</v>
      </c>
      <c r="R677">
        <v>10</v>
      </c>
      <c r="S677">
        <v>14</v>
      </c>
      <c r="T677" t="s">
        <v>54</v>
      </c>
      <c r="U677" t="s">
        <v>33</v>
      </c>
      <c r="V677" t="s">
        <v>33</v>
      </c>
      <c r="W677" t="s">
        <v>33</v>
      </c>
      <c r="X677" t="s">
        <v>33</v>
      </c>
      <c r="Y677" t="s">
        <v>33</v>
      </c>
      <c r="Z677" t="s">
        <v>34</v>
      </c>
      <c r="AA677" t="s">
        <v>34</v>
      </c>
      <c r="AB677" t="s">
        <v>55</v>
      </c>
      <c r="AC677">
        <v>1</v>
      </c>
      <c r="AD677">
        <v>14</v>
      </c>
      <c r="AE677" t="s">
        <v>56</v>
      </c>
      <c r="AF677" t="s">
        <v>1191</v>
      </c>
    </row>
    <row r="678" spans="1:32" x14ac:dyDescent="0.25">
      <c r="A678" t="s">
        <v>747</v>
      </c>
      <c r="B678">
        <v>83</v>
      </c>
      <c r="C678" t="s">
        <v>41</v>
      </c>
      <c r="D678" t="s">
        <v>32</v>
      </c>
      <c r="E678" t="s">
        <v>33</v>
      </c>
      <c r="F678" t="s">
        <v>33</v>
      </c>
      <c r="G678" t="s">
        <v>33</v>
      </c>
      <c r="H678" t="s">
        <v>33</v>
      </c>
      <c r="I678" t="s">
        <v>34</v>
      </c>
      <c r="J678" t="s">
        <v>33</v>
      </c>
      <c r="K678" t="s">
        <v>33</v>
      </c>
      <c r="L678" t="s">
        <v>35</v>
      </c>
      <c r="M678" t="s">
        <v>35</v>
      </c>
      <c r="N678">
        <v>404</v>
      </c>
      <c r="O678">
        <v>1</v>
      </c>
      <c r="P678" t="s">
        <v>47</v>
      </c>
      <c r="Q678">
        <v>8</v>
      </c>
      <c r="R678">
        <v>8</v>
      </c>
      <c r="S678">
        <v>8</v>
      </c>
      <c r="T678" t="s">
        <v>37</v>
      </c>
      <c r="U678" t="s">
        <v>34</v>
      </c>
      <c r="V678" t="s">
        <v>33</v>
      </c>
      <c r="W678" t="s">
        <v>33</v>
      </c>
      <c r="X678" t="s">
        <v>33</v>
      </c>
      <c r="Y678" t="s">
        <v>33</v>
      </c>
      <c r="Z678" t="s">
        <v>34</v>
      </c>
      <c r="AA678" t="s">
        <v>34</v>
      </c>
      <c r="AB678" t="s">
        <v>48</v>
      </c>
      <c r="AC678">
        <v>0</v>
      </c>
      <c r="AD678">
        <v>8</v>
      </c>
      <c r="AE678" t="s">
        <v>39</v>
      </c>
      <c r="AF678" t="s">
        <v>1190</v>
      </c>
    </row>
    <row r="679" spans="1:32" x14ac:dyDescent="0.25">
      <c r="A679" t="s">
        <v>1084</v>
      </c>
      <c r="B679">
        <v>81</v>
      </c>
      <c r="C679" t="s">
        <v>41</v>
      </c>
      <c r="D679" t="s">
        <v>32</v>
      </c>
      <c r="E679" t="s">
        <v>33</v>
      </c>
      <c r="F679" t="s">
        <v>33</v>
      </c>
      <c r="G679" t="s">
        <v>33</v>
      </c>
      <c r="H679" t="s">
        <v>34</v>
      </c>
      <c r="I679" t="s">
        <v>34</v>
      </c>
      <c r="J679" t="s">
        <v>34</v>
      </c>
      <c r="K679" t="s">
        <v>33</v>
      </c>
      <c r="L679" t="s">
        <v>52</v>
      </c>
      <c r="M679" t="s">
        <v>52</v>
      </c>
      <c r="N679">
        <v>4490</v>
      </c>
      <c r="O679">
        <v>2</v>
      </c>
      <c r="P679" t="s">
        <v>63</v>
      </c>
      <c r="Q679">
        <v>10</v>
      </c>
      <c r="R679">
        <v>9</v>
      </c>
      <c r="S679">
        <v>9.5</v>
      </c>
      <c r="T679" t="s">
        <v>37</v>
      </c>
      <c r="U679" t="s">
        <v>33</v>
      </c>
      <c r="V679" t="s">
        <v>33</v>
      </c>
      <c r="W679" t="s">
        <v>33</v>
      </c>
      <c r="X679" t="s">
        <v>33</v>
      </c>
      <c r="Y679" t="s">
        <v>33</v>
      </c>
      <c r="Z679" t="s">
        <v>33</v>
      </c>
      <c r="AA679" t="s">
        <v>33</v>
      </c>
      <c r="AB679" t="s">
        <v>48</v>
      </c>
      <c r="AC679">
        <v>0</v>
      </c>
      <c r="AD679">
        <v>9.5</v>
      </c>
      <c r="AE679" t="s">
        <v>39</v>
      </c>
      <c r="AF679" t="s">
        <v>1190</v>
      </c>
    </row>
    <row r="680" spans="1:32" x14ac:dyDescent="0.25">
      <c r="A680" t="s">
        <v>749</v>
      </c>
      <c r="B680">
        <v>79</v>
      </c>
      <c r="C680" t="s">
        <v>41</v>
      </c>
      <c r="D680" t="s">
        <v>32</v>
      </c>
      <c r="E680" t="s">
        <v>33</v>
      </c>
      <c r="F680" t="s">
        <v>33</v>
      </c>
      <c r="G680" t="s">
        <v>33</v>
      </c>
      <c r="H680" t="s">
        <v>33</v>
      </c>
      <c r="I680" t="s">
        <v>33</v>
      </c>
      <c r="J680" t="s">
        <v>33</v>
      </c>
      <c r="K680" t="s">
        <v>33</v>
      </c>
      <c r="L680" t="s">
        <v>35</v>
      </c>
      <c r="M680" t="s">
        <v>35</v>
      </c>
      <c r="N680">
        <v>412</v>
      </c>
      <c r="O680">
        <v>2</v>
      </c>
      <c r="P680" t="s">
        <v>36</v>
      </c>
      <c r="Q680">
        <v>17</v>
      </c>
      <c r="R680">
        <v>12</v>
      </c>
      <c r="S680">
        <v>14.5</v>
      </c>
      <c r="T680" t="s">
        <v>54</v>
      </c>
      <c r="U680" t="s">
        <v>34</v>
      </c>
      <c r="V680" t="s">
        <v>34</v>
      </c>
      <c r="W680" t="s">
        <v>33</v>
      </c>
      <c r="X680" t="s">
        <v>33</v>
      </c>
      <c r="Y680" t="s">
        <v>33</v>
      </c>
      <c r="Z680" t="s">
        <v>34</v>
      </c>
      <c r="AA680" t="s">
        <v>34</v>
      </c>
      <c r="AB680" t="s">
        <v>55</v>
      </c>
      <c r="AC680">
        <v>1</v>
      </c>
      <c r="AD680">
        <v>14.5</v>
      </c>
      <c r="AE680" t="s">
        <v>56</v>
      </c>
      <c r="AF680" t="s">
        <v>1191</v>
      </c>
    </row>
    <row r="681" spans="1:32" x14ac:dyDescent="0.25">
      <c r="A681" t="s">
        <v>1082</v>
      </c>
      <c r="B681">
        <v>72</v>
      </c>
      <c r="C681" t="s">
        <v>41</v>
      </c>
      <c r="D681" t="s">
        <v>79</v>
      </c>
      <c r="E681" t="s">
        <v>33</v>
      </c>
      <c r="F681" t="s">
        <v>33</v>
      </c>
      <c r="G681" t="s">
        <v>33</v>
      </c>
      <c r="H681" t="s">
        <v>33</v>
      </c>
      <c r="I681" t="s">
        <v>33</v>
      </c>
      <c r="J681" t="s">
        <v>34</v>
      </c>
      <c r="K681" t="s">
        <v>34</v>
      </c>
      <c r="L681" t="s">
        <v>105</v>
      </c>
      <c r="M681" t="s">
        <v>105</v>
      </c>
      <c r="N681">
        <v>1570</v>
      </c>
      <c r="O681">
        <v>3</v>
      </c>
      <c r="P681" t="s">
        <v>81</v>
      </c>
      <c r="Q681">
        <v>10</v>
      </c>
      <c r="R681">
        <v>7</v>
      </c>
      <c r="S681">
        <v>8.5</v>
      </c>
      <c r="T681" t="s">
        <v>37</v>
      </c>
      <c r="U681" t="s">
        <v>34</v>
      </c>
      <c r="V681" t="s">
        <v>34</v>
      </c>
      <c r="W681" t="s">
        <v>33</v>
      </c>
      <c r="X681" t="s">
        <v>34</v>
      </c>
      <c r="Y681" t="s">
        <v>33</v>
      </c>
      <c r="Z681" t="s">
        <v>34</v>
      </c>
      <c r="AA681" t="s">
        <v>34</v>
      </c>
      <c r="AB681" t="s">
        <v>48</v>
      </c>
      <c r="AC681">
        <v>0</v>
      </c>
      <c r="AD681">
        <v>8.5</v>
      </c>
      <c r="AE681" t="s">
        <v>39</v>
      </c>
      <c r="AF681" t="s">
        <v>1190</v>
      </c>
    </row>
    <row r="682" spans="1:32" x14ac:dyDescent="0.25">
      <c r="A682" t="s">
        <v>751</v>
      </c>
      <c r="B682">
        <v>90</v>
      </c>
      <c r="C682" t="s">
        <v>41</v>
      </c>
      <c r="D682" t="s">
        <v>79</v>
      </c>
      <c r="E682" t="s">
        <v>33</v>
      </c>
      <c r="F682" t="s">
        <v>33</v>
      </c>
      <c r="G682" t="s">
        <v>33</v>
      </c>
      <c r="H682" t="s">
        <v>33</v>
      </c>
      <c r="I682" t="s">
        <v>34</v>
      </c>
      <c r="J682" t="s">
        <v>33</v>
      </c>
      <c r="K682" t="s">
        <v>33</v>
      </c>
      <c r="L682" t="s">
        <v>35</v>
      </c>
      <c r="M682" t="s">
        <v>35</v>
      </c>
      <c r="N682">
        <v>1386</v>
      </c>
      <c r="O682">
        <v>1</v>
      </c>
      <c r="P682" t="s">
        <v>36</v>
      </c>
      <c r="Q682">
        <v>13</v>
      </c>
      <c r="R682">
        <v>7</v>
      </c>
      <c r="S682">
        <v>10</v>
      </c>
      <c r="T682" t="s">
        <v>37</v>
      </c>
      <c r="U682" t="s">
        <v>34</v>
      </c>
      <c r="V682" t="s">
        <v>34</v>
      </c>
      <c r="W682" t="s">
        <v>33</v>
      </c>
      <c r="X682" t="s">
        <v>33</v>
      </c>
      <c r="Y682" t="s">
        <v>33</v>
      </c>
      <c r="Z682" t="s">
        <v>33</v>
      </c>
      <c r="AA682" t="s">
        <v>33</v>
      </c>
      <c r="AB682" t="s">
        <v>48</v>
      </c>
      <c r="AC682">
        <v>0</v>
      </c>
      <c r="AD682">
        <v>10</v>
      </c>
      <c r="AE682" t="s">
        <v>39</v>
      </c>
      <c r="AF682" t="s">
        <v>1190</v>
      </c>
    </row>
    <row r="683" spans="1:32" x14ac:dyDescent="0.25">
      <c r="A683" t="s">
        <v>752</v>
      </c>
      <c r="B683">
        <v>79</v>
      </c>
      <c r="C683" t="s">
        <v>41</v>
      </c>
      <c r="D683" t="s">
        <v>79</v>
      </c>
      <c r="E683" t="s">
        <v>33</v>
      </c>
      <c r="F683" t="s">
        <v>33</v>
      </c>
      <c r="G683" t="s">
        <v>33</v>
      </c>
      <c r="H683" t="s">
        <v>33</v>
      </c>
      <c r="I683" t="s">
        <v>34</v>
      </c>
      <c r="J683" t="s">
        <v>34</v>
      </c>
      <c r="K683" t="s">
        <v>34</v>
      </c>
      <c r="L683" t="s">
        <v>52</v>
      </c>
      <c r="M683" t="s">
        <v>52</v>
      </c>
      <c r="N683">
        <v>418</v>
      </c>
      <c r="O683">
        <v>2</v>
      </c>
      <c r="P683" t="s">
        <v>66</v>
      </c>
      <c r="Q683">
        <v>12</v>
      </c>
      <c r="R683">
        <v>10</v>
      </c>
      <c r="S683">
        <v>11</v>
      </c>
      <c r="T683" t="s">
        <v>54</v>
      </c>
      <c r="U683" t="s">
        <v>34</v>
      </c>
      <c r="V683" t="s">
        <v>33</v>
      </c>
      <c r="W683" t="s">
        <v>34</v>
      </c>
      <c r="X683" t="s">
        <v>33</v>
      </c>
      <c r="Y683" t="s">
        <v>33</v>
      </c>
      <c r="Z683" t="s">
        <v>34</v>
      </c>
      <c r="AA683" t="s">
        <v>34</v>
      </c>
      <c r="AB683" t="s">
        <v>224</v>
      </c>
      <c r="AC683">
        <v>1</v>
      </c>
      <c r="AD683">
        <v>11</v>
      </c>
      <c r="AE683" t="s">
        <v>56</v>
      </c>
      <c r="AF683" t="s">
        <v>1194</v>
      </c>
    </row>
    <row r="684" spans="1:32" x14ac:dyDescent="0.25">
      <c r="A684" t="s">
        <v>753</v>
      </c>
      <c r="B684">
        <v>83</v>
      </c>
      <c r="C684" t="s">
        <v>41</v>
      </c>
      <c r="D684" t="s">
        <v>79</v>
      </c>
      <c r="E684" t="s">
        <v>33</v>
      </c>
      <c r="F684" t="s">
        <v>33</v>
      </c>
      <c r="G684" t="s">
        <v>33</v>
      </c>
      <c r="H684" t="s">
        <v>33</v>
      </c>
      <c r="I684" t="s">
        <v>33</v>
      </c>
      <c r="J684" t="s">
        <v>33</v>
      </c>
      <c r="K684" t="s">
        <v>33</v>
      </c>
      <c r="L684" t="s">
        <v>35</v>
      </c>
      <c r="M684" t="s">
        <v>35</v>
      </c>
      <c r="N684">
        <v>419</v>
      </c>
      <c r="O684">
        <v>2</v>
      </c>
      <c r="P684" t="s">
        <v>36</v>
      </c>
      <c r="Q684">
        <v>15</v>
      </c>
      <c r="R684">
        <v>12</v>
      </c>
      <c r="S684">
        <v>13.5</v>
      </c>
      <c r="T684" t="s">
        <v>54</v>
      </c>
      <c r="U684" t="s">
        <v>33</v>
      </c>
      <c r="V684" t="s">
        <v>33</v>
      </c>
      <c r="W684" t="s">
        <v>33</v>
      </c>
      <c r="X684" t="s">
        <v>33</v>
      </c>
      <c r="Y684" t="s">
        <v>33</v>
      </c>
      <c r="Z684" t="s">
        <v>34</v>
      </c>
      <c r="AA684" t="s">
        <v>34</v>
      </c>
      <c r="AB684" t="s">
        <v>55</v>
      </c>
      <c r="AC684">
        <v>1</v>
      </c>
      <c r="AD684">
        <v>13.5</v>
      </c>
      <c r="AE684" t="s">
        <v>56</v>
      </c>
      <c r="AF684" t="s">
        <v>1191</v>
      </c>
    </row>
    <row r="685" spans="1:32" x14ac:dyDescent="0.25">
      <c r="A685" t="s">
        <v>754</v>
      </c>
      <c r="B685">
        <v>84</v>
      </c>
      <c r="C685" t="s">
        <v>41</v>
      </c>
      <c r="D685" t="s">
        <v>79</v>
      </c>
      <c r="E685" t="s">
        <v>33</v>
      </c>
      <c r="F685" t="s">
        <v>33</v>
      </c>
      <c r="G685" t="s">
        <v>33</v>
      </c>
      <c r="H685" t="s">
        <v>33</v>
      </c>
      <c r="I685" t="s">
        <v>34</v>
      </c>
      <c r="J685" t="s">
        <v>33</v>
      </c>
      <c r="K685" t="s">
        <v>33</v>
      </c>
      <c r="L685" t="s">
        <v>35</v>
      </c>
      <c r="M685" t="s">
        <v>35</v>
      </c>
      <c r="N685">
        <v>423</v>
      </c>
      <c r="O685">
        <v>3</v>
      </c>
      <c r="P685" t="s">
        <v>68</v>
      </c>
      <c r="Q685">
        <v>6</v>
      </c>
      <c r="R685">
        <v>4</v>
      </c>
      <c r="S685">
        <v>5</v>
      </c>
      <c r="T685" t="s">
        <v>37</v>
      </c>
      <c r="U685" t="s">
        <v>34</v>
      </c>
      <c r="V685" t="s">
        <v>34</v>
      </c>
      <c r="W685" t="s">
        <v>34</v>
      </c>
      <c r="X685" t="s">
        <v>33</v>
      </c>
      <c r="Y685" t="s">
        <v>33</v>
      </c>
      <c r="Z685" t="s">
        <v>34</v>
      </c>
      <c r="AA685" t="s">
        <v>34</v>
      </c>
      <c r="AB685" t="s">
        <v>55</v>
      </c>
      <c r="AC685">
        <v>1</v>
      </c>
      <c r="AD685">
        <v>5</v>
      </c>
      <c r="AE685" t="s">
        <v>56</v>
      </c>
      <c r="AF685" t="s">
        <v>1191</v>
      </c>
    </row>
    <row r="686" spans="1:32" x14ac:dyDescent="0.25">
      <c r="A686" t="s">
        <v>755</v>
      </c>
      <c r="B686">
        <v>71</v>
      </c>
      <c r="C686" t="s">
        <v>41</v>
      </c>
      <c r="D686" t="s">
        <v>79</v>
      </c>
      <c r="E686" t="s">
        <v>33</v>
      </c>
      <c r="F686" t="s">
        <v>33</v>
      </c>
      <c r="G686" t="s">
        <v>33</v>
      </c>
      <c r="H686" t="s">
        <v>33</v>
      </c>
      <c r="I686" t="s">
        <v>33</v>
      </c>
      <c r="J686" t="s">
        <v>34</v>
      </c>
      <c r="K686" t="s">
        <v>34</v>
      </c>
      <c r="L686" t="s">
        <v>35</v>
      </c>
      <c r="M686" t="s">
        <v>35</v>
      </c>
      <c r="N686">
        <v>424</v>
      </c>
      <c r="O686">
        <v>2</v>
      </c>
      <c r="P686" t="s">
        <v>36</v>
      </c>
      <c r="Q686">
        <v>20</v>
      </c>
      <c r="R686">
        <v>16</v>
      </c>
      <c r="S686">
        <v>18</v>
      </c>
      <c r="T686" t="s">
        <v>54</v>
      </c>
      <c r="U686" t="s">
        <v>34</v>
      </c>
      <c r="V686" t="s">
        <v>33</v>
      </c>
      <c r="W686" t="s">
        <v>33</v>
      </c>
      <c r="X686" t="s">
        <v>33</v>
      </c>
      <c r="Y686" t="s">
        <v>34</v>
      </c>
      <c r="Z686" t="s">
        <v>34</v>
      </c>
      <c r="AA686" t="s">
        <v>34</v>
      </c>
      <c r="AB686" t="s">
        <v>55</v>
      </c>
      <c r="AC686">
        <v>1</v>
      </c>
      <c r="AD686">
        <v>18</v>
      </c>
      <c r="AE686" t="s">
        <v>56</v>
      </c>
      <c r="AF686" t="s">
        <v>1191</v>
      </c>
    </row>
    <row r="687" spans="1:32" x14ac:dyDescent="0.25">
      <c r="A687" t="s">
        <v>1081</v>
      </c>
      <c r="B687">
        <v>64</v>
      </c>
      <c r="C687" t="s">
        <v>41</v>
      </c>
      <c r="D687" t="s">
        <v>79</v>
      </c>
      <c r="E687" t="s">
        <v>33</v>
      </c>
      <c r="F687" t="s">
        <v>33</v>
      </c>
      <c r="G687" t="s">
        <v>33</v>
      </c>
      <c r="H687" t="s">
        <v>34</v>
      </c>
      <c r="I687" t="s">
        <v>34</v>
      </c>
      <c r="J687" t="s">
        <v>34</v>
      </c>
      <c r="K687" t="s">
        <v>34</v>
      </c>
      <c r="L687" t="s">
        <v>52</v>
      </c>
      <c r="M687" t="s">
        <v>52</v>
      </c>
      <c r="N687">
        <v>126</v>
      </c>
      <c r="O687">
        <v>2</v>
      </c>
      <c r="P687" t="s">
        <v>47</v>
      </c>
      <c r="Q687">
        <v>7</v>
      </c>
      <c r="R687">
        <v>6</v>
      </c>
      <c r="S687">
        <v>6.5</v>
      </c>
      <c r="T687" t="s">
        <v>37</v>
      </c>
      <c r="U687" t="s">
        <v>34</v>
      </c>
      <c r="V687" t="s">
        <v>34</v>
      </c>
      <c r="W687" t="s">
        <v>34</v>
      </c>
      <c r="X687" t="s">
        <v>33</v>
      </c>
      <c r="Y687" t="s">
        <v>34</v>
      </c>
      <c r="Z687" t="s">
        <v>34</v>
      </c>
      <c r="AA687" t="s">
        <v>34</v>
      </c>
      <c r="AB687" t="s">
        <v>55</v>
      </c>
      <c r="AC687">
        <v>1</v>
      </c>
      <c r="AD687">
        <v>6.5</v>
      </c>
      <c r="AE687" t="s">
        <v>56</v>
      </c>
      <c r="AF687" t="s">
        <v>1191</v>
      </c>
    </row>
    <row r="688" spans="1:32" x14ac:dyDescent="0.25">
      <c r="A688" t="s">
        <v>757</v>
      </c>
      <c r="B688">
        <v>65</v>
      </c>
      <c r="C688" t="s">
        <v>41</v>
      </c>
      <c r="D688" t="s">
        <v>79</v>
      </c>
      <c r="E688" t="s">
        <v>33</v>
      </c>
      <c r="F688" t="s">
        <v>33</v>
      </c>
      <c r="G688" t="s">
        <v>33</v>
      </c>
      <c r="H688" t="s">
        <v>34</v>
      </c>
      <c r="I688" t="s">
        <v>34</v>
      </c>
      <c r="J688" t="s">
        <v>33</v>
      </c>
      <c r="K688" t="s">
        <v>33</v>
      </c>
      <c r="L688" t="s">
        <v>35</v>
      </c>
      <c r="M688" t="s">
        <v>35</v>
      </c>
      <c r="N688">
        <v>426</v>
      </c>
      <c r="O688">
        <v>2</v>
      </c>
      <c r="P688" t="s">
        <v>36</v>
      </c>
      <c r="Q688">
        <v>7</v>
      </c>
      <c r="R688">
        <v>6</v>
      </c>
      <c r="S688">
        <v>6.5</v>
      </c>
      <c r="T688" t="s">
        <v>37</v>
      </c>
      <c r="U688" t="s">
        <v>34</v>
      </c>
      <c r="V688" t="s">
        <v>34</v>
      </c>
      <c r="W688" t="s">
        <v>34</v>
      </c>
      <c r="X688" t="s">
        <v>33</v>
      </c>
      <c r="Y688" t="s">
        <v>34</v>
      </c>
      <c r="Z688" t="s">
        <v>34</v>
      </c>
      <c r="AA688" t="s">
        <v>34</v>
      </c>
      <c r="AB688" t="s">
        <v>224</v>
      </c>
      <c r="AC688">
        <v>1</v>
      </c>
      <c r="AD688">
        <v>6.5</v>
      </c>
      <c r="AE688" t="s">
        <v>56</v>
      </c>
      <c r="AF688" t="s">
        <v>1194</v>
      </c>
    </row>
    <row r="689" spans="1:32" x14ac:dyDescent="0.25">
      <c r="A689" t="s">
        <v>1080</v>
      </c>
      <c r="B689">
        <v>77</v>
      </c>
      <c r="C689" t="s">
        <v>41</v>
      </c>
      <c r="D689" t="s">
        <v>79</v>
      </c>
      <c r="E689" t="s">
        <v>33</v>
      </c>
      <c r="F689" t="s">
        <v>33</v>
      </c>
      <c r="G689" t="s">
        <v>33</v>
      </c>
      <c r="H689" t="s">
        <v>34</v>
      </c>
      <c r="I689" t="s">
        <v>34</v>
      </c>
      <c r="J689" t="s">
        <v>34</v>
      </c>
      <c r="K689" t="s">
        <v>34</v>
      </c>
      <c r="L689" t="s">
        <v>537</v>
      </c>
      <c r="M689" t="s">
        <v>537</v>
      </c>
      <c r="N689">
        <v>1615</v>
      </c>
      <c r="O689">
        <v>2</v>
      </c>
      <c r="P689" t="s">
        <v>36</v>
      </c>
      <c r="Q689">
        <v>10</v>
      </c>
      <c r="R689">
        <v>8</v>
      </c>
      <c r="S689">
        <v>9</v>
      </c>
      <c r="T689" t="s">
        <v>37</v>
      </c>
      <c r="U689" t="s">
        <v>33</v>
      </c>
      <c r="V689" t="s">
        <v>33</v>
      </c>
      <c r="W689" t="s">
        <v>33</v>
      </c>
      <c r="X689" t="s">
        <v>33</v>
      </c>
      <c r="Y689" t="s">
        <v>33</v>
      </c>
      <c r="Z689" t="s">
        <v>34</v>
      </c>
      <c r="AA689" t="s">
        <v>34</v>
      </c>
      <c r="AB689" t="s">
        <v>55</v>
      </c>
      <c r="AC689">
        <v>1</v>
      </c>
      <c r="AD689">
        <v>9</v>
      </c>
      <c r="AE689" t="s">
        <v>56</v>
      </c>
      <c r="AF689" t="s">
        <v>1191</v>
      </c>
    </row>
    <row r="690" spans="1:32" x14ac:dyDescent="0.25">
      <c r="A690" t="s">
        <v>1077</v>
      </c>
      <c r="B690">
        <v>72</v>
      </c>
      <c r="C690" t="s">
        <v>41</v>
      </c>
      <c r="D690" t="s">
        <v>32</v>
      </c>
      <c r="E690" t="s">
        <v>33</v>
      </c>
      <c r="F690" t="s">
        <v>33</v>
      </c>
      <c r="G690" t="s">
        <v>33</v>
      </c>
      <c r="H690" t="s">
        <v>33</v>
      </c>
      <c r="I690" t="s">
        <v>33</v>
      </c>
      <c r="J690" t="s">
        <v>34</v>
      </c>
      <c r="K690" t="s">
        <v>34</v>
      </c>
      <c r="L690" t="s">
        <v>537</v>
      </c>
      <c r="M690" t="s">
        <v>537</v>
      </c>
      <c r="N690">
        <v>1550</v>
      </c>
      <c r="O690">
        <v>3</v>
      </c>
      <c r="P690" t="s">
        <v>36</v>
      </c>
      <c r="Q690">
        <v>13</v>
      </c>
      <c r="R690">
        <v>10</v>
      </c>
      <c r="S690">
        <v>11.5</v>
      </c>
      <c r="T690" t="s">
        <v>54</v>
      </c>
      <c r="U690" t="s">
        <v>34</v>
      </c>
      <c r="V690" t="s">
        <v>34</v>
      </c>
      <c r="W690" t="s">
        <v>33</v>
      </c>
      <c r="X690" t="s">
        <v>33</v>
      </c>
      <c r="Y690" t="s">
        <v>33</v>
      </c>
      <c r="Z690" t="s">
        <v>34</v>
      </c>
      <c r="AA690" t="s">
        <v>34</v>
      </c>
      <c r="AB690" t="s">
        <v>55</v>
      </c>
      <c r="AC690">
        <v>1</v>
      </c>
      <c r="AD690">
        <v>11.5</v>
      </c>
      <c r="AE690" t="s">
        <v>56</v>
      </c>
      <c r="AF690" t="s">
        <v>1191</v>
      </c>
    </row>
    <row r="691" spans="1:32" x14ac:dyDescent="0.25">
      <c r="A691" t="s">
        <v>760</v>
      </c>
      <c r="B691">
        <v>61</v>
      </c>
      <c r="C691" t="s">
        <v>41</v>
      </c>
      <c r="D691" t="s">
        <v>32</v>
      </c>
      <c r="E691" t="s">
        <v>33</v>
      </c>
      <c r="F691" t="s">
        <v>33</v>
      </c>
      <c r="G691" t="s">
        <v>33</v>
      </c>
      <c r="H691" t="s">
        <v>34</v>
      </c>
      <c r="I691" t="s">
        <v>33</v>
      </c>
      <c r="J691" t="s">
        <v>33</v>
      </c>
      <c r="K691" t="s">
        <v>33</v>
      </c>
      <c r="L691" t="s">
        <v>35</v>
      </c>
      <c r="M691" t="s">
        <v>35</v>
      </c>
      <c r="N691">
        <v>1516</v>
      </c>
      <c r="O691">
        <v>3</v>
      </c>
      <c r="P691" t="s">
        <v>81</v>
      </c>
      <c r="Q691">
        <v>2</v>
      </c>
      <c r="R691">
        <v>2</v>
      </c>
      <c r="S691">
        <v>2</v>
      </c>
      <c r="T691" t="s">
        <v>44</v>
      </c>
      <c r="U691" t="s">
        <v>34</v>
      </c>
      <c r="V691" t="s">
        <v>33</v>
      </c>
      <c r="W691" t="s">
        <v>33</v>
      </c>
      <c r="X691" t="s">
        <v>33</v>
      </c>
      <c r="Y691" t="s">
        <v>33</v>
      </c>
      <c r="Z691" t="s">
        <v>33</v>
      </c>
      <c r="AA691" t="s">
        <v>33</v>
      </c>
      <c r="AB691" t="s">
        <v>48</v>
      </c>
      <c r="AC691">
        <v>0</v>
      </c>
      <c r="AD691">
        <v>2</v>
      </c>
      <c r="AE691" t="s">
        <v>39</v>
      </c>
      <c r="AF691" t="s">
        <v>1190</v>
      </c>
    </row>
    <row r="692" spans="1:32" x14ac:dyDescent="0.25">
      <c r="A692" t="s">
        <v>1075</v>
      </c>
      <c r="B692">
        <v>85</v>
      </c>
      <c r="C692" t="s">
        <v>41</v>
      </c>
      <c r="D692" t="s">
        <v>32</v>
      </c>
      <c r="E692" t="s">
        <v>33</v>
      </c>
      <c r="F692" t="s">
        <v>34</v>
      </c>
      <c r="G692" t="s">
        <v>33</v>
      </c>
      <c r="H692" t="s">
        <v>34</v>
      </c>
      <c r="I692" t="s">
        <v>34</v>
      </c>
      <c r="J692" t="s">
        <v>34</v>
      </c>
      <c r="K692" t="s">
        <v>34</v>
      </c>
      <c r="L692" t="s">
        <v>52</v>
      </c>
      <c r="M692" t="s">
        <v>52</v>
      </c>
      <c r="N692">
        <v>1537</v>
      </c>
      <c r="O692">
        <v>2</v>
      </c>
      <c r="P692" t="s">
        <v>145</v>
      </c>
      <c r="Q692">
        <v>11</v>
      </c>
      <c r="R692">
        <v>10</v>
      </c>
      <c r="S692">
        <v>10.5</v>
      </c>
      <c r="T692" t="s">
        <v>54</v>
      </c>
      <c r="U692" t="s">
        <v>33</v>
      </c>
      <c r="V692" t="s">
        <v>34</v>
      </c>
      <c r="W692" t="s">
        <v>33</v>
      </c>
      <c r="X692" t="s">
        <v>34</v>
      </c>
      <c r="Y692" t="s">
        <v>33</v>
      </c>
      <c r="Z692" t="s">
        <v>34</v>
      </c>
      <c r="AA692" t="s">
        <v>34</v>
      </c>
      <c r="AB692" t="s">
        <v>55</v>
      </c>
      <c r="AC692">
        <v>1</v>
      </c>
      <c r="AD692">
        <v>10.5</v>
      </c>
      <c r="AE692" t="s">
        <v>56</v>
      </c>
      <c r="AF692" t="s">
        <v>1191</v>
      </c>
    </row>
    <row r="693" spans="1:32" x14ac:dyDescent="0.25">
      <c r="A693" t="s">
        <v>1072</v>
      </c>
      <c r="B693">
        <v>63</v>
      </c>
      <c r="C693" t="s">
        <v>41</v>
      </c>
      <c r="D693" t="s">
        <v>32</v>
      </c>
      <c r="E693" t="s">
        <v>33</v>
      </c>
      <c r="F693" t="s">
        <v>33</v>
      </c>
      <c r="G693" t="s">
        <v>33</v>
      </c>
      <c r="H693" t="s">
        <v>34</v>
      </c>
      <c r="I693" t="s">
        <v>34</v>
      </c>
      <c r="J693" t="s">
        <v>34</v>
      </c>
      <c r="K693" t="s">
        <v>33</v>
      </c>
      <c r="L693" t="s">
        <v>35</v>
      </c>
      <c r="M693" t="s">
        <v>35</v>
      </c>
      <c r="N693">
        <v>123</v>
      </c>
      <c r="O693">
        <v>3</v>
      </c>
      <c r="P693" t="s">
        <v>63</v>
      </c>
      <c r="Q693">
        <v>13</v>
      </c>
      <c r="R693">
        <v>11</v>
      </c>
      <c r="S693">
        <v>12</v>
      </c>
      <c r="T693" t="s">
        <v>54</v>
      </c>
      <c r="U693" t="s">
        <v>33</v>
      </c>
      <c r="V693" t="s">
        <v>34</v>
      </c>
      <c r="W693" t="s">
        <v>33</v>
      </c>
      <c r="X693" t="s">
        <v>33</v>
      </c>
      <c r="Y693" t="s">
        <v>33</v>
      </c>
      <c r="Z693" t="s">
        <v>34</v>
      </c>
      <c r="AA693" t="s">
        <v>34</v>
      </c>
      <c r="AB693" t="s">
        <v>48</v>
      </c>
      <c r="AC693">
        <v>0</v>
      </c>
      <c r="AD693">
        <v>12</v>
      </c>
      <c r="AE693" t="s">
        <v>39</v>
      </c>
      <c r="AF693" t="s">
        <v>1190</v>
      </c>
    </row>
    <row r="694" spans="1:32" x14ac:dyDescent="0.25">
      <c r="A694" t="s">
        <v>1071</v>
      </c>
      <c r="B694">
        <v>66</v>
      </c>
      <c r="C694" t="s">
        <v>41</v>
      </c>
      <c r="D694" t="s">
        <v>79</v>
      </c>
      <c r="E694" t="s">
        <v>33</v>
      </c>
      <c r="F694" t="s">
        <v>33</v>
      </c>
      <c r="G694" t="s">
        <v>33</v>
      </c>
      <c r="H694" t="s">
        <v>33</v>
      </c>
      <c r="I694" t="s">
        <v>34</v>
      </c>
      <c r="J694" t="s">
        <v>34</v>
      </c>
      <c r="K694" t="s">
        <v>34</v>
      </c>
      <c r="L694" t="s">
        <v>52</v>
      </c>
      <c r="M694" t="s">
        <v>52</v>
      </c>
      <c r="N694">
        <v>1528</v>
      </c>
      <c r="O694">
        <v>3</v>
      </c>
      <c r="P694" t="s">
        <v>36</v>
      </c>
      <c r="Q694">
        <v>6</v>
      </c>
      <c r="R694">
        <v>6</v>
      </c>
      <c r="S694">
        <v>6</v>
      </c>
      <c r="T694" t="s">
        <v>37</v>
      </c>
      <c r="U694" t="s">
        <v>34</v>
      </c>
      <c r="V694" t="s">
        <v>33</v>
      </c>
      <c r="W694" t="s">
        <v>33</v>
      </c>
      <c r="X694" t="s">
        <v>33</v>
      </c>
      <c r="Y694" t="s">
        <v>33</v>
      </c>
      <c r="Z694" t="s">
        <v>33</v>
      </c>
      <c r="AA694" t="s">
        <v>34</v>
      </c>
      <c r="AB694" t="s">
        <v>48</v>
      </c>
      <c r="AC694">
        <v>0</v>
      </c>
      <c r="AD694">
        <v>6</v>
      </c>
      <c r="AE694" t="s">
        <v>39</v>
      </c>
      <c r="AF694" t="s">
        <v>1190</v>
      </c>
    </row>
    <row r="695" spans="1:32" x14ac:dyDescent="0.25">
      <c r="A695" t="s">
        <v>1070</v>
      </c>
      <c r="B695">
        <v>54</v>
      </c>
      <c r="C695" t="s">
        <v>51</v>
      </c>
      <c r="D695" t="s">
        <v>32</v>
      </c>
      <c r="E695" t="s">
        <v>33</v>
      </c>
      <c r="F695" t="s">
        <v>33</v>
      </c>
      <c r="G695" t="s">
        <v>33</v>
      </c>
      <c r="H695" t="s">
        <v>34</v>
      </c>
      <c r="I695" t="s">
        <v>33</v>
      </c>
      <c r="J695" t="s">
        <v>34</v>
      </c>
      <c r="K695" t="s">
        <v>34</v>
      </c>
      <c r="L695" t="s">
        <v>52</v>
      </c>
      <c r="M695" t="s">
        <v>52</v>
      </c>
      <c r="N695">
        <v>1520</v>
      </c>
      <c r="O695">
        <v>2</v>
      </c>
      <c r="P695" t="s">
        <v>47</v>
      </c>
      <c r="Q695">
        <v>5</v>
      </c>
      <c r="R695">
        <v>5</v>
      </c>
      <c r="S695">
        <v>5</v>
      </c>
      <c r="T695" t="s">
        <v>37</v>
      </c>
      <c r="U695" t="s">
        <v>33</v>
      </c>
      <c r="V695" t="s">
        <v>33</v>
      </c>
      <c r="W695" t="s">
        <v>33</v>
      </c>
      <c r="X695" t="s">
        <v>33</v>
      </c>
      <c r="Y695" t="s">
        <v>33</v>
      </c>
      <c r="Z695" t="s">
        <v>34</v>
      </c>
      <c r="AA695" t="s">
        <v>34</v>
      </c>
      <c r="AB695" t="s">
        <v>55</v>
      </c>
      <c r="AC695">
        <v>1</v>
      </c>
      <c r="AD695">
        <v>5</v>
      </c>
      <c r="AE695" t="s">
        <v>56</v>
      </c>
      <c r="AF695" t="s">
        <v>1191</v>
      </c>
    </row>
    <row r="696" spans="1:32" x14ac:dyDescent="0.25">
      <c r="A696" t="s">
        <v>1069</v>
      </c>
      <c r="B696">
        <v>58</v>
      </c>
      <c r="C696" t="s">
        <v>51</v>
      </c>
      <c r="D696" t="s">
        <v>79</v>
      </c>
      <c r="E696" t="s">
        <v>33</v>
      </c>
      <c r="F696" t="s">
        <v>33</v>
      </c>
      <c r="G696" t="s">
        <v>33</v>
      </c>
      <c r="H696" t="s">
        <v>33</v>
      </c>
      <c r="I696" t="s">
        <v>33</v>
      </c>
      <c r="J696" t="s">
        <v>34</v>
      </c>
      <c r="K696" t="s">
        <v>34</v>
      </c>
      <c r="L696" t="s">
        <v>52</v>
      </c>
      <c r="M696" t="s">
        <v>52</v>
      </c>
      <c r="N696">
        <v>1517</v>
      </c>
      <c r="O696">
        <v>3</v>
      </c>
      <c r="P696" t="s">
        <v>81</v>
      </c>
      <c r="Q696">
        <v>10</v>
      </c>
      <c r="R696">
        <v>8</v>
      </c>
      <c r="S696">
        <v>9</v>
      </c>
      <c r="T696" t="s">
        <v>37</v>
      </c>
      <c r="U696" t="s">
        <v>34</v>
      </c>
      <c r="V696" t="s">
        <v>34</v>
      </c>
      <c r="W696" t="s">
        <v>33</v>
      </c>
      <c r="X696" t="s">
        <v>33</v>
      </c>
      <c r="Y696" t="s">
        <v>33</v>
      </c>
      <c r="Z696" t="s">
        <v>34</v>
      </c>
      <c r="AA696" t="s">
        <v>34</v>
      </c>
      <c r="AB696" t="s">
        <v>224</v>
      </c>
      <c r="AC696">
        <v>1</v>
      </c>
      <c r="AD696">
        <v>9</v>
      </c>
      <c r="AE696" t="s">
        <v>56</v>
      </c>
      <c r="AF696" t="s">
        <v>1194</v>
      </c>
    </row>
    <row r="697" spans="1:32" x14ac:dyDescent="0.25">
      <c r="A697" t="s">
        <v>1067</v>
      </c>
      <c r="B697">
        <v>43</v>
      </c>
      <c r="C697" t="s">
        <v>58</v>
      </c>
      <c r="D697" t="s">
        <v>79</v>
      </c>
      <c r="E697" t="s">
        <v>33</v>
      </c>
      <c r="F697" t="s">
        <v>33</v>
      </c>
      <c r="G697" t="s">
        <v>33</v>
      </c>
      <c r="H697" t="s">
        <v>33</v>
      </c>
      <c r="I697" t="s">
        <v>34</v>
      </c>
      <c r="J697" t="s">
        <v>34</v>
      </c>
      <c r="K697" t="s">
        <v>34</v>
      </c>
      <c r="L697" t="s">
        <v>105</v>
      </c>
      <c r="M697" t="s">
        <v>105</v>
      </c>
      <c r="N697">
        <v>1518</v>
      </c>
      <c r="O697">
        <v>4</v>
      </c>
      <c r="P697" t="s">
        <v>53</v>
      </c>
      <c r="Q697">
        <v>20</v>
      </c>
      <c r="R697">
        <v>8</v>
      </c>
      <c r="S697">
        <v>14</v>
      </c>
      <c r="T697" t="s">
        <v>54</v>
      </c>
      <c r="U697" t="s">
        <v>33</v>
      </c>
      <c r="V697" t="s">
        <v>34</v>
      </c>
      <c r="W697" t="s">
        <v>33</v>
      </c>
      <c r="X697" t="s">
        <v>33</v>
      </c>
      <c r="Y697" t="s">
        <v>33</v>
      </c>
      <c r="Z697" t="s">
        <v>33</v>
      </c>
      <c r="AA697" t="s">
        <v>34</v>
      </c>
      <c r="AB697" t="s">
        <v>106</v>
      </c>
      <c r="AC697">
        <v>1</v>
      </c>
      <c r="AD697">
        <v>14</v>
      </c>
      <c r="AE697" t="s">
        <v>56</v>
      </c>
      <c r="AF697" t="s">
        <v>1195</v>
      </c>
    </row>
    <row r="698" spans="1:32" x14ac:dyDescent="0.25">
      <c r="A698" t="s">
        <v>767</v>
      </c>
      <c r="B698">
        <v>58</v>
      </c>
      <c r="C698" t="s">
        <v>51</v>
      </c>
      <c r="D698" t="s">
        <v>32</v>
      </c>
      <c r="E698" t="s">
        <v>33</v>
      </c>
      <c r="F698" t="s">
        <v>34</v>
      </c>
      <c r="G698" t="s">
        <v>33</v>
      </c>
      <c r="H698" t="s">
        <v>34</v>
      </c>
      <c r="I698" t="s">
        <v>33</v>
      </c>
      <c r="J698" t="s">
        <v>33</v>
      </c>
      <c r="K698" t="s">
        <v>33</v>
      </c>
      <c r="L698" t="s">
        <v>560</v>
      </c>
      <c r="M698" t="s">
        <v>105</v>
      </c>
      <c r="N698">
        <v>446</v>
      </c>
      <c r="O698">
        <v>4</v>
      </c>
      <c r="P698" t="s">
        <v>68</v>
      </c>
      <c r="Q698">
        <v>10</v>
      </c>
      <c r="R698">
        <v>10</v>
      </c>
      <c r="S698">
        <v>10</v>
      </c>
      <c r="T698" t="s">
        <v>37</v>
      </c>
      <c r="U698" t="s">
        <v>34</v>
      </c>
      <c r="V698" t="s">
        <v>33</v>
      </c>
      <c r="W698" t="s">
        <v>34</v>
      </c>
      <c r="X698" t="s">
        <v>33</v>
      </c>
      <c r="Y698" t="s">
        <v>34</v>
      </c>
      <c r="Z698" t="s">
        <v>33</v>
      </c>
      <c r="AA698" t="s">
        <v>34</v>
      </c>
      <c r="AB698" t="s">
        <v>55</v>
      </c>
      <c r="AC698">
        <v>1</v>
      </c>
      <c r="AD698">
        <v>10</v>
      </c>
      <c r="AE698" t="s">
        <v>56</v>
      </c>
      <c r="AF698" t="s">
        <v>1191</v>
      </c>
    </row>
    <row r="699" spans="1:32" x14ac:dyDescent="0.25">
      <c r="A699" t="s">
        <v>1066</v>
      </c>
      <c r="B699">
        <v>73</v>
      </c>
      <c r="C699" t="s">
        <v>41</v>
      </c>
      <c r="D699" t="s">
        <v>79</v>
      </c>
      <c r="E699" t="s">
        <v>33</v>
      </c>
      <c r="F699" t="s">
        <v>33</v>
      </c>
      <c r="G699" t="s">
        <v>33</v>
      </c>
      <c r="H699" t="s">
        <v>33</v>
      </c>
      <c r="I699" t="s">
        <v>33</v>
      </c>
      <c r="J699" t="s">
        <v>34</v>
      </c>
      <c r="K699" t="s">
        <v>34</v>
      </c>
      <c r="L699" t="s">
        <v>35</v>
      </c>
      <c r="M699" t="s">
        <v>35</v>
      </c>
      <c r="N699">
        <v>1515</v>
      </c>
      <c r="O699">
        <v>3</v>
      </c>
      <c r="P699" t="s">
        <v>36</v>
      </c>
      <c r="Q699">
        <v>5</v>
      </c>
      <c r="R699">
        <v>4</v>
      </c>
      <c r="S699">
        <v>4.5</v>
      </c>
      <c r="T699" t="s">
        <v>44</v>
      </c>
      <c r="U699" t="s">
        <v>34</v>
      </c>
      <c r="V699" t="s">
        <v>33</v>
      </c>
      <c r="W699" t="s">
        <v>33</v>
      </c>
      <c r="X699" t="s">
        <v>33</v>
      </c>
      <c r="Y699" t="s">
        <v>33</v>
      </c>
      <c r="Z699" t="s">
        <v>34</v>
      </c>
      <c r="AA699" t="s">
        <v>34</v>
      </c>
      <c r="AB699" t="s">
        <v>48</v>
      </c>
      <c r="AC699">
        <v>0</v>
      </c>
      <c r="AD699">
        <v>4.5</v>
      </c>
      <c r="AE699" t="s">
        <v>39</v>
      </c>
      <c r="AF699" t="s">
        <v>1190</v>
      </c>
    </row>
    <row r="700" spans="1:32" x14ac:dyDescent="0.25">
      <c r="A700" t="s">
        <v>769</v>
      </c>
      <c r="B700">
        <v>62</v>
      </c>
      <c r="C700" t="s">
        <v>41</v>
      </c>
      <c r="D700" t="s">
        <v>79</v>
      </c>
      <c r="E700" t="s">
        <v>33</v>
      </c>
      <c r="F700" t="s">
        <v>33</v>
      </c>
      <c r="G700" t="s">
        <v>33</v>
      </c>
      <c r="H700" t="s">
        <v>34</v>
      </c>
      <c r="I700" t="s">
        <v>34</v>
      </c>
      <c r="J700" t="s">
        <v>33</v>
      </c>
      <c r="K700" t="s">
        <v>33</v>
      </c>
      <c r="L700" t="s">
        <v>537</v>
      </c>
      <c r="M700" t="s">
        <v>537</v>
      </c>
      <c r="N700">
        <v>639</v>
      </c>
      <c r="O700">
        <v>2</v>
      </c>
      <c r="P700" t="s">
        <v>66</v>
      </c>
      <c r="Q700">
        <v>7</v>
      </c>
      <c r="R700">
        <v>6</v>
      </c>
      <c r="S700">
        <v>6.5</v>
      </c>
      <c r="T700" t="s">
        <v>37</v>
      </c>
      <c r="U700" t="s">
        <v>34</v>
      </c>
      <c r="V700" t="s">
        <v>34</v>
      </c>
      <c r="W700" t="s">
        <v>34</v>
      </c>
      <c r="X700" t="s">
        <v>33</v>
      </c>
      <c r="Y700" t="s">
        <v>33</v>
      </c>
      <c r="Z700" t="s">
        <v>34</v>
      </c>
      <c r="AA700" t="s">
        <v>34</v>
      </c>
      <c r="AB700" t="s">
        <v>55</v>
      </c>
      <c r="AC700">
        <v>1</v>
      </c>
      <c r="AD700">
        <v>6.5</v>
      </c>
      <c r="AE700" t="s">
        <v>56</v>
      </c>
      <c r="AF700" t="s">
        <v>1191</v>
      </c>
    </row>
    <row r="701" spans="1:32" x14ac:dyDescent="0.25">
      <c r="A701" t="s">
        <v>770</v>
      </c>
      <c r="B701">
        <v>68</v>
      </c>
      <c r="C701" t="s">
        <v>41</v>
      </c>
      <c r="D701" t="s">
        <v>79</v>
      </c>
      <c r="E701" t="s">
        <v>33</v>
      </c>
      <c r="F701" t="s">
        <v>33</v>
      </c>
      <c r="G701" t="s">
        <v>33</v>
      </c>
      <c r="H701" t="s">
        <v>34</v>
      </c>
      <c r="I701" t="s">
        <v>34</v>
      </c>
      <c r="J701" t="s">
        <v>34</v>
      </c>
      <c r="K701" t="s">
        <v>34</v>
      </c>
      <c r="L701" t="s">
        <v>105</v>
      </c>
      <c r="M701" t="s">
        <v>105</v>
      </c>
      <c r="N701">
        <v>640</v>
      </c>
      <c r="O701">
        <v>2</v>
      </c>
      <c r="P701" t="s">
        <v>36</v>
      </c>
      <c r="Q701">
        <v>9</v>
      </c>
      <c r="R701">
        <v>8</v>
      </c>
      <c r="S701">
        <v>8.5</v>
      </c>
      <c r="T701" t="s">
        <v>37</v>
      </c>
      <c r="U701" t="s">
        <v>34</v>
      </c>
      <c r="V701" t="s">
        <v>34</v>
      </c>
      <c r="W701" t="s">
        <v>34</v>
      </c>
      <c r="X701" t="s">
        <v>33</v>
      </c>
      <c r="Y701" t="s">
        <v>33</v>
      </c>
      <c r="Z701" t="s">
        <v>34</v>
      </c>
      <c r="AA701" t="s">
        <v>34</v>
      </c>
      <c r="AB701" t="s">
        <v>224</v>
      </c>
      <c r="AC701">
        <v>1</v>
      </c>
      <c r="AD701">
        <v>8.5</v>
      </c>
      <c r="AE701" t="s">
        <v>56</v>
      </c>
      <c r="AF701" t="s">
        <v>1194</v>
      </c>
    </row>
    <row r="702" spans="1:32" x14ac:dyDescent="0.25">
      <c r="A702" t="s">
        <v>771</v>
      </c>
      <c r="B702">
        <v>62</v>
      </c>
      <c r="C702" t="s">
        <v>41</v>
      </c>
      <c r="D702" t="s">
        <v>79</v>
      </c>
      <c r="E702" t="s">
        <v>33</v>
      </c>
      <c r="F702" t="s">
        <v>33</v>
      </c>
      <c r="G702" t="s">
        <v>33</v>
      </c>
      <c r="H702" t="s">
        <v>34</v>
      </c>
      <c r="I702" t="s">
        <v>34</v>
      </c>
      <c r="J702" t="s">
        <v>34</v>
      </c>
      <c r="K702" t="s">
        <v>34</v>
      </c>
      <c r="L702" t="s">
        <v>105</v>
      </c>
      <c r="M702" t="s">
        <v>105</v>
      </c>
      <c r="N702">
        <v>4307</v>
      </c>
      <c r="O702">
        <v>3</v>
      </c>
      <c r="P702" t="s">
        <v>66</v>
      </c>
      <c r="Q702">
        <v>5</v>
      </c>
      <c r="R702">
        <v>4</v>
      </c>
      <c r="S702">
        <v>4.5</v>
      </c>
      <c r="T702" t="s">
        <v>44</v>
      </c>
      <c r="U702" t="s">
        <v>33</v>
      </c>
      <c r="V702" t="s">
        <v>33</v>
      </c>
      <c r="W702" t="s">
        <v>33</v>
      </c>
      <c r="X702" t="s">
        <v>33</v>
      </c>
      <c r="Y702" t="s">
        <v>33</v>
      </c>
      <c r="Z702" t="s">
        <v>34</v>
      </c>
      <c r="AA702" t="s">
        <v>33</v>
      </c>
      <c r="AB702" t="s">
        <v>38</v>
      </c>
      <c r="AC702">
        <v>0</v>
      </c>
      <c r="AD702">
        <v>4.5</v>
      </c>
      <c r="AE702" t="s">
        <v>39</v>
      </c>
      <c r="AF702" t="s">
        <v>1192</v>
      </c>
    </row>
    <row r="703" spans="1:32" x14ac:dyDescent="0.25">
      <c r="A703" t="s">
        <v>772</v>
      </c>
      <c r="B703">
        <v>62</v>
      </c>
      <c r="C703" t="s">
        <v>41</v>
      </c>
      <c r="D703" t="s">
        <v>79</v>
      </c>
      <c r="E703" t="s">
        <v>34</v>
      </c>
      <c r="F703" t="s">
        <v>33</v>
      </c>
      <c r="G703" t="s">
        <v>33</v>
      </c>
      <c r="H703" t="s">
        <v>34</v>
      </c>
      <c r="I703" t="s">
        <v>34</v>
      </c>
      <c r="J703" t="s">
        <v>33</v>
      </c>
      <c r="K703" t="s">
        <v>33</v>
      </c>
      <c r="L703" t="s">
        <v>52</v>
      </c>
      <c r="M703" t="s">
        <v>52</v>
      </c>
      <c r="N703">
        <v>648</v>
      </c>
      <c r="O703">
        <v>2</v>
      </c>
      <c r="P703" t="s">
        <v>145</v>
      </c>
      <c r="Q703">
        <v>5</v>
      </c>
      <c r="R703">
        <v>4</v>
      </c>
      <c r="S703">
        <v>4.5</v>
      </c>
      <c r="T703" t="s">
        <v>44</v>
      </c>
      <c r="U703" t="s">
        <v>33</v>
      </c>
      <c r="V703" t="s">
        <v>33</v>
      </c>
      <c r="W703" t="s">
        <v>33</v>
      </c>
      <c r="X703" t="s">
        <v>33</v>
      </c>
      <c r="Y703" t="s">
        <v>33</v>
      </c>
      <c r="Z703" t="s">
        <v>34</v>
      </c>
      <c r="AA703" t="s">
        <v>34</v>
      </c>
      <c r="AB703" t="s">
        <v>48</v>
      </c>
      <c r="AC703">
        <v>0</v>
      </c>
      <c r="AD703">
        <v>4.5</v>
      </c>
      <c r="AE703" t="s">
        <v>39</v>
      </c>
      <c r="AF703" t="s">
        <v>1190</v>
      </c>
    </row>
    <row r="704" spans="1:32" x14ac:dyDescent="0.25">
      <c r="A704" t="s">
        <v>1064</v>
      </c>
      <c r="B704">
        <v>36</v>
      </c>
      <c r="C704" t="s">
        <v>58</v>
      </c>
      <c r="D704" t="s">
        <v>32</v>
      </c>
      <c r="E704" t="s">
        <v>33</v>
      </c>
      <c r="F704" t="s">
        <v>33</v>
      </c>
      <c r="G704" t="s">
        <v>33</v>
      </c>
      <c r="H704" t="s">
        <v>33</v>
      </c>
      <c r="I704" t="s">
        <v>34</v>
      </c>
      <c r="J704" t="s">
        <v>34</v>
      </c>
      <c r="K704" t="s">
        <v>33</v>
      </c>
      <c r="L704" t="s">
        <v>105</v>
      </c>
      <c r="M704" t="s">
        <v>105</v>
      </c>
      <c r="N704">
        <v>1512</v>
      </c>
      <c r="O704">
        <v>4</v>
      </c>
      <c r="P704" t="s">
        <v>59</v>
      </c>
      <c r="Q704">
        <v>7</v>
      </c>
      <c r="R704">
        <v>4</v>
      </c>
      <c r="S704">
        <v>5.5</v>
      </c>
      <c r="T704" t="s">
        <v>37</v>
      </c>
      <c r="U704" t="s">
        <v>34</v>
      </c>
      <c r="V704" t="s">
        <v>33</v>
      </c>
      <c r="W704" t="s">
        <v>33</v>
      </c>
      <c r="X704" t="s">
        <v>33</v>
      </c>
      <c r="Y704" t="s">
        <v>33</v>
      </c>
      <c r="Z704" t="s">
        <v>33</v>
      </c>
      <c r="AA704" t="s">
        <v>34</v>
      </c>
      <c r="AB704" t="s">
        <v>38</v>
      </c>
      <c r="AC704">
        <v>0</v>
      </c>
      <c r="AD704">
        <v>5.5</v>
      </c>
      <c r="AE704" t="s">
        <v>39</v>
      </c>
      <c r="AF704" t="s">
        <v>1192</v>
      </c>
    </row>
    <row r="705" spans="1:32" x14ac:dyDescent="0.25">
      <c r="A705" t="s">
        <v>1062</v>
      </c>
      <c r="B705">
        <v>63</v>
      </c>
      <c r="C705" t="s">
        <v>41</v>
      </c>
      <c r="D705" t="s">
        <v>79</v>
      </c>
      <c r="E705" t="s">
        <v>33</v>
      </c>
      <c r="F705" t="s">
        <v>33</v>
      </c>
      <c r="G705" t="s">
        <v>33</v>
      </c>
      <c r="H705" t="s">
        <v>33</v>
      </c>
      <c r="I705" t="s">
        <v>33</v>
      </c>
      <c r="J705" t="s">
        <v>34</v>
      </c>
      <c r="K705" t="s">
        <v>34</v>
      </c>
      <c r="L705" t="s">
        <v>35</v>
      </c>
      <c r="M705" t="s">
        <v>35</v>
      </c>
      <c r="N705">
        <v>120</v>
      </c>
      <c r="O705">
        <v>2</v>
      </c>
      <c r="P705" t="s">
        <v>36</v>
      </c>
      <c r="Q705">
        <v>7</v>
      </c>
      <c r="R705">
        <v>5</v>
      </c>
      <c r="S705">
        <v>6</v>
      </c>
      <c r="T705" t="s">
        <v>37</v>
      </c>
      <c r="U705" t="s">
        <v>33</v>
      </c>
      <c r="V705" t="s">
        <v>33</v>
      </c>
      <c r="W705" t="s">
        <v>33</v>
      </c>
      <c r="X705" t="s">
        <v>33</v>
      </c>
      <c r="Y705" t="s">
        <v>33</v>
      </c>
      <c r="Z705" t="s">
        <v>33</v>
      </c>
      <c r="AA705" t="s">
        <v>34</v>
      </c>
      <c r="AB705" t="s">
        <v>55</v>
      </c>
      <c r="AC705">
        <v>1</v>
      </c>
      <c r="AD705">
        <v>6</v>
      </c>
      <c r="AE705" t="s">
        <v>56</v>
      </c>
      <c r="AF705" t="s">
        <v>1191</v>
      </c>
    </row>
    <row r="706" spans="1:32" x14ac:dyDescent="0.25">
      <c r="A706" t="s">
        <v>775</v>
      </c>
      <c r="B706">
        <v>81</v>
      </c>
      <c r="C706" t="s">
        <v>41</v>
      </c>
      <c r="D706" t="s">
        <v>32</v>
      </c>
      <c r="E706" t="s">
        <v>33</v>
      </c>
      <c r="F706" t="s">
        <v>33</v>
      </c>
      <c r="G706" t="s">
        <v>33</v>
      </c>
      <c r="H706" t="s">
        <v>33</v>
      </c>
      <c r="I706" t="s">
        <v>34</v>
      </c>
      <c r="J706" t="s">
        <v>34</v>
      </c>
      <c r="K706" t="s">
        <v>34</v>
      </c>
      <c r="L706" t="s">
        <v>560</v>
      </c>
      <c r="M706" t="s">
        <v>52</v>
      </c>
      <c r="N706">
        <v>4186</v>
      </c>
      <c r="O706">
        <v>2</v>
      </c>
      <c r="P706" t="s">
        <v>110</v>
      </c>
      <c r="Q706">
        <v>8</v>
      </c>
      <c r="R706">
        <v>8</v>
      </c>
      <c r="S706">
        <v>8</v>
      </c>
      <c r="T706" t="s">
        <v>37</v>
      </c>
      <c r="U706" t="s">
        <v>33</v>
      </c>
      <c r="V706" t="s">
        <v>33</v>
      </c>
      <c r="W706" t="s">
        <v>33</v>
      </c>
      <c r="X706" t="s">
        <v>33</v>
      </c>
      <c r="Y706" t="s">
        <v>33</v>
      </c>
      <c r="Z706" t="s">
        <v>33</v>
      </c>
      <c r="AA706" t="s">
        <v>33</v>
      </c>
      <c r="AB706" t="s">
        <v>48</v>
      </c>
      <c r="AC706">
        <v>0</v>
      </c>
      <c r="AD706">
        <v>8</v>
      </c>
      <c r="AE706" t="s">
        <v>39</v>
      </c>
      <c r="AF706" t="s">
        <v>1190</v>
      </c>
    </row>
    <row r="707" spans="1:32" x14ac:dyDescent="0.25">
      <c r="A707" t="s">
        <v>776</v>
      </c>
      <c r="B707">
        <v>79</v>
      </c>
      <c r="C707" t="s">
        <v>41</v>
      </c>
      <c r="D707" t="s">
        <v>32</v>
      </c>
      <c r="E707" t="s">
        <v>33</v>
      </c>
      <c r="F707" t="s">
        <v>33</v>
      </c>
      <c r="G707" t="s">
        <v>33</v>
      </c>
      <c r="H707" t="s">
        <v>33</v>
      </c>
      <c r="I707" t="s">
        <v>33</v>
      </c>
      <c r="J707" t="s">
        <v>34</v>
      </c>
      <c r="K707" t="s">
        <v>34</v>
      </c>
      <c r="L707" t="s">
        <v>105</v>
      </c>
      <c r="M707" t="s">
        <v>105</v>
      </c>
      <c r="N707">
        <v>655</v>
      </c>
      <c r="O707">
        <v>2</v>
      </c>
      <c r="P707" t="s">
        <v>36</v>
      </c>
      <c r="Q707">
        <v>5</v>
      </c>
      <c r="R707">
        <v>4</v>
      </c>
      <c r="S707">
        <v>4.5</v>
      </c>
      <c r="T707" t="s">
        <v>44</v>
      </c>
      <c r="U707" t="s">
        <v>34</v>
      </c>
      <c r="V707" t="s">
        <v>33</v>
      </c>
      <c r="W707" t="s">
        <v>34</v>
      </c>
      <c r="X707" t="s">
        <v>33</v>
      </c>
      <c r="Y707" t="s">
        <v>33</v>
      </c>
      <c r="Z707" t="s">
        <v>34</v>
      </c>
      <c r="AA707" t="s">
        <v>34</v>
      </c>
      <c r="AB707" t="s">
        <v>55</v>
      </c>
      <c r="AC707">
        <v>1</v>
      </c>
      <c r="AD707">
        <v>4.5</v>
      </c>
      <c r="AE707" t="s">
        <v>56</v>
      </c>
      <c r="AF707" t="s">
        <v>1191</v>
      </c>
    </row>
    <row r="708" spans="1:32" x14ac:dyDescent="0.25">
      <c r="A708" t="s">
        <v>1059</v>
      </c>
      <c r="B708">
        <v>77</v>
      </c>
      <c r="C708" t="s">
        <v>41</v>
      </c>
      <c r="D708" t="s">
        <v>79</v>
      </c>
      <c r="E708" t="s">
        <v>33</v>
      </c>
      <c r="F708" t="s">
        <v>33</v>
      </c>
      <c r="G708" t="s">
        <v>33</v>
      </c>
      <c r="H708" t="s">
        <v>33</v>
      </c>
      <c r="I708" t="s">
        <v>33</v>
      </c>
      <c r="J708" t="s">
        <v>33</v>
      </c>
      <c r="K708" t="s">
        <v>33</v>
      </c>
      <c r="L708" t="s">
        <v>105</v>
      </c>
      <c r="M708" t="s">
        <v>105</v>
      </c>
      <c r="N708">
        <v>1479</v>
      </c>
      <c r="O708">
        <v>4</v>
      </c>
      <c r="P708" t="s">
        <v>68</v>
      </c>
      <c r="Q708">
        <v>15</v>
      </c>
      <c r="R708">
        <v>15</v>
      </c>
      <c r="S708">
        <v>15</v>
      </c>
      <c r="T708" t="s">
        <v>54</v>
      </c>
      <c r="U708" t="s">
        <v>34</v>
      </c>
      <c r="V708" t="s">
        <v>34</v>
      </c>
      <c r="W708" t="s">
        <v>33</v>
      </c>
      <c r="X708" t="s">
        <v>33</v>
      </c>
      <c r="Y708" t="s">
        <v>33</v>
      </c>
      <c r="Z708" t="s">
        <v>34</v>
      </c>
      <c r="AA708" t="s">
        <v>34</v>
      </c>
      <c r="AB708" t="s">
        <v>55</v>
      </c>
      <c r="AC708">
        <v>1</v>
      </c>
      <c r="AD708">
        <v>15</v>
      </c>
      <c r="AE708" t="s">
        <v>56</v>
      </c>
      <c r="AF708" t="s">
        <v>1191</v>
      </c>
    </row>
    <row r="709" spans="1:32" x14ac:dyDescent="0.25">
      <c r="A709" t="s">
        <v>778</v>
      </c>
      <c r="B709">
        <v>77</v>
      </c>
      <c r="C709" t="s">
        <v>41</v>
      </c>
      <c r="D709" t="s">
        <v>79</v>
      </c>
      <c r="E709" t="s">
        <v>33</v>
      </c>
      <c r="F709" t="s">
        <v>33</v>
      </c>
      <c r="G709" t="s">
        <v>33</v>
      </c>
      <c r="H709" t="s">
        <v>33</v>
      </c>
      <c r="I709" t="s">
        <v>33</v>
      </c>
      <c r="J709" t="s">
        <v>33</v>
      </c>
      <c r="K709" t="s">
        <v>33</v>
      </c>
      <c r="L709" t="s">
        <v>105</v>
      </c>
      <c r="M709" t="s">
        <v>105</v>
      </c>
      <c r="N709">
        <v>659</v>
      </c>
      <c r="O709">
        <v>2</v>
      </c>
      <c r="P709" t="s">
        <v>668</v>
      </c>
      <c r="Q709">
        <v>10</v>
      </c>
      <c r="R709">
        <v>3</v>
      </c>
      <c r="S709">
        <v>6.5</v>
      </c>
      <c r="T709" t="s">
        <v>37</v>
      </c>
      <c r="U709" t="s">
        <v>34</v>
      </c>
      <c r="V709" t="s">
        <v>33</v>
      </c>
      <c r="W709" t="s">
        <v>34</v>
      </c>
      <c r="X709" t="s">
        <v>33</v>
      </c>
      <c r="Y709" t="s">
        <v>33</v>
      </c>
      <c r="Z709" t="s">
        <v>34</v>
      </c>
      <c r="AA709" t="s">
        <v>34</v>
      </c>
      <c r="AB709" t="s">
        <v>224</v>
      </c>
      <c r="AC709">
        <v>1</v>
      </c>
      <c r="AD709">
        <v>6.5</v>
      </c>
      <c r="AE709" t="s">
        <v>56</v>
      </c>
      <c r="AF709" t="s">
        <v>1194</v>
      </c>
    </row>
    <row r="710" spans="1:32" x14ac:dyDescent="0.25">
      <c r="A710" t="s">
        <v>779</v>
      </c>
      <c r="B710">
        <v>89</v>
      </c>
      <c r="C710" t="s">
        <v>41</v>
      </c>
      <c r="D710" t="s">
        <v>79</v>
      </c>
      <c r="E710" t="s">
        <v>33</v>
      </c>
      <c r="F710" t="s">
        <v>33</v>
      </c>
      <c r="G710" t="s">
        <v>33</v>
      </c>
      <c r="H710" t="s">
        <v>34</v>
      </c>
      <c r="I710" t="s">
        <v>34</v>
      </c>
      <c r="J710" t="s">
        <v>34</v>
      </c>
      <c r="K710" t="s">
        <v>34</v>
      </c>
      <c r="L710" t="s">
        <v>537</v>
      </c>
      <c r="M710" t="s">
        <v>52</v>
      </c>
      <c r="N710">
        <v>663</v>
      </c>
      <c r="O710">
        <v>2</v>
      </c>
      <c r="P710" t="s">
        <v>68</v>
      </c>
      <c r="Q710">
        <v>8</v>
      </c>
      <c r="R710">
        <v>7</v>
      </c>
      <c r="S710">
        <v>7.5</v>
      </c>
      <c r="T710" t="s">
        <v>37</v>
      </c>
      <c r="U710" t="s">
        <v>34</v>
      </c>
      <c r="V710" t="s">
        <v>33</v>
      </c>
      <c r="W710" t="s">
        <v>34</v>
      </c>
      <c r="X710" t="s">
        <v>33</v>
      </c>
      <c r="Y710" t="s">
        <v>34</v>
      </c>
      <c r="Z710" t="s">
        <v>34</v>
      </c>
      <c r="AA710" t="s">
        <v>34</v>
      </c>
      <c r="AB710" t="s">
        <v>48</v>
      </c>
      <c r="AC710">
        <v>0</v>
      </c>
      <c r="AD710">
        <v>7.5</v>
      </c>
      <c r="AE710" t="s">
        <v>39</v>
      </c>
      <c r="AF710" t="s">
        <v>1190</v>
      </c>
    </row>
    <row r="711" spans="1:32" x14ac:dyDescent="0.25">
      <c r="A711" t="s">
        <v>780</v>
      </c>
      <c r="B711">
        <v>66</v>
      </c>
      <c r="C711" t="s">
        <v>41</v>
      </c>
      <c r="D711" t="s">
        <v>79</v>
      </c>
      <c r="E711" t="s">
        <v>34</v>
      </c>
      <c r="F711" t="s">
        <v>33</v>
      </c>
      <c r="G711" t="s">
        <v>33</v>
      </c>
      <c r="H711" t="s">
        <v>33</v>
      </c>
      <c r="I711" t="s">
        <v>34</v>
      </c>
      <c r="J711" t="s">
        <v>34</v>
      </c>
      <c r="K711" t="s">
        <v>34</v>
      </c>
      <c r="L711" t="s">
        <v>105</v>
      </c>
      <c r="M711" t="s">
        <v>52</v>
      </c>
      <c r="N711">
        <v>666</v>
      </c>
      <c r="O711">
        <v>2</v>
      </c>
      <c r="P711" t="s">
        <v>66</v>
      </c>
      <c r="Q711">
        <v>8</v>
      </c>
      <c r="R711">
        <v>6</v>
      </c>
      <c r="S711">
        <v>7</v>
      </c>
      <c r="T711" t="s">
        <v>37</v>
      </c>
      <c r="U711" t="s">
        <v>34</v>
      </c>
      <c r="V711" t="s">
        <v>33</v>
      </c>
      <c r="W711" t="s">
        <v>33</v>
      </c>
      <c r="X711" t="s">
        <v>33</v>
      </c>
      <c r="Y711" t="s">
        <v>33</v>
      </c>
      <c r="Z711" t="s">
        <v>34</v>
      </c>
      <c r="AA711" t="s">
        <v>34</v>
      </c>
      <c r="AB711" t="s">
        <v>224</v>
      </c>
      <c r="AC711">
        <v>1</v>
      </c>
      <c r="AD711">
        <v>7</v>
      </c>
      <c r="AE711" t="s">
        <v>56</v>
      </c>
      <c r="AF711" t="s">
        <v>1194</v>
      </c>
    </row>
    <row r="712" spans="1:32" x14ac:dyDescent="0.25">
      <c r="A712" t="s">
        <v>1058</v>
      </c>
      <c r="B712">
        <v>71</v>
      </c>
      <c r="C712" t="s">
        <v>41</v>
      </c>
      <c r="D712" t="s">
        <v>32</v>
      </c>
      <c r="E712" t="s">
        <v>33</v>
      </c>
      <c r="F712" t="s">
        <v>33</v>
      </c>
      <c r="G712" t="s">
        <v>33</v>
      </c>
      <c r="H712" t="s">
        <v>34</v>
      </c>
      <c r="I712" t="s">
        <v>34</v>
      </c>
      <c r="J712" t="s">
        <v>33</v>
      </c>
      <c r="K712" t="s">
        <v>34</v>
      </c>
      <c r="L712" t="s">
        <v>52</v>
      </c>
      <c r="M712" t="s">
        <v>52</v>
      </c>
      <c r="N712">
        <v>1493</v>
      </c>
      <c r="O712">
        <v>3</v>
      </c>
      <c r="P712" t="s">
        <v>66</v>
      </c>
      <c r="Q712">
        <v>12</v>
      </c>
      <c r="R712">
        <v>6</v>
      </c>
      <c r="S712">
        <v>9</v>
      </c>
      <c r="T712" t="s">
        <v>37</v>
      </c>
      <c r="U712" t="s">
        <v>33</v>
      </c>
      <c r="V712" t="s">
        <v>33</v>
      </c>
      <c r="W712" t="s">
        <v>33</v>
      </c>
      <c r="X712" t="s">
        <v>33</v>
      </c>
      <c r="Y712" t="s">
        <v>33</v>
      </c>
      <c r="Z712" t="s">
        <v>33</v>
      </c>
      <c r="AA712" t="s">
        <v>34</v>
      </c>
      <c r="AB712" t="s">
        <v>48</v>
      </c>
      <c r="AC712">
        <v>0</v>
      </c>
      <c r="AD712">
        <v>9</v>
      </c>
      <c r="AE712" t="s">
        <v>39</v>
      </c>
      <c r="AF712" t="s">
        <v>1190</v>
      </c>
    </row>
    <row r="713" spans="1:32" x14ac:dyDescent="0.25">
      <c r="A713" t="s">
        <v>1057</v>
      </c>
      <c r="B713">
        <v>55</v>
      </c>
      <c r="C713" t="s">
        <v>51</v>
      </c>
      <c r="D713" t="s">
        <v>79</v>
      </c>
      <c r="E713" t="s">
        <v>33</v>
      </c>
      <c r="F713" t="s">
        <v>33</v>
      </c>
      <c r="G713" t="s">
        <v>33</v>
      </c>
      <c r="H713" t="s">
        <v>34</v>
      </c>
      <c r="I713" t="s">
        <v>34</v>
      </c>
      <c r="J713" t="s">
        <v>34</v>
      </c>
      <c r="K713" t="s">
        <v>34</v>
      </c>
      <c r="L713" t="s">
        <v>52</v>
      </c>
      <c r="M713" t="s">
        <v>52</v>
      </c>
      <c r="N713">
        <v>1474</v>
      </c>
      <c r="O713">
        <v>3</v>
      </c>
      <c r="P713" t="s">
        <v>36</v>
      </c>
      <c r="Q713">
        <v>10</v>
      </c>
      <c r="R713">
        <v>4</v>
      </c>
      <c r="S713">
        <v>7</v>
      </c>
      <c r="T713" t="s">
        <v>37</v>
      </c>
      <c r="U713" t="s">
        <v>33</v>
      </c>
      <c r="V713" t="s">
        <v>34</v>
      </c>
      <c r="W713" t="s">
        <v>33</v>
      </c>
      <c r="X713" t="s">
        <v>34</v>
      </c>
      <c r="Y713" t="s">
        <v>33</v>
      </c>
      <c r="Z713" t="s">
        <v>34</v>
      </c>
      <c r="AA713" t="s">
        <v>34</v>
      </c>
      <c r="AB713" t="s">
        <v>55</v>
      </c>
      <c r="AC713">
        <v>1</v>
      </c>
      <c r="AD713">
        <v>7</v>
      </c>
      <c r="AE713" t="s">
        <v>56</v>
      </c>
      <c r="AF713" t="s">
        <v>1191</v>
      </c>
    </row>
    <row r="714" spans="1:32" x14ac:dyDescent="0.25">
      <c r="A714" t="s">
        <v>1056</v>
      </c>
      <c r="B714">
        <v>54</v>
      </c>
      <c r="C714" t="s">
        <v>51</v>
      </c>
      <c r="D714" t="s">
        <v>32</v>
      </c>
      <c r="E714" t="s">
        <v>34</v>
      </c>
      <c r="F714" t="s">
        <v>34</v>
      </c>
      <c r="G714" t="s">
        <v>33</v>
      </c>
      <c r="H714" t="s">
        <v>33</v>
      </c>
      <c r="I714" t="s">
        <v>33</v>
      </c>
      <c r="J714" t="s">
        <v>34</v>
      </c>
      <c r="K714" t="s">
        <v>34</v>
      </c>
      <c r="L714" t="s">
        <v>52</v>
      </c>
      <c r="M714" t="s">
        <v>52</v>
      </c>
      <c r="N714">
        <v>118</v>
      </c>
      <c r="O714">
        <v>3</v>
      </c>
      <c r="P714" t="s">
        <v>59</v>
      </c>
      <c r="Q714">
        <v>20</v>
      </c>
      <c r="R714">
        <v>20</v>
      </c>
      <c r="S714">
        <v>20</v>
      </c>
      <c r="T714" t="s">
        <v>54</v>
      </c>
      <c r="U714" t="s">
        <v>33</v>
      </c>
      <c r="V714" t="s">
        <v>34</v>
      </c>
      <c r="W714" t="s">
        <v>33</v>
      </c>
      <c r="X714" t="s">
        <v>33</v>
      </c>
      <c r="Y714" t="s">
        <v>33</v>
      </c>
      <c r="Z714" t="s">
        <v>34</v>
      </c>
      <c r="AA714" t="s">
        <v>34</v>
      </c>
      <c r="AB714" t="s">
        <v>55</v>
      </c>
      <c r="AC714">
        <v>1</v>
      </c>
      <c r="AD714">
        <v>20</v>
      </c>
      <c r="AE714" t="s">
        <v>56</v>
      </c>
      <c r="AF714" t="s">
        <v>1191</v>
      </c>
    </row>
    <row r="715" spans="1:32" x14ac:dyDescent="0.25">
      <c r="A715" t="s">
        <v>784</v>
      </c>
      <c r="B715">
        <v>79</v>
      </c>
      <c r="C715" t="s">
        <v>41</v>
      </c>
      <c r="D715" t="s">
        <v>79</v>
      </c>
      <c r="E715" t="s">
        <v>33</v>
      </c>
      <c r="F715" t="s">
        <v>33</v>
      </c>
      <c r="G715" t="s">
        <v>33</v>
      </c>
      <c r="H715" t="s">
        <v>34</v>
      </c>
      <c r="I715" t="s">
        <v>33</v>
      </c>
      <c r="J715" t="s">
        <v>33</v>
      </c>
      <c r="K715" t="s">
        <v>34</v>
      </c>
      <c r="L715" t="s">
        <v>52</v>
      </c>
      <c r="M715" t="s">
        <v>52</v>
      </c>
      <c r="N715">
        <v>674</v>
      </c>
      <c r="O715">
        <v>3</v>
      </c>
      <c r="P715" t="s">
        <v>68</v>
      </c>
      <c r="Q715">
        <v>9</v>
      </c>
      <c r="R715">
        <v>8</v>
      </c>
      <c r="S715">
        <v>8.5</v>
      </c>
      <c r="T715" t="s">
        <v>37</v>
      </c>
      <c r="U715" t="s">
        <v>34</v>
      </c>
      <c r="V715" t="s">
        <v>34</v>
      </c>
      <c r="W715" t="s">
        <v>34</v>
      </c>
      <c r="X715" t="s">
        <v>33</v>
      </c>
      <c r="Y715" t="s">
        <v>33</v>
      </c>
      <c r="Z715" t="s">
        <v>34</v>
      </c>
      <c r="AA715" t="s">
        <v>34</v>
      </c>
      <c r="AB715" t="s">
        <v>55</v>
      </c>
      <c r="AC715">
        <v>1</v>
      </c>
      <c r="AD715">
        <v>8.5</v>
      </c>
      <c r="AE715" t="s">
        <v>56</v>
      </c>
      <c r="AF715" t="s">
        <v>1191</v>
      </c>
    </row>
    <row r="716" spans="1:32" x14ac:dyDescent="0.25">
      <c r="A716" t="s">
        <v>785</v>
      </c>
      <c r="B716">
        <v>65</v>
      </c>
      <c r="C716" t="s">
        <v>41</v>
      </c>
      <c r="D716" t="s">
        <v>79</v>
      </c>
      <c r="E716" t="s">
        <v>33</v>
      </c>
      <c r="F716" t="s">
        <v>33</v>
      </c>
      <c r="G716" t="s">
        <v>33</v>
      </c>
      <c r="H716" t="s">
        <v>34</v>
      </c>
      <c r="I716" t="s">
        <v>34</v>
      </c>
      <c r="J716" t="s">
        <v>34</v>
      </c>
      <c r="K716" t="s">
        <v>34</v>
      </c>
      <c r="L716" t="s">
        <v>537</v>
      </c>
      <c r="M716" t="s">
        <v>537</v>
      </c>
      <c r="N716">
        <v>675</v>
      </c>
      <c r="O716">
        <v>3</v>
      </c>
      <c r="P716" t="s">
        <v>68</v>
      </c>
      <c r="Q716">
        <v>7</v>
      </c>
      <c r="R716">
        <v>5</v>
      </c>
      <c r="S716">
        <v>6</v>
      </c>
      <c r="T716" t="s">
        <v>37</v>
      </c>
      <c r="U716" t="s">
        <v>33</v>
      </c>
      <c r="V716" t="s">
        <v>33</v>
      </c>
      <c r="W716" t="s">
        <v>33</v>
      </c>
      <c r="X716" t="s">
        <v>33</v>
      </c>
      <c r="Y716" t="s">
        <v>33</v>
      </c>
      <c r="Z716" t="s">
        <v>33</v>
      </c>
      <c r="AA716" t="s">
        <v>34</v>
      </c>
      <c r="AB716" t="s">
        <v>48</v>
      </c>
      <c r="AC716">
        <v>0</v>
      </c>
      <c r="AD716">
        <v>6</v>
      </c>
      <c r="AE716" t="s">
        <v>39</v>
      </c>
      <c r="AF716" t="s">
        <v>1190</v>
      </c>
    </row>
    <row r="717" spans="1:32" x14ac:dyDescent="0.25">
      <c r="A717" t="s">
        <v>786</v>
      </c>
      <c r="B717">
        <v>60</v>
      </c>
      <c r="C717" t="s">
        <v>41</v>
      </c>
      <c r="D717" t="s">
        <v>79</v>
      </c>
      <c r="E717" t="s">
        <v>33</v>
      </c>
      <c r="F717" t="s">
        <v>34</v>
      </c>
      <c r="G717" t="s">
        <v>33</v>
      </c>
      <c r="H717" t="s">
        <v>34</v>
      </c>
      <c r="I717" t="s">
        <v>33</v>
      </c>
      <c r="J717" t="s">
        <v>33</v>
      </c>
      <c r="K717" t="s">
        <v>33</v>
      </c>
      <c r="L717" t="s">
        <v>35</v>
      </c>
      <c r="M717" t="s">
        <v>35</v>
      </c>
      <c r="N717">
        <v>677</v>
      </c>
      <c r="O717">
        <v>2</v>
      </c>
      <c r="P717" t="s">
        <v>68</v>
      </c>
      <c r="Q717">
        <v>5</v>
      </c>
      <c r="R717">
        <v>4</v>
      </c>
      <c r="S717">
        <v>4.5</v>
      </c>
      <c r="T717" t="s">
        <v>44</v>
      </c>
      <c r="U717" t="s">
        <v>34</v>
      </c>
      <c r="V717" t="s">
        <v>33</v>
      </c>
      <c r="W717" t="s">
        <v>33</v>
      </c>
      <c r="X717" t="s">
        <v>33</v>
      </c>
      <c r="Y717" t="s">
        <v>34</v>
      </c>
      <c r="Z717" t="s">
        <v>33</v>
      </c>
      <c r="AA717" t="s">
        <v>34</v>
      </c>
      <c r="AB717" t="s">
        <v>55</v>
      </c>
      <c r="AC717">
        <v>1</v>
      </c>
      <c r="AD717">
        <v>4.5</v>
      </c>
      <c r="AE717" t="s">
        <v>56</v>
      </c>
      <c r="AF717" t="s">
        <v>1191</v>
      </c>
    </row>
    <row r="718" spans="1:32" x14ac:dyDescent="0.25">
      <c r="A718" t="s">
        <v>787</v>
      </c>
      <c r="B718">
        <v>62</v>
      </c>
      <c r="C718" t="s">
        <v>41</v>
      </c>
      <c r="D718" t="s">
        <v>79</v>
      </c>
      <c r="E718" t="s">
        <v>34</v>
      </c>
      <c r="F718" t="s">
        <v>33</v>
      </c>
      <c r="G718" t="s">
        <v>33</v>
      </c>
      <c r="H718" t="s">
        <v>34</v>
      </c>
      <c r="I718" t="s">
        <v>34</v>
      </c>
      <c r="J718" t="s">
        <v>34</v>
      </c>
      <c r="K718" t="s">
        <v>34</v>
      </c>
      <c r="L718" t="s">
        <v>52</v>
      </c>
      <c r="M718" t="s">
        <v>52</v>
      </c>
      <c r="N718">
        <v>680</v>
      </c>
      <c r="O718">
        <v>2</v>
      </c>
      <c r="P718" t="s">
        <v>66</v>
      </c>
      <c r="Q718">
        <v>11</v>
      </c>
      <c r="R718">
        <v>6</v>
      </c>
      <c r="S718">
        <v>8.5</v>
      </c>
      <c r="T718" t="s">
        <v>37</v>
      </c>
      <c r="U718" t="s">
        <v>34</v>
      </c>
      <c r="V718" t="s">
        <v>34</v>
      </c>
      <c r="W718" t="s">
        <v>33</v>
      </c>
      <c r="X718" t="s">
        <v>33</v>
      </c>
      <c r="Y718" t="s">
        <v>34</v>
      </c>
      <c r="Z718" t="s">
        <v>34</v>
      </c>
      <c r="AA718" t="s">
        <v>34</v>
      </c>
      <c r="AB718" t="s">
        <v>224</v>
      </c>
      <c r="AC718">
        <v>1</v>
      </c>
      <c r="AD718">
        <v>8.5</v>
      </c>
      <c r="AE718" t="s">
        <v>56</v>
      </c>
      <c r="AF718" t="s">
        <v>1194</v>
      </c>
    </row>
    <row r="719" spans="1:32" x14ac:dyDescent="0.25">
      <c r="A719" t="s">
        <v>1055</v>
      </c>
      <c r="B719">
        <v>52</v>
      </c>
      <c r="C719" t="s">
        <v>51</v>
      </c>
      <c r="D719" t="s">
        <v>79</v>
      </c>
      <c r="E719" t="s">
        <v>33</v>
      </c>
      <c r="F719" t="s">
        <v>34</v>
      </c>
      <c r="G719" t="s">
        <v>33</v>
      </c>
      <c r="H719" t="s">
        <v>33</v>
      </c>
      <c r="I719" t="s">
        <v>34</v>
      </c>
      <c r="J719" t="s">
        <v>34</v>
      </c>
      <c r="K719" t="s">
        <v>34</v>
      </c>
      <c r="L719" t="s">
        <v>52</v>
      </c>
      <c r="M719" t="s">
        <v>105</v>
      </c>
      <c r="N719">
        <v>1471</v>
      </c>
      <c r="O719">
        <v>3</v>
      </c>
      <c r="P719" t="s">
        <v>36</v>
      </c>
      <c r="Q719">
        <v>15</v>
      </c>
      <c r="R719">
        <v>10</v>
      </c>
      <c r="S719">
        <v>12.5</v>
      </c>
      <c r="T719" t="s">
        <v>54</v>
      </c>
      <c r="U719" t="s">
        <v>33</v>
      </c>
      <c r="V719" t="s">
        <v>34</v>
      </c>
      <c r="W719" t="s">
        <v>33</v>
      </c>
      <c r="X719" t="s">
        <v>34</v>
      </c>
      <c r="Y719" t="s">
        <v>34</v>
      </c>
      <c r="Z719" t="s">
        <v>34</v>
      </c>
      <c r="AA719" t="s">
        <v>34</v>
      </c>
      <c r="AB719" t="s">
        <v>55</v>
      </c>
      <c r="AC719">
        <v>1</v>
      </c>
      <c r="AD719">
        <v>12.5</v>
      </c>
      <c r="AE719" t="s">
        <v>56</v>
      </c>
      <c r="AF719" t="s">
        <v>1191</v>
      </c>
    </row>
    <row r="720" spans="1:32" x14ac:dyDescent="0.25">
      <c r="A720" t="s">
        <v>789</v>
      </c>
      <c r="B720">
        <v>85</v>
      </c>
      <c r="C720" t="s">
        <v>41</v>
      </c>
      <c r="D720" t="s">
        <v>79</v>
      </c>
      <c r="E720" t="s">
        <v>33</v>
      </c>
      <c r="F720" t="s">
        <v>33</v>
      </c>
      <c r="G720" t="s">
        <v>33</v>
      </c>
      <c r="H720" t="s">
        <v>33</v>
      </c>
      <c r="I720" t="s">
        <v>34</v>
      </c>
      <c r="J720" t="s">
        <v>33</v>
      </c>
      <c r="K720" t="s">
        <v>33</v>
      </c>
      <c r="L720" t="s">
        <v>52</v>
      </c>
      <c r="M720" t="s">
        <v>52</v>
      </c>
      <c r="N720">
        <v>682</v>
      </c>
      <c r="O720">
        <v>2</v>
      </c>
      <c r="P720" t="s">
        <v>36</v>
      </c>
      <c r="Q720">
        <v>7</v>
      </c>
      <c r="R720">
        <v>7</v>
      </c>
      <c r="S720">
        <v>7</v>
      </c>
      <c r="T720" t="s">
        <v>37</v>
      </c>
      <c r="U720" t="s">
        <v>34</v>
      </c>
      <c r="V720" t="s">
        <v>33</v>
      </c>
      <c r="W720" t="s">
        <v>34</v>
      </c>
      <c r="X720" t="s">
        <v>33</v>
      </c>
      <c r="Y720" t="s">
        <v>33</v>
      </c>
      <c r="Z720" t="s">
        <v>34</v>
      </c>
      <c r="AA720" t="s">
        <v>34</v>
      </c>
      <c r="AB720" t="s">
        <v>224</v>
      </c>
      <c r="AC720">
        <v>1</v>
      </c>
      <c r="AD720">
        <v>7</v>
      </c>
      <c r="AE720" t="s">
        <v>56</v>
      </c>
      <c r="AF720" t="s">
        <v>1194</v>
      </c>
    </row>
    <row r="721" spans="1:32" x14ac:dyDescent="0.25">
      <c r="A721" t="s">
        <v>790</v>
      </c>
      <c r="B721">
        <v>55</v>
      </c>
      <c r="C721" t="s">
        <v>51</v>
      </c>
      <c r="D721" t="s">
        <v>79</v>
      </c>
      <c r="E721" t="s">
        <v>33</v>
      </c>
      <c r="F721" t="s">
        <v>33</v>
      </c>
      <c r="G721" t="s">
        <v>33</v>
      </c>
      <c r="H721" t="s">
        <v>33</v>
      </c>
      <c r="I721" t="s">
        <v>34</v>
      </c>
      <c r="J721" t="s">
        <v>34</v>
      </c>
      <c r="K721" t="s">
        <v>34</v>
      </c>
      <c r="L721" t="s">
        <v>105</v>
      </c>
      <c r="M721" t="s">
        <v>105</v>
      </c>
      <c r="N721">
        <v>689</v>
      </c>
      <c r="O721">
        <v>3</v>
      </c>
      <c r="P721" t="s">
        <v>59</v>
      </c>
      <c r="Q721">
        <v>11</v>
      </c>
      <c r="R721">
        <v>7</v>
      </c>
      <c r="S721">
        <v>9</v>
      </c>
      <c r="T721" t="s">
        <v>37</v>
      </c>
      <c r="U721" t="s">
        <v>34</v>
      </c>
      <c r="V721" t="s">
        <v>33</v>
      </c>
      <c r="W721" t="s">
        <v>33</v>
      </c>
      <c r="X721" t="s">
        <v>33</v>
      </c>
      <c r="Y721" t="s">
        <v>33</v>
      </c>
      <c r="Z721" t="s">
        <v>34</v>
      </c>
      <c r="AA721" t="s">
        <v>34</v>
      </c>
      <c r="AB721" t="s">
        <v>224</v>
      </c>
      <c r="AC721">
        <v>1</v>
      </c>
      <c r="AD721">
        <v>9</v>
      </c>
      <c r="AE721" t="s">
        <v>56</v>
      </c>
      <c r="AF721" t="s">
        <v>1194</v>
      </c>
    </row>
    <row r="722" spans="1:32" x14ac:dyDescent="0.25">
      <c r="A722" t="s">
        <v>1053</v>
      </c>
      <c r="B722">
        <v>69</v>
      </c>
      <c r="C722" t="s">
        <v>41</v>
      </c>
      <c r="D722" t="s">
        <v>32</v>
      </c>
      <c r="E722" t="s">
        <v>34</v>
      </c>
      <c r="F722" t="s">
        <v>34</v>
      </c>
      <c r="G722" t="s">
        <v>33</v>
      </c>
      <c r="H722" t="s">
        <v>33</v>
      </c>
      <c r="I722" t="s">
        <v>34</v>
      </c>
      <c r="J722" t="s">
        <v>34</v>
      </c>
      <c r="K722" t="s">
        <v>34</v>
      </c>
      <c r="L722" t="s">
        <v>105</v>
      </c>
      <c r="M722" t="s">
        <v>105</v>
      </c>
      <c r="N722">
        <v>1488</v>
      </c>
      <c r="O722">
        <v>3</v>
      </c>
      <c r="P722" t="s">
        <v>63</v>
      </c>
      <c r="Q722">
        <v>7</v>
      </c>
      <c r="R722">
        <v>7</v>
      </c>
      <c r="S722">
        <v>7</v>
      </c>
      <c r="T722" t="s">
        <v>37</v>
      </c>
      <c r="U722" t="s">
        <v>34</v>
      </c>
      <c r="V722" t="s">
        <v>34</v>
      </c>
      <c r="W722" t="s">
        <v>33</v>
      </c>
      <c r="X722" t="s">
        <v>34</v>
      </c>
      <c r="Y722" t="s">
        <v>33</v>
      </c>
      <c r="Z722" t="s">
        <v>34</v>
      </c>
      <c r="AA722" t="s">
        <v>34</v>
      </c>
      <c r="AB722" t="s">
        <v>224</v>
      </c>
      <c r="AC722">
        <v>1</v>
      </c>
      <c r="AD722">
        <v>7</v>
      </c>
      <c r="AE722" t="s">
        <v>56</v>
      </c>
      <c r="AF722" t="s">
        <v>1194</v>
      </c>
    </row>
    <row r="723" spans="1:32" x14ac:dyDescent="0.25">
      <c r="A723" t="s">
        <v>792</v>
      </c>
      <c r="B723">
        <v>81</v>
      </c>
      <c r="C723" t="s">
        <v>41</v>
      </c>
      <c r="D723" t="s">
        <v>32</v>
      </c>
      <c r="E723" t="s">
        <v>33</v>
      </c>
      <c r="F723" t="s">
        <v>33</v>
      </c>
      <c r="G723" t="s">
        <v>33</v>
      </c>
      <c r="H723" t="s">
        <v>33</v>
      </c>
      <c r="I723" t="s">
        <v>33</v>
      </c>
      <c r="J723" t="s">
        <v>34</v>
      </c>
      <c r="K723" t="s">
        <v>34</v>
      </c>
      <c r="L723" t="s">
        <v>42</v>
      </c>
      <c r="M723" t="s">
        <v>105</v>
      </c>
      <c r="N723">
        <v>1738</v>
      </c>
      <c r="O723">
        <v>4</v>
      </c>
      <c r="P723" t="s">
        <v>47</v>
      </c>
      <c r="Q723">
        <v>10</v>
      </c>
      <c r="R723">
        <v>7</v>
      </c>
      <c r="S723">
        <v>8.5</v>
      </c>
      <c r="T723" t="s">
        <v>37</v>
      </c>
      <c r="U723" t="s">
        <v>34</v>
      </c>
      <c r="V723" t="s">
        <v>33</v>
      </c>
      <c r="W723" t="s">
        <v>33</v>
      </c>
      <c r="X723" t="s">
        <v>33</v>
      </c>
      <c r="Y723" t="s">
        <v>33</v>
      </c>
      <c r="Z723" t="s">
        <v>33</v>
      </c>
      <c r="AA723" t="s">
        <v>33</v>
      </c>
      <c r="AB723" t="s">
        <v>48</v>
      </c>
      <c r="AC723">
        <v>0</v>
      </c>
      <c r="AD723">
        <v>8.5</v>
      </c>
      <c r="AE723" t="s">
        <v>39</v>
      </c>
      <c r="AF723" t="s">
        <v>1190</v>
      </c>
    </row>
    <row r="724" spans="1:32" x14ac:dyDescent="0.25">
      <c r="A724" t="s">
        <v>793</v>
      </c>
      <c r="B724">
        <v>71</v>
      </c>
      <c r="C724" t="s">
        <v>41</v>
      </c>
      <c r="D724" t="s">
        <v>32</v>
      </c>
      <c r="E724" t="s">
        <v>33</v>
      </c>
      <c r="F724" t="s">
        <v>33</v>
      </c>
      <c r="G724" t="s">
        <v>33</v>
      </c>
      <c r="H724" t="s">
        <v>33</v>
      </c>
      <c r="I724" t="s">
        <v>33</v>
      </c>
      <c r="J724" t="s">
        <v>34</v>
      </c>
      <c r="K724" t="s">
        <v>34</v>
      </c>
      <c r="L724" t="s">
        <v>105</v>
      </c>
      <c r="M724" t="s">
        <v>105</v>
      </c>
      <c r="N724">
        <v>698</v>
      </c>
      <c r="O724">
        <v>2</v>
      </c>
      <c r="P724" t="s">
        <v>66</v>
      </c>
      <c r="Q724">
        <v>15</v>
      </c>
      <c r="R724">
        <v>14</v>
      </c>
      <c r="S724">
        <v>14.5</v>
      </c>
      <c r="T724" t="s">
        <v>54</v>
      </c>
      <c r="U724" t="s">
        <v>34</v>
      </c>
      <c r="V724" t="s">
        <v>33</v>
      </c>
      <c r="W724" t="s">
        <v>34</v>
      </c>
      <c r="X724" t="s">
        <v>33</v>
      </c>
      <c r="Y724" t="s">
        <v>33</v>
      </c>
      <c r="Z724" t="s">
        <v>34</v>
      </c>
      <c r="AA724" t="s">
        <v>34</v>
      </c>
      <c r="AB724" t="s">
        <v>55</v>
      </c>
      <c r="AC724">
        <v>1</v>
      </c>
      <c r="AD724">
        <v>14.5</v>
      </c>
      <c r="AE724" t="s">
        <v>56</v>
      </c>
      <c r="AF724" t="s">
        <v>1191</v>
      </c>
    </row>
    <row r="725" spans="1:32" x14ac:dyDescent="0.25">
      <c r="A725" t="s">
        <v>794</v>
      </c>
      <c r="B725">
        <v>51</v>
      </c>
      <c r="C725" t="s">
        <v>51</v>
      </c>
      <c r="D725" t="s">
        <v>79</v>
      </c>
      <c r="E725" t="s">
        <v>33</v>
      </c>
      <c r="F725" t="s">
        <v>33</v>
      </c>
      <c r="G725" t="s">
        <v>33</v>
      </c>
      <c r="H725" t="s">
        <v>34</v>
      </c>
      <c r="I725" t="s">
        <v>34</v>
      </c>
      <c r="J725" t="s">
        <v>34</v>
      </c>
      <c r="K725" t="s">
        <v>34</v>
      </c>
      <c r="L725" t="s">
        <v>105</v>
      </c>
      <c r="M725" t="s">
        <v>52</v>
      </c>
      <c r="N725">
        <v>1469</v>
      </c>
      <c r="O725">
        <v>3</v>
      </c>
      <c r="P725" t="s">
        <v>59</v>
      </c>
      <c r="Q725">
        <v>6</v>
      </c>
      <c r="R725">
        <v>4</v>
      </c>
      <c r="S725">
        <v>5</v>
      </c>
      <c r="T725" t="s">
        <v>37</v>
      </c>
      <c r="U725" t="s">
        <v>33</v>
      </c>
      <c r="V725" t="s">
        <v>34</v>
      </c>
      <c r="W725" t="s">
        <v>33</v>
      </c>
      <c r="X725" t="s">
        <v>34</v>
      </c>
      <c r="Y725" t="s">
        <v>33</v>
      </c>
      <c r="Z725" t="s">
        <v>33</v>
      </c>
      <c r="AA725" t="s">
        <v>34</v>
      </c>
      <c r="AB725" t="s">
        <v>38</v>
      </c>
      <c r="AC725">
        <v>0</v>
      </c>
      <c r="AD725">
        <v>5</v>
      </c>
      <c r="AE725" t="s">
        <v>39</v>
      </c>
      <c r="AF725" t="s">
        <v>1192</v>
      </c>
    </row>
    <row r="726" spans="1:32" x14ac:dyDescent="0.25">
      <c r="A726" t="s">
        <v>1050</v>
      </c>
      <c r="B726">
        <v>69</v>
      </c>
      <c r="C726" t="s">
        <v>41</v>
      </c>
      <c r="D726" t="s">
        <v>32</v>
      </c>
      <c r="E726" t="s">
        <v>33</v>
      </c>
      <c r="F726" t="s">
        <v>33</v>
      </c>
      <c r="G726" t="s">
        <v>33</v>
      </c>
      <c r="H726" t="s">
        <v>33</v>
      </c>
      <c r="I726" t="s">
        <v>33</v>
      </c>
      <c r="J726" t="s">
        <v>34</v>
      </c>
      <c r="K726" t="s">
        <v>33</v>
      </c>
      <c r="L726" t="s">
        <v>105</v>
      </c>
      <c r="M726" t="s">
        <v>105</v>
      </c>
      <c r="N726">
        <v>1448</v>
      </c>
      <c r="O726">
        <v>3</v>
      </c>
      <c r="P726" t="s">
        <v>59</v>
      </c>
      <c r="Q726">
        <v>4</v>
      </c>
      <c r="R726">
        <v>4</v>
      </c>
      <c r="S726">
        <v>4</v>
      </c>
      <c r="T726" t="s">
        <v>44</v>
      </c>
      <c r="U726" t="s">
        <v>34</v>
      </c>
      <c r="V726" t="s">
        <v>33</v>
      </c>
      <c r="W726" t="s">
        <v>33</v>
      </c>
      <c r="X726" t="s">
        <v>33</v>
      </c>
      <c r="Y726" t="s">
        <v>34</v>
      </c>
      <c r="Z726" t="s">
        <v>33</v>
      </c>
      <c r="AA726" t="s">
        <v>34</v>
      </c>
      <c r="AB726" t="s">
        <v>55</v>
      </c>
      <c r="AC726">
        <v>1</v>
      </c>
      <c r="AD726">
        <v>4</v>
      </c>
      <c r="AE726" t="s">
        <v>56</v>
      </c>
      <c r="AF726" t="s">
        <v>1191</v>
      </c>
    </row>
    <row r="727" spans="1:32" x14ac:dyDescent="0.25">
      <c r="A727" t="s">
        <v>796</v>
      </c>
      <c r="B727">
        <v>60</v>
      </c>
      <c r="C727" t="s">
        <v>41</v>
      </c>
      <c r="D727" t="s">
        <v>79</v>
      </c>
      <c r="E727" t="s">
        <v>33</v>
      </c>
      <c r="F727" t="s">
        <v>33</v>
      </c>
      <c r="G727" t="s">
        <v>33</v>
      </c>
      <c r="H727" t="s">
        <v>33</v>
      </c>
      <c r="I727" t="s">
        <v>34</v>
      </c>
      <c r="J727" t="s">
        <v>33</v>
      </c>
      <c r="K727" t="s">
        <v>33</v>
      </c>
      <c r="L727" t="s">
        <v>105</v>
      </c>
      <c r="M727" t="s">
        <v>105</v>
      </c>
      <c r="N727">
        <v>705</v>
      </c>
      <c r="O727">
        <v>3</v>
      </c>
      <c r="P727" t="s">
        <v>66</v>
      </c>
      <c r="Q727">
        <v>6</v>
      </c>
      <c r="R727">
        <v>5</v>
      </c>
      <c r="S727">
        <v>5.5</v>
      </c>
      <c r="T727" t="s">
        <v>37</v>
      </c>
      <c r="U727" t="s">
        <v>34</v>
      </c>
      <c r="V727" t="s">
        <v>33</v>
      </c>
      <c r="W727" t="s">
        <v>33</v>
      </c>
      <c r="X727" t="s">
        <v>33</v>
      </c>
      <c r="Y727" t="s">
        <v>33</v>
      </c>
      <c r="Z727" t="s">
        <v>34</v>
      </c>
      <c r="AA727" t="s">
        <v>34</v>
      </c>
      <c r="AB727" t="s">
        <v>55</v>
      </c>
      <c r="AC727">
        <v>1</v>
      </c>
      <c r="AD727">
        <v>5.5</v>
      </c>
      <c r="AE727" t="s">
        <v>56</v>
      </c>
      <c r="AF727" t="s">
        <v>1191</v>
      </c>
    </row>
    <row r="728" spans="1:32" x14ac:dyDescent="0.25">
      <c r="A728" t="s">
        <v>1049</v>
      </c>
      <c r="B728">
        <v>66</v>
      </c>
      <c r="C728" t="s">
        <v>41</v>
      </c>
      <c r="D728" t="s">
        <v>79</v>
      </c>
      <c r="E728" t="s">
        <v>33</v>
      </c>
      <c r="F728" t="s">
        <v>33</v>
      </c>
      <c r="G728" t="s">
        <v>33</v>
      </c>
      <c r="H728" t="s">
        <v>33</v>
      </c>
      <c r="I728" t="s">
        <v>34</v>
      </c>
      <c r="J728" t="s">
        <v>34</v>
      </c>
      <c r="K728" t="s">
        <v>34</v>
      </c>
      <c r="L728" t="s">
        <v>560</v>
      </c>
      <c r="M728" t="s">
        <v>560</v>
      </c>
      <c r="N728">
        <v>1439</v>
      </c>
      <c r="O728">
        <v>4</v>
      </c>
      <c r="P728" t="s">
        <v>145</v>
      </c>
      <c r="Q728">
        <v>15</v>
      </c>
      <c r="R728">
        <v>15</v>
      </c>
      <c r="S728">
        <v>15</v>
      </c>
      <c r="T728" t="s">
        <v>54</v>
      </c>
      <c r="U728" t="s">
        <v>33</v>
      </c>
      <c r="V728" t="s">
        <v>33</v>
      </c>
      <c r="W728" t="s">
        <v>33</v>
      </c>
      <c r="X728" t="s">
        <v>33</v>
      </c>
      <c r="Y728" t="s">
        <v>33</v>
      </c>
      <c r="Z728" t="s">
        <v>34</v>
      </c>
      <c r="AA728" t="s">
        <v>34</v>
      </c>
      <c r="AB728" t="s">
        <v>48</v>
      </c>
      <c r="AC728">
        <v>0</v>
      </c>
      <c r="AD728">
        <v>15</v>
      </c>
      <c r="AE728" t="s">
        <v>39</v>
      </c>
      <c r="AF728" t="s">
        <v>1190</v>
      </c>
    </row>
    <row r="729" spans="1:32" x14ac:dyDescent="0.25">
      <c r="A729" t="s">
        <v>798</v>
      </c>
      <c r="B729">
        <v>81</v>
      </c>
      <c r="C729" t="s">
        <v>41</v>
      </c>
      <c r="D729" t="s">
        <v>79</v>
      </c>
      <c r="E729" t="s">
        <v>33</v>
      </c>
      <c r="F729" t="s">
        <v>33</v>
      </c>
      <c r="G729" t="s">
        <v>33</v>
      </c>
      <c r="H729" t="s">
        <v>34</v>
      </c>
      <c r="I729" t="s">
        <v>33</v>
      </c>
      <c r="J729" t="s">
        <v>34</v>
      </c>
      <c r="K729" t="s">
        <v>34</v>
      </c>
      <c r="L729" t="s">
        <v>52</v>
      </c>
      <c r="M729" t="s">
        <v>52</v>
      </c>
      <c r="N729">
        <v>710</v>
      </c>
      <c r="O729">
        <v>1</v>
      </c>
      <c r="P729" t="s">
        <v>145</v>
      </c>
      <c r="Q729">
        <v>15</v>
      </c>
      <c r="R729">
        <v>12</v>
      </c>
      <c r="S729">
        <v>13.5</v>
      </c>
      <c r="T729" t="s">
        <v>54</v>
      </c>
      <c r="U729" t="s">
        <v>34</v>
      </c>
      <c r="V729" t="s">
        <v>34</v>
      </c>
      <c r="W729" t="s">
        <v>33</v>
      </c>
      <c r="X729" t="s">
        <v>34</v>
      </c>
      <c r="Y729" t="s">
        <v>33</v>
      </c>
      <c r="Z729" t="s">
        <v>33</v>
      </c>
      <c r="AA729" t="s">
        <v>34</v>
      </c>
      <c r="AB729" t="s">
        <v>224</v>
      </c>
      <c r="AC729">
        <v>1</v>
      </c>
      <c r="AD729">
        <v>13.5</v>
      </c>
      <c r="AE729" t="s">
        <v>56</v>
      </c>
      <c r="AF729" t="s">
        <v>1194</v>
      </c>
    </row>
    <row r="730" spans="1:32" x14ac:dyDescent="0.25">
      <c r="A730" t="s">
        <v>799</v>
      </c>
      <c r="B730">
        <v>54</v>
      </c>
      <c r="C730" t="s">
        <v>51</v>
      </c>
      <c r="D730" t="s">
        <v>79</v>
      </c>
      <c r="E730" t="s">
        <v>33</v>
      </c>
      <c r="F730" t="s">
        <v>34</v>
      </c>
      <c r="G730" t="s">
        <v>33</v>
      </c>
      <c r="H730" t="s">
        <v>33</v>
      </c>
      <c r="I730" t="s">
        <v>34</v>
      </c>
      <c r="J730" t="s">
        <v>34</v>
      </c>
      <c r="K730" t="s">
        <v>34</v>
      </c>
      <c r="L730" t="s">
        <v>105</v>
      </c>
      <c r="M730" t="s">
        <v>105</v>
      </c>
      <c r="N730">
        <v>714</v>
      </c>
      <c r="O730">
        <v>4</v>
      </c>
      <c r="P730" t="s">
        <v>59</v>
      </c>
      <c r="Q730">
        <v>14</v>
      </c>
      <c r="R730">
        <v>12</v>
      </c>
      <c r="S730">
        <v>13</v>
      </c>
      <c r="T730" t="s">
        <v>54</v>
      </c>
      <c r="U730" t="s">
        <v>34</v>
      </c>
      <c r="V730" t="s">
        <v>34</v>
      </c>
      <c r="W730" t="s">
        <v>33</v>
      </c>
      <c r="X730" t="s">
        <v>34</v>
      </c>
      <c r="Y730" t="s">
        <v>33</v>
      </c>
      <c r="Z730" t="s">
        <v>34</v>
      </c>
      <c r="AA730" t="s">
        <v>34</v>
      </c>
      <c r="AB730" t="s">
        <v>106</v>
      </c>
      <c r="AC730">
        <v>1</v>
      </c>
      <c r="AD730">
        <v>13</v>
      </c>
      <c r="AE730" t="s">
        <v>56</v>
      </c>
      <c r="AF730" t="s">
        <v>1195</v>
      </c>
    </row>
    <row r="731" spans="1:32" x14ac:dyDescent="0.25">
      <c r="A731" t="s">
        <v>800</v>
      </c>
      <c r="B731">
        <v>27</v>
      </c>
      <c r="C731" t="s">
        <v>31</v>
      </c>
      <c r="D731" t="s">
        <v>79</v>
      </c>
      <c r="E731" t="s">
        <v>33</v>
      </c>
      <c r="F731" t="s">
        <v>34</v>
      </c>
      <c r="G731" t="s">
        <v>33</v>
      </c>
      <c r="H731" t="s">
        <v>33</v>
      </c>
      <c r="I731" t="s">
        <v>34</v>
      </c>
      <c r="J731" t="s">
        <v>33</v>
      </c>
      <c r="K731" t="s">
        <v>33</v>
      </c>
      <c r="L731" t="s">
        <v>560</v>
      </c>
      <c r="M731" t="s">
        <v>560</v>
      </c>
      <c r="N731">
        <v>715</v>
      </c>
      <c r="O731">
        <v>4</v>
      </c>
      <c r="P731" t="s">
        <v>81</v>
      </c>
      <c r="Q731">
        <v>6</v>
      </c>
      <c r="R731">
        <v>5</v>
      </c>
      <c r="S731">
        <v>5.5</v>
      </c>
      <c r="T731" t="s">
        <v>37</v>
      </c>
      <c r="U731" t="s">
        <v>33</v>
      </c>
      <c r="V731" t="s">
        <v>33</v>
      </c>
      <c r="W731" t="s">
        <v>33</v>
      </c>
      <c r="X731" t="s">
        <v>33</v>
      </c>
      <c r="Y731" t="s">
        <v>33</v>
      </c>
      <c r="Z731" t="s">
        <v>33</v>
      </c>
      <c r="AA731" t="s">
        <v>34</v>
      </c>
      <c r="AB731" t="s">
        <v>38</v>
      </c>
      <c r="AC731">
        <v>0</v>
      </c>
      <c r="AD731">
        <v>5.5</v>
      </c>
      <c r="AE731" t="s">
        <v>39</v>
      </c>
      <c r="AF731" t="s">
        <v>1192</v>
      </c>
    </row>
    <row r="732" spans="1:32" x14ac:dyDescent="0.25">
      <c r="A732" t="s">
        <v>801</v>
      </c>
      <c r="B732">
        <v>63</v>
      </c>
      <c r="C732" t="s">
        <v>41</v>
      </c>
      <c r="D732" t="s">
        <v>32</v>
      </c>
      <c r="E732" t="s">
        <v>33</v>
      </c>
      <c r="F732" t="s">
        <v>34</v>
      </c>
      <c r="G732" t="s">
        <v>33</v>
      </c>
      <c r="H732" t="s">
        <v>34</v>
      </c>
      <c r="I732" t="s">
        <v>34</v>
      </c>
      <c r="J732" t="s">
        <v>34</v>
      </c>
      <c r="K732" t="s">
        <v>34</v>
      </c>
      <c r="L732" t="s">
        <v>52</v>
      </c>
      <c r="M732" t="s">
        <v>52</v>
      </c>
      <c r="N732">
        <v>720</v>
      </c>
      <c r="O732">
        <v>3</v>
      </c>
      <c r="P732" t="s">
        <v>66</v>
      </c>
      <c r="Q732">
        <v>8</v>
      </c>
      <c r="R732">
        <v>8</v>
      </c>
      <c r="S732">
        <v>8</v>
      </c>
      <c r="T732" t="s">
        <v>37</v>
      </c>
      <c r="U732" t="s">
        <v>34</v>
      </c>
      <c r="V732" t="s">
        <v>33</v>
      </c>
      <c r="W732" t="s">
        <v>34</v>
      </c>
      <c r="X732" t="s">
        <v>33</v>
      </c>
      <c r="Y732" t="s">
        <v>34</v>
      </c>
      <c r="Z732" t="s">
        <v>34</v>
      </c>
      <c r="AA732" t="s">
        <v>34</v>
      </c>
      <c r="AB732" t="s">
        <v>55</v>
      </c>
      <c r="AC732">
        <v>1</v>
      </c>
      <c r="AD732">
        <v>8</v>
      </c>
      <c r="AE732" t="s">
        <v>56</v>
      </c>
      <c r="AF732" t="s">
        <v>1191</v>
      </c>
    </row>
    <row r="733" spans="1:32" x14ac:dyDescent="0.25">
      <c r="A733" t="s">
        <v>1048</v>
      </c>
      <c r="B733">
        <v>94</v>
      </c>
      <c r="C733" t="s">
        <v>41</v>
      </c>
      <c r="D733" t="s">
        <v>32</v>
      </c>
      <c r="E733" t="s">
        <v>33</v>
      </c>
      <c r="F733" t="s">
        <v>33</v>
      </c>
      <c r="G733" t="s">
        <v>33</v>
      </c>
      <c r="H733" t="s">
        <v>33</v>
      </c>
      <c r="I733" t="s">
        <v>33</v>
      </c>
      <c r="J733" t="s">
        <v>34</v>
      </c>
      <c r="K733" t="s">
        <v>34</v>
      </c>
      <c r="L733" t="s">
        <v>105</v>
      </c>
      <c r="M733" t="s">
        <v>105</v>
      </c>
      <c r="N733">
        <v>1039</v>
      </c>
      <c r="O733">
        <v>1</v>
      </c>
      <c r="P733" t="s">
        <v>43</v>
      </c>
      <c r="Q733">
        <v>20</v>
      </c>
      <c r="R733">
        <v>18</v>
      </c>
      <c r="S733">
        <v>19</v>
      </c>
      <c r="T733" t="s">
        <v>54</v>
      </c>
      <c r="U733" t="s">
        <v>34</v>
      </c>
      <c r="V733" t="s">
        <v>34</v>
      </c>
      <c r="W733" t="s">
        <v>33</v>
      </c>
      <c r="X733" t="s">
        <v>33</v>
      </c>
      <c r="Y733" t="s">
        <v>33</v>
      </c>
      <c r="Z733" t="s">
        <v>34</v>
      </c>
      <c r="AA733" t="s">
        <v>34</v>
      </c>
      <c r="AB733" t="s">
        <v>224</v>
      </c>
      <c r="AC733">
        <v>1</v>
      </c>
      <c r="AD733">
        <v>19</v>
      </c>
      <c r="AE733" t="s">
        <v>56</v>
      </c>
      <c r="AF733" t="s">
        <v>1194</v>
      </c>
    </row>
    <row r="734" spans="1:32" x14ac:dyDescent="0.25">
      <c r="A734" t="s">
        <v>803</v>
      </c>
      <c r="B734">
        <v>21</v>
      </c>
      <c r="C734" t="s">
        <v>31</v>
      </c>
      <c r="D734" t="s">
        <v>79</v>
      </c>
      <c r="E734" t="s">
        <v>33</v>
      </c>
      <c r="F734" t="s">
        <v>33</v>
      </c>
      <c r="G734" t="s">
        <v>33</v>
      </c>
      <c r="H734" t="s">
        <v>33</v>
      </c>
      <c r="I734" t="s">
        <v>34</v>
      </c>
      <c r="J734" t="s">
        <v>34</v>
      </c>
      <c r="K734" t="s">
        <v>34</v>
      </c>
      <c r="L734" t="s">
        <v>537</v>
      </c>
      <c r="M734" t="s">
        <v>560</v>
      </c>
      <c r="N734">
        <v>729</v>
      </c>
      <c r="O734">
        <v>5</v>
      </c>
      <c r="P734" t="s">
        <v>36</v>
      </c>
      <c r="Q734">
        <v>10</v>
      </c>
      <c r="R734">
        <v>9</v>
      </c>
      <c r="S734">
        <v>9.5</v>
      </c>
      <c r="T734" t="s">
        <v>37</v>
      </c>
      <c r="U734" t="s">
        <v>33</v>
      </c>
      <c r="V734" t="s">
        <v>34</v>
      </c>
      <c r="W734" t="s">
        <v>33</v>
      </c>
      <c r="X734" t="s">
        <v>33</v>
      </c>
      <c r="Y734" t="s">
        <v>33</v>
      </c>
      <c r="Z734" t="s">
        <v>33</v>
      </c>
      <c r="AA734" t="s">
        <v>34</v>
      </c>
      <c r="AB734" t="s">
        <v>38</v>
      </c>
      <c r="AC734">
        <v>0</v>
      </c>
      <c r="AD734">
        <v>9.5</v>
      </c>
      <c r="AE734" t="s">
        <v>39</v>
      </c>
      <c r="AF734" t="s">
        <v>1192</v>
      </c>
    </row>
    <row r="735" spans="1:32" x14ac:dyDescent="0.25">
      <c r="A735" t="s">
        <v>804</v>
      </c>
      <c r="B735">
        <v>65</v>
      </c>
      <c r="C735" t="s">
        <v>41</v>
      </c>
      <c r="D735" t="s">
        <v>32</v>
      </c>
      <c r="E735" t="s">
        <v>33</v>
      </c>
      <c r="F735" t="s">
        <v>33</v>
      </c>
      <c r="G735" t="s">
        <v>33</v>
      </c>
      <c r="H735" t="s">
        <v>34</v>
      </c>
      <c r="I735" t="s">
        <v>34</v>
      </c>
      <c r="J735" t="s">
        <v>34</v>
      </c>
      <c r="K735" t="s">
        <v>34</v>
      </c>
      <c r="L735" t="s">
        <v>52</v>
      </c>
      <c r="M735" t="s">
        <v>105</v>
      </c>
      <c r="N735">
        <v>1817</v>
      </c>
      <c r="O735">
        <v>2</v>
      </c>
      <c r="P735" t="s">
        <v>66</v>
      </c>
      <c r="Q735">
        <v>6</v>
      </c>
      <c r="R735">
        <v>4</v>
      </c>
      <c r="S735">
        <v>5</v>
      </c>
      <c r="T735" t="s">
        <v>37</v>
      </c>
      <c r="U735" t="s">
        <v>34</v>
      </c>
      <c r="V735" t="s">
        <v>33</v>
      </c>
      <c r="W735" t="s">
        <v>33</v>
      </c>
      <c r="X735" t="s">
        <v>33</v>
      </c>
      <c r="Y735" t="s">
        <v>33</v>
      </c>
      <c r="Z735" t="s">
        <v>34</v>
      </c>
      <c r="AA735" t="s">
        <v>33</v>
      </c>
      <c r="AB735" t="s">
        <v>45</v>
      </c>
      <c r="AC735">
        <v>0</v>
      </c>
      <c r="AD735">
        <v>5</v>
      </c>
      <c r="AE735" t="s">
        <v>39</v>
      </c>
      <c r="AF735" t="s">
        <v>1193</v>
      </c>
    </row>
    <row r="736" spans="1:32" x14ac:dyDescent="0.25">
      <c r="A736" t="s">
        <v>805</v>
      </c>
      <c r="B736">
        <v>80</v>
      </c>
      <c r="C736" t="s">
        <v>41</v>
      </c>
      <c r="D736" t="s">
        <v>32</v>
      </c>
      <c r="E736" t="s">
        <v>33</v>
      </c>
      <c r="F736" t="s">
        <v>33</v>
      </c>
      <c r="G736" t="s">
        <v>33</v>
      </c>
      <c r="H736" t="s">
        <v>33</v>
      </c>
      <c r="I736" t="s">
        <v>33</v>
      </c>
      <c r="J736" t="s">
        <v>34</v>
      </c>
      <c r="K736" t="s">
        <v>34</v>
      </c>
      <c r="L736" t="s">
        <v>35</v>
      </c>
      <c r="M736" t="s">
        <v>35</v>
      </c>
      <c r="N736">
        <v>732</v>
      </c>
      <c r="O736">
        <v>2</v>
      </c>
      <c r="P736" t="s">
        <v>53</v>
      </c>
      <c r="Q736">
        <v>5</v>
      </c>
      <c r="R736">
        <v>5</v>
      </c>
      <c r="S736">
        <v>5</v>
      </c>
      <c r="T736" t="s">
        <v>37</v>
      </c>
      <c r="U736" t="s">
        <v>34</v>
      </c>
      <c r="V736" t="s">
        <v>34</v>
      </c>
      <c r="W736" t="s">
        <v>33</v>
      </c>
      <c r="X736" t="s">
        <v>33</v>
      </c>
      <c r="Y736" t="s">
        <v>33</v>
      </c>
      <c r="Z736" t="s">
        <v>34</v>
      </c>
      <c r="AA736" t="s">
        <v>34</v>
      </c>
      <c r="AB736" t="s">
        <v>55</v>
      </c>
      <c r="AC736">
        <v>1</v>
      </c>
      <c r="AD736">
        <v>5</v>
      </c>
      <c r="AE736" t="s">
        <v>56</v>
      </c>
      <c r="AF736" t="s">
        <v>1191</v>
      </c>
    </row>
    <row r="737" spans="1:32" x14ac:dyDescent="0.25">
      <c r="A737" t="s">
        <v>1047</v>
      </c>
      <c r="B737">
        <v>74</v>
      </c>
      <c r="C737" t="s">
        <v>41</v>
      </c>
      <c r="D737" t="s">
        <v>32</v>
      </c>
      <c r="E737" t="s">
        <v>33</v>
      </c>
      <c r="F737" t="s">
        <v>33</v>
      </c>
      <c r="G737" t="s">
        <v>33</v>
      </c>
      <c r="H737" t="s">
        <v>33</v>
      </c>
      <c r="I737" t="s">
        <v>33</v>
      </c>
      <c r="J737" t="s">
        <v>34</v>
      </c>
      <c r="K737" t="s">
        <v>33</v>
      </c>
      <c r="L737" t="s">
        <v>52</v>
      </c>
      <c r="M737" t="s">
        <v>52</v>
      </c>
      <c r="N737">
        <v>1538</v>
      </c>
      <c r="O737">
        <v>2</v>
      </c>
      <c r="P737" t="s">
        <v>68</v>
      </c>
      <c r="Q737">
        <v>5</v>
      </c>
      <c r="R737">
        <v>3</v>
      </c>
      <c r="S737">
        <v>4</v>
      </c>
      <c r="T737" t="s">
        <v>44</v>
      </c>
      <c r="U737" t="s">
        <v>34</v>
      </c>
      <c r="V737" t="s">
        <v>34</v>
      </c>
      <c r="W737" t="s">
        <v>33</v>
      </c>
      <c r="X737" t="s">
        <v>33</v>
      </c>
      <c r="Y737" t="s">
        <v>34</v>
      </c>
      <c r="Z737" t="s">
        <v>34</v>
      </c>
      <c r="AA737" t="s">
        <v>34</v>
      </c>
      <c r="AB737" t="s">
        <v>55</v>
      </c>
      <c r="AC737">
        <v>1</v>
      </c>
      <c r="AD737">
        <v>4</v>
      </c>
      <c r="AE737" t="s">
        <v>56</v>
      </c>
      <c r="AF737" t="s">
        <v>1191</v>
      </c>
    </row>
    <row r="738" spans="1:32" x14ac:dyDescent="0.25">
      <c r="A738" t="s">
        <v>807</v>
      </c>
      <c r="B738">
        <v>71</v>
      </c>
      <c r="C738" t="s">
        <v>41</v>
      </c>
      <c r="D738" t="s">
        <v>32</v>
      </c>
      <c r="E738" t="s">
        <v>33</v>
      </c>
      <c r="F738" t="s">
        <v>33</v>
      </c>
      <c r="G738" t="s">
        <v>33</v>
      </c>
      <c r="H738" t="s">
        <v>33</v>
      </c>
      <c r="I738" t="s">
        <v>34</v>
      </c>
      <c r="J738" t="s">
        <v>33</v>
      </c>
      <c r="K738" t="s">
        <v>33</v>
      </c>
      <c r="L738" t="s">
        <v>52</v>
      </c>
      <c r="M738" t="s">
        <v>52</v>
      </c>
      <c r="N738">
        <v>737</v>
      </c>
      <c r="O738">
        <v>2</v>
      </c>
      <c r="P738" t="s">
        <v>36</v>
      </c>
      <c r="Q738">
        <v>6</v>
      </c>
      <c r="R738">
        <v>5</v>
      </c>
      <c r="S738">
        <v>5.5</v>
      </c>
      <c r="T738" t="s">
        <v>37</v>
      </c>
      <c r="U738" t="s">
        <v>34</v>
      </c>
      <c r="V738" t="s">
        <v>34</v>
      </c>
      <c r="W738" t="s">
        <v>33</v>
      </c>
      <c r="X738" t="s">
        <v>33</v>
      </c>
      <c r="Y738" t="s">
        <v>34</v>
      </c>
      <c r="Z738" t="s">
        <v>34</v>
      </c>
      <c r="AA738" t="s">
        <v>34</v>
      </c>
      <c r="AB738" t="s">
        <v>55</v>
      </c>
      <c r="AC738">
        <v>1</v>
      </c>
      <c r="AD738">
        <v>5.5</v>
      </c>
      <c r="AE738" t="s">
        <v>56</v>
      </c>
      <c r="AF738" t="s">
        <v>1191</v>
      </c>
    </row>
    <row r="739" spans="1:32" x14ac:dyDescent="0.25">
      <c r="A739" t="s">
        <v>1046</v>
      </c>
      <c r="B739">
        <v>77</v>
      </c>
      <c r="C739" t="s">
        <v>41</v>
      </c>
      <c r="D739" t="s">
        <v>32</v>
      </c>
      <c r="E739" t="s">
        <v>33</v>
      </c>
      <c r="F739" t="s">
        <v>33</v>
      </c>
      <c r="G739" t="s">
        <v>33</v>
      </c>
      <c r="H739" t="s">
        <v>34</v>
      </c>
      <c r="I739" t="s">
        <v>33</v>
      </c>
      <c r="J739" t="s">
        <v>34</v>
      </c>
      <c r="K739" t="s">
        <v>34</v>
      </c>
      <c r="L739" t="s">
        <v>52</v>
      </c>
      <c r="M739" t="s">
        <v>52</v>
      </c>
      <c r="N739">
        <v>1431</v>
      </c>
      <c r="O739">
        <v>2</v>
      </c>
      <c r="P739" t="s">
        <v>53</v>
      </c>
      <c r="Q739">
        <v>10</v>
      </c>
      <c r="R739">
        <v>9</v>
      </c>
      <c r="S739">
        <v>9.5</v>
      </c>
      <c r="T739" t="s">
        <v>37</v>
      </c>
      <c r="U739" t="s">
        <v>34</v>
      </c>
      <c r="V739" t="s">
        <v>34</v>
      </c>
      <c r="W739" t="s">
        <v>33</v>
      </c>
      <c r="X739" t="s">
        <v>34</v>
      </c>
      <c r="Y739" t="s">
        <v>34</v>
      </c>
      <c r="Z739" t="s">
        <v>34</v>
      </c>
      <c r="AA739" t="s">
        <v>34</v>
      </c>
      <c r="AB739" t="s">
        <v>48</v>
      </c>
      <c r="AC739">
        <v>0</v>
      </c>
      <c r="AD739">
        <v>9.5</v>
      </c>
      <c r="AE739" t="s">
        <v>39</v>
      </c>
      <c r="AF739" t="s">
        <v>1190</v>
      </c>
    </row>
    <row r="740" spans="1:32" x14ac:dyDescent="0.25">
      <c r="A740" t="s">
        <v>809</v>
      </c>
      <c r="B740">
        <v>54</v>
      </c>
      <c r="C740" t="s">
        <v>51</v>
      </c>
      <c r="D740" t="s">
        <v>79</v>
      </c>
      <c r="E740" t="s">
        <v>33</v>
      </c>
      <c r="F740" t="s">
        <v>33</v>
      </c>
      <c r="G740" t="s">
        <v>33</v>
      </c>
      <c r="H740" t="s">
        <v>34</v>
      </c>
      <c r="I740" t="s">
        <v>34</v>
      </c>
      <c r="J740" t="s">
        <v>34</v>
      </c>
      <c r="K740" t="s">
        <v>34</v>
      </c>
      <c r="L740" t="s">
        <v>105</v>
      </c>
      <c r="M740" t="s">
        <v>105</v>
      </c>
      <c r="N740">
        <v>4450</v>
      </c>
      <c r="O740">
        <v>3</v>
      </c>
      <c r="P740" t="s">
        <v>47</v>
      </c>
      <c r="Q740">
        <v>10</v>
      </c>
      <c r="R740">
        <v>10</v>
      </c>
      <c r="S740">
        <v>10</v>
      </c>
      <c r="T740" t="s">
        <v>37</v>
      </c>
      <c r="U740" t="s">
        <v>33</v>
      </c>
      <c r="V740" t="s">
        <v>33</v>
      </c>
      <c r="W740" t="s">
        <v>33</v>
      </c>
      <c r="X740" t="s">
        <v>33</v>
      </c>
      <c r="Y740" t="s">
        <v>33</v>
      </c>
      <c r="Z740" t="s">
        <v>33</v>
      </c>
      <c r="AA740" t="s">
        <v>33</v>
      </c>
      <c r="AB740" t="s">
        <v>48</v>
      </c>
      <c r="AC740">
        <v>0</v>
      </c>
      <c r="AD740">
        <v>10</v>
      </c>
      <c r="AE740" t="s">
        <v>39</v>
      </c>
      <c r="AF740" t="s">
        <v>1190</v>
      </c>
    </row>
    <row r="741" spans="1:32" x14ac:dyDescent="0.25">
      <c r="A741" t="s">
        <v>810</v>
      </c>
      <c r="B741">
        <v>68</v>
      </c>
      <c r="C741" t="s">
        <v>41</v>
      </c>
      <c r="D741" t="s">
        <v>32</v>
      </c>
      <c r="E741" t="s">
        <v>34</v>
      </c>
      <c r="F741" t="s">
        <v>34</v>
      </c>
      <c r="G741" t="s">
        <v>33</v>
      </c>
      <c r="H741" t="s">
        <v>34</v>
      </c>
      <c r="I741" t="s">
        <v>34</v>
      </c>
      <c r="J741" t="s">
        <v>33</v>
      </c>
      <c r="K741" t="s">
        <v>33</v>
      </c>
      <c r="L741" t="s">
        <v>105</v>
      </c>
      <c r="M741" t="s">
        <v>105</v>
      </c>
      <c r="N741">
        <v>742</v>
      </c>
      <c r="O741">
        <v>2</v>
      </c>
      <c r="P741" t="s">
        <v>47</v>
      </c>
      <c r="Q741">
        <v>10</v>
      </c>
      <c r="R741">
        <v>8</v>
      </c>
      <c r="S741">
        <v>9</v>
      </c>
      <c r="T741" t="s">
        <v>37</v>
      </c>
      <c r="U741" t="s">
        <v>34</v>
      </c>
      <c r="V741" t="s">
        <v>34</v>
      </c>
      <c r="W741" t="s">
        <v>33</v>
      </c>
      <c r="X741" t="s">
        <v>33</v>
      </c>
      <c r="Y741" t="s">
        <v>33</v>
      </c>
      <c r="Z741" t="s">
        <v>34</v>
      </c>
      <c r="AA741" t="s">
        <v>34</v>
      </c>
      <c r="AB741" t="s">
        <v>224</v>
      </c>
      <c r="AC741">
        <v>1</v>
      </c>
      <c r="AD741">
        <v>9</v>
      </c>
      <c r="AE741" t="s">
        <v>56</v>
      </c>
      <c r="AF741" t="s">
        <v>1194</v>
      </c>
    </row>
    <row r="742" spans="1:32" x14ac:dyDescent="0.25">
      <c r="A742" t="s">
        <v>1045</v>
      </c>
      <c r="B742">
        <v>27</v>
      </c>
      <c r="C742" t="s">
        <v>31</v>
      </c>
      <c r="D742" t="s">
        <v>79</v>
      </c>
      <c r="E742" t="s">
        <v>33</v>
      </c>
      <c r="F742" t="s">
        <v>34</v>
      </c>
      <c r="G742" t="s">
        <v>33</v>
      </c>
      <c r="H742" t="s">
        <v>33</v>
      </c>
      <c r="I742" t="s">
        <v>34</v>
      </c>
      <c r="J742" t="s">
        <v>34</v>
      </c>
      <c r="K742" t="s">
        <v>34</v>
      </c>
      <c r="L742" t="s">
        <v>105</v>
      </c>
      <c r="M742" t="s">
        <v>105</v>
      </c>
      <c r="N742">
        <v>1496</v>
      </c>
      <c r="O742">
        <v>4</v>
      </c>
      <c r="P742" t="s">
        <v>93</v>
      </c>
      <c r="Q742">
        <v>8</v>
      </c>
      <c r="R742">
        <v>5</v>
      </c>
      <c r="S742">
        <v>6.5</v>
      </c>
      <c r="T742" t="s">
        <v>37</v>
      </c>
      <c r="U742" t="s">
        <v>33</v>
      </c>
      <c r="V742" t="s">
        <v>34</v>
      </c>
      <c r="W742" t="s">
        <v>33</v>
      </c>
      <c r="X742" t="s">
        <v>33</v>
      </c>
      <c r="Y742" t="s">
        <v>33</v>
      </c>
      <c r="Z742" t="s">
        <v>34</v>
      </c>
      <c r="AA742" t="s">
        <v>34</v>
      </c>
      <c r="AB742" t="s">
        <v>38</v>
      </c>
      <c r="AC742">
        <v>0</v>
      </c>
      <c r="AD742">
        <v>6.5</v>
      </c>
      <c r="AE742" t="s">
        <v>39</v>
      </c>
      <c r="AF742" t="s">
        <v>1192</v>
      </c>
    </row>
    <row r="743" spans="1:32" x14ac:dyDescent="0.25">
      <c r="A743" t="s">
        <v>812</v>
      </c>
      <c r="B743">
        <v>83</v>
      </c>
      <c r="C743" t="s">
        <v>41</v>
      </c>
      <c r="D743" t="s">
        <v>32</v>
      </c>
      <c r="E743" t="s">
        <v>34</v>
      </c>
      <c r="F743" t="s">
        <v>34</v>
      </c>
      <c r="G743" t="s">
        <v>33</v>
      </c>
      <c r="H743" t="s">
        <v>34</v>
      </c>
      <c r="I743" t="s">
        <v>33</v>
      </c>
      <c r="J743" t="s">
        <v>33</v>
      </c>
      <c r="K743" t="s">
        <v>33</v>
      </c>
      <c r="L743" t="s">
        <v>105</v>
      </c>
      <c r="M743" t="s">
        <v>105</v>
      </c>
      <c r="N743">
        <v>744</v>
      </c>
      <c r="O743">
        <v>2</v>
      </c>
      <c r="P743" t="s">
        <v>36</v>
      </c>
      <c r="Q743">
        <v>6</v>
      </c>
      <c r="R743">
        <v>3</v>
      </c>
      <c r="S743">
        <v>4.5</v>
      </c>
      <c r="T743" t="s">
        <v>44</v>
      </c>
      <c r="U743" t="s">
        <v>34</v>
      </c>
      <c r="V743" t="s">
        <v>33</v>
      </c>
      <c r="W743" t="s">
        <v>34</v>
      </c>
      <c r="X743" t="s">
        <v>33</v>
      </c>
      <c r="Y743" t="s">
        <v>33</v>
      </c>
      <c r="Z743" t="s">
        <v>34</v>
      </c>
      <c r="AA743" t="s">
        <v>34</v>
      </c>
      <c r="AB743" t="s">
        <v>55</v>
      </c>
      <c r="AC743">
        <v>1</v>
      </c>
      <c r="AD743">
        <v>4.5</v>
      </c>
      <c r="AE743" t="s">
        <v>56</v>
      </c>
      <c r="AF743" t="s">
        <v>1191</v>
      </c>
    </row>
    <row r="744" spans="1:32" x14ac:dyDescent="0.25">
      <c r="A744" t="s">
        <v>813</v>
      </c>
      <c r="B744">
        <v>66</v>
      </c>
      <c r="C744" t="s">
        <v>41</v>
      </c>
      <c r="D744" t="s">
        <v>79</v>
      </c>
      <c r="E744" t="s">
        <v>34</v>
      </c>
      <c r="F744" t="s">
        <v>33</v>
      </c>
      <c r="G744" t="s">
        <v>33</v>
      </c>
      <c r="H744" t="s">
        <v>34</v>
      </c>
      <c r="I744" t="s">
        <v>33</v>
      </c>
      <c r="J744" t="s">
        <v>33</v>
      </c>
      <c r="K744" t="s">
        <v>33</v>
      </c>
      <c r="L744" t="s">
        <v>52</v>
      </c>
      <c r="M744" t="s">
        <v>615</v>
      </c>
      <c r="N744">
        <v>749</v>
      </c>
      <c r="O744">
        <v>2</v>
      </c>
      <c r="P744" t="s">
        <v>59</v>
      </c>
      <c r="Q744">
        <v>20</v>
      </c>
      <c r="R744">
        <v>16</v>
      </c>
      <c r="S744">
        <v>18</v>
      </c>
      <c r="T744" t="s">
        <v>54</v>
      </c>
      <c r="U744" t="s">
        <v>34</v>
      </c>
      <c r="V744" t="s">
        <v>33</v>
      </c>
      <c r="W744" t="s">
        <v>34</v>
      </c>
      <c r="X744" t="s">
        <v>33</v>
      </c>
      <c r="Y744" t="s">
        <v>34</v>
      </c>
      <c r="Z744" t="s">
        <v>34</v>
      </c>
      <c r="AA744" t="s">
        <v>34</v>
      </c>
      <c r="AB744" t="s">
        <v>55</v>
      </c>
      <c r="AC744">
        <v>1</v>
      </c>
      <c r="AD744">
        <v>18</v>
      </c>
      <c r="AE744" t="s">
        <v>56</v>
      </c>
      <c r="AF744" t="s">
        <v>1191</v>
      </c>
    </row>
    <row r="745" spans="1:32" x14ac:dyDescent="0.25">
      <c r="A745" t="s">
        <v>814</v>
      </c>
      <c r="B745">
        <v>70</v>
      </c>
      <c r="C745" t="s">
        <v>41</v>
      </c>
      <c r="D745" t="s">
        <v>32</v>
      </c>
      <c r="E745" t="s">
        <v>33</v>
      </c>
      <c r="F745" t="s">
        <v>34</v>
      </c>
      <c r="G745" t="s">
        <v>33</v>
      </c>
      <c r="H745" t="s">
        <v>33</v>
      </c>
      <c r="I745" t="s">
        <v>34</v>
      </c>
      <c r="J745" t="s">
        <v>34</v>
      </c>
      <c r="K745" t="s">
        <v>34</v>
      </c>
      <c r="L745" t="s">
        <v>52</v>
      </c>
      <c r="M745" t="s">
        <v>52</v>
      </c>
      <c r="N745">
        <v>751</v>
      </c>
      <c r="O745">
        <v>2</v>
      </c>
      <c r="P745" t="s">
        <v>36</v>
      </c>
      <c r="Q745">
        <v>11</v>
      </c>
      <c r="R745">
        <v>9</v>
      </c>
      <c r="S745">
        <v>10</v>
      </c>
      <c r="T745" t="s">
        <v>37</v>
      </c>
      <c r="U745" t="s">
        <v>34</v>
      </c>
      <c r="V745" t="s">
        <v>34</v>
      </c>
      <c r="W745" t="s">
        <v>33</v>
      </c>
      <c r="X745" t="s">
        <v>33</v>
      </c>
      <c r="Y745" t="s">
        <v>33</v>
      </c>
      <c r="Z745" t="s">
        <v>34</v>
      </c>
      <c r="AA745" t="s">
        <v>34</v>
      </c>
      <c r="AB745" t="s">
        <v>224</v>
      </c>
      <c r="AC745">
        <v>1</v>
      </c>
      <c r="AD745">
        <v>10</v>
      </c>
      <c r="AE745" t="s">
        <v>56</v>
      </c>
      <c r="AF745" t="s">
        <v>1194</v>
      </c>
    </row>
    <row r="746" spans="1:32" x14ac:dyDescent="0.25">
      <c r="A746" t="s">
        <v>1044</v>
      </c>
      <c r="B746">
        <v>70</v>
      </c>
      <c r="C746" t="s">
        <v>41</v>
      </c>
      <c r="D746" t="s">
        <v>32</v>
      </c>
      <c r="E746" t="s">
        <v>33</v>
      </c>
      <c r="F746" t="s">
        <v>33</v>
      </c>
      <c r="G746" t="s">
        <v>33</v>
      </c>
      <c r="H746" t="s">
        <v>33</v>
      </c>
      <c r="I746" t="s">
        <v>34</v>
      </c>
      <c r="J746" t="s">
        <v>34</v>
      </c>
      <c r="K746" t="s">
        <v>34</v>
      </c>
      <c r="L746" t="s">
        <v>35</v>
      </c>
      <c r="M746" t="s">
        <v>35</v>
      </c>
      <c r="N746">
        <v>1430</v>
      </c>
      <c r="O746">
        <v>2</v>
      </c>
      <c r="P746" t="s">
        <v>36</v>
      </c>
      <c r="Q746">
        <v>5</v>
      </c>
      <c r="R746">
        <v>5</v>
      </c>
      <c r="S746">
        <v>5</v>
      </c>
      <c r="T746" t="s">
        <v>37</v>
      </c>
      <c r="U746" t="s">
        <v>34</v>
      </c>
      <c r="V746" t="s">
        <v>33</v>
      </c>
      <c r="W746" t="s">
        <v>34</v>
      </c>
      <c r="X746" t="s">
        <v>33</v>
      </c>
      <c r="Y746" t="s">
        <v>34</v>
      </c>
      <c r="Z746" t="s">
        <v>34</v>
      </c>
      <c r="AA746" t="s">
        <v>34</v>
      </c>
      <c r="AB746" t="s">
        <v>48</v>
      </c>
      <c r="AC746">
        <v>0</v>
      </c>
      <c r="AD746">
        <v>5</v>
      </c>
      <c r="AE746" t="s">
        <v>39</v>
      </c>
      <c r="AF746" t="s">
        <v>1190</v>
      </c>
    </row>
    <row r="747" spans="1:32" x14ac:dyDescent="0.25">
      <c r="A747" t="s">
        <v>1043</v>
      </c>
      <c r="B747">
        <v>75</v>
      </c>
      <c r="C747" t="s">
        <v>41</v>
      </c>
      <c r="D747" t="s">
        <v>32</v>
      </c>
      <c r="E747" t="s">
        <v>33</v>
      </c>
      <c r="F747" t="s">
        <v>33</v>
      </c>
      <c r="G747" t="s">
        <v>33</v>
      </c>
      <c r="H747" t="s">
        <v>34</v>
      </c>
      <c r="I747" t="s">
        <v>33</v>
      </c>
      <c r="J747" t="s">
        <v>34</v>
      </c>
      <c r="K747" t="s">
        <v>34</v>
      </c>
      <c r="L747" t="s">
        <v>105</v>
      </c>
      <c r="M747" t="s">
        <v>52</v>
      </c>
      <c r="N747">
        <v>1429</v>
      </c>
      <c r="O747">
        <v>2</v>
      </c>
      <c r="P747" t="s">
        <v>47</v>
      </c>
      <c r="Q747">
        <v>40</v>
      </c>
      <c r="R747">
        <v>34</v>
      </c>
      <c r="S747">
        <v>37</v>
      </c>
      <c r="T747" t="s">
        <v>54</v>
      </c>
      <c r="U747" t="s">
        <v>33</v>
      </c>
      <c r="V747" t="s">
        <v>34</v>
      </c>
      <c r="W747" t="s">
        <v>33</v>
      </c>
      <c r="X747" t="s">
        <v>33</v>
      </c>
      <c r="Y747" t="s">
        <v>33</v>
      </c>
      <c r="Z747" t="s">
        <v>33</v>
      </c>
      <c r="AA747" t="s">
        <v>34</v>
      </c>
      <c r="AB747" t="s">
        <v>106</v>
      </c>
      <c r="AC747">
        <v>1</v>
      </c>
      <c r="AD747">
        <v>37</v>
      </c>
      <c r="AE747" t="s">
        <v>56</v>
      </c>
      <c r="AF747" t="s">
        <v>1195</v>
      </c>
    </row>
    <row r="748" spans="1:32" x14ac:dyDescent="0.25">
      <c r="A748" t="s">
        <v>817</v>
      </c>
      <c r="B748">
        <v>77</v>
      </c>
      <c r="C748" t="s">
        <v>41</v>
      </c>
      <c r="D748" t="s">
        <v>79</v>
      </c>
      <c r="E748" t="s">
        <v>33</v>
      </c>
      <c r="F748" t="s">
        <v>33</v>
      </c>
      <c r="G748" t="s">
        <v>33</v>
      </c>
      <c r="H748" t="s">
        <v>33</v>
      </c>
      <c r="I748" t="s">
        <v>34</v>
      </c>
      <c r="J748" t="s">
        <v>33</v>
      </c>
      <c r="K748" t="s">
        <v>33</v>
      </c>
      <c r="L748" t="s">
        <v>52</v>
      </c>
      <c r="M748" t="s">
        <v>818</v>
      </c>
      <c r="N748">
        <v>755</v>
      </c>
      <c r="O748">
        <v>2</v>
      </c>
      <c r="P748" t="s">
        <v>43</v>
      </c>
      <c r="Q748">
        <v>16</v>
      </c>
      <c r="R748">
        <v>15</v>
      </c>
      <c r="S748">
        <v>15.5</v>
      </c>
      <c r="T748" t="s">
        <v>54</v>
      </c>
      <c r="U748" t="s">
        <v>33</v>
      </c>
      <c r="V748" t="s">
        <v>34</v>
      </c>
      <c r="W748" t="s">
        <v>33</v>
      </c>
      <c r="X748" t="s">
        <v>33</v>
      </c>
      <c r="Y748" t="s">
        <v>33</v>
      </c>
      <c r="Z748" t="s">
        <v>34</v>
      </c>
      <c r="AA748" t="s">
        <v>34</v>
      </c>
      <c r="AB748" t="s">
        <v>224</v>
      </c>
      <c r="AC748">
        <v>1</v>
      </c>
      <c r="AD748">
        <v>15.5</v>
      </c>
      <c r="AE748" t="s">
        <v>56</v>
      </c>
      <c r="AF748" t="s">
        <v>1194</v>
      </c>
    </row>
    <row r="749" spans="1:32" x14ac:dyDescent="0.25">
      <c r="A749" t="s">
        <v>1042</v>
      </c>
      <c r="B749">
        <v>61</v>
      </c>
      <c r="C749" t="s">
        <v>41</v>
      </c>
      <c r="D749" t="s">
        <v>79</v>
      </c>
      <c r="E749" t="s">
        <v>33</v>
      </c>
      <c r="F749" t="s">
        <v>33</v>
      </c>
      <c r="G749" t="s">
        <v>33</v>
      </c>
      <c r="H749" t="s">
        <v>33</v>
      </c>
      <c r="I749" t="s">
        <v>34</v>
      </c>
      <c r="J749" t="s">
        <v>34</v>
      </c>
      <c r="K749" t="s">
        <v>34</v>
      </c>
      <c r="L749" t="s">
        <v>52</v>
      </c>
      <c r="M749" t="s">
        <v>52</v>
      </c>
      <c r="N749">
        <v>1427</v>
      </c>
      <c r="O749">
        <v>3</v>
      </c>
      <c r="P749" t="s">
        <v>36</v>
      </c>
      <c r="Q749">
        <v>5</v>
      </c>
      <c r="R749">
        <v>5</v>
      </c>
      <c r="S749">
        <v>5</v>
      </c>
      <c r="T749" t="s">
        <v>37</v>
      </c>
      <c r="U749" t="s">
        <v>33</v>
      </c>
      <c r="V749" t="s">
        <v>34</v>
      </c>
      <c r="W749" t="s">
        <v>33</v>
      </c>
      <c r="X749" t="s">
        <v>34</v>
      </c>
      <c r="Y749" t="s">
        <v>33</v>
      </c>
      <c r="Z749" t="s">
        <v>34</v>
      </c>
      <c r="AA749" t="s">
        <v>34</v>
      </c>
      <c r="AB749" t="s">
        <v>48</v>
      </c>
      <c r="AC749">
        <v>0</v>
      </c>
      <c r="AD749">
        <v>5</v>
      </c>
      <c r="AE749" t="s">
        <v>39</v>
      </c>
      <c r="AF749" t="s">
        <v>1190</v>
      </c>
    </row>
    <row r="750" spans="1:32" x14ac:dyDescent="0.25">
      <c r="A750" t="s">
        <v>820</v>
      </c>
      <c r="B750">
        <v>88</v>
      </c>
      <c r="C750" t="s">
        <v>41</v>
      </c>
      <c r="D750" t="s">
        <v>79</v>
      </c>
      <c r="E750" t="s">
        <v>33</v>
      </c>
      <c r="F750" t="s">
        <v>33</v>
      </c>
      <c r="G750" t="s">
        <v>33</v>
      </c>
      <c r="H750" t="s">
        <v>34</v>
      </c>
      <c r="I750" t="s">
        <v>34</v>
      </c>
      <c r="J750" t="s">
        <v>33</v>
      </c>
      <c r="K750" t="s">
        <v>33</v>
      </c>
      <c r="L750" t="s">
        <v>52</v>
      </c>
      <c r="M750" t="s">
        <v>52</v>
      </c>
      <c r="N750">
        <v>760</v>
      </c>
      <c r="O750">
        <v>2</v>
      </c>
      <c r="P750" t="s">
        <v>43</v>
      </c>
      <c r="Q750">
        <v>13</v>
      </c>
      <c r="R750">
        <v>10</v>
      </c>
      <c r="S750">
        <v>11.5</v>
      </c>
      <c r="T750" t="s">
        <v>54</v>
      </c>
      <c r="U750" t="s">
        <v>34</v>
      </c>
      <c r="V750" t="s">
        <v>34</v>
      </c>
      <c r="W750" t="s">
        <v>34</v>
      </c>
      <c r="X750" t="s">
        <v>33</v>
      </c>
      <c r="Y750" t="s">
        <v>34</v>
      </c>
      <c r="Z750" t="s">
        <v>34</v>
      </c>
      <c r="AA750" t="s">
        <v>34</v>
      </c>
      <c r="AB750" t="s">
        <v>55</v>
      </c>
      <c r="AC750">
        <v>1</v>
      </c>
      <c r="AD750">
        <v>11.5</v>
      </c>
      <c r="AE750" t="s">
        <v>56</v>
      </c>
      <c r="AF750" t="s">
        <v>1191</v>
      </c>
    </row>
    <row r="751" spans="1:32" x14ac:dyDescent="0.25">
      <c r="A751" t="s">
        <v>821</v>
      </c>
      <c r="B751">
        <v>80</v>
      </c>
      <c r="C751" t="s">
        <v>41</v>
      </c>
      <c r="D751" t="s">
        <v>32</v>
      </c>
      <c r="E751" t="s">
        <v>33</v>
      </c>
      <c r="F751" t="s">
        <v>33</v>
      </c>
      <c r="G751" t="s">
        <v>33</v>
      </c>
      <c r="H751" t="s">
        <v>33</v>
      </c>
      <c r="I751" t="s">
        <v>34</v>
      </c>
      <c r="J751" t="s">
        <v>34</v>
      </c>
      <c r="K751" t="s">
        <v>34</v>
      </c>
      <c r="L751" t="s">
        <v>560</v>
      </c>
      <c r="M751" t="s">
        <v>52</v>
      </c>
      <c r="N751">
        <v>761</v>
      </c>
      <c r="O751">
        <v>4</v>
      </c>
      <c r="P751" t="s">
        <v>36</v>
      </c>
      <c r="Q751">
        <v>7</v>
      </c>
      <c r="R751">
        <v>5</v>
      </c>
      <c r="S751">
        <v>6</v>
      </c>
      <c r="T751" t="s">
        <v>37</v>
      </c>
      <c r="U751" t="s">
        <v>34</v>
      </c>
      <c r="V751" t="s">
        <v>34</v>
      </c>
      <c r="W751" t="s">
        <v>33</v>
      </c>
      <c r="X751" t="s">
        <v>33</v>
      </c>
      <c r="Y751" t="s">
        <v>34</v>
      </c>
      <c r="Z751" t="s">
        <v>34</v>
      </c>
      <c r="AA751" t="s">
        <v>34</v>
      </c>
      <c r="AB751" t="s">
        <v>55</v>
      </c>
      <c r="AC751">
        <v>1</v>
      </c>
      <c r="AD751">
        <v>6</v>
      </c>
      <c r="AE751" t="s">
        <v>56</v>
      </c>
      <c r="AF751" t="s">
        <v>1191</v>
      </c>
    </row>
    <row r="752" spans="1:32" x14ac:dyDescent="0.25">
      <c r="A752" t="s">
        <v>822</v>
      </c>
      <c r="B752">
        <v>77</v>
      </c>
      <c r="C752" t="s">
        <v>41</v>
      </c>
      <c r="D752" t="s">
        <v>79</v>
      </c>
      <c r="E752" t="s">
        <v>33</v>
      </c>
      <c r="F752" t="s">
        <v>33</v>
      </c>
      <c r="G752" t="s">
        <v>33</v>
      </c>
      <c r="H752" t="s">
        <v>33</v>
      </c>
      <c r="I752" t="s">
        <v>34</v>
      </c>
      <c r="J752" t="s">
        <v>34</v>
      </c>
      <c r="K752" t="s">
        <v>34</v>
      </c>
      <c r="L752" t="s">
        <v>52</v>
      </c>
      <c r="M752" t="s">
        <v>52</v>
      </c>
      <c r="N752">
        <v>762</v>
      </c>
      <c r="O752">
        <v>2</v>
      </c>
      <c r="P752" t="s">
        <v>68</v>
      </c>
      <c r="Q752">
        <v>6</v>
      </c>
      <c r="R752">
        <v>6</v>
      </c>
      <c r="S752">
        <v>6</v>
      </c>
      <c r="T752" t="s">
        <v>37</v>
      </c>
      <c r="U752" t="s">
        <v>34</v>
      </c>
      <c r="V752" t="s">
        <v>34</v>
      </c>
      <c r="W752" t="s">
        <v>34</v>
      </c>
      <c r="X752" t="s">
        <v>33</v>
      </c>
      <c r="Y752" t="s">
        <v>34</v>
      </c>
      <c r="Z752" t="s">
        <v>34</v>
      </c>
      <c r="AA752" t="s">
        <v>34</v>
      </c>
      <c r="AB752" t="s">
        <v>48</v>
      </c>
      <c r="AC752">
        <v>0</v>
      </c>
      <c r="AD752">
        <v>6</v>
      </c>
      <c r="AE752" t="s">
        <v>39</v>
      </c>
      <c r="AF752" t="s">
        <v>1190</v>
      </c>
    </row>
    <row r="753" spans="1:32" x14ac:dyDescent="0.25">
      <c r="A753" t="s">
        <v>1040</v>
      </c>
      <c r="B753">
        <v>55</v>
      </c>
      <c r="C753" t="s">
        <v>51</v>
      </c>
      <c r="D753" t="s">
        <v>32</v>
      </c>
      <c r="E753" t="s">
        <v>33</v>
      </c>
      <c r="F753" t="s">
        <v>33</v>
      </c>
      <c r="G753" t="s">
        <v>33</v>
      </c>
      <c r="H753" t="s">
        <v>34</v>
      </c>
      <c r="I753" t="s">
        <v>33</v>
      </c>
      <c r="J753" t="s">
        <v>34</v>
      </c>
      <c r="K753" t="s">
        <v>34</v>
      </c>
      <c r="L753" t="s">
        <v>537</v>
      </c>
      <c r="M753" t="s">
        <v>560</v>
      </c>
      <c r="N753">
        <v>1408</v>
      </c>
      <c r="O753">
        <v>3</v>
      </c>
      <c r="P753" t="s">
        <v>66</v>
      </c>
      <c r="Q753">
        <v>13</v>
      </c>
      <c r="R753">
        <v>12</v>
      </c>
      <c r="S753">
        <v>12.5</v>
      </c>
      <c r="T753" t="s">
        <v>54</v>
      </c>
      <c r="U753" t="s">
        <v>34</v>
      </c>
      <c r="V753" t="s">
        <v>34</v>
      </c>
      <c r="W753" t="s">
        <v>33</v>
      </c>
      <c r="X753" t="s">
        <v>33</v>
      </c>
      <c r="Y753" t="s">
        <v>33</v>
      </c>
      <c r="Z753" t="s">
        <v>34</v>
      </c>
      <c r="AA753" t="s">
        <v>34</v>
      </c>
      <c r="AB753" t="s">
        <v>55</v>
      </c>
      <c r="AC753">
        <v>1</v>
      </c>
      <c r="AD753">
        <v>12.5</v>
      </c>
      <c r="AE753" t="s">
        <v>56</v>
      </c>
      <c r="AF753" t="s">
        <v>1191</v>
      </c>
    </row>
    <row r="754" spans="1:32" x14ac:dyDescent="0.25">
      <c r="A754" t="s">
        <v>824</v>
      </c>
      <c r="B754">
        <v>71</v>
      </c>
      <c r="C754" t="s">
        <v>41</v>
      </c>
      <c r="D754" t="s">
        <v>32</v>
      </c>
      <c r="E754" t="s">
        <v>34</v>
      </c>
      <c r="F754" t="s">
        <v>34</v>
      </c>
      <c r="G754" t="s">
        <v>33</v>
      </c>
      <c r="H754" t="s">
        <v>33</v>
      </c>
      <c r="I754" t="s">
        <v>34</v>
      </c>
      <c r="J754" t="s">
        <v>33</v>
      </c>
      <c r="K754" t="s">
        <v>33</v>
      </c>
      <c r="L754" t="s">
        <v>560</v>
      </c>
      <c r="M754" t="s">
        <v>560</v>
      </c>
      <c r="N754">
        <v>770</v>
      </c>
      <c r="O754">
        <v>2</v>
      </c>
      <c r="P754" t="s">
        <v>36</v>
      </c>
      <c r="Q754">
        <v>7</v>
      </c>
      <c r="R754">
        <v>6</v>
      </c>
      <c r="S754">
        <v>6.5</v>
      </c>
      <c r="T754" t="s">
        <v>37</v>
      </c>
      <c r="U754" t="s">
        <v>34</v>
      </c>
      <c r="V754" t="s">
        <v>33</v>
      </c>
      <c r="W754" t="s">
        <v>34</v>
      </c>
      <c r="X754" t="s">
        <v>33</v>
      </c>
      <c r="Y754" t="s">
        <v>34</v>
      </c>
      <c r="Z754" t="s">
        <v>34</v>
      </c>
      <c r="AA754" t="s">
        <v>34</v>
      </c>
      <c r="AB754" t="s">
        <v>55</v>
      </c>
      <c r="AC754">
        <v>1</v>
      </c>
      <c r="AD754">
        <v>6.5</v>
      </c>
      <c r="AE754" t="s">
        <v>56</v>
      </c>
      <c r="AF754" t="s">
        <v>1191</v>
      </c>
    </row>
    <row r="755" spans="1:32" x14ac:dyDescent="0.25">
      <c r="A755" t="s">
        <v>1039</v>
      </c>
      <c r="B755">
        <v>71</v>
      </c>
      <c r="C755" t="s">
        <v>41</v>
      </c>
      <c r="D755" t="s">
        <v>79</v>
      </c>
      <c r="E755" t="s">
        <v>33</v>
      </c>
      <c r="F755" t="s">
        <v>33</v>
      </c>
      <c r="G755" t="s">
        <v>33</v>
      </c>
      <c r="H755" t="s">
        <v>34</v>
      </c>
      <c r="I755" t="s">
        <v>34</v>
      </c>
      <c r="J755" t="s">
        <v>34</v>
      </c>
      <c r="K755" t="s">
        <v>34</v>
      </c>
      <c r="L755" t="s">
        <v>52</v>
      </c>
      <c r="M755" t="s">
        <v>52</v>
      </c>
      <c r="N755">
        <v>1407</v>
      </c>
      <c r="O755">
        <v>3</v>
      </c>
      <c r="P755" t="s">
        <v>59</v>
      </c>
      <c r="Q755">
        <v>20</v>
      </c>
      <c r="R755">
        <v>17</v>
      </c>
      <c r="S755">
        <v>18.5</v>
      </c>
      <c r="T755" t="s">
        <v>54</v>
      </c>
      <c r="U755" t="s">
        <v>34</v>
      </c>
      <c r="V755" t="s">
        <v>34</v>
      </c>
      <c r="W755" t="s">
        <v>33</v>
      </c>
      <c r="X755" t="s">
        <v>34</v>
      </c>
      <c r="Y755" t="s">
        <v>33</v>
      </c>
      <c r="Z755" t="s">
        <v>34</v>
      </c>
      <c r="AA755" t="s">
        <v>34</v>
      </c>
      <c r="AB755" t="s">
        <v>106</v>
      </c>
      <c r="AC755">
        <v>1</v>
      </c>
      <c r="AD755">
        <v>18.5</v>
      </c>
      <c r="AE755" t="s">
        <v>56</v>
      </c>
      <c r="AF755" t="s">
        <v>1195</v>
      </c>
    </row>
    <row r="756" spans="1:32" x14ac:dyDescent="0.25">
      <c r="A756" t="s">
        <v>1038</v>
      </c>
      <c r="B756">
        <v>90</v>
      </c>
      <c r="C756" t="s">
        <v>41</v>
      </c>
      <c r="D756" t="s">
        <v>32</v>
      </c>
      <c r="E756" t="s">
        <v>33</v>
      </c>
      <c r="F756" t="s">
        <v>33</v>
      </c>
      <c r="G756" t="s">
        <v>33</v>
      </c>
      <c r="H756" t="s">
        <v>33</v>
      </c>
      <c r="I756" t="s">
        <v>34</v>
      </c>
      <c r="J756" t="s">
        <v>34</v>
      </c>
      <c r="K756" t="s">
        <v>34</v>
      </c>
      <c r="L756" t="s">
        <v>52</v>
      </c>
      <c r="M756" t="s">
        <v>52</v>
      </c>
      <c r="N756">
        <v>1405</v>
      </c>
      <c r="O756">
        <v>2</v>
      </c>
      <c r="P756" t="s">
        <v>36</v>
      </c>
      <c r="Q756">
        <v>16</v>
      </c>
      <c r="R756">
        <v>5</v>
      </c>
      <c r="S756">
        <v>10.5</v>
      </c>
      <c r="T756" t="s">
        <v>54</v>
      </c>
      <c r="U756" t="s">
        <v>34</v>
      </c>
      <c r="V756" t="s">
        <v>34</v>
      </c>
      <c r="W756" t="s">
        <v>33</v>
      </c>
      <c r="X756" t="s">
        <v>33</v>
      </c>
      <c r="Y756" t="s">
        <v>33</v>
      </c>
      <c r="Z756" t="s">
        <v>34</v>
      </c>
      <c r="AA756" t="s">
        <v>34</v>
      </c>
      <c r="AB756" t="s">
        <v>55</v>
      </c>
      <c r="AC756">
        <v>1</v>
      </c>
      <c r="AD756">
        <v>10.5</v>
      </c>
      <c r="AE756" t="s">
        <v>56</v>
      </c>
      <c r="AF756" t="s">
        <v>1191</v>
      </c>
    </row>
    <row r="757" spans="1:32" x14ac:dyDescent="0.25">
      <c r="A757" t="s">
        <v>1037</v>
      </c>
      <c r="B757">
        <v>78</v>
      </c>
      <c r="C757" t="s">
        <v>41</v>
      </c>
      <c r="D757" t="s">
        <v>79</v>
      </c>
      <c r="E757" t="s">
        <v>33</v>
      </c>
      <c r="F757" t="s">
        <v>33</v>
      </c>
      <c r="G757" t="s">
        <v>33</v>
      </c>
      <c r="H757" t="s">
        <v>33</v>
      </c>
      <c r="I757" t="s">
        <v>33</v>
      </c>
      <c r="J757" t="s">
        <v>34</v>
      </c>
      <c r="K757" t="s">
        <v>34</v>
      </c>
      <c r="L757" t="s">
        <v>35</v>
      </c>
      <c r="M757" t="s">
        <v>35</v>
      </c>
      <c r="N757">
        <v>1402</v>
      </c>
      <c r="O757">
        <v>2</v>
      </c>
      <c r="P757" t="s">
        <v>81</v>
      </c>
      <c r="Q757">
        <v>15</v>
      </c>
      <c r="R757">
        <v>10</v>
      </c>
      <c r="S757">
        <v>12.5</v>
      </c>
      <c r="T757" t="s">
        <v>54</v>
      </c>
      <c r="U757" t="s">
        <v>33</v>
      </c>
      <c r="V757" t="s">
        <v>33</v>
      </c>
      <c r="W757" t="s">
        <v>33</v>
      </c>
      <c r="X757" t="s">
        <v>34</v>
      </c>
      <c r="Y757" t="s">
        <v>33</v>
      </c>
      <c r="Z757" t="s">
        <v>34</v>
      </c>
      <c r="AA757" t="s">
        <v>34</v>
      </c>
      <c r="AB757" t="s">
        <v>48</v>
      </c>
      <c r="AC757">
        <v>0</v>
      </c>
      <c r="AD757">
        <v>12.5</v>
      </c>
      <c r="AE757" t="s">
        <v>39</v>
      </c>
      <c r="AF757" t="s">
        <v>1190</v>
      </c>
    </row>
    <row r="758" spans="1:32" x14ac:dyDescent="0.25">
      <c r="A758" t="s">
        <v>1036</v>
      </c>
      <c r="B758">
        <v>56</v>
      </c>
      <c r="C758" t="s">
        <v>51</v>
      </c>
      <c r="D758" t="s">
        <v>79</v>
      </c>
      <c r="E758" t="s">
        <v>33</v>
      </c>
      <c r="F758" t="s">
        <v>33</v>
      </c>
      <c r="G758" t="s">
        <v>33</v>
      </c>
      <c r="H758" t="s">
        <v>34</v>
      </c>
      <c r="I758" t="s">
        <v>33</v>
      </c>
      <c r="J758" t="s">
        <v>34</v>
      </c>
      <c r="K758" t="s">
        <v>34</v>
      </c>
      <c r="L758" t="s">
        <v>982</v>
      </c>
      <c r="M758" t="s">
        <v>560</v>
      </c>
      <c r="N758">
        <v>112</v>
      </c>
      <c r="O758">
        <v>3</v>
      </c>
      <c r="P758" t="s">
        <v>36</v>
      </c>
      <c r="Q758">
        <v>15</v>
      </c>
      <c r="R758">
        <v>9</v>
      </c>
      <c r="S758">
        <v>12</v>
      </c>
      <c r="T758" t="s">
        <v>54</v>
      </c>
      <c r="U758" t="s">
        <v>34</v>
      </c>
      <c r="V758" t="s">
        <v>33</v>
      </c>
      <c r="W758" t="s">
        <v>33</v>
      </c>
      <c r="X758" t="s">
        <v>33</v>
      </c>
      <c r="Y758" t="s">
        <v>33</v>
      </c>
      <c r="Z758" t="s">
        <v>33</v>
      </c>
      <c r="AA758" t="s">
        <v>34</v>
      </c>
      <c r="AB758" t="s">
        <v>55</v>
      </c>
      <c r="AC758">
        <v>1</v>
      </c>
      <c r="AD758">
        <v>12</v>
      </c>
      <c r="AE758" t="s">
        <v>56</v>
      </c>
      <c r="AF758" t="s">
        <v>1191</v>
      </c>
    </row>
    <row r="759" spans="1:32" x14ac:dyDescent="0.25">
      <c r="A759" t="s">
        <v>1031</v>
      </c>
      <c r="B759">
        <v>41</v>
      </c>
      <c r="C759" t="s">
        <v>58</v>
      </c>
      <c r="D759" t="s">
        <v>32</v>
      </c>
      <c r="E759" t="s">
        <v>33</v>
      </c>
      <c r="F759" t="s">
        <v>33</v>
      </c>
      <c r="G759" t="s">
        <v>33</v>
      </c>
      <c r="H759" t="s">
        <v>33</v>
      </c>
      <c r="I759" t="s">
        <v>33</v>
      </c>
      <c r="J759" t="s">
        <v>34</v>
      </c>
      <c r="K759" t="s">
        <v>33</v>
      </c>
      <c r="L759" t="s">
        <v>52</v>
      </c>
      <c r="M759" t="s">
        <v>52</v>
      </c>
      <c r="N759">
        <v>1390</v>
      </c>
      <c r="O759">
        <v>2</v>
      </c>
      <c r="P759" t="s">
        <v>68</v>
      </c>
      <c r="Q759">
        <v>9</v>
      </c>
      <c r="R759">
        <v>9</v>
      </c>
      <c r="S759">
        <v>9</v>
      </c>
      <c r="T759" t="s">
        <v>37</v>
      </c>
      <c r="U759" t="s">
        <v>34</v>
      </c>
      <c r="V759" t="s">
        <v>34</v>
      </c>
      <c r="W759" t="s">
        <v>34</v>
      </c>
      <c r="X759" t="s">
        <v>33</v>
      </c>
      <c r="Y759" t="s">
        <v>34</v>
      </c>
      <c r="Z759" t="s">
        <v>34</v>
      </c>
      <c r="AA759" t="s">
        <v>34</v>
      </c>
      <c r="AB759" t="s">
        <v>55</v>
      </c>
      <c r="AC759">
        <v>1</v>
      </c>
      <c r="AD759">
        <v>9</v>
      </c>
      <c r="AE759" t="s">
        <v>56</v>
      </c>
      <c r="AF759" t="s">
        <v>1191</v>
      </c>
    </row>
    <row r="760" spans="1:32" x14ac:dyDescent="0.25">
      <c r="A760" t="s">
        <v>1030</v>
      </c>
      <c r="B760">
        <v>66</v>
      </c>
      <c r="C760" t="s">
        <v>41</v>
      </c>
      <c r="D760" t="s">
        <v>32</v>
      </c>
      <c r="E760" t="s">
        <v>33</v>
      </c>
      <c r="F760" t="s">
        <v>33</v>
      </c>
      <c r="G760" t="s">
        <v>33</v>
      </c>
      <c r="H760" t="s">
        <v>33</v>
      </c>
      <c r="I760" t="s">
        <v>33</v>
      </c>
      <c r="J760" t="s">
        <v>34</v>
      </c>
      <c r="K760" t="s">
        <v>34</v>
      </c>
      <c r="L760" t="s">
        <v>35</v>
      </c>
      <c r="M760" t="s">
        <v>35</v>
      </c>
      <c r="N760">
        <v>1387</v>
      </c>
      <c r="O760">
        <v>2</v>
      </c>
      <c r="P760" t="s">
        <v>47</v>
      </c>
      <c r="Q760">
        <v>14</v>
      </c>
      <c r="R760">
        <v>12</v>
      </c>
      <c r="S760">
        <v>13</v>
      </c>
      <c r="T760" t="s">
        <v>54</v>
      </c>
      <c r="U760" t="s">
        <v>33</v>
      </c>
      <c r="V760" t="s">
        <v>33</v>
      </c>
      <c r="W760" t="s">
        <v>33</v>
      </c>
      <c r="X760" t="s">
        <v>33</v>
      </c>
      <c r="Y760" t="s">
        <v>33</v>
      </c>
      <c r="Z760" t="s">
        <v>34</v>
      </c>
      <c r="AA760" t="s">
        <v>34</v>
      </c>
      <c r="AB760" t="s">
        <v>48</v>
      </c>
      <c r="AC760">
        <v>0</v>
      </c>
      <c r="AD760">
        <v>13</v>
      </c>
      <c r="AE760" t="s">
        <v>39</v>
      </c>
      <c r="AF760" t="s">
        <v>1190</v>
      </c>
    </row>
    <row r="761" spans="1:32" x14ac:dyDescent="0.25">
      <c r="A761" t="s">
        <v>831</v>
      </c>
      <c r="B761">
        <v>67</v>
      </c>
      <c r="C761" t="s">
        <v>41</v>
      </c>
      <c r="D761" t="s">
        <v>32</v>
      </c>
      <c r="E761" t="s">
        <v>34</v>
      </c>
      <c r="F761" t="s">
        <v>33</v>
      </c>
      <c r="G761" t="s">
        <v>33</v>
      </c>
      <c r="H761" t="s">
        <v>34</v>
      </c>
      <c r="I761" t="s">
        <v>33</v>
      </c>
      <c r="J761" t="s">
        <v>34</v>
      </c>
      <c r="K761" t="s">
        <v>34</v>
      </c>
      <c r="L761" t="s">
        <v>35</v>
      </c>
      <c r="M761" t="s">
        <v>35</v>
      </c>
      <c r="N761">
        <v>1554</v>
      </c>
      <c r="O761">
        <v>2</v>
      </c>
      <c r="P761" t="s">
        <v>47</v>
      </c>
      <c r="Q761">
        <v>15</v>
      </c>
      <c r="R761">
        <v>10</v>
      </c>
      <c r="S761">
        <v>12.5</v>
      </c>
      <c r="T761" t="s">
        <v>54</v>
      </c>
      <c r="U761" t="s">
        <v>34</v>
      </c>
      <c r="V761" t="s">
        <v>34</v>
      </c>
      <c r="W761" t="s">
        <v>33</v>
      </c>
      <c r="X761" t="s">
        <v>34</v>
      </c>
      <c r="Y761" t="s">
        <v>34</v>
      </c>
      <c r="Z761" t="s">
        <v>33</v>
      </c>
      <c r="AA761" t="s">
        <v>34</v>
      </c>
      <c r="AB761" t="s">
        <v>55</v>
      </c>
      <c r="AC761">
        <v>1</v>
      </c>
      <c r="AD761">
        <v>12.5</v>
      </c>
      <c r="AE761" t="s">
        <v>56</v>
      </c>
      <c r="AF761" t="s">
        <v>1191</v>
      </c>
    </row>
    <row r="762" spans="1:32" x14ac:dyDescent="0.25">
      <c r="A762" t="s">
        <v>1028</v>
      </c>
      <c r="B762">
        <v>87</v>
      </c>
      <c r="C762" t="s">
        <v>41</v>
      </c>
      <c r="D762" t="s">
        <v>32</v>
      </c>
      <c r="E762" t="s">
        <v>33</v>
      </c>
      <c r="F762" t="s">
        <v>33</v>
      </c>
      <c r="G762" t="s">
        <v>33</v>
      </c>
      <c r="H762" t="s">
        <v>33</v>
      </c>
      <c r="I762" t="s">
        <v>33</v>
      </c>
      <c r="J762" t="s">
        <v>34</v>
      </c>
      <c r="K762" t="s">
        <v>34</v>
      </c>
      <c r="L762" t="s">
        <v>52</v>
      </c>
      <c r="M762" t="s">
        <v>52</v>
      </c>
      <c r="N762">
        <v>1373</v>
      </c>
      <c r="O762">
        <v>2</v>
      </c>
      <c r="P762" t="s">
        <v>36</v>
      </c>
      <c r="Q762">
        <v>15</v>
      </c>
      <c r="R762">
        <v>10</v>
      </c>
      <c r="S762">
        <v>12.5</v>
      </c>
      <c r="T762" t="s">
        <v>54</v>
      </c>
      <c r="U762" t="s">
        <v>34</v>
      </c>
      <c r="V762" t="s">
        <v>34</v>
      </c>
      <c r="W762" t="s">
        <v>34</v>
      </c>
      <c r="X762" t="s">
        <v>33</v>
      </c>
      <c r="Y762" t="s">
        <v>34</v>
      </c>
      <c r="Z762" t="s">
        <v>34</v>
      </c>
      <c r="AA762" t="s">
        <v>34</v>
      </c>
      <c r="AB762" t="s">
        <v>55</v>
      </c>
      <c r="AC762">
        <v>1</v>
      </c>
      <c r="AD762">
        <v>12.5</v>
      </c>
      <c r="AE762" t="s">
        <v>56</v>
      </c>
      <c r="AF762" t="s">
        <v>1191</v>
      </c>
    </row>
    <row r="763" spans="1:32" x14ac:dyDescent="0.25">
      <c r="A763" t="s">
        <v>833</v>
      </c>
      <c r="B763">
        <v>51</v>
      </c>
      <c r="C763" t="s">
        <v>51</v>
      </c>
      <c r="D763" t="s">
        <v>79</v>
      </c>
      <c r="E763" t="s">
        <v>33</v>
      </c>
      <c r="F763" t="s">
        <v>33</v>
      </c>
      <c r="G763" t="s">
        <v>33</v>
      </c>
      <c r="H763" t="s">
        <v>34</v>
      </c>
      <c r="I763" t="s">
        <v>33</v>
      </c>
      <c r="J763" t="s">
        <v>33</v>
      </c>
      <c r="K763" t="s">
        <v>33</v>
      </c>
      <c r="L763" t="s">
        <v>105</v>
      </c>
      <c r="M763" t="s">
        <v>105</v>
      </c>
      <c r="N763">
        <v>1590</v>
      </c>
      <c r="O763">
        <v>1</v>
      </c>
      <c r="P763" t="s">
        <v>59</v>
      </c>
      <c r="Q763">
        <v>12</v>
      </c>
      <c r="R763">
        <v>8</v>
      </c>
      <c r="S763">
        <v>10</v>
      </c>
      <c r="T763" t="s">
        <v>37</v>
      </c>
      <c r="U763" t="s">
        <v>33</v>
      </c>
      <c r="V763" t="s">
        <v>33</v>
      </c>
      <c r="W763" t="s">
        <v>33</v>
      </c>
      <c r="X763" t="s">
        <v>33</v>
      </c>
      <c r="Y763" t="s">
        <v>33</v>
      </c>
      <c r="Z763" t="s">
        <v>33</v>
      </c>
      <c r="AA763" t="s">
        <v>34</v>
      </c>
      <c r="AB763" t="s">
        <v>55</v>
      </c>
      <c r="AC763">
        <v>1</v>
      </c>
      <c r="AD763">
        <v>10</v>
      </c>
      <c r="AE763" t="s">
        <v>56</v>
      </c>
      <c r="AF763" t="s">
        <v>1191</v>
      </c>
    </row>
    <row r="764" spans="1:32" x14ac:dyDescent="0.25">
      <c r="A764" t="s">
        <v>1027</v>
      </c>
      <c r="B764">
        <v>56</v>
      </c>
      <c r="C764" t="s">
        <v>51</v>
      </c>
      <c r="D764" t="s">
        <v>79</v>
      </c>
      <c r="E764" t="s">
        <v>33</v>
      </c>
      <c r="F764" t="s">
        <v>33</v>
      </c>
      <c r="G764" t="s">
        <v>33</v>
      </c>
      <c r="H764" t="s">
        <v>33</v>
      </c>
      <c r="I764" t="s">
        <v>33</v>
      </c>
      <c r="J764" t="s">
        <v>33</v>
      </c>
      <c r="K764" t="s">
        <v>33</v>
      </c>
      <c r="L764" t="s">
        <v>35</v>
      </c>
      <c r="M764" t="s">
        <v>35</v>
      </c>
      <c r="N764">
        <v>1371</v>
      </c>
      <c r="O764">
        <v>2</v>
      </c>
      <c r="P764" t="s">
        <v>36</v>
      </c>
      <c r="Q764">
        <v>12</v>
      </c>
      <c r="R764">
        <v>11</v>
      </c>
      <c r="S764">
        <v>11.5</v>
      </c>
      <c r="T764" t="s">
        <v>54</v>
      </c>
      <c r="U764" t="s">
        <v>34</v>
      </c>
      <c r="V764" t="s">
        <v>34</v>
      </c>
      <c r="W764" t="s">
        <v>33</v>
      </c>
      <c r="X764" t="s">
        <v>33</v>
      </c>
      <c r="Y764" t="s">
        <v>33</v>
      </c>
      <c r="Z764" t="s">
        <v>34</v>
      </c>
      <c r="AA764" t="s">
        <v>34</v>
      </c>
      <c r="AB764" t="s">
        <v>55</v>
      </c>
      <c r="AC764">
        <v>1</v>
      </c>
      <c r="AD764">
        <v>11.5</v>
      </c>
      <c r="AE764" t="s">
        <v>56</v>
      </c>
      <c r="AF764" t="s">
        <v>1191</v>
      </c>
    </row>
    <row r="765" spans="1:32" x14ac:dyDescent="0.25">
      <c r="A765" t="s">
        <v>1024</v>
      </c>
      <c r="B765">
        <v>54</v>
      </c>
      <c r="C765" t="s">
        <v>51</v>
      </c>
      <c r="D765" t="s">
        <v>79</v>
      </c>
      <c r="E765" t="s">
        <v>33</v>
      </c>
      <c r="F765" t="s">
        <v>34</v>
      </c>
      <c r="G765" t="s">
        <v>33</v>
      </c>
      <c r="H765" t="s">
        <v>33</v>
      </c>
      <c r="I765" t="s">
        <v>34</v>
      </c>
      <c r="J765" t="s">
        <v>34</v>
      </c>
      <c r="K765" t="s">
        <v>34</v>
      </c>
      <c r="L765" t="s">
        <v>52</v>
      </c>
      <c r="M765" t="s">
        <v>52</v>
      </c>
      <c r="N765">
        <v>1362</v>
      </c>
      <c r="O765">
        <v>2</v>
      </c>
      <c r="P765" t="s">
        <v>63</v>
      </c>
      <c r="Q765">
        <v>11</v>
      </c>
      <c r="R765">
        <v>10</v>
      </c>
      <c r="S765">
        <v>10.5</v>
      </c>
      <c r="T765" t="s">
        <v>54</v>
      </c>
      <c r="U765" t="s">
        <v>33</v>
      </c>
      <c r="V765" t="s">
        <v>33</v>
      </c>
      <c r="W765" t="s">
        <v>33</v>
      </c>
      <c r="X765" t="s">
        <v>33</v>
      </c>
      <c r="Y765" t="s">
        <v>34</v>
      </c>
      <c r="Z765" t="s">
        <v>34</v>
      </c>
      <c r="AA765" t="s">
        <v>34</v>
      </c>
      <c r="AB765" t="s">
        <v>55</v>
      </c>
      <c r="AC765">
        <v>1</v>
      </c>
      <c r="AD765">
        <v>10.5</v>
      </c>
      <c r="AE765" t="s">
        <v>56</v>
      </c>
      <c r="AF765" t="s">
        <v>1191</v>
      </c>
    </row>
    <row r="766" spans="1:32" x14ac:dyDescent="0.25">
      <c r="A766" t="s">
        <v>1023</v>
      </c>
      <c r="B766">
        <v>36</v>
      </c>
      <c r="C766" t="s">
        <v>58</v>
      </c>
      <c r="D766" t="s">
        <v>79</v>
      </c>
      <c r="E766" t="s">
        <v>33</v>
      </c>
      <c r="F766" t="s">
        <v>33</v>
      </c>
      <c r="G766" t="s">
        <v>33</v>
      </c>
      <c r="H766" t="s">
        <v>34</v>
      </c>
      <c r="I766" t="s">
        <v>33</v>
      </c>
      <c r="J766" t="s">
        <v>34</v>
      </c>
      <c r="K766" t="s">
        <v>34</v>
      </c>
      <c r="L766" t="s">
        <v>35</v>
      </c>
      <c r="M766" t="s">
        <v>35</v>
      </c>
      <c r="N766">
        <v>110</v>
      </c>
      <c r="O766">
        <v>2</v>
      </c>
      <c r="P766" t="s">
        <v>59</v>
      </c>
      <c r="Q766">
        <v>8</v>
      </c>
      <c r="R766">
        <v>6</v>
      </c>
      <c r="S766">
        <v>7</v>
      </c>
      <c r="T766" t="s">
        <v>37</v>
      </c>
      <c r="U766" t="s">
        <v>33</v>
      </c>
      <c r="V766" t="s">
        <v>34</v>
      </c>
      <c r="W766" t="s">
        <v>33</v>
      </c>
      <c r="X766" t="s">
        <v>33</v>
      </c>
      <c r="Y766" t="s">
        <v>33</v>
      </c>
      <c r="Z766" t="s">
        <v>33</v>
      </c>
      <c r="AA766" t="s">
        <v>34</v>
      </c>
      <c r="AB766" t="s">
        <v>38</v>
      </c>
      <c r="AC766">
        <v>0</v>
      </c>
      <c r="AD766">
        <v>7</v>
      </c>
      <c r="AE766" t="s">
        <v>39</v>
      </c>
      <c r="AF766" t="s">
        <v>1192</v>
      </c>
    </row>
    <row r="767" spans="1:32" x14ac:dyDescent="0.25">
      <c r="A767" t="s">
        <v>837</v>
      </c>
      <c r="B767">
        <v>57</v>
      </c>
      <c r="C767" t="s">
        <v>51</v>
      </c>
      <c r="D767" t="s">
        <v>79</v>
      </c>
      <c r="E767" t="s">
        <v>33</v>
      </c>
      <c r="F767" t="s">
        <v>33</v>
      </c>
      <c r="G767" t="s">
        <v>33</v>
      </c>
      <c r="H767" t="s">
        <v>33</v>
      </c>
      <c r="I767" t="s">
        <v>34</v>
      </c>
      <c r="J767" t="s">
        <v>34</v>
      </c>
      <c r="K767" t="s">
        <v>34</v>
      </c>
      <c r="L767" t="s">
        <v>560</v>
      </c>
      <c r="M767" t="s">
        <v>560</v>
      </c>
      <c r="N767">
        <v>793</v>
      </c>
      <c r="O767">
        <v>3</v>
      </c>
      <c r="P767" t="s">
        <v>53</v>
      </c>
      <c r="Q767">
        <v>7</v>
      </c>
      <c r="R767">
        <v>5</v>
      </c>
      <c r="S767">
        <v>6</v>
      </c>
      <c r="T767" t="s">
        <v>37</v>
      </c>
      <c r="U767" t="s">
        <v>34</v>
      </c>
      <c r="V767" t="s">
        <v>33</v>
      </c>
      <c r="W767" t="s">
        <v>33</v>
      </c>
      <c r="X767" t="s">
        <v>33</v>
      </c>
      <c r="Y767" t="s">
        <v>34</v>
      </c>
      <c r="Z767" t="s">
        <v>34</v>
      </c>
      <c r="AA767" t="s">
        <v>34</v>
      </c>
      <c r="AB767" t="s">
        <v>48</v>
      </c>
      <c r="AC767">
        <v>0</v>
      </c>
      <c r="AD767">
        <v>6</v>
      </c>
      <c r="AE767" t="s">
        <v>39</v>
      </c>
      <c r="AF767" t="s">
        <v>1190</v>
      </c>
    </row>
    <row r="768" spans="1:32" x14ac:dyDescent="0.25">
      <c r="A768" t="s">
        <v>838</v>
      </c>
      <c r="B768">
        <v>75</v>
      </c>
      <c r="C768" t="s">
        <v>41</v>
      </c>
      <c r="D768" t="s">
        <v>32</v>
      </c>
      <c r="E768" t="s">
        <v>33</v>
      </c>
      <c r="F768" t="s">
        <v>34</v>
      </c>
      <c r="G768" t="s">
        <v>33</v>
      </c>
      <c r="H768" t="s">
        <v>34</v>
      </c>
      <c r="I768" t="s">
        <v>34</v>
      </c>
      <c r="J768" t="s">
        <v>34</v>
      </c>
      <c r="K768" t="s">
        <v>34</v>
      </c>
      <c r="L768" t="s">
        <v>818</v>
      </c>
      <c r="M768" t="s">
        <v>105</v>
      </c>
      <c r="N768">
        <v>1562</v>
      </c>
      <c r="O768">
        <v>2</v>
      </c>
      <c r="P768" t="s">
        <v>63</v>
      </c>
      <c r="Q768">
        <v>8</v>
      </c>
      <c r="R768">
        <v>7</v>
      </c>
      <c r="S768">
        <v>7.5</v>
      </c>
      <c r="T768" t="s">
        <v>37</v>
      </c>
      <c r="U768" t="s">
        <v>34</v>
      </c>
      <c r="V768" t="s">
        <v>33</v>
      </c>
      <c r="W768" t="s">
        <v>33</v>
      </c>
      <c r="X768" t="s">
        <v>33</v>
      </c>
      <c r="Y768" t="s">
        <v>33</v>
      </c>
      <c r="Z768" t="s">
        <v>34</v>
      </c>
      <c r="AA768" t="s">
        <v>34</v>
      </c>
      <c r="AB768" t="s">
        <v>55</v>
      </c>
      <c r="AC768">
        <v>1</v>
      </c>
      <c r="AD768">
        <v>7.5</v>
      </c>
      <c r="AE768" t="s">
        <v>56</v>
      </c>
      <c r="AF768" t="s">
        <v>1191</v>
      </c>
    </row>
    <row r="769" spans="1:32" x14ac:dyDescent="0.25">
      <c r="A769" t="s">
        <v>839</v>
      </c>
      <c r="B769">
        <v>76</v>
      </c>
      <c r="C769" t="s">
        <v>41</v>
      </c>
      <c r="D769" t="s">
        <v>79</v>
      </c>
      <c r="E769" t="s">
        <v>33</v>
      </c>
      <c r="F769" t="s">
        <v>34</v>
      </c>
      <c r="G769" t="s">
        <v>33</v>
      </c>
      <c r="H769" t="s">
        <v>33</v>
      </c>
      <c r="I769" t="s">
        <v>33</v>
      </c>
      <c r="J769" t="s">
        <v>33</v>
      </c>
      <c r="K769" t="s">
        <v>33</v>
      </c>
      <c r="L769" t="s">
        <v>615</v>
      </c>
      <c r="M769" t="s">
        <v>105</v>
      </c>
      <c r="N769">
        <v>796</v>
      </c>
      <c r="O769">
        <v>2</v>
      </c>
      <c r="P769" t="s">
        <v>36</v>
      </c>
      <c r="Q769">
        <v>7</v>
      </c>
      <c r="R769">
        <v>6</v>
      </c>
      <c r="S769">
        <v>6.5</v>
      </c>
      <c r="T769" t="s">
        <v>37</v>
      </c>
      <c r="U769" t="s">
        <v>33</v>
      </c>
      <c r="V769" t="s">
        <v>34</v>
      </c>
      <c r="W769" t="s">
        <v>33</v>
      </c>
      <c r="X769" t="s">
        <v>33</v>
      </c>
      <c r="Y769" t="s">
        <v>33</v>
      </c>
      <c r="Z769" t="s">
        <v>34</v>
      </c>
      <c r="AA769" t="s">
        <v>34</v>
      </c>
      <c r="AB769" t="s">
        <v>55</v>
      </c>
      <c r="AC769">
        <v>1</v>
      </c>
      <c r="AD769">
        <v>6.5</v>
      </c>
      <c r="AE769" t="s">
        <v>56</v>
      </c>
      <c r="AF769" t="s">
        <v>1191</v>
      </c>
    </row>
    <row r="770" spans="1:32" x14ac:dyDescent="0.25">
      <c r="A770" t="s">
        <v>1021</v>
      </c>
      <c r="B770">
        <v>56</v>
      </c>
      <c r="C770" t="s">
        <v>51</v>
      </c>
      <c r="D770" t="s">
        <v>79</v>
      </c>
      <c r="E770" t="s">
        <v>33</v>
      </c>
      <c r="F770" t="s">
        <v>33</v>
      </c>
      <c r="G770" t="s">
        <v>33</v>
      </c>
      <c r="H770" t="s">
        <v>33</v>
      </c>
      <c r="I770" t="s">
        <v>34</v>
      </c>
      <c r="J770" t="s">
        <v>34</v>
      </c>
      <c r="K770" t="s">
        <v>34</v>
      </c>
      <c r="L770" t="s">
        <v>52</v>
      </c>
      <c r="M770" t="s">
        <v>52</v>
      </c>
      <c r="N770">
        <v>1345</v>
      </c>
      <c r="O770">
        <v>1</v>
      </c>
      <c r="P770" t="s">
        <v>66</v>
      </c>
      <c r="Q770">
        <v>15</v>
      </c>
      <c r="R770">
        <v>15</v>
      </c>
      <c r="S770">
        <v>15</v>
      </c>
      <c r="T770" t="s">
        <v>54</v>
      </c>
      <c r="U770" t="s">
        <v>33</v>
      </c>
      <c r="V770" t="s">
        <v>33</v>
      </c>
      <c r="W770" t="s">
        <v>33</v>
      </c>
      <c r="X770" t="s">
        <v>33</v>
      </c>
      <c r="Y770" t="s">
        <v>33</v>
      </c>
      <c r="Z770" t="s">
        <v>34</v>
      </c>
      <c r="AA770" t="s">
        <v>34</v>
      </c>
      <c r="AB770" t="s">
        <v>55</v>
      </c>
      <c r="AC770">
        <v>1</v>
      </c>
      <c r="AD770">
        <v>15</v>
      </c>
      <c r="AE770" t="s">
        <v>56</v>
      </c>
      <c r="AF770" t="s">
        <v>1191</v>
      </c>
    </row>
    <row r="771" spans="1:32" x14ac:dyDescent="0.25">
      <c r="A771" t="s">
        <v>841</v>
      </c>
      <c r="B771">
        <v>43</v>
      </c>
      <c r="C771" t="s">
        <v>58</v>
      </c>
      <c r="D771" t="s">
        <v>79</v>
      </c>
      <c r="E771" t="s">
        <v>33</v>
      </c>
      <c r="F771" t="s">
        <v>33</v>
      </c>
      <c r="G771" t="s">
        <v>33</v>
      </c>
      <c r="H771" t="s">
        <v>34</v>
      </c>
      <c r="I771" t="s">
        <v>33</v>
      </c>
      <c r="J771" t="s">
        <v>33</v>
      </c>
      <c r="K771" t="s">
        <v>33</v>
      </c>
      <c r="L771" t="s">
        <v>52</v>
      </c>
      <c r="M771" t="s">
        <v>52</v>
      </c>
      <c r="N771">
        <v>1026</v>
      </c>
      <c r="O771">
        <v>1</v>
      </c>
      <c r="P771" t="s">
        <v>59</v>
      </c>
      <c r="Q771">
        <v>11</v>
      </c>
      <c r="R771">
        <v>8</v>
      </c>
      <c r="S771">
        <v>9.5</v>
      </c>
      <c r="T771" t="s">
        <v>37</v>
      </c>
      <c r="U771" t="s">
        <v>34</v>
      </c>
      <c r="V771" t="s">
        <v>33</v>
      </c>
      <c r="W771" t="s">
        <v>33</v>
      </c>
      <c r="X771" t="s">
        <v>33</v>
      </c>
      <c r="Y771" t="s">
        <v>33</v>
      </c>
      <c r="Z771" t="s">
        <v>34</v>
      </c>
      <c r="AA771" t="s">
        <v>34</v>
      </c>
      <c r="AB771" t="s">
        <v>55</v>
      </c>
      <c r="AC771">
        <v>1</v>
      </c>
      <c r="AD771">
        <v>9.5</v>
      </c>
      <c r="AE771" t="s">
        <v>56</v>
      </c>
      <c r="AF771" t="s">
        <v>1191</v>
      </c>
    </row>
    <row r="772" spans="1:32" x14ac:dyDescent="0.25">
      <c r="A772" t="s">
        <v>842</v>
      </c>
      <c r="B772">
        <v>80</v>
      </c>
      <c r="C772" t="s">
        <v>41</v>
      </c>
      <c r="D772" t="s">
        <v>79</v>
      </c>
      <c r="E772" t="s">
        <v>33</v>
      </c>
      <c r="F772" t="s">
        <v>33</v>
      </c>
      <c r="G772" t="s">
        <v>33</v>
      </c>
      <c r="H772" t="s">
        <v>33</v>
      </c>
      <c r="I772" t="s">
        <v>33</v>
      </c>
      <c r="J772" t="s">
        <v>34</v>
      </c>
      <c r="K772" t="s">
        <v>34</v>
      </c>
      <c r="L772" t="s">
        <v>105</v>
      </c>
      <c r="M772" t="s">
        <v>105</v>
      </c>
      <c r="N772">
        <v>4594</v>
      </c>
      <c r="O772">
        <v>3</v>
      </c>
      <c r="P772" t="s">
        <v>47</v>
      </c>
      <c r="Q772">
        <v>5</v>
      </c>
      <c r="R772">
        <v>4</v>
      </c>
      <c r="S772">
        <v>4.5</v>
      </c>
      <c r="T772" t="s">
        <v>44</v>
      </c>
      <c r="U772" t="s">
        <v>34</v>
      </c>
      <c r="V772" t="s">
        <v>33</v>
      </c>
      <c r="W772" t="s">
        <v>34</v>
      </c>
      <c r="X772" t="s">
        <v>33</v>
      </c>
      <c r="Y772" t="s">
        <v>33</v>
      </c>
      <c r="Z772" t="s">
        <v>33</v>
      </c>
      <c r="AA772" t="s">
        <v>33</v>
      </c>
      <c r="AB772" t="s">
        <v>48</v>
      </c>
      <c r="AC772">
        <v>0</v>
      </c>
      <c r="AD772">
        <v>4.5</v>
      </c>
      <c r="AE772" t="s">
        <v>39</v>
      </c>
      <c r="AF772" t="s">
        <v>1190</v>
      </c>
    </row>
    <row r="773" spans="1:32" x14ac:dyDescent="0.25">
      <c r="A773" t="s">
        <v>843</v>
      </c>
      <c r="B773">
        <v>66</v>
      </c>
      <c r="C773" t="s">
        <v>41</v>
      </c>
      <c r="D773" t="s">
        <v>79</v>
      </c>
      <c r="E773" t="s">
        <v>33</v>
      </c>
      <c r="F773" t="s">
        <v>33</v>
      </c>
      <c r="G773" t="s">
        <v>33</v>
      </c>
      <c r="H773" t="s">
        <v>34</v>
      </c>
      <c r="I773" t="s">
        <v>34</v>
      </c>
      <c r="J773" t="s">
        <v>33</v>
      </c>
      <c r="K773" t="s">
        <v>33</v>
      </c>
      <c r="L773" t="s">
        <v>52</v>
      </c>
      <c r="M773" t="s">
        <v>52</v>
      </c>
      <c r="N773">
        <v>805</v>
      </c>
      <c r="O773">
        <v>2</v>
      </c>
      <c r="P773" t="s">
        <v>66</v>
      </c>
      <c r="Q773">
        <v>6</v>
      </c>
      <c r="R773">
        <v>6</v>
      </c>
      <c r="S773">
        <v>6</v>
      </c>
      <c r="T773" t="s">
        <v>37</v>
      </c>
      <c r="U773" t="s">
        <v>34</v>
      </c>
      <c r="V773" t="s">
        <v>33</v>
      </c>
      <c r="W773" t="s">
        <v>33</v>
      </c>
      <c r="X773" t="s">
        <v>33</v>
      </c>
      <c r="Y773" t="s">
        <v>33</v>
      </c>
      <c r="Z773" t="s">
        <v>34</v>
      </c>
      <c r="AA773" t="s">
        <v>34</v>
      </c>
      <c r="AB773" t="s">
        <v>48</v>
      </c>
      <c r="AC773">
        <v>0</v>
      </c>
      <c r="AD773">
        <v>6</v>
      </c>
      <c r="AE773" t="s">
        <v>39</v>
      </c>
      <c r="AF773" t="s">
        <v>1190</v>
      </c>
    </row>
    <row r="774" spans="1:32" x14ac:dyDescent="0.25">
      <c r="A774" t="s">
        <v>1018</v>
      </c>
      <c r="B774">
        <v>50</v>
      </c>
      <c r="C774" t="s">
        <v>51</v>
      </c>
      <c r="D774" t="s">
        <v>32</v>
      </c>
      <c r="E774" t="s">
        <v>33</v>
      </c>
      <c r="F774" t="s">
        <v>33</v>
      </c>
      <c r="G774" t="s">
        <v>33</v>
      </c>
      <c r="H774" t="s">
        <v>34</v>
      </c>
      <c r="I774" t="s">
        <v>33</v>
      </c>
      <c r="J774" t="s">
        <v>34</v>
      </c>
      <c r="K774" t="s">
        <v>33</v>
      </c>
      <c r="L774" t="s">
        <v>52</v>
      </c>
      <c r="M774" t="s">
        <v>52</v>
      </c>
      <c r="N774">
        <v>4067</v>
      </c>
      <c r="O774">
        <v>2</v>
      </c>
      <c r="P774" t="s">
        <v>81</v>
      </c>
      <c r="Q774">
        <v>23</v>
      </c>
      <c r="R774">
        <v>21</v>
      </c>
      <c r="S774">
        <v>22</v>
      </c>
      <c r="T774" t="s">
        <v>54</v>
      </c>
      <c r="U774" t="s">
        <v>34</v>
      </c>
      <c r="V774" t="s">
        <v>33</v>
      </c>
      <c r="W774" t="s">
        <v>33</v>
      </c>
      <c r="X774" t="s">
        <v>33</v>
      </c>
      <c r="Y774" t="s">
        <v>33</v>
      </c>
      <c r="Z774" t="s">
        <v>34</v>
      </c>
      <c r="AA774" t="s">
        <v>33</v>
      </c>
      <c r="AB774" t="s">
        <v>48</v>
      </c>
      <c r="AC774">
        <v>0</v>
      </c>
      <c r="AD774">
        <v>22</v>
      </c>
      <c r="AE774" t="s">
        <v>39</v>
      </c>
      <c r="AF774" t="s">
        <v>1190</v>
      </c>
    </row>
    <row r="775" spans="1:32" x14ac:dyDescent="0.25">
      <c r="A775" t="s">
        <v>1014</v>
      </c>
      <c r="B775">
        <v>82</v>
      </c>
      <c r="C775" t="s">
        <v>41</v>
      </c>
      <c r="D775" t="s">
        <v>32</v>
      </c>
      <c r="E775" t="s">
        <v>33</v>
      </c>
      <c r="F775" t="s">
        <v>33</v>
      </c>
      <c r="G775" t="s">
        <v>33</v>
      </c>
      <c r="H775" t="s">
        <v>33</v>
      </c>
      <c r="I775" t="s">
        <v>33</v>
      </c>
      <c r="J775" t="s">
        <v>34</v>
      </c>
      <c r="K775" t="s">
        <v>34</v>
      </c>
      <c r="L775" t="s">
        <v>35</v>
      </c>
      <c r="M775" t="s">
        <v>35</v>
      </c>
      <c r="N775">
        <v>1323</v>
      </c>
      <c r="O775">
        <v>2</v>
      </c>
      <c r="P775" t="s">
        <v>47</v>
      </c>
      <c r="Q775">
        <v>6</v>
      </c>
      <c r="R775">
        <v>6</v>
      </c>
      <c r="S775">
        <v>6</v>
      </c>
      <c r="T775" t="s">
        <v>37</v>
      </c>
      <c r="U775" t="s">
        <v>34</v>
      </c>
      <c r="V775" t="s">
        <v>33</v>
      </c>
      <c r="W775" t="s">
        <v>33</v>
      </c>
      <c r="X775" t="s">
        <v>33</v>
      </c>
      <c r="Y775" t="s">
        <v>33</v>
      </c>
      <c r="Z775" t="s">
        <v>33</v>
      </c>
      <c r="AA775" t="s">
        <v>34</v>
      </c>
      <c r="AB775" t="s">
        <v>48</v>
      </c>
      <c r="AC775">
        <v>0</v>
      </c>
      <c r="AD775">
        <v>6</v>
      </c>
      <c r="AE775" t="s">
        <v>39</v>
      </c>
      <c r="AF775" t="s">
        <v>1190</v>
      </c>
    </row>
    <row r="776" spans="1:32" x14ac:dyDescent="0.25">
      <c r="A776" t="s">
        <v>1013</v>
      </c>
      <c r="B776">
        <v>67</v>
      </c>
      <c r="C776" t="s">
        <v>41</v>
      </c>
      <c r="D776" t="s">
        <v>79</v>
      </c>
      <c r="E776" t="s">
        <v>33</v>
      </c>
      <c r="F776" t="s">
        <v>34</v>
      </c>
      <c r="G776" t="s">
        <v>33</v>
      </c>
      <c r="H776" t="s">
        <v>34</v>
      </c>
      <c r="I776" t="s">
        <v>33</v>
      </c>
      <c r="J776" t="s">
        <v>33</v>
      </c>
      <c r="K776" t="s">
        <v>33</v>
      </c>
      <c r="L776" t="s">
        <v>52</v>
      </c>
      <c r="M776" t="s">
        <v>52</v>
      </c>
      <c r="N776">
        <v>1329</v>
      </c>
      <c r="O776">
        <v>1</v>
      </c>
      <c r="P776" t="s">
        <v>47</v>
      </c>
      <c r="Q776">
        <v>6</v>
      </c>
      <c r="R776">
        <v>6</v>
      </c>
      <c r="S776">
        <v>6</v>
      </c>
      <c r="T776" t="s">
        <v>37</v>
      </c>
      <c r="U776" t="s">
        <v>33</v>
      </c>
      <c r="V776" t="s">
        <v>34</v>
      </c>
      <c r="W776" t="s">
        <v>33</v>
      </c>
      <c r="X776" t="s">
        <v>33</v>
      </c>
      <c r="Y776" t="s">
        <v>33</v>
      </c>
      <c r="Z776" t="s">
        <v>34</v>
      </c>
      <c r="AA776" t="s">
        <v>34</v>
      </c>
      <c r="AB776" t="s">
        <v>55</v>
      </c>
      <c r="AC776">
        <v>1</v>
      </c>
      <c r="AD776">
        <v>6</v>
      </c>
      <c r="AE776" t="s">
        <v>56</v>
      </c>
      <c r="AF776" t="s">
        <v>1191</v>
      </c>
    </row>
    <row r="777" spans="1:32" x14ac:dyDescent="0.25">
      <c r="A777" t="s">
        <v>1012</v>
      </c>
      <c r="B777">
        <v>69</v>
      </c>
      <c r="C777" t="s">
        <v>41</v>
      </c>
      <c r="D777" t="s">
        <v>32</v>
      </c>
      <c r="E777" t="s">
        <v>33</v>
      </c>
      <c r="F777" t="s">
        <v>34</v>
      </c>
      <c r="G777" t="s">
        <v>33</v>
      </c>
      <c r="H777" t="s">
        <v>34</v>
      </c>
      <c r="I777" t="s">
        <v>33</v>
      </c>
      <c r="J777" t="s">
        <v>34</v>
      </c>
      <c r="K777" t="s">
        <v>34</v>
      </c>
      <c r="L777" t="s">
        <v>35</v>
      </c>
      <c r="M777" t="s">
        <v>35</v>
      </c>
      <c r="N777">
        <v>4056</v>
      </c>
      <c r="O777">
        <v>2</v>
      </c>
      <c r="P777" t="s">
        <v>36</v>
      </c>
      <c r="Q777">
        <v>10</v>
      </c>
      <c r="R777">
        <v>5</v>
      </c>
      <c r="S777">
        <v>7.5</v>
      </c>
      <c r="T777" t="s">
        <v>37</v>
      </c>
      <c r="U777" t="s">
        <v>33</v>
      </c>
      <c r="V777" t="s">
        <v>33</v>
      </c>
      <c r="W777" t="s">
        <v>33</v>
      </c>
      <c r="X777" t="s">
        <v>33</v>
      </c>
      <c r="Y777" t="s">
        <v>33</v>
      </c>
      <c r="Z777" t="s">
        <v>34</v>
      </c>
      <c r="AA777" t="s">
        <v>33</v>
      </c>
      <c r="AB777" t="s">
        <v>45</v>
      </c>
      <c r="AC777">
        <v>0</v>
      </c>
      <c r="AD777">
        <v>7.5</v>
      </c>
      <c r="AE777" t="s">
        <v>39</v>
      </c>
      <c r="AF777" t="s">
        <v>1193</v>
      </c>
    </row>
    <row r="778" spans="1:32" x14ac:dyDescent="0.25">
      <c r="A778" t="s">
        <v>1010</v>
      </c>
      <c r="B778">
        <v>76</v>
      </c>
      <c r="C778" t="s">
        <v>41</v>
      </c>
      <c r="D778" t="s">
        <v>32</v>
      </c>
      <c r="E778" t="s">
        <v>33</v>
      </c>
      <c r="F778" t="s">
        <v>33</v>
      </c>
      <c r="G778" t="s">
        <v>33</v>
      </c>
      <c r="H778" t="s">
        <v>33</v>
      </c>
      <c r="I778" t="s">
        <v>33</v>
      </c>
      <c r="J778" t="s">
        <v>34</v>
      </c>
      <c r="K778" t="s">
        <v>34</v>
      </c>
      <c r="L778" t="s">
        <v>52</v>
      </c>
      <c r="M778" t="s">
        <v>52</v>
      </c>
      <c r="N778">
        <v>1320</v>
      </c>
      <c r="O778">
        <v>1</v>
      </c>
      <c r="P778" t="s">
        <v>36</v>
      </c>
      <c r="Q778">
        <v>6</v>
      </c>
      <c r="R778">
        <v>4</v>
      </c>
      <c r="S778">
        <v>5</v>
      </c>
      <c r="T778" t="s">
        <v>37</v>
      </c>
      <c r="U778" t="s">
        <v>34</v>
      </c>
      <c r="V778" t="s">
        <v>34</v>
      </c>
      <c r="W778" t="s">
        <v>33</v>
      </c>
      <c r="X778" t="s">
        <v>33</v>
      </c>
      <c r="Y778" t="s">
        <v>33</v>
      </c>
      <c r="Z778" t="s">
        <v>34</v>
      </c>
      <c r="AA778" t="s">
        <v>34</v>
      </c>
      <c r="AB778" t="s">
        <v>55</v>
      </c>
      <c r="AC778">
        <v>1</v>
      </c>
      <c r="AD778">
        <v>5</v>
      </c>
      <c r="AE778" t="s">
        <v>56</v>
      </c>
      <c r="AF778" t="s">
        <v>1191</v>
      </c>
    </row>
    <row r="779" spans="1:32" x14ac:dyDescent="0.25">
      <c r="A779" t="s">
        <v>849</v>
      </c>
      <c r="B779">
        <v>58</v>
      </c>
      <c r="C779" t="s">
        <v>51</v>
      </c>
      <c r="D779" t="s">
        <v>32</v>
      </c>
      <c r="E779" t="s">
        <v>33</v>
      </c>
      <c r="F779" t="s">
        <v>34</v>
      </c>
      <c r="G779" t="s">
        <v>33</v>
      </c>
      <c r="H779" t="s">
        <v>34</v>
      </c>
      <c r="I779" t="s">
        <v>34</v>
      </c>
      <c r="J779" t="s">
        <v>34</v>
      </c>
      <c r="K779" t="s">
        <v>34</v>
      </c>
      <c r="L779" t="s">
        <v>105</v>
      </c>
      <c r="M779" t="s">
        <v>35</v>
      </c>
      <c r="N779">
        <v>819</v>
      </c>
      <c r="O779">
        <v>2</v>
      </c>
      <c r="P779" t="s">
        <v>81</v>
      </c>
      <c r="Q779">
        <v>13</v>
      </c>
      <c r="R779">
        <v>10</v>
      </c>
      <c r="S779">
        <v>11.5</v>
      </c>
      <c r="T779" t="s">
        <v>54</v>
      </c>
      <c r="U779" t="s">
        <v>34</v>
      </c>
      <c r="V779" t="s">
        <v>33</v>
      </c>
      <c r="W779" t="s">
        <v>33</v>
      </c>
      <c r="X779" t="s">
        <v>33</v>
      </c>
      <c r="Y779" t="s">
        <v>33</v>
      </c>
      <c r="Z779" t="s">
        <v>34</v>
      </c>
      <c r="AA779" t="s">
        <v>34</v>
      </c>
      <c r="AB779" t="s">
        <v>55</v>
      </c>
      <c r="AC779">
        <v>1</v>
      </c>
      <c r="AD779">
        <v>11.5</v>
      </c>
      <c r="AE779" t="s">
        <v>56</v>
      </c>
      <c r="AF779" t="s">
        <v>1191</v>
      </c>
    </row>
    <row r="780" spans="1:32" x14ac:dyDescent="0.25">
      <c r="A780" t="s">
        <v>1009</v>
      </c>
      <c r="B780">
        <v>82</v>
      </c>
      <c r="C780" t="s">
        <v>41</v>
      </c>
      <c r="D780" t="s">
        <v>79</v>
      </c>
      <c r="E780" t="s">
        <v>33</v>
      </c>
      <c r="F780" t="s">
        <v>33</v>
      </c>
      <c r="G780" t="s">
        <v>33</v>
      </c>
      <c r="H780" t="s">
        <v>33</v>
      </c>
      <c r="I780" t="s">
        <v>33</v>
      </c>
      <c r="J780" t="s">
        <v>34</v>
      </c>
      <c r="K780" t="s">
        <v>34</v>
      </c>
      <c r="L780" t="s">
        <v>35</v>
      </c>
      <c r="M780" t="s">
        <v>35</v>
      </c>
      <c r="N780">
        <v>1150</v>
      </c>
      <c r="O780">
        <v>2</v>
      </c>
      <c r="P780" t="s">
        <v>47</v>
      </c>
      <c r="Q780">
        <v>9</v>
      </c>
      <c r="R780">
        <v>7</v>
      </c>
      <c r="S780">
        <v>8</v>
      </c>
      <c r="T780" t="s">
        <v>37</v>
      </c>
      <c r="U780" t="s">
        <v>34</v>
      </c>
      <c r="V780" t="s">
        <v>33</v>
      </c>
      <c r="W780" t="s">
        <v>33</v>
      </c>
      <c r="X780" t="s">
        <v>33</v>
      </c>
      <c r="Y780" t="s">
        <v>34</v>
      </c>
      <c r="Z780" t="s">
        <v>33</v>
      </c>
      <c r="AA780" t="s">
        <v>33</v>
      </c>
      <c r="AB780" t="s">
        <v>48</v>
      </c>
      <c r="AC780">
        <v>0</v>
      </c>
      <c r="AD780">
        <v>8</v>
      </c>
      <c r="AE780" t="s">
        <v>39</v>
      </c>
      <c r="AF780" t="s">
        <v>1190</v>
      </c>
    </row>
    <row r="781" spans="1:32" x14ac:dyDescent="0.25">
      <c r="A781" t="s">
        <v>851</v>
      </c>
      <c r="B781">
        <v>84</v>
      </c>
      <c r="C781" t="s">
        <v>41</v>
      </c>
      <c r="D781" t="s">
        <v>32</v>
      </c>
      <c r="E781" t="s">
        <v>33</v>
      </c>
      <c r="F781" t="s">
        <v>33</v>
      </c>
      <c r="G781" t="s">
        <v>33</v>
      </c>
      <c r="H781" t="s">
        <v>34</v>
      </c>
      <c r="I781" t="s">
        <v>34</v>
      </c>
      <c r="J781" t="s">
        <v>33</v>
      </c>
      <c r="K781" t="s">
        <v>33</v>
      </c>
      <c r="L781" t="s">
        <v>52</v>
      </c>
      <c r="M781" t="s">
        <v>52</v>
      </c>
      <c r="N781">
        <v>826</v>
      </c>
      <c r="O781">
        <v>2</v>
      </c>
      <c r="P781" t="s">
        <v>66</v>
      </c>
      <c r="Q781">
        <v>20</v>
      </c>
      <c r="R781">
        <v>10</v>
      </c>
      <c r="S781">
        <v>15</v>
      </c>
      <c r="T781" t="s">
        <v>54</v>
      </c>
      <c r="U781" t="s">
        <v>34</v>
      </c>
      <c r="V781" t="s">
        <v>34</v>
      </c>
      <c r="W781" t="s">
        <v>33</v>
      </c>
      <c r="X781" t="s">
        <v>33</v>
      </c>
      <c r="Y781" t="s">
        <v>34</v>
      </c>
      <c r="Z781" t="s">
        <v>34</v>
      </c>
      <c r="AA781" t="s">
        <v>34</v>
      </c>
      <c r="AB781" t="s">
        <v>55</v>
      </c>
      <c r="AC781">
        <v>1</v>
      </c>
      <c r="AD781">
        <v>15</v>
      </c>
      <c r="AE781" t="s">
        <v>56</v>
      </c>
      <c r="AF781" t="s">
        <v>1191</v>
      </c>
    </row>
    <row r="782" spans="1:32" x14ac:dyDescent="0.25">
      <c r="A782" t="s">
        <v>1004</v>
      </c>
      <c r="B782">
        <v>58</v>
      </c>
      <c r="C782" t="s">
        <v>51</v>
      </c>
      <c r="D782" t="s">
        <v>79</v>
      </c>
      <c r="E782" t="s">
        <v>33</v>
      </c>
      <c r="F782" t="s">
        <v>33</v>
      </c>
      <c r="G782" t="s">
        <v>33</v>
      </c>
      <c r="H782" t="s">
        <v>34</v>
      </c>
      <c r="I782" t="s">
        <v>34</v>
      </c>
      <c r="J782" t="s">
        <v>34</v>
      </c>
      <c r="K782" t="s">
        <v>34</v>
      </c>
      <c r="L782" t="s">
        <v>376</v>
      </c>
      <c r="M782" t="s">
        <v>537</v>
      </c>
      <c r="N782">
        <v>1309</v>
      </c>
      <c r="O782">
        <v>3</v>
      </c>
      <c r="P782" t="s">
        <v>68</v>
      </c>
      <c r="Q782">
        <v>17</v>
      </c>
      <c r="R782">
        <v>14</v>
      </c>
      <c r="S782">
        <v>15.5</v>
      </c>
      <c r="T782" t="s">
        <v>54</v>
      </c>
      <c r="U782" t="s">
        <v>34</v>
      </c>
      <c r="V782" t="s">
        <v>34</v>
      </c>
      <c r="W782" t="s">
        <v>34</v>
      </c>
      <c r="X782" t="s">
        <v>34</v>
      </c>
      <c r="Y782" t="s">
        <v>34</v>
      </c>
      <c r="Z782" t="s">
        <v>34</v>
      </c>
      <c r="AA782" t="s">
        <v>34</v>
      </c>
      <c r="AB782" t="s">
        <v>55</v>
      </c>
      <c r="AC782">
        <v>1</v>
      </c>
      <c r="AD782">
        <v>15.5</v>
      </c>
      <c r="AE782" t="s">
        <v>56</v>
      </c>
      <c r="AF782" t="s">
        <v>1191</v>
      </c>
    </row>
    <row r="783" spans="1:32" x14ac:dyDescent="0.25">
      <c r="A783" t="s">
        <v>853</v>
      </c>
      <c r="B783">
        <v>80</v>
      </c>
      <c r="C783" t="s">
        <v>41</v>
      </c>
      <c r="D783" t="s">
        <v>79</v>
      </c>
      <c r="E783" t="s">
        <v>33</v>
      </c>
      <c r="F783" t="s">
        <v>33</v>
      </c>
      <c r="G783" t="s">
        <v>33</v>
      </c>
      <c r="H783" t="s">
        <v>34</v>
      </c>
      <c r="I783" t="s">
        <v>33</v>
      </c>
      <c r="J783" t="s">
        <v>33</v>
      </c>
      <c r="K783" t="s">
        <v>33</v>
      </c>
      <c r="L783" t="s">
        <v>35</v>
      </c>
      <c r="M783" t="s">
        <v>35</v>
      </c>
      <c r="N783">
        <v>832</v>
      </c>
      <c r="O783">
        <v>2</v>
      </c>
      <c r="P783" t="s">
        <v>47</v>
      </c>
      <c r="Q783">
        <v>12</v>
      </c>
      <c r="R783">
        <v>10</v>
      </c>
      <c r="S783">
        <v>11</v>
      </c>
      <c r="T783" t="s">
        <v>54</v>
      </c>
      <c r="U783" t="s">
        <v>34</v>
      </c>
      <c r="V783" t="s">
        <v>33</v>
      </c>
      <c r="W783" t="s">
        <v>34</v>
      </c>
      <c r="X783" t="s">
        <v>33</v>
      </c>
      <c r="Y783" t="s">
        <v>34</v>
      </c>
      <c r="Z783" t="s">
        <v>34</v>
      </c>
      <c r="AA783" t="s">
        <v>34</v>
      </c>
      <c r="AB783" t="s">
        <v>55</v>
      </c>
      <c r="AC783">
        <v>1</v>
      </c>
      <c r="AD783">
        <v>11</v>
      </c>
      <c r="AE783" t="s">
        <v>56</v>
      </c>
      <c r="AF783" t="s">
        <v>1191</v>
      </c>
    </row>
    <row r="784" spans="1:32" x14ac:dyDescent="0.25">
      <c r="A784" t="s">
        <v>854</v>
      </c>
      <c r="B784">
        <v>37</v>
      </c>
      <c r="C784" t="s">
        <v>58</v>
      </c>
      <c r="D784" t="s">
        <v>79</v>
      </c>
      <c r="E784" t="s">
        <v>33</v>
      </c>
      <c r="F784" t="s">
        <v>34</v>
      </c>
      <c r="G784" t="s">
        <v>33</v>
      </c>
      <c r="H784" t="s">
        <v>33</v>
      </c>
      <c r="I784" t="s">
        <v>34</v>
      </c>
      <c r="J784" t="s">
        <v>33</v>
      </c>
      <c r="K784" t="s">
        <v>33</v>
      </c>
      <c r="L784" t="s">
        <v>537</v>
      </c>
      <c r="M784" t="s">
        <v>105</v>
      </c>
      <c r="N784">
        <v>834</v>
      </c>
      <c r="O784">
        <v>4</v>
      </c>
      <c r="P784" t="s">
        <v>36</v>
      </c>
      <c r="Q784">
        <v>8</v>
      </c>
      <c r="R784">
        <v>7</v>
      </c>
      <c r="S784">
        <v>7.5</v>
      </c>
      <c r="T784" t="s">
        <v>37</v>
      </c>
      <c r="U784" t="s">
        <v>34</v>
      </c>
      <c r="V784" t="s">
        <v>34</v>
      </c>
      <c r="W784" t="s">
        <v>33</v>
      </c>
      <c r="X784" t="s">
        <v>33</v>
      </c>
      <c r="Y784" t="s">
        <v>34</v>
      </c>
      <c r="Z784" t="s">
        <v>34</v>
      </c>
      <c r="AA784" t="s">
        <v>34</v>
      </c>
      <c r="AB784" t="s">
        <v>48</v>
      </c>
      <c r="AC784">
        <v>0</v>
      </c>
      <c r="AD784">
        <v>7.5</v>
      </c>
      <c r="AE784" t="s">
        <v>39</v>
      </c>
      <c r="AF784" t="s">
        <v>1190</v>
      </c>
    </row>
    <row r="785" spans="1:32" x14ac:dyDescent="0.25">
      <c r="A785" t="s">
        <v>1003</v>
      </c>
      <c r="B785">
        <v>66</v>
      </c>
      <c r="C785" t="s">
        <v>41</v>
      </c>
      <c r="D785" t="s">
        <v>79</v>
      </c>
      <c r="E785" t="s">
        <v>33</v>
      </c>
      <c r="F785" t="s">
        <v>33</v>
      </c>
      <c r="G785" t="s">
        <v>33</v>
      </c>
      <c r="H785" t="s">
        <v>33</v>
      </c>
      <c r="I785" t="s">
        <v>34</v>
      </c>
      <c r="J785" t="s">
        <v>33</v>
      </c>
      <c r="K785" t="s">
        <v>33</v>
      </c>
      <c r="L785" t="s">
        <v>52</v>
      </c>
      <c r="M785" t="s">
        <v>52</v>
      </c>
      <c r="N785">
        <v>1053</v>
      </c>
      <c r="O785">
        <v>2</v>
      </c>
      <c r="P785" t="s">
        <v>63</v>
      </c>
      <c r="Q785">
        <v>11</v>
      </c>
      <c r="R785">
        <v>10</v>
      </c>
      <c r="S785">
        <v>10.5</v>
      </c>
      <c r="T785" t="s">
        <v>54</v>
      </c>
      <c r="U785" t="s">
        <v>34</v>
      </c>
      <c r="V785" t="s">
        <v>33</v>
      </c>
      <c r="W785" t="s">
        <v>34</v>
      </c>
      <c r="X785" t="s">
        <v>33</v>
      </c>
      <c r="Y785" t="s">
        <v>33</v>
      </c>
      <c r="Z785" t="s">
        <v>34</v>
      </c>
      <c r="AA785" t="s">
        <v>34</v>
      </c>
      <c r="AB785" t="s">
        <v>48</v>
      </c>
      <c r="AC785">
        <v>0</v>
      </c>
      <c r="AD785">
        <v>10.5</v>
      </c>
      <c r="AE785" t="s">
        <v>39</v>
      </c>
      <c r="AF785" t="s">
        <v>1190</v>
      </c>
    </row>
    <row r="786" spans="1:32" x14ac:dyDescent="0.25">
      <c r="A786" t="s">
        <v>856</v>
      </c>
      <c r="B786">
        <v>71</v>
      </c>
      <c r="C786" t="s">
        <v>41</v>
      </c>
      <c r="D786" t="s">
        <v>79</v>
      </c>
      <c r="E786" t="s">
        <v>33</v>
      </c>
      <c r="F786" t="s">
        <v>33</v>
      </c>
      <c r="G786" t="s">
        <v>33</v>
      </c>
      <c r="H786" t="s">
        <v>33</v>
      </c>
      <c r="I786" t="s">
        <v>34</v>
      </c>
      <c r="J786" t="s">
        <v>33</v>
      </c>
      <c r="K786" t="s">
        <v>33</v>
      </c>
      <c r="L786" t="s">
        <v>35</v>
      </c>
      <c r="M786" t="s">
        <v>35</v>
      </c>
      <c r="N786">
        <v>839</v>
      </c>
      <c r="O786">
        <v>2</v>
      </c>
      <c r="P786" t="s">
        <v>36</v>
      </c>
      <c r="Q786">
        <v>15</v>
      </c>
      <c r="R786">
        <v>14</v>
      </c>
      <c r="S786">
        <v>14.5</v>
      </c>
      <c r="T786" t="s">
        <v>54</v>
      </c>
      <c r="U786" t="s">
        <v>34</v>
      </c>
      <c r="V786" t="s">
        <v>34</v>
      </c>
      <c r="W786" t="s">
        <v>34</v>
      </c>
      <c r="X786" t="s">
        <v>33</v>
      </c>
      <c r="Y786" t="s">
        <v>34</v>
      </c>
      <c r="Z786" t="s">
        <v>34</v>
      </c>
      <c r="AA786" t="s">
        <v>34</v>
      </c>
      <c r="AB786" t="s">
        <v>55</v>
      </c>
      <c r="AC786">
        <v>1</v>
      </c>
      <c r="AD786">
        <v>14.5</v>
      </c>
      <c r="AE786" t="s">
        <v>56</v>
      </c>
      <c r="AF786" t="s">
        <v>1191</v>
      </c>
    </row>
    <row r="787" spans="1:32" x14ac:dyDescent="0.25">
      <c r="A787" t="s">
        <v>857</v>
      </c>
      <c r="B787">
        <v>73</v>
      </c>
      <c r="C787" t="s">
        <v>41</v>
      </c>
      <c r="D787" t="s">
        <v>79</v>
      </c>
      <c r="E787" t="s">
        <v>33</v>
      </c>
      <c r="F787" t="s">
        <v>33</v>
      </c>
      <c r="G787" t="s">
        <v>33</v>
      </c>
      <c r="H787" t="s">
        <v>33</v>
      </c>
      <c r="I787" t="s">
        <v>33</v>
      </c>
      <c r="J787" t="s">
        <v>33</v>
      </c>
      <c r="K787" t="s">
        <v>33</v>
      </c>
      <c r="L787" t="s">
        <v>537</v>
      </c>
      <c r="M787" t="s">
        <v>105</v>
      </c>
      <c r="N787">
        <v>845</v>
      </c>
      <c r="O787">
        <v>3</v>
      </c>
      <c r="P787" t="s">
        <v>36</v>
      </c>
      <c r="Q787">
        <v>10</v>
      </c>
      <c r="R787">
        <v>9</v>
      </c>
      <c r="S787">
        <v>9.5</v>
      </c>
      <c r="T787" t="s">
        <v>37</v>
      </c>
      <c r="U787" t="s">
        <v>34</v>
      </c>
      <c r="V787" t="s">
        <v>33</v>
      </c>
      <c r="W787" t="s">
        <v>33</v>
      </c>
      <c r="X787" t="s">
        <v>33</v>
      </c>
      <c r="Y787" t="s">
        <v>34</v>
      </c>
      <c r="Z787" t="s">
        <v>33</v>
      </c>
      <c r="AA787" t="s">
        <v>34</v>
      </c>
      <c r="AB787" t="s">
        <v>48</v>
      </c>
      <c r="AC787">
        <v>0</v>
      </c>
      <c r="AD787">
        <v>9.5</v>
      </c>
      <c r="AE787" t="s">
        <v>39</v>
      </c>
      <c r="AF787" t="s">
        <v>1190</v>
      </c>
    </row>
    <row r="788" spans="1:32" x14ac:dyDescent="0.25">
      <c r="A788" t="s">
        <v>858</v>
      </c>
      <c r="B788">
        <v>75</v>
      </c>
      <c r="C788" t="s">
        <v>41</v>
      </c>
      <c r="D788" t="s">
        <v>79</v>
      </c>
      <c r="E788" t="s">
        <v>33</v>
      </c>
      <c r="F788" t="s">
        <v>33</v>
      </c>
      <c r="G788" t="s">
        <v>33</v>
      </c>
      <c r="H788" t="s">
        <v>34</v>
      </c>
      <c r="I788" t="s">
        <v>34</v>
      </c>
      <c r="J788" t="s">
        <v>34</v>
      </c>
      <c r="K788" t="s">
        <v>34</v>
      </c>
      <c r="L788" t="s">
        <v>52</v>
      </c>
      <c r="M788" t="s">
        <v>52</v>
      </c>
      <c r="N788">
        <v>848</v>
      </c>
      <c r="O788">
        <v>2</v>
      </c>
      <c r="P788" t="s">
        <v>36</v>
      </c>
      <c r="Q788">
        <v>10</v>
      </c>
      <c r="R788">
        <v>10</v>
      </c>
      <c r="S788">
        <v>10</v>
      </c>
      <c r="T788" t="s">
        <v>37</v>
      </c>
      <c r="U788" t="s">
        <v>34</v>
      </c>
      <c r="V788" t="s">
        <v>34</v>
      </c>
      <c r="W788" t="s">
        <v>33</v>
      </c>
      <c r="X788" t="s">
        <v>33</v>
      </c>
      <c r="Y788" t="s">
        <v>34</v>
      </c>
      <c r="Z788" t="s">
        <v>34</v>
      </c>
      <c r="AA788" t="s">
        <v>34</v>
      </c>
      <c r="AB788" t="s">
        <v>55</v>
      </c>
      <c r="AC788">
        <v>1</v>
      </c>
      <c r="AD788">
        <v>10</v>
      </c>
      <c r="AE788" t="s">
        <v>56</v>
      </c>
      <c r="AF788" t="s">
        <v>1191</v>
      </c>
    </row>
    <row r="789" spans="1:32" x14ac:dyDescent="0.25">
      <c r="A789" t="s">
        <v>859</v>
      </c>
      <c r="B789">
        <v>55</v>
      </c>
      <c r="C789" t="s">
        <v>51</v>
      </c>
      <c r="D789" t="s">
        <v>79</v>
      </c>
      <c r="E789" t="s">
        <v>33</v>
      </c>
      <c r="F789" t="s">
        <v>33</v>
      </c>
      <c r="G789" t="s">
        <v>33</v>
      </c>
      <c r="H789" t="s">
        <v>33</v>
      </c>
      <c r="I789" t="s">
        <v>34</v>
      </c>
      <c r="J789" t="s">
        <v>33</v>
      </c>
      <c r="K789" t="s">
        <v>33</v>
      </c>
      <c r="L789" t="s">
        <v>52</v>
      </c>
      <c r="M789" t="s">
        <v>52</v>
      </c>
      <c r="N789">
        <v>851</v>
      </c>
      <c r="O789">
        <v>2</v>
      </c>
      <c r="P789" t="s">
        <v>68</v>
      </c>
      <c r="Q789">
        <v>7</v>
      </c>
      <c r="R789">
        <v>5</v>
      </c>
      <c r="S789">
        <v>6</v>
      </c>
      <c r="T789" t="s">
        <v>37</v>
      </c>
      <c r="U789" t="s">
        <v>34</v>
      </c>
      <c r="V789" t="s">
        <v>34</v>
      </c>
      <c r="W789" t="s">
        <v>34</v>
      </c>
      <c r="X789" t="s">
        <v>33</v>
      </c>
      <c r="Y789" t="s">
        <v>34</v>
      </c>
      <c r="Z789" t="s">
        <v>34</v>
      </c>
      <c r="AA789" t="s">
        <v>34</v>
      </c>
      <c r="AB789" t="s">
        <v>55</v>
      </c>
      <c r="AC789">
        <v>1</v>
      </c>
      <c r="AD789">
        <v>6</v>
      </c>
      <c r="AE789" t="s">
        <v>56</v>
      </c>
      <c r="AF789" t="s">
        <v>1191</v>
      </c>
    </row>
    <row r="790" spans="1:32" x14ac:dyDescent="0.25">
      <c r="A790" t="s">
        <v>860</v>
      </c>
      <c r="B790">
        <v>63</v>
      </c>
      <c r="C790" t="s">
        <v>41</v>
      </c>
      <c r="D790" t="s">
        <v>32</v>
      </c>
      <c r="E790" t="s">
        <v>34</v>
      </c>
      <c r="F790" t="s">
        <v>33</v>
      </c>
      <c r="G790" t="s">
        <v>33</v>
      </c>
      <c r="H790" t="s">
        <v>34</v>
      </c>
      <c r="I790" t="s">
        <v>34</v>
      </c>
      <c r="J790" t="s">
        <v>33</v>
      </c>
      <c r="K790" t="s">
        <v>33</v>
      </c>
      <c r="L790" t="s">
        <v>52</v>
      </c>
      <c r="M790" t="s">
        <v>52</v>
      </c>
      <c r="N790">
        <v>857</v>
      </c>
      <c r="O790">
        <v>2</v>
      </c>
      <c r="P790" t="s">
        <v>36</v>
      </c>
      <c r="Q790">
        <v>10</v>
      </c>
      <c r="R790">
        <v>10</v>
      </c>
      <c r="S790">
        <v>10</v>
      </c>
      <c r="T790" t="s">
        <v>37</v>
      </c>
      <c r="U790" t="s">
        <v>33</v>
      </c>
      <c r="V790" t="s">
        <v>33</v>
      </c>
      <c r="W790" t="s">
        <v>33</v>
      </c>
      <c r="X790" t="s">
        <v>33</v>
      </c>
      <c r="Y790" t="s">
        <v>33</v>
      </c>
      <c r="Z790" t="s">
        <v>33</v>
      </c>
      <c r="AA790" t="s">
        <v>34</v>
      </c>
      <c r="AB790" t="s">
        <v>48</v>
      </c>
      <c r="AC790">
        <v>0</v>
      </c>
      <c r="AD790">
        <v>10</v>
      </c>
      <c r="AE790" t="s">
        <v>39</v>
      </c>
      <c r="AF790" t="s">
        <v>1190</v>
      </c>
    </row>
    <row r="791" spans="1:32" x14ac:dyDescent="0.25">
      <c r="A791" t="s">
        <v>861</v>
      </c>
      <c r="B791">
        <v>55</v>
      </c>
      <c r="C791" t="s">
        <v>51</v>
      </c>
      <c r="D791" t="s">
        <v>79</v>
      </c>
      <c r="E791" t="s">
        <v>33</v>
      </c>
      <c r="F791" t="s">
        <v>33</v>
      </c>
      <c r="G791" t="s">
        <v>33</v>
      </c>
      <c r="H791" t="s">
        <v>34</v>
      </c>
      <c r="I791" t="s">
        <v>34</v>
      </c>
      <c r="J791" t="s">
        <v>33</v>
      </c>
      <c r="K791" t="s">
        <v>33</v>
      </c>
      <c r="L791" t="s">
        <v>52</v>
      </c>
      <c r="M791" t="s">
        <v>52</v>
      </c>
      <c r="N791">
        <v>861</v>
      </c>
      <c r="O791">
        <v>2</v>
      </c>
      <c r="P791" t="s">
        <v>59</v>
      </c>
      <c r="Q791">
        <v>6</v>
      </c>
      <c r="R791">
        <v>5</v>
      </c>
      <c r="S791">
        <v>5.5</v>
      </c>
      <c r="T791" t="s">
        <v>37</v>
      </c>
      <c r="U791" t="s">
        <v>33</v>
      </c>
      <c r="V791" t="s">
        <v>34</v>
      </c>
      <c r="W791" t="s">
        <v>33</v>
      </c>
      <c r="X791" t="s">
        <v>33</v>
      </c>
      <c r="Y791" t="s">
        <v>33</v>
      </c>
      <c r="Z791" t="s">
        <v>34</v>
      </c>
      <c r="AA791" t="s">
        <v>34</v>
      </c>
      <c r="AB791" t="s">
        <v>55</v>
      </c>
      <c r="AC791">
        <v>1</v>
      </c>
      <c r="AD791">
        <v>5.5</v>
      </c>
      <c r="AE791" t="s">
        <v>56</v>
      </c>
      <c r="AF791" t="s">
        <v>1191</v>
      </c>
    </row>
    <row r="792" spans="1:32" x14ac:dyDescent="0.25">
      <c r="A792" t="s">
        <v>862</v>
      </c>
      <c r="B792">
        <v>56</v>
      </c>
      <c r="C792" t="s">
        <v>51</v>
      </c>
      <c r="D792" t="s">
        <v>79</v>
      </c>
      <c r="E792" t="s">
        <v>33</v>
      </c>
      <c r="F792" t="s">
        <v>33</v>
      </c>
      <c r="G792" t="s">
        <v>33</v>
      </c>
      <c r="H792" t="s">
        <v>33</v>
      </c>
      <c r="I792" t="s">
        <v>34</v>
      </c>
      <c r="J792" t="s">
        <v>33</v>
      </c>
      <c r="K792" t="s">
        <v>33</v>
      </c>
      <c r="L792" t="s">
        <v>52</v>
      </c>
      <c r="M792" t="s">
        <v>52</v>
      </c>
      <c r="N792">
        <v>863</v>
      </c>
      <c r="O792">
        <v>2</v>
      </c>
      <c r="P792" t="s">
        <v>36</v>
      </c>
      <c r="Q792">
        <v>70</v>
      </c>
      <c r="R792">
        <v>60</v>
      </c>
      <c r="S792">
        <v>65</v>
      </c>
      <c r="T792" t="s">
        <v>54</v>
      </c>
      <c r="U792" t="s">
        <v>34</v>
      </c>
      <c r="V792" t="s">
        <v>34</v>
      </c>
      <c r="W792" t="s">
        <v>33</v>
      </c>
      <c r="X792" t="s">
        <v>33</v>
      </c>
      <c r="Y792" t="s">
        <v>33</v>
      </c>
      <c r="Z792" t="s">
        <v>34</v>
      </c>
      <c r="AA792" t="s">
        <v>34</v>
      </c>
      <c r="AB792" t="s">
        <v>55</v>
      </c>
      <c r="AC792">
        <v>1</v>
      </c>
      <c r="AD792">
        <v>65</v>
      </c>
      <c r="AE792" t="s">
        <v>56</v>
      </c>
      <c r="AF792" t="s">
        <v>1191</v>
      </c>
    </row>
    <row r="793" spans="1:32" x14ac:dyDescent="0.25">
      <c r="A793" t="s">
        <v>863</v>
      </c>
      <c r="B793">
        <v>61</v>
      </c>
      <c r="C793" t="s">
        <v>41</v>
      </c>
      <c r="D793" t="s">
        <v>79</v>
      </c>
      <c r="E793" t="s">
        <v>33</v>
      </c>
      <c r="F793" t="s">
        <v>33</v>
      </c>
      <c r="G793" t="s">
        <v>33</v>
      </c>
      <c r="H793" t="s">
        <v>33</v>
      </c>
      <c r="I793" t="s">
        <v>34</v>
      </c>
      <c r="J793" t="s">
        <v>33</v>
      </c>
      <c r="K793" t="s">
        <v>33</v>
      </c>
      <c r="L793" t="s">
        <v>105</v>
      </c>
      <c r="M793" t="s">
        <v>35</v>
      </c>
      <c r="N793">
        <v>871</v>
      </c>
      <c r="O793">
        <v>2</v>
      </c>
      <c r="P793" t="s">
        <v>68</v>
      </c>
      <c r="Q793">
        <v>15</v>
      </c>
      <c r="R793">
        <v>7</v>
      </c>
      <c r="S793">
        <v>11</v>
      </c>
      <c r="T793" t="s">
        <v>54</v>
      </c>
      <c r="U793" t="s">
        <v>34</v>
      </c>
      <c r="V793" t="s">
        <v>34</v>
      </c>
      <c r="W793" t="s">
        <v>34</v>
      </c>
      <c r="X793" t="s">
        <v>33</v>
      </c>
      <c r="Y793" t="s">
        <v>34</v>
      </c>
      <c r="Z793" t="s">
        <v>34</v>
      </c>
      <c r="AA793" t="s">
        <v>34</v>
      </c>
      <c r="AB793" t="s">
        <v>55</v>
      </c>
      <c r="AC793">
        <v>1</v>
      </c>
      <c r="AD793">
        <v>11</v>
      </c>
      <c r="AE793" t="s">
        <v>56</v>
      </c>
      <c r="AF793" t="s">
        <v>1191</v>
      </c>
    </row>
    <row r="794" spans="1:32" x14ac:dyDescent="0.25">
      <c r="A794" t="s">
        <v>864</v>
      </c>
      <c r="B794">
        <v>62</v>
      </c>
      <c r="C794" t="s">
        <v>41</v>
      </c>
      <c r="D794" t="s">
        <v>79</v>
      </c>
      <c r="E794" t="s">
        <v>33</v>
      </c>
      <c r="F794" t="s">
        <v>33</v>
      </c>
      <c r="G794" t="s">
        <v>33</v>
      </c>
      <c r="H794" t="s">
        <v>34</v>
      </c>
      <c r="I794" t="s">
        <v>33</v>
      </c>
      <c r="J794" t="s">
        <v>33</v>
      </c>
      <c r="K794" t="s">
        <v>33</v>
      </c>
      <c r="L794" t="s">
        <v>35</v>
      </c>
      <c r="M794" t="s">
        <v>35</v>
      </c>
      <c r="N794">
        <v>873</v>
      </c>
      <c r="O794">
        <v>2</v>
      </c>
      <c r="P794" t="s">
        <v>68</v>
      </c>
      <c r="Q794">
        <v>4</v>
      </c>
      <c r="R794">
        <v>3</v>
      </c>
      <c r="S794">
        <v>3.5</v>
      </c>
      <c r="T794" t="s">
        <v>44</v>
      </c>
      <c r="U794" t="s">
        <v>34</v>
      </c>
      <c r="V794" t="s">
        <v>33</v>
      </c>
      <c r="W794" t="s">
        <v>33</v>
      </c>
      <c r="X794" t="s">
        <v>33</v>
      </c>
      <c r="Y794" t="s">
        <v>33</v>
      </c>
      <c r="Z794" t="s">
        <v>34</v>
      </c>
      <c r="AA794" t="s">
        <v>34</v>
      </c>
      <c r="AB794" t="s">
        <v>224</v>
      </c>
      <c r="AC794">
        <v>1</v>
      </c>
      <c r="AD794">
        <v>3.5</v>
      </c>
      <c r="AE794" t="s">
        <v>56</v>
      </c>
      <c r="AF794" t="s">
        <v>1194</v>
      </c>
    </row>
    <row r="795" spans="1:32" x14ac:dyDescent="0.25">
      <c r="A795" t="s">
        <v>1001</v>
      </c>
      <c r="B795">
        <v>54</v>
      </c>
      <c r="C795" t="s">
        <v>51</v>
      </c>
      <c r="D795" t="s">
        <v>79</v>
      </c>
      <c r="E795" t="s">
        <v>33</v>
      </c>
      <c r="F795" t="s">
        <v>33</v>
      </c>
      <c r="G795" t="s">
        <v>33</v>
      </c>
      <c r="H795" t="s">
        <v>34</v>
      </c>
      <c r="I795" t="s">
        <v>33</v>
      </c>
      <c r="J795" t="s">
        <v>34</v>
      </c>
      <c r="K795" t="s">
        <v>34</v>
      </c>
      <c r="L795" t="s">
        <v>52</v>
      </c>
      <c r="M795" t="s">
        <v>52</v>
      </c>
      <c r="N795">
        <v>1305</v>
      </c>
      <c r="O795">
        <v>2</v>
      </c>
      <c r="P795" t="s">
        <v>66</v>
      </c>
      <c r="Q795">
        <v>7</v>
      </c>
      <c r="R795">
        <v>5</v>
      </c>
      <c r="S795">
        <v>6</v>
      </c>
      <c r="T795" t="s">
        <v>37</v>
      </c>
      <c r="U795" t="s">
        <v>34</v>
      </c>
      <c r="V795" t="s">
        <v>34</v>
      </c>
      <c r="W795" t="s">
        <v>33</v>
      </c>
      <c r="X795" t="s">
        <v>33</v>
      </c>
      <c r="Y795" t="s">
        <v>33</v>
      </c>
      <c r="Z795" t="s">
        <v>34</v>
      </c>
      <c r="AA795" t="s">
        <v>34</v>
      </c>
      <c r="AB795" t="s">
        <v>55</v>
      </c>
      <c r="AC795">
        <v>1</v>
      </c>
      <c r="AD795">
        <v>6</v>
      </c>
      <c r="AE795" t="s">
        <v>56</v>
      </c>
      <c r="AF795" t="s">
        <v>1191</v>
      </c>
    </row>
    <row r="796" spans="1:32" x14ac:dyDescent="0.25">
      <c r="A796" t="s">
        <v>1000</v>
      </c>
      <c r="B796">
        <v>49</v>
      </c>
      <c r="C796" t="s">
        <v>51</v>
      </c>
      <c r="D796" t="s">
        <v>79</v>
      </c>
      <c r="E796" t="s">
        <v>34</v>
      </c>
      <c r="F796" t="s">
        <v>33</v>
      </c>
      <c r="G796" t="s">
        <v>33</v>
      </c>
      <c r="H796" t="s">
        <v>33</v>
      </c>
      <c r="I796" t="s">
        <v>34</v>
      </c>
      <c r="J796" t="s">
        <v>33</v>
      </c>
      <c r="K796" t="s">
        <v>33</v>
      </c>
      <c r="L796" t="s">
        <v>537</v>
      </c>
      <c r="M796" t="s">
        <v>537</v>
      </c>
      <c r="N796">
        <v>1304</v>
      </c>
      <c r="O796">
        <v>5</v>
      </c>
      <c r="P796" t="s">
        <v>68</v>
      </c>
      <c r="Q796">
        <v>7</v>
      </c>
      <c r="R796">
        <v>6</v>
      </c>
      <c r="S796">
        <v>6.5</v>
      </c>
      <c r="T796" t="s">
        <v>37</v>
      </c>
      <c r="U796" t="s">
        <v>33</v>
      </c>
      <c r="V796" t="s">
        <v>34</v>
      </c>
      <c r="W796" t="s">
        <v>33</v>
      </c>
      <c r="X796" t="s">
        <v>34</v>
      </c>
      <c r="Y796" t="s">
        <v>33</v>
      </c>
      <c r="Z796" t="s">
        <v>34</v>
      </c>
      <c r="AA796" t="s">
        <v>34</v>
      </c>
      <c r="AB796" t="s">
        <v>55</v>
      </c>
      <c r="AC796">
        <v>1</v>
      </c>
      <c r="AD796">
        <v>6.5</v>
      </c>
      <c r="AE796" t="s">
        <v>56</v>
      </c>
      <c r="AF796" t="s">
        <v>1191</v>
      </c>
    </row>
    <row r="797" spans="1:32" x14ac:dyDescent="0.25">
      <c r="A797" t="s">
        <v>998</v>
      </c>
      <c r="B797">
        <v>79</v>
      </c>
      <c r="C797" t="s">
        <v>41</v>
      </c>
      <c r="D797" t="s">
        <v>32</v>
      </c>
      <c r="E797" t="s">
        <v>33</v>
      </c>
      <c r="F797" t="s">
        <v>34</v>
      </c>
      <c r="G797" t="s">
        <v>33</v>
      </c>
      <c r="H797" t="s">
        <v>34</v>
      </c>
      <c r="I797" t="s">
        <v>33</v>
      </c>
      <c r="J797" t="s">
        <v>33</v>
      </c>
      <c r="K797" t="s">
        <v>33</v>
      </c>
      <c r="L797" t="s">
        <v>35</v>
      </c>
      <c r="M797" t="s">
        <v>35</v>
      </c>
      <c r="N797">
        <v>1302</v>
      </c>
      <c r="O797">
        <v>1</v>
      </c>
      <c r="P797" t="s">
        <v>47</v>
      </c>
      <c r="Q797">
        <v>5</v>
      </c>
      <c r="R797">
        <v>5</v>
      </c>
      <c r="S797">
        <v>5</v>
      </c>
      <c r="T797" t="s">
        <v>37</v>
      </c>
      <c r="U797" t="s">
        <v>34</v>
      </c>
      <c r="V797" t="s">
        <v>34</v>
      </c>
      <c r="W797" t="s">
        <v>33</v>
      </c>
      <c r="X797" t="s">
        <v>33</v>
      </c>
      <c r="Y797" t="s">
        <v>34</v>
      </c>
      <c r="Z797" t="s">
        <v>34</v>
      </c>
      <c r="AA797" t="s">
        <v>34</v>
      </c>
      <c r="AB797" t="s">
        <v>55</v>
      </c>
      <c r="AC797">
        <v>1</v>
      </c>
      <c r="AD797">
        <v>5</v>
      </c>
      <c r="AE797" t="s">
        <v>56</v>
      </c>
      <c r="AF797" t="s">
        <v>1191</v>
      </c>
    </row>
    <row r="798" spans="1:32" x14ac:dyDescent="0.25">
      <c r="A798" t="s">
        <v>997</v>
      </c>
      <c r="B798">
        <v>75</v>
      </c>
      <c r="C798" t="s">
        <v>41</v>
      </c>
      <c r="D798" t="s">
        <v>79</v>
      </c>
      <c r="E798" t="s">
        <v>33</v>
      </c>
      <c r="F798" t="s">
        <v>33</v>
      </c>
      <c r="G798" t="s">
        <v>33</v>
      </c>
      <c r="H798" t="s">
        <v>34</v>
      </c>
      <c r="I798" t="s">
        <v>33</v>
      </c>
      <c r="J798" t="s">
        <v>34</v>
      </c>
      <c r="K798" t="s">
        <v>34</v>
      </c>
      <c r="L798" t="s">
        <v>35</v>
      </c>
      <c r="M798" t="s">
        <v>35</v>
      </c>
      <c r="N798">
        <v>1292</v>
      </c>
      <c r="O798">
        <v>2</v>
      </c>
      <c r="P798" t="s">
        <v>59</v>
      </c>
      <c r="Q798">
        <v>10</v>
      </c>
      <c r="R798">
        <v>10</v>
      </c>
      <c r="S798">
        <v>10</v>
      </c>
      <c r="T798" t="s">
        <v>37</v>
      </c>
      <c r="U798" t="s">
        <v>34</v>
      </c>
      <c r="V798" t="s">
        <v>34</v>
      </c>
      <c r="W798" t="s">
        <v>33</v>
      </c>
      <c r="X798" t="s">
        <v>33</v>
      </c>
      <c r="Y798" t="s">
        <v>34</v>
      </c>
      <c r="Z798" t="s">
        <v>34</v>
      </c>
      <c r="AA798" t="s">
        <v>34</v>
      </c>
      <c r="AB798" t="s">
        <v>55</v>
      </c>
      <c r="AC798">
        <v>1</v>
      </c>
      <c r="AD798">
        <v>10</v>
      </c>
      <c r="AE798" t="s">
        <v>56</v>
      </c>
      <c r="AF798" t="s">
        <v>1191</v>
      </c>
    </row>
    <row r="799" spans="1:32" x14ac:dyDescent="0.25">
      <c r="A799" t="s">
        <v>996</v>
      </c>
      <c r="B799">
        <v>78</v>
      </c>
      <c r="C799" t="s">
        <v>41</v>
      </c>
      <c r="D799" t="s">
        <v>32</v>
      </c>
      <c r="E799" t="s">
        <v>34</v>
      </c>
      <c r="F799" t="s">
        <v>33</v>
      </c>
      <c r="G799" t="s">
        <v>33</v>
      </c>
      <c r="H799" t="s">
        <v>34</v>
      </c>
      <c r="I799" t="s">
        <v>34</v>
      </c>
      <c r="J799" t="s">
        <v>34</v>
      </c>
      <c r="K799" t="s">
        <v>34</v>
      </c>
      <c r="L799" t="s">
        <v>615</v>
      </c>
      <c r="M799" t="s">
        <v>105</v>
      </c>
      <c r="N799">
        <v>1289</v>
      </c>
      <c r="O799">
        <v>2</v>
      </c>
      <c r="P799" t="s">
        <v>59</v>
      </c>
      <c r="Q799">
        <v>10</v>
      </c>
      <c r="R799">
        <v>10</v>
      </c>
      <c r="S799">
        <v>10</v>
      </c>
      <c r="T799" t="s">
        <v>37</v>
      </c>
      <c r="U799" t="s">
        <v>33</v>
      </c>
      <c r="V799" t="s">
        <v>34</v>
      </c>
      <c r="W799" t="s">
        <v>33</v>
      </c>
      <c r="X799" t="s">
        <v>34</v>
      </c>
      <c r="Y799" t="s">
        <v>33</v>
      </c>
      <c r="Z799" t="s">
        <v>34</v>
      </c>
      <c r="AA799" t="s">
        <v>34</v>
      </c>
      <c r="AB799" t="s">
        <v>106</v>
      </c>
      <c r="AC799">
        <v>1</v>
      </c>
      <c r="AD799">
        <v>10</v>
      </c>
      <c r="AE799" t="s">
        <v>56</v>
      </c>
      <c r="AF799" t="s">
        <v>1195</v>
      </c>
    </row>
    <row r="800" spans="1:32" x14ac:dyDescent="0.25">
      <c r="A800" t="s">
        <v>870</v>
      </c>
      <c r="B800">
        <v>77</v>
      </c>
      <c r="C800" t="s">
        <v>41</v>
      </c>
      <c r="D800" t="s">
        <v>79</v>
      </c>
      <c r="E800" t="s">
        <v>33</v>
      </c>
      <c r="F800" t="s">
        <v>33</v>
      </c>
      <c r="G800" t="s">
        <v>33</v>
      </c>
      <c r="H800" t="s">
        <v>33</v>
      </c>
      <c r="I800" t="s">
        <v>33</v>
      </c>
      <c r="J800" t="s">
        <v>33</v>
      </c>
      <c r="K800" t="s">
        <v>33</v>
      </c>
      <c r="L800" t="s">
        <v>35</v>
      </c>
      <c r="M800" t="s">
        <v>35</v>
      </c>
      <c r="N800">
        <v>890</v>
      </c>
      <c r="O800">
        <v>2</v>
      </c>
      <c r="P800" t="s">
        <v>47</v>
      </c>
      <c r="Q800">
        <v>7</v>
      </c>
      <c r="R800">
        <v>4</v>
      </c>
      <c r="S800">
        <v>5.5</v>
      </c>
      <c r="T800" t="s">
        <v>37</v>
      </c>
      <c r="U800" t="s">
        <v>34</v>
      </c>
      <c r="V800" t="s">
        <v>33</v>
      </c>
      <c r="W800" t="s">
        <v>33</v>
      </c>
      <c r="X800" t="s">
        <v>33</v>
      </c>
      <c r="Y800" t="s">
        <v>33</v>
      </c>
      <c r="Z800" t="s">
        <v>33</v>
      </c>
      <c r="AA800" t="s">
        <v>34</v>
      </c>
      <c r="AB800" t="s">
        <v>48</v>
      </c>
      <c r="AC800">
        <v>0</v>
      </c>
      <c r="AD800">
        <v>5.5</v>
      </c>
      <c r="AE800" t="s">
        <v>39</v>
      </c>
      <c r="AF800" t="s">
        <v>1190</v>
      </c>
    </row>
    <row r="801" spans="1:32" x14ac:dyDescent="0.25">
      <c r="A801" t="s">
        <v>871</v>
      </c>
      <c r="B801">
        <v>80</v>
      </c>
      <c r="C801" t="s">
        <v>41</v>
      </c>
      <c r="D801" t="s">
        <v>32</v>
      </c>
      <c r="E801" t="s">
        <v>33</v>
      </c>
      <c r="F801" t="s">
        <v>34</v>
      </c>
      <c r="G801" t="s">
        <v>33</v>
      </c>
      <c r="H801" t="s">
        <v>34</v>
      </c>
      <c r="I801" t="s">
        <v>33</v>
      </c>
      <c r="J801" t="s">
        <v>33</v>
      </c>
      <c r="K801" t="s">
        <v>33</v>
      </c>
      <c r="L801" t="s">
        <v>35</v>
      </c>
      <c r="M801" t="s">
        <v>35</v>
      </c>
      <c r="N801">
        <v>891</v>
      </c>
      <c r="O801">
        <v>1</v>
      </c>
      <c r="P801" t="s">
        <v>36</v>
      </c>
      <c r="Q801">
        <v>6</v>
      </c>
      <c r="R801">
        <v>6</v>
      </c>
      <c r="S801">
        <v>6</v>
      </c>
      <c r="T801" t="s">
        <v>37</v>
      </c>
      <c r="U801" t="s">
        <v>33</v>
      </c>
      <c r="V801" t="s">
        <v>34</v>
      </c>
      <c r="W801" t="s">
        <v>33</v>
      </c>
      <c r="X801" t="s">
        <v>33</v>
      </c>
      <c r="Y801" t="s">
        <v>33</v>
      </c>
      <c r="Z801" t="s">
        <v>34</v>
      </c>
      <c r="AA801" t="s">
        <v>34</v>
      </c>
      <c r="AB801" t="s">
        <v>55</v>
      </c>
      <c r="AC801">
        <v>1</v>
      </c>
      <c r="AD801">
        <v>6</v>
      </c>
      <c r="AE801" t="s">
        <v>56</v>
      </c>
      <c r="AF801" t="s">
        <v>1191</v>
      </c>
    </row>
    <row r="802" spans="1:32" x14ac:dyDescent="0.25">
      <c r="A802" t="s">
        <v>872</v>
      </c>
      <c r="B802">
        <v>84</v>
      </c>
      <c r="C802" t="s">
        <v>41</v>
      </c>
      <c r="D802" t="s">
        <v>32</v>
      </c>
      <c r="E802" t="s">
        <v>33</v>
      </c>
      <c r="F802" t="s">
        <v>34</v>
      </c>
      <c r="G802" t="s">
        <v>33</v>
      </c>
      <c r="H802" t="s">
        <v>33</v>
      </c>
      <c r="I802" t="s">
        <v>33</v>
      </c>
      <c r="J802" t="s">
        <v>34</v>
      </c>
      <c r="K802" t="s">
        <v>34</v>
      </c>
      <c r="L802" t="s">
        <v>52</v>
      </c>
      <c r="M802" t="s">
        <v>52</v>
      </c>
      <c r="N802">
        <v>892</v>
      </c>
      <c r="O802">
        <v>2</v>
      </c>
      <c r="P802" t="s">
        <v>36</v>
      </c>
      <c r="Q802">
        <v>12</v>
      </c>
      <c r="R802">
        <v>9</v>
      </c>
      <c r="S802">
        <v>10.5</v>
      </c>
      <c r="T802" t="s">
        <v>54</v>
      </c>
      <c r="U802" t="s">
        <v>34</v>
      </c>
      <c r="V802" t="s">
        <v>34</v>
      </c>
      <c r="W802" t="s">
        <v>34</v>
      </c>
      <c r="X802" t="s">
        <v>33</v>
      </c>
      <c r="Y802" t="s">
        <v>34</v>
      </c>
      <c r="Z802" t="s">
        <v>34</v>
      </c>
      <c r="AA802" t="s">
        <v>34</v>
      </c>
      <c r="AB802" t="s">
        <v>55</v>
      </c>
      <c r="AC802">
        <v>1</v>
      </c>
      <c r="AD802">
        <v>10.5</v>
      </c>
      <c r="AE802" t="s">
        <v>56</v>
      </c>
      <c r="AF802" t="s">
        <v>1191</v>
      </c>
    </row>
    <row r="803" spans="1:32" x14ac:dyDescent="0.25">
      <c r="A803" t="s">
        <v>873</v>
      </c>
      <c r="B803">
        <v>55</v>
      </c>
      <c r="C803" t="s">
        <v>51</v>
      </c>
      <c r="D803" t="s">
        <v>79</v>
      </c>
      <c r="E803" t="s">
        <v>33</v>
      </c>
      <c r="F803" t="s">
        <v>33</v>
      </c>
      <c r="G803" t="s">
        <v>33</v>
      </c>
      <c r="H803" t="s">
        <v>34</v>
      </c>
      <c r="I803" t="s">
        <v>34</v>
      </c>
      <c r="J803" t="s">
        <v>34</v>
      </c>
      <c r="K803" t="s">
        <v>34</v>
      </c>
      <c r="L803" t="s">
        <v>35</v>
      </c>
      <c r="M803" t="s">
        <v>35</v>
      </c>
      <c r="N803">
        <v>881</v>
      </c>
      <c r="O803">
        <v>3</v>
      </c>
      <c r="P803" t="s">
        <v>53</v>
      </c>
      <c r="Q803">
        <v>6</v>
      </c>
      <c r="R803">
        <v>5</v>
      </c>
      <c r="S803">
        <v>5.5</v>
      </c>
      <c r="T803" t="s">
        <v>37</v>
      </c>
      <c r="U803" t="s">
        <v>34</v>
      </c>
      <c r="V803" t="s">
        <v>34</v>
      </c>
      <c r="W803" t="s">
        <v>33</v>
      </c>
      <c r="X803" t="s">
        <v>34</v>
      </c>
      <c r="Y803" t="s">
        <v>34</v>
      </c>
      <c r="Z803" t="s">
        <v>34</v>
      </c>
      <c r="AA803" t="s">
        <v>34</v>
      </c>
      <c r="AB803" t="s">
        <v>55</v>
      </c>
      <c r="AC803">
        <v>1</v>
      </c>
      <c r="AD803">
        <v>5.5</v>
      </c>
      <c r="AE803" t="s">
        <v>56</v>
      </c>
      <c r="AF803" t="s">
        <v>1191</v>
      </c>
    </row>
    <row r="804" spans="1:32" x14ac:dyDescent="0.25">
      <c r="A804" t="s">
        <v>874</v>
      </c>
      <c r="B804">
        <v>73</v>
      </c>
      <c r="C804" t="s">
        <v>41</v>
      </c>
      <c r="D804" t="s">
        <v>79</v>
      </c>
      <c r="E804" t="s">
        <v>33</v>
      </c>
      <c r="F804" t="s">
        <v>33</v>
      </c>
      <c r="G804" t="s">
        <v>33</v>
      </c>
      <c r="H804" t="s">
        <v>34</v>
      </c>
      <c r="I804" t="s">
        <v>33</v>
      </c>
      <c r="J804" t="s">
        <v>33</v>
      </c>
      <c r="K804" t="s">
        <v>33</v>
      </c>
      <c r="L804" t="s">
        <v>35</v>
      </c>
      <c r="M804" t="s">
        <v>35</v>
      </c>
      <c r="N804">
        <v>894</v>
      </c>
      <c r="O804">
        <v>2</v>
      </c>
      <c r="P804" t="s">
        <v>668</v>
      </c>
      <c r="Q804">
        <v>18</v>
      </c>
      <c r="R804">
        <v>16</v>
      </c>
      <c r="S804">
        <v>17</v>
      </c>
      <c r="T804" t="s">
        <v>54</v>
      </c>
      <c r="U804" t="s">
        <v>34</v>
      </c>
      <c r="V804" t="s">
        <v>33</v>
      </c>
      <c r="W804" t="s">
        <v>34</v>
      </c>
      <c r="X804" t="s">
        <v>33</v>
      </c>
      <c r="Y804" t="s">
        <v>34</v>
      </c>
      <c r="Z804" t="s">
        <v>34</v>
      </c>
      <c r="AA804" t="s">
        <v>34</v>
      </c>
      <c r="AB804" t="s">
        <v>55</v>
      </c>
      <c r="AC804">
        <v>1</v>
      </c>
      <c r="AD804">
        <v>17</v>
      </c>
      <c r="AE804" t="s">
        <v>56</v>
      </c>
      <c r="AF804" t="s">
        <v>1191</v>
      </c>
    </row>
    <row r="805" spans="1:32" x14ac:dyDescent="0.25">
      <c r="A805" t="s">
        <v>875</v>
      </c>
      <c r="B805">
        <v>41</v>
      </c>
      <c r="C805" t="s">
        <v>58</v>
      </c>
      <c r="D805" t="s">
        <v>79</v>
      </c>
      <c r="E805" t="s">
        <v>33</v>
      </c>
      <c r="F805" t="s">
        <v>33</v>
      </c>
      <c r="G805" t="s">
        <v>33</v>
      </c>
      <c r="H805" t="s">
        <v>34</v>
      </c>
      <c r="I805" t="s">
        <v>33</v>
      </c>
      <c r="J805" t="s">
        <v>33</v>
      </c>
      <c r="K805" t="s">
        <v>33</v>
      </c>
      <c r="L805" t="s">
        <v>35</v>
      </c>
      <c r="M805" t="s">
        <v>35</v>
      </c>
      <c r="N805">
        <v>895</v>
      </c>
      <c r="O805">
        <v>3</v>
      </c>
      <c r="P805" t="s">
        <v>68</v>
      </c>
      <c r="Q805">
        <v>10</v>
      </c>
      <c r="R805">
        <v>7</v>
      </c>
      <c r="S805">
        <v>8.5</v>
      </c>
      <c r="T805" t="s">
        <v>37</v>
      </c>
      <c r="U805" t="s">
        <v>34</v>
      </c>
      <c r="V805" t="s">
        <v>34</v>
      </c>
      <c r="W805" t="s">
        <v>33</v>
      </c>
      <c r="X805" t="s">
        <v>33</v>
      </c>
      <c r="Y805" t="s">
        <v>34</v>
      </c>
      <c r="Z805" t="s">
        <v>33</v>
      </c>
      <c r="AA805" t="s">
        <v>34</v>
      </c>
      <c r="AB805" t="s">
        <v>55</v>
      </c>
      <c r="AC805">
        <v>1</v>
      </c>
      <c r="AD805">
        <v>8.5</v>
      </c>
      <c r="AE805" t="s">
        <v>56</v>
      </c>
      <c r="AF805" t="s">
        <v>1191</v>
      </c>
    </row>
    <row r="806" spans="1:32" x14ac:dyDescent="0.25">
      <c r="A806" t="s">
        <v>876</v>
      </c>
      <c r="B806">
        <v>67</v>
      </c>
      <c r="C806" t="s">
        <v>41</v>
      </c>
      <c r="D806" t="s">
        <v>79</v>
      </c>
      <c r="E806" t="s">
        <v>33</v>
      </c>
      <c r="F806" t="s">
        <v>33</v>
      </c>
      <c r="G806" t="s">
        <v>33</v>
      </c>
      <c r="H806" t="s">
        <v>34</v>
      </c>
      <c r="I806" t="s">
        <v>34</v>
      </c>
      <c r="J806" t="s">
        <v>34</v>
      </c>
      <c r="K806" t="s">
        <v>34</v>
      </c>
      <c r="L806" t="s">
        <v>35</v>
      </c>
      <c r="M806" t="s">
        <v>35</v>
      </c>
      <c r="N806">
        <v>897</v>
      </c>
      <c r="O806">
        <v>2</v>
      </c>
      <c r="P806" t="s">
        <v>36</v>
      </c>
      <c r="Q806">
        <v>7</v>
      </c>
      <c r="R806">
        <v>7</v>
      </c>
      <c r="S806">
        <v>7</v>
      </c>
      <c r="T806" t="s">
        <v>37</v>
      </c>
      <c r="U806" t="s">
        <v>34</v>
      </c>
      <c r="V806" t="s">
        <v>34</v>
      </c>
      <c r="W806" t="s">
        <v>34</v>
      </c>
      <c r="X806" t="s">
        <v>33</v>
      </c>
      <c r="Y806" t="s">
        <v>34</v>
      </c>
      <c r="Z806" t="s">
        <v>34</v>
      </c>
      <c r="AA806" t="s">
        <v>34</v>
      </c>
      <c r="AB806" t="s">
        <v>55</v>
      </c>
      <c r="AC806">
        <v>1</v>
      </c>
      <c r="AD806">
        <v>7</v>
      </c>
      <c r="AE806" t="s">
        <v>56</v>
      </c>
      <c r="AF806" t="s">
        <v>1191</v>
      </c>
    </row>
    <row r="807" spans="1:32" x14ac:dyDescent="0.25">
      <c r="A807" t="s">
        <v>995</v>
      </c>
      <c r="B807">
        <v>59</v>
      </c>
      <c r="C807" t="s">
        <v>51</v>
      </c>
      <c r="D807" t="s">
        <v>79</v>
      </c>
      <c r="E807" t="s">
        <v>33</v>
      </c>
      <c r="F807" t="s">
        <v>33</v>
      </c>
      <c r="G807" t="s">
        <v>33</v>
      </c>
      <c r="H807" t="s">
        <v>33</v>
      </c>
      <c r="I807" t="s">
        <v>34</v>
      </c>
      <c r="J807" t="s">
        <v>34</v>
      </c>
      <c r="K807" t="s">
        <v>33</v>
      </c>
      <c r="L807" t="s">
        <v>105</v>
      </c>
      <c r="M807" t="s">
        <v>105</v>
      </c>
      <c r="N807">
        <v>105</v>
      </c>
      <c r="O807">
        <v>2</v>
      </c>
      <c r="P807" t="s">
        <v>36</v>
      </c>
      <c r="Q807">
        <v>8</v>
      </c>
      <c r="R807">
        <v>7</v>
      </c>
      <c r="S807">
        <v>7.5</v>
      </c>
      <c r="T807" t="s">
        <v>37</v>
      </c>
      <c r="U807" t="s">
        <v>33</v>
      </c>
      <c r="V807" t="s">
        <v>34</v>
      </c>
      <c r="W807" t="s">
        <v>33</v>
      </c>
      <c r="X807" t="s">
        <v>33</v>
      </c>
      <c r="Y807" t="s">
        <v>33</v>
      </c>
      <c r="Z807" t="s">
        <v>34</v>
      </c>
      <c r="AA807" t="s">
        <v>34</v>
      </c>
      <c r="AB807" t="s">
        <v>55</v>
      </c>
      <c r="AC807">
        <v>1</v>
      </c>
      <c r="AD807">
        <v>7.5</v>
      </c>
      <c r="AE807" t="s">
        <v>56</v>
      </c>
      <c r="AF807" t="s">
        <v>1191</v>
      </c>
    </row>
    <row r="808" spans="1:32" x14ac:dyDescent="0.25">
      <c r="A808" t="s">
        <v>878</v>
      </c>
      <c r="B808">
        <v>14</v>
      </c>
      <c r="C808" t="s">
        <v>31</v>
      </c>
      <c r="D808" t="s">
        <v>79</v>
      </c>
      <c r="E808" t="s">
        <v>33</v>
      </c>
      <c r="F808" t="s">
        <v>33</v>
      </c>
      <c r="G808" t="s">
        <v>33</v>
      </c>
      <c r="H808" t="s">
        <v>34</v>
      </c>
      <c r="I808" t="s">
        <v>33</v>
      </c>
      <c r="J808" t="s">
        <v>33</v>
      </c>
      <c r="K808" t="s">
        <v>33</v>
      </c>
      <c r="L808" t="s">
        <v>35</v>
      </c>
      <c r="M808" t="s">
        <v>35</v>
      </c>
      <c r="N808">
        <v>901</v>
      </c>
      <c r="O808">
        <v>2</v>
      </c>
      <c r="P808" t="s">
        <v>252</v>
      </c>
      <c r="Q808">
        <v>3</v>
      </c>
      <c r="R808">
        <v>3</v>
      </c>
      <c r="S808">
        <v>3</v>
      </c>
      <c r="T808" t="s">
        <v>44</v>
      </c>
      <c r="U808" t="s">
        <v>33</v>
      </c>
      <c r="V808" t="s">
        <v>34</v>
      </c>
      <c r="W808" t="s">
        <v>33</v>
      </c>
      <c r="X808" t="s">
        <v>34</v>
      </c>
      <c r="Y808" t="s">
        <v>33</v>
      </c>
      <c r="Z808" t="s">
        <v>33</v>
      </c>
      <c r="AA808" t="s">
        <v>34</v>
      </c>
      <c r="AB808" t="s">
        <v>38</v>
      </c>
      <c r="AC808">
        <v>0</v>
      </c>
      <c r="AD808">
        <v>3</v>
      </c>
      <c r="AE808" t="s">
        <v>39</v>
      </c>
      <c r="AF808" t="s">
        <v>1192</v>
      </c>
    </row>
    <row r="809" spans="1:32" x14ac:dyDescent="0.25">
      <c r="A809" t="s">
        <v>994</v>
      </c>
      <c r="B809">
        <v>75</v>
      </c>
      <c r="C809" t="s">
        <v>41</v>
      </c>
      <c r="D809" t="s">
        <v>32</v>
      </c>
      <c r="E809" t="s">
        <v>34</v>
      </c>
      <c r="F809" t="s">
        <v>33</v>
      </c>
      <c r="G809" t="s">
        <v>33</v>
      </c>
      <c r="H809" t="s">
        <v>34</v>
      </c>
      <c r="I809" t="s">
        <v>34</v>
      </c>
      <c r="J809" t="s">
        <v>34</v>
      </c>
      <c r="K809" t="s">
        <v>34</v>
      </c>
      <c r="L809" t="s">
        <v>537</v>
      </c>
      <c r="M809" t="s">
        <v>537</v>
      </c>
      <c r="N809">
        <v>1286</v>
      </c>
      <c r="O809">
        <v>2</v>
      </c>
      <c r="P809" t="s">
        <v>668</v>
      </c>
      <c r="Q809">
        <v>6</v>
      </c>
      <c r="R809">
        <v>5</v>
      </c>
      <c r="S809">
        <v>5.5</v>
      </c>
      <c r="T809" t="s">
        <v>37</v>
      </c>
      <c r="U809" t="s">
        <v>33</v>
      </c>
      <c r="V809" t="s">
        <v>33</v>
      </c>
      <c r="W809" t="s">
        <v>33</v>
      </c>
      <c r="X809" t="s">
        <v>34</v>
      </c>
      <c r="Y809" t="s">
        <v>33</v>
      </c>
      <c r="Z809" t="s">
        <v>34</v>
      </c>
      <c r="AA809" t="s">
        <v>34</v>
      </c>
      <c r="AB809" t="s">
        <v>224</v>
      </c>
      <c r="AC809">
        <v>1</v>
      </c>
      <c r="AD809">
        <v>5.5</v>
      </c>
      <c r="AE809" t="s">
        <v>56</v>
      </c>
      <c r="AF809" t="s">
        <v>1194</v>
      </c>
    </row>
    <row r="810" spans="1:32" x14ac:dyDescent="0.25">
      <c r="A810" t="s">
        <v>989</v>
      </c>
      <c r="B810">
        <v>69</v>
      </c>
      <c r="C810" t="s">
        <v>41</v>
      </c>
      <c r="D810" t="s">
        <v>79</v>
      </c>
      <c r="E810" t="s">
        <v>33</v>
      </c>
      <c r="F810" t="s">
        <v>33</v>
      </c>
      <c r="G810" t="s">
        <v>33</v>
      </c>
      <c r="H810" t="s">
        <v>34</v>
      </c>
      <c r="I810" t="s">
        <v>33</v>
      </c>
      <c r="J810" t="s">
        <v>34</v>
      </c>
      <c r="K810" t="s">
        <v>34</v>
      </c>
      <c r="L810" t="s">
        <v>105</v>
      </c>
      <c r="M810" t="s">
        <v>52</v>
      </c>
      <c r="N810">
        <v>1263</v>
      </c>
      <c r="O810">
        <v>2</v>
      </c>
      <c r="P810" t="s">
        <v>59</v>
      </c>
      <c r="Q810">
        <v>13</v>
      </c>
      <c r="R810">
        <v>9</v>
      </c>
      <c r="S810">
        <v>11</v>
      </c>
      <c r="T810" t="s">
        <v>54</v>
      </c>
      <c r="U810" t="s">
        <v>34</v>
      </c>
      <c r="V810" t="s">
        <v>34</v>
      </c>
      <c r="W810" t="s">
        <v>33</v>
      </c>
      <c r="X810" t="s">
        <v>34</v>
      </c>
      <c r="Y810" t="s">
        <v>34</v>
      </c>
      <c r="Z810" t="s">
        <v>34</v>
      </c>
      <c r="AA810" t="s">
        <v>34</v>
      </c>
      <c r="AB810" t="s">
        <v>224</v>
      </c>
      <c r="AC810">
        <v>1</v>
      </c>
      <c r="AD810">
        <v>11</v>
      </c>
      <c r="AE810" t="s">
        <v>56</v>
      </c>
      <c r="AF810" t="s">
        <v>1194</v>
      </c>
    </row>
    <row r="811" spans="1:32" x14ac:dyDescent="0.25">
      <c r="A811" t="s">
        <v>881</v>
      </c>
      <c r="B811">
        <v>40</v>
      </c>
      <c r="C811" t="s">
        <v>58</v>
      </c>
      <c r="D811" t="s">
        <v>32</v>
      </c>
      <c r="E811" t="s">
        <v>33</v>
      </c>
      <c r="F811" t="s">
        <v>34</v>
      </c>
      <c r="G811" t="s">
        <v>33</v>
      </c>
      <c r="H811" t="s">
        <v>34</v>
      </c>
      <c r="I811" t="s">
        <v>33</v>
      </c>
      <c r="J811" t="s">
        <v>34</v>
      </c>
      <c r="K811" t="s">
        <v>33</v>
      </c>
      <c r="L811" t="s">
        <v>35</v>
      </c>
      <c r="M811" t="s">
        <v>537</v>
      </c>
      <c r="N811">
        <v>905</v>
      </c>
      <c r="O811">
        <v>2</v>
      </c>
      <c r="P811" t="s">
        <v>66</v>
      </c>
      <c r="Q811">
        <v>4</v>
      </c>
      <c r="R811">
        <v>2</v>
      </c>
      <c r="S811">
        <v>3</v>
      </c>
      <c r="T811" t="s">
        <v>44</v>
      </c>
      <c r="U811" t="s">
        <v>34</v>
      </c>
      <c r="V811" t="s">
        <v>34</v>
      </c>
      <c r="W811" t="s">
        <v>34</v>
      </c>
      <c r="X811" t="s">
        <v>33</v>
      </c>
      <c r="Y811" t="s">
        <v>34</v>
      </c>
      <c r="Z811" t="s">
        <v>34</v>
      </c>
      <c r="AA811" t="s">
        <v>34</v>
      </c>
      <c r="AB811" t="s">
        <v>55</v>
      </c>
      <c r="AC811">
        <v>1</v>
      </c>
      <c r="AD811">
        <v>3</v>
      </c>
      <c r="AE811" t="s">
        <v>56</v>
      </c>
      <c r="AF811" t="s">
        <v>1191</v>
      </c>
    </row>
    <row r="812" spans="1:32" x14ac:dyDescent="0.25">
      <c r="A812" t="s">
        <v>988</v>
      </c>
      <c r="B812">
        <v>58</v>
      </c>
      <c r="C812" t="s">
        <v>51</v>
      </c>
      <c r="D812" t="s">
        <v>79</v>
      </c>
      <c r="E812" t="s">
        <v>33</v>
      </c>
      <c r="F812" t="s">
        <v>33</v>
      </c>
      <c r="G812" t="s">
        <v>33</v>
      </c>
      <c r="H812" t="s">
        <v>34</v>
      </c>
      <c r="I812" t="s">
        <v>34</v>
      </c>
      <c r="J812" t="s">
        <v>34</v>
      </c>
      <c r="K812" t="s">
        <v>34</v>
      </c>
      <c r="L812" t="s">
        <v>560</v>
      </c>
      <c r="M812" t="s">
        <v>560</v>
      </c>
      <c r="N812">
        <v>1254</v>
      </c>
      <c r="O812">
        <v>3</v>
      </c>
      <c r="P812" t="s">
        <v>59</v>
      </c>
      <c r="Q812">
        <v>13</v>
      </c>
      <c r="R812">
        <v>12</v>
      </c>
      <c r="S812">
        <v>12.5</v>
      </c>
      <c r="T812" t="s">
        <v>54</v>
      </c>
      <c r="U812" t="s">
        <v>34</v>
      </c>
      <c r="V812" t="s">
        <v>34</v>
      </c>
      <c r="W812" t="s">
        <v>34</v>
      </c>
      <c r="X812" t="s">
        <v>34</v>
      </c>
      <c r="Y812" t="s">
        <v>34</v>
      </c>
      <c r="Z812" t="s">
        <v>33</v>
      </c>
      <c r="AA812" t="s">
        <v>34</v>
      </c>
      <c r="AB812" t="s">
        <v>224</v>
      </c>
      <c r="AC812">
        <v>1</v>
      </c>
      <c r="AD812">
        <v>12.5</v>
      </c>
      <c r="AE812" t="s">
        <v>56</v>
      </c>
      <c r="AF812" t="s">
        <v>1194</v>
      </c>
    </row>
    <row r="813" spans="1:32" x14ac:dyDescent="0.25">
      <c r="A813" t="s">
        <v>987</v>
      </c>
      <c r="B813">
        <v>40</v>
      </c>
      <c r="C813" t="s">
        <v>58</v>
      </c>
      <c r="D813" t="s">
        <v>32</v>
      </c>
      <c r="E813" t="s">
        <v>33</v>
      </c>
      <c r="F813" t="s">
        <v>34</v>
      </c>
      <c r="G813" t="s">
        <v>33</v>
      </c>
      <c r="H813" t="s">
        <v>34</v>
      </c>
      <c r="I813" t="s">
        <v>34</v>
      </c>
      <c r="J813" t="s">
        <v>34</v>
      </c>
      <c r="K813" t="s">
        <v>34</v>
      </c>
      <c r="L813" t="s">
        <v>52</v>
      </c>
      <c r="M813" t="s">
        <v>52</v>
      </c>
      <c r="N813">
        <v>1251</v>
      </c>
      <c r="O813">
        <v>3</v>
      </c>
      <c r="P813" t="s">
        <v>66</v>
      </c>
      <c r="Q813">
        <v>30</v>
      </c>
      <c r="R813">
        <v>25</v>
      </c>
      <c r="S813">
        <v>27.5</v>
      </c>
      <c r="T813" t="s">
        <v>54</v>
      </c>
      <c r="U813" t="s">
        <v>33</v>
      </c>
      <c r="V813" t="s">
        <v>34</v>
      </c>
      <c r="W813" t="s">
        <v>33</v>
      </c>
      <c r="X813" t="s">
        <v>34</v>
      </c>
      <c r="Y813" t="s">
        <v>34</v>
      </c>
      <c r="Z813" t="s">
        <v>34</v>
      </c>
      <c r="AA813" t="s">
        <v>34</v>
      </c>
      <c r="AB813" t="s">
        <v>55</v>
      </c>
      <c r="AC813">
        <v>1</v>
      </c>
      <c r="AD813">
        <v>27.5</v>
      </c>
      <c r="AE813" t="s">
        <v>56</v>
      </c>
      <c r="AF813" t="s">
        <v>1191</v>
      </c>
    </row>
    <row r="814" spans="1:32" x14ac:dyDescent="0.25">
      <c r="A814" t="s">
        <v>884</v>
      </c>
      <c r="B814">
        <v>52</v>
      </c>
      <c r="C814" t="s">
        <v>51</v>
      </c>
      <c r="D814" t="s">
        <v>79</v>
      </c>
      <c r="E814" t="s">
        <v>33</v>
      </c>
      <c r="F814" t="s">
        <v>33</v>
      </c>
      <c r="G814" t="s">
        <v>33</v>
      </c>
      <c r="H814" t="s">
        <v>34</v>
      </c>
      <c r="I814" t="s">
        <v>33</v>
      </c>
      <c r="J814" t="s">
        <v>34</v>
      </c>
      <c r="K814" t="s">
        <v>34</v>
      </c>
      <c r="L814" t="s">
        <v>52</v>
      </c>
      <c r="M814" t="s">
        <v>52</v>
      </c>
      <c r="N814">
        <v>913</v>
      </c>
      <c r="O814">
        <v>2</v>
      </c>
      <c r="P814" t="s">
        <v>68</v>
      </c>
      <c r="Q814">
        <v>4</v>
      </c>
      <c r="R814">
        <v>4</v>
      </c>
      <c r="S814">
        <v>4</v>
      </c>
      <c r="T814" t="s">
        <v>44</v>
      </c>
      <c r="U814" t="s">
        <v>34</v>
      </c>
      <c r="V814" t="s">
        <v>34</v>
      </c>
      <c r="W814" t="s">
        <v>34</v>
      </c>
      <c r="X814" t="s">
        <v>33</v>
      </c>
      <c r="Y814" t="s">
        <v>34</v>
      </c>
      <c r="Z814" t="s">
        <v>34</v>
      </c>
      <c r="AA814" t="s">
        <v>34</v>
      </c>
      <c r="AB814" t="s">
        <v>55</v>
      </c>
      <c r="AC814">
        <v>1</v>
      </c>
      <c r="AD814">
        <v>4</v>
      </c>
      <c r="AE814" t="s">
        <v>56</v>
      </c>
      <c r="AF814" t="s">
        <v>1191</v>
      </c>
    </row>
    <row r="815" spans="1:32" x14ac:dyDescent="0.25">
      <c r="A815" t="s">
        <v>985</v>
      </c>
      <c r="B815">
        <v>58</v>
      </c>
      <c r="C815" t="s">
        <v>51</v>
      </c>
      <c r="D815" t="s">
        <v>32</v>
      </c>
      <c r="E815" t="s">
        <v>33</v>
      </c>
      <c r="F815" t="s">
        <v>33</v>
      </c>
      <c r="G815" t="s">
        <v>33</v>
      </c>
      <c r="H815" t="s">
        <v>33</v>
      </c>
      <c r="I815" t="s">
        <v>33</v>
      </c>
      <c r="J815" t="s">
        <v>34</v>
      </c>
      <c r="K815" t="s">
        <v>34</v>
      </c>
      <c r="L815" t="s">
        <v>537</v>
      </c>
      <c r="M815" t="s">
        <v>537</v>
      </c>
      <c r="N815">
        <v>1246</v>
      </c>
      <c r="O815">
        <v>2</v>
      </c>
      <c r="P815" t="s">
        <v>59</v>
      </c>
      <c r="Q815">
        <v>18</v>
      </c>
      <c r="R815">
        <v>12</v>
      </c>
      <c r="S815">
        <v>15</v>
      </c>
      <c r="T815" t="s">
        <v>54</v>
      </c>
      <c r="U815" t="s">
        <v>34</v>
      </c>
      <c r="V815" t="s">
        <v>34</v>
      </c>
      <c r="W815" t="s">
        <v>33</v>
      </c>
      <c r="X815" t="s">
        <v>34</v>
      </c>
      <c r="Y815" t="s">
        <v>33</v>
      </c>
      <c r="Z815" t="s">
        <v>33</v>
      </c>
      <c r="AA815" t="s">
        <v>34</v>
      </c>
      <c r="AB815" t="s">
        <v>106</v>
      </c>
      <c r="AC815">
        <v>1</v>
      </c>
      <c r="AD815">
        <v>15</v>
      </c>
      <c r="AE815" t="s">
        <v>56</v>
      </c>
      <c r="AF815" t="s">
        <v>1195</v>
      </c>
    </row>
    <row r="816" spans="1:32" x14ac:dyDescent="0.25">
      <c r="A816" t="s">
        <v>984</v>
      </c>
      <c r="B816">
        <v>53</v>
      </c>
      <c r="C816" t="s">
        <v>51</v>
      </c>
      <c r="D816" t="s">
        <v>79</v>
      </c>
      <c r="E816" t="s">
        <v>33</v>
      </c>
      <c r="F816" t="s">
        <v>33</v>
      </c>
      <c r="G816" t="s">
        <v>33</v>
      </c>
      <c r="H816" t="s">
        <v>34</v>
      </c>
      <c r="I816" t="s">
        <v>33</v>
      </c>
      <c r="J816" t="s">
        <v>34</v>
      </c>
      <c r="K816" t="s">
        <v>34</v>
      </c>
      <c r="L816" t="s">
        <v>52</v>
      </c>
      <c r="M816" t="s">
        <v>52</v>
      </c>
      <c r="N816">
        <v>926</v>
      </c>
      <c r="O816">
        <v>2</v>
      </c>
      <c r="P816" t="s">
        <v>47</v>
      </c>
      <c r="Q816">
        <v>9</v>
      </c>
      <c r="R816">
        <v>7</v>
      </c>
      <c r="S816">
        <v>8</v>
      </c>
      <c r="T816" t="s">
        <v>37</v>
      </c>
      <c r="U816" t="s">
        <v>34</v>
      </c>
      <c r="V816" t="s">
        <v>33</v>
      </c>
      <c r="W816" t="s">
        <v>33</v>
      </c>
      <c r="X816" t="s">
        <v>33</v>
      </c>
      <c r="Y816" t="s">
        <v>33</v>
      </c>
      <c r="Z816" t="s">
        <v>33</v>
      </c>
      <c r="AA816" t="s">
        <v>33</v>
      </c>
      <c r="AB816" t="s">
        <v>48</v>
      </c>
      <c r="AC816">
        <v>0</v>
      </c>
      <c r="AD816">
        <v>8</v>
      </c>
      <c r="AE816" t="s">
        <v>39</v>
      </c>
      <c r="AF816" t="s">
        <v>1190</v>
      </c>
    </row>
    <row r="817" spans="1:32" x14ac:dyDescent="0.25">
      <c r="A817" t="s">
        <v>887</v>
      </c>
      <c r="B817">
        <v>73</v>
      </c>
      <c r="C817" t="s">
        <v>41</v>
      </c>
      <c r="D817" t="s">
        <v>79</v>
      </c>
      <c r="E817" t="s">
        <v>33</v>
      </c>
      <c r="F817" t="s">
        <v>33</v>
      </c>
      <c r="G817" t="s">
        <v>33</v>
      </c>
      <c r="H817" t="s">
        <v>33</v>
      </c>
      <c r="I817" t="s">
        <v>34</v>
      </c>
      <c r="J817" t="s">
        <v>34</v>
      </c>
      <c r="K817" t="s">
        <v>34</v>
      </c>
      <c r="L817" t="s">
        <v>560</v>
      </c>
      <c r="M817" t="s">
        <v>560</v>
      </c>
      <c r="N817">
        <v>74</v>
      </c>
      <c r="O817">
        <v>3</v>
      </c>
      <c r="P817" t="s">
        <v>63</v>
      </c>
      <c r="Q817">
        <v>10</v>
      </c>
      <c r="R817">
        <v>7</v>
      </c>
      <c r="S817">
        <v>8.5</v>
      </c>
      <c r="T817" t="s">
        <v>37</v>
      </c>
      <c r="U817" t="s">
        <v>33</v>
      </c>
      <c r="V817" t="s">
        <v>34</v>
      </c>
      <c r="W817" t="s">
        <v>33</v>
      </c>
      <c r="X817" t="s">
        <v>33</v>
      </c>
      <c r="Y817" t="s">
        <v>33</v>
      </c>
      <c r="Z817" t="s">
        <v>34</v>
      </c>
      <c r="AA817" t="s">
        <v>34</v>
      </c>
      <c r="AB817" t="s">
        <v>224</v>
      </c>
      <c r="AC817">
        <v>1</v>
      </c>
      <c r="AD817">
        <v>8.5</v>
      </c>
      <c r="AE817" t="s">
        <v>56</v>
      </c>
      <c r="AF817" t="s">
        <v>1194</v>
      </c>
    </row>
    <row r="818" spans="1:32" x14ac:dyDescent="0.25">
      <c r="A818" t="s">
        <v>983</v>
      </c>
      <c r="B818">
        <v>78</v>
      </c>
      <c r="C818" t="s">
        <v>41</v>
      </c>
      <c r="D818" t="s">
        <v>79</v>
      </c>
      <c r="E818" t="s">
        <v>33</v>
      </c>
      <c r="F818" t="s">
        <v>33</v>
      </c>
      <c r="G818" t="s">
        <v>33</v>
      </c>
      <c r="H818" t="s">
        <v>34</v>
      </c>
      <c r="I818" t="s">
        <v>34</v>
      </c>
      <c r="J818" t="s">
        <v>34</v>
      </c>
      <c r="K818" t="s">
        <v>34</v>
      </c>
      <c r="L818" t="s">
        <v>105</v>
      </c>
      <c r="M818" t="s">
        <v>52</v>
      </c>
      <c r="N818">
        <v>1232</v>
      </c>
      <c r="O818">
        <v>2</v>
      </c>
      <c r="P818" t="s">
        <v>47</v>
      </c>
      <c r="Q818">
        <v>8</v>
      </c>
      <c r="R818">
        <v>7</v>
      </c>
      <c r="S818">
        <v>7.5</v>
      </c>
      <c r="T818" t="s">
        <v>37</v>
      </c>
      <c r="U818" t="s">
        <v>33</v>
      </c>
      <c r="V818" t="s">
        <v>33</v>
      </c>
      <c r="W818" t="s">
        <v>33</v>
      </c>
      <c r="X818" t="s">
        <v>33</v>
      </c>
      <c r="Y818" t="s">
        <v>33</v>
      </c>
      <c r="Z818" t="s">
        <v>33</v>
      </c>
      <c r="AA818" t="s">
        <v>34</v>
      </c>
      <c r="AB818" t="s">
        <v>48</v>
      </c>
      <c r="AC818">
        <v>0</v>
      </c>
      <c r="AD818">
        <v>7.5</v>
      </c>
      <c r="AE818" t="s">
        <v>39</v>
      </c>
      <c r="AF818" t="s">
        <v>1190</v>
      </c>
    </row>
    <row r="819" spans="1:32" x14ac:dyDescent="0.25">
      <c r="A819" t="s">
        <v>889</v>
      </c>
      <c r="B819">
        <v>54</v>
      </c>
      <c r="C819" t="s">
        <v>51</v>
      </c>
      <c r="D819" t="s">
        <v>79</v>
      </c>
      <c r="E819" t="s">
        <v>33</v>
      </c>
      <c r="F819" t="s">
        <v>33</v>
      </c>
      <c r="G819" t="s">
        <v>33</v>
      </c>
      <c r="H819" t="s">
        <v>33</v>
      </c>
      <c r="I819" t="s">
        <v>34</v>
      </c>
      <c r="J819" t="s">
        <v>33</v>
      </c>
      <c r="K819" t="s">
        <v>33</v>
      </c>
      <c r="L819" t="s">
        <v>35</v>
      </c>
      <c r="M819" t="s">
        <v>35</v>
      </c>
      <c r="N819">
        <v>923</v>
      </c>
      <c r="O819">
        <v>2</v>
      </c>
      <c r="P819" t="s">
        <v>59</v>
      </c>
      <c r="Q819">
        <v>7</v>
      </c>
      <c r="R819">
        <v>6</v>
      </c>
      <c r="S819">
        <v>6.5</v>
      </c>
      <c r="T819" t="s">
        <v>37</v>
      </c>
      <c r="U819" t="s">
        <v>34</v>
      </c>
      <c r="V819" t="s">
        <v>34</v>
      </c>
      <c r="W819" t="s">
        <v>33</v>
      </c>
      <c r="X819" t="s">
        <v>33</v>
      </c>
      <c r="Y819" t="s">
        <v>34</v>
      </c>
      <c r="Z819" t="s">
        <v>34</v>
      </c>
      <c r="AA819" t="s">
        <v>34</v>
      </c>
      <c r="AB819" t="s">
        <v>55</v>
      </c>
      <c r="AC819">
        <v>1</v>
      </c>
      <c r="AD819">
        <v>6.5</v>
      </c>
      <c r="AE819" t="s">
        <v>56</v>
      </c>
      <c r="AF819" t="s">
        <v>1191</v>
      </c>
    </row>
    <row r="820" spans="1:32" x14ac:dyDescent="0.25">
      <c r="A820" t="s">
        <v>981</v>
      </c>
      <c r="B820">
        <v>61</v>
      </c>
      <c r="C820" t="s">
        <v>41</v>
      </c>
      <c r="D820" t="s">
        <v>79</v>
      </c>
      <c r="E820" t="s">
        <v>33</v>
      </c>
      <c r="F820" t="s">
        <v>33</v>
      </c>
      <c r="G820" t="s">
        <v>33</v>
      </c>
      <c r="H820" t="s">
        <v>33</v>
      </c>
      <c r="I820" t="s">
        <v>34</v>
      </c>
      <c r="J820" t="s">
        <v>34</v>
      </c>
      <c r="K820" t="s">
        <v>34</v>
      </c>
      <c r="L820" t="s">
        <v>982</v>
      </c>
      <c r="M820" t="s">
        <v>52</v>
      </c>
      <c r="N820">
        <v>101</v>
      </c>
      <c r="O820">
        <v>2</v>
      </c>
      <c r="P820" t="s">
        <v>63</v>
      </c>
      <c r="Q820">
        <v>10</v>
      </c>
      <c r="R820">
        <v>10</v>
      </c>
      <c r="S820">
        <v>10</v>
      </c>
      <c r="T820" t="s">
        <v>37</v>
      </c>
      <c r="U820" t="s">
        <v>33</v>
      </c>
      <c r="V820" t="s">
        <v>33</v>
      </c>
      <c r="W820" t="s">
        <v>33</v>
      </c>
      <c r="X820" t="s">
        <v>33</v>
      </c>
      <c r="Y820" t="s">
        <v>33</v>
      </c>
      <c r="Z820" t="s">
        <v>33</v>
      </c>
      <c r="AA820" t="s">
        <v>34</v>
      </c>
      <c r="AB820" t="s">
        <v>48</v>
      </c>
      <c r="AC820">
        <v>0</v>
      </c>
      <c r="AD820">
        <v>10</v>
      </c>
      <c r="AE820" t="s">
        <v>39</v>
      </c>
      <c r="AF820" t="s">
        <v>1190</v>
      </c>
    </row>
    <row r="821" spans="1:32" x14ac:dyDescent="0.25">
      <c r="A821" t="s">
        <v>978</v>
      </c>
      <c r="B821">
        <v>20</v>
      </c>
      <c r="C821" t="s">
        <v>31</v>
      </c>
      <c r="D821" t="s">
        <v>79</v>
      </c>
      <c r="E821" t="s">
        <v>33</v>
      </c>
      <c r="F821" t="s">
        <v>33</v>
      </c>
      <c r="G821" t="s">
        <v>33</v>
      </c>
      <c r="H821" t="s">
        <v>34</v>
      </c>
      <c r="I821" t="s">
        <v>33</v>
      </c>
      <c r="J821" t="s">
        <v>34</v>
      </c>
      <c r="K821" t="s">
        <v>33</v>
      </c>
      <c r="L821" t="s">
        <v>52</v>
      </c>
      <c r="M821" t="s">
        <v>537</v>
      </c>
      <c r="N821">
        <v>1211</v>
      </c>
      <c r="O821">
        <v>2</v>
      </c>
      <c r="P821" t="s">
        <v>59</v>
      </c>
      <c r="Q821">
        <v>5</v>
      </c>
      <c r="R821">
        <v>3</v>
      </c>
      <c r="S821">
        <v>4</v>
      </c>
      <c r="T821" t="s">
        <v>44</v>
      </c>
      <c r="U821" t="s">
        <v>34</v>
      </c>
      <c r="V821" t="s">
        <v>33</v>
      </c>
      <c r="W821" t="s">
        <v>33</v>
      </c>
      <c r="X821" t="s">
        <v>33</v>
      </c>
      <c r="Y821" t="s">
        <v>33</v>
      </c>
      <c r="Z821" t="s">
        <v>34</v>
      </c>
      <c r="AA821" t="s">
        <v>34</v>
      </c>
      <c r="AB821" t="s">
        <v>38</v>
      </c>
      <c r="AC821">
        <v>0</v>
      </c>
      <c r="AD821">
        <v>4</v>
      </c>
      <c r="AE821" t="s">
        <v>39</v>
      </c>
      <c r="AF821" t="s">
        <v>1192</v>
      </c>
    </row>
    <row r="822" spans="1:32" x14ac:dyDescent="0.25">
      <c r="A822" t="s">
        <v>977</v>
      </c>
      <c r="B822">
        <v>66</v>
      </c>
      <c r="C822" t="s">
        <v>41</v>
      </c>
      <c r="D822" t="s">
        <v>79</v>
      </c>
      <c r="E822" t="s">
        <v>33</v>
      </c>
      <c r="F822" t="s">
        <v>34</v>
      </c>
      <c r="G822" t="s">
        <v>33</v>
      </c>
      <c r="H822" t="s">
        <v>34</v>
      </c>
      <c r="I822" t="s">
        <v>34</v>
      </c>
      <c r="J822" t="s">
        <v>34</v>
      </c>
      <c r="K822" t="s">
        <v>34</v>
      </c>
      <c r="L822" t="s">
        <v>52</v>
      </c>
      <c r="M822" t="s">
        <v>376</v>
      </c>
      <c r="N822">
        <v>3674</v>
      </c>
      <c r="O822">
        <v>2</v>
      </c>
      <c r="P822" t="s">
        <v>63</v>
      </c>
      <c r="Q822">
        <v>8</v>
      </c>
      <c r="R822">
        <v>7</v>
      </c>
      <c r="S822">
        <v>7.5</v>
      </c>
      <c r="T822" t="s">
        <v>37</v>
      </c>
      <c r="U822" t="s">
        <v>33</v>
      </c>
      <c r="V822" t="s">
        <v>33</v>
      </c>
      <c r="W822" t="s">
        <v>33</v>
      </c>
      <c r="X822" t="s">
        <v>33</v>
      </c>
      <c r="Y822" t="s">
        <v>33</v>
      </c>
      <c r="Z822" t="s">
        <v>34</v>
      </c>
      <c r="AA822" t="s">
        <v>33</v>
      </c>
      <c r="AB822" t="s">
        <v>48</v>
      </c>
      <c r="AC822">
        <v>0</v>
      </c>
      <c r="AD822">
        <v>7.5</v>
      </c>
      <c r="AE822" t="s">
        <v>39</v>
      </c>
      <c r="AF822" t="s">
        <v>1190</v>
      </c>
    </row>
    <row r="823" spans="1:32" x14ac:dyDescent="0.25">
      <c r="A823" t="s">
        <v>976</v>
      </c>
      <c r="B823">
        <v>73</v>
      </c>
      <c r="C823" t="s">
        <v>41</v>
      </c>
      <c r="D823" t="s">
        <v>79</v>
      </c>
      <c r="E823" t="s">
        <v>33</v>
      </c>
      <c r="F823" t="s">
        <v>33</v>
      </c>
      <c r="G823" t="s">
        <v>33</v>
      </c>
      <c r="H823" t="s">
        <v>34</v>
      </c>
      <c r="I823" t="s">
        <v>33</v>
      </c>
      <c r="J823" t="s">
        <v>34</v>
      </c>
      <c r="K823" t="s">
        <v>34</v>
      </c>
      <c r="L823" t="s">
        <v>376</v>
      </c>
      <c r="M823" t="s">
        <v>35</v>
      </c>
      <c r="N823">
        <v>3680</v>
      </c>
      <c r="O823">
        <v>2</v>
      </c>
      <c r="P823" t="s">
        <v>47</v>
      </c>
      <c r="Q823">
        <v>12</v>
      </c>
      <c r="R823">
        <v>6</v>
      </c>
      <c r="S823">
        <v>9</v>
      </c>
      <c r="T823" t="s">
        <v>37</v>
      </c>
      <c r="U823" t="s">
        <v>34</v>
      </c>
      <c r="V823" t="s">
        <v>33</v>
      </c>
      <c r="W823" t="s">
        <v>33</v>
      </c>
      <c r="X823" t="s">
        <v>33</v>
      </c>
      <c r="Y823" t="s">
        <v>33</v>
      </c>
      <c r="Z823" t="s">
        <v>33</v>
      </c>
      <c r="AA823" t="s">
        <v>33</v>
      </c>
      <c r="AB823" t="s">
        <v>48</v>
      </c>
      <c r="AC823">
        <v>0</v>
      </c>
      <c r="AD823">
        <v>9</v>
      </c>
      <c r="AE823" t="s">
        <v>39</v>
      </c>
      <c r="AF823" t="s">
        <v>1190</v>
      </c>
    </row>
    <row r="824" spans="1:32" x14ac:dyDescent="0.25">
      <c r="A824" t="s">
        <v>894</v>
      </c>
      <c r="B824">
        <v>70</v>
      </c>
      <c r="C824" t="s">
        <v>41</v>
      </c>
      <c r="D824" t="s">
        <v>32</v>
      </c>
      <c r="E824" t="s">
        <v>33</v>
      </c>
      <c r="F824" t="s">
        <v>34</v>
      </c>
      <c r="G824" t="s">
        <v>33</v>
      </c>
      <c r="H824" t="s">
        <v>33</v>
      </c>
      <c r="I824" t="s">
        <v>33</v>
      </c>
      <c r="J824" t="s">
        <v>33</v>
      </c>
      <c r="K824" t="s">
        <v>33</v>
      </c>
      <c r="L824" t="s">
        <v>35</v>
      </c>
      <c r="M824" t="s">
        <v>35</v>
      </c>
      <c r="N824">
        <v>937</v>
      </c>
      <c r="O824">
        <v>2</v>
      </c>
      <c r="P824" t="s">
        <v>66</v>
      </c>
      <c r="Q824">
        <v>18</v>
      </c>
      <c r="R824">
        <v>13</v>
      </c>
      <c r="S824">
        <v>15.5</v>
      </c>
      <c r="T824" t="s">
        <v>54</v>
      </c>
      <c r="U824" t="s">
        <v>33</v>
      </c>
      <c r="V824" t="s">
        <v>34</v>
      </c>
      <c r="W824" t="s">
        <v>33</v>
      </c>
      <c r="X824" t="s">
        <v>33</v>
      </c>
      <c r="Y824" t="s">
        <v>33</v>
      </c>
      <c r="Z824" t="s">
        <v>34</v>
      </c>
      <c r="AA824" t="s">
        <v>34</v>
      </c>
      <c r="AB824" t="s">
        <v>224</v>
      </c>
      <c r="AC824">
        <v>1</v>
      </c>
      <c r="AD824">
        <v>15.5</v>
      </c>
      <c r="AE824" t="s">
        <v>56</v>
      </c>
      <c r="AF824" t="s">
        <v>1194</v>
      </c>
    </row>
    <row r="825" spans="1:32" x14ac:dyDescent="0.25">
      <c r="A825" t="s">
        <v>975</v>
      </c>
      <c r="B825">
        <v>69</v>
      </c>
      <c r="C825" t="s">
        <v>41</v>
      </c>
      <c r="D825" t="s">
        <v>32</v>
      </c>
      <c r="E825" t="s">
        <v>34</v>
      </c>
      <c r="F825" t="s">
        <v>34</v>
      </c>
      <c r="G825" t="s">
        <v>33</v>
      </c>
      <c r="H825" t="s">
        <v>33</v>
      </c>
      <c r="I825" t="s">
        <v>34</v>
      </c>
      <c r="J825" t="s">
        <v>34</v>
      </c>
      <c r="K825" t="s">
        <v>34</v>
      </c>
      <c r="L825" t="s">
        <v>560</v>
      </c>
      <c r="M825" t="s">
        <v>560</v>
      </c>
      <c r="N825">
        <v>1434</v>
      </c>
      <c r="O825">
        <v>2</v>
      </c>
      <c r="P825" t="s">
        <v>59</v>
      </c>
      <c r="Q825">
        <v>7</v>
      </c>
      <c r="R825">
        <v>7</v>
      </c>
      <c r="S825">
        <v>7</v>
      </c>
      <c r="T825" t="s">
        <v>37</v>
      </c>
      <c r="U825" t="s">
        <v>33</v>
      </c>
      <c r="V825" t="s">
        <v>33</v>
      </c>
      <c r="W825" t="s">
        <v>33</v>
      </c>
      <c r="X825" t="s">
        <v>33</v>
      </c>
      <c r="Y825" t="s">
        <v>33</v>
      </c>
      <c r="Z825" t="s">
        <v>34</v>
      </c>
      <c r="AA825" t="s">
        <v>34</v>
      </c>
      <c r="AB825" t="s">
        <v>224</v>
      </c>
      <c r="AC825">
        <v>1</v>
      </c>
      <c r="AD825">
        <v>7</v>
      </c>
      <c r="AE825" t="s">
        <v>56</v>
      </c>
      <c r="AF825" t="s">
        <v>1194</v>
      </c>
    </row>
    <row r="826" spans="1:32" x14ac:dyDescent="0.25">
      <c r="A826" t="s">
        <v>974</v>
      </c>
      <c r="B826">
        <v>78</v>
      </c>
      <c r="C826" t="s">
        <v>41</v>
      </c>
      <c r="D826" t="s">
        <v>79</v>
      </c>
      <c r="E826" t="s">
        <v>33</v>
      </c>
      <c r="F826" t="s">
        <v>33</v>
      </c>
      <c r="G826" t="s">
        <v>33</v>
      </c>
      <c r="H826" t="s">
        <v>34</v>
      </c>
      <c r="I826" t="s">
        <v>34</v>
      </c>
      <c r="J826" t="s">
        <v>34</v>
      </c>
      <c r="K826" t="s">
        <v>34</v>
      </c>
      <c r="L826" t="s">
        <v>560</v>
      </c>
      <c r="M826" t="s">
        <v>560</v>
      </c>
      <c r="N826">
        <v>1204</v>
      </c>
      <c r="O826">
        <v>2</v>
      </c>
      <c r="P826" t="s">
        <v>66</v>
      </c>
      <c r="Q826">
        <v>20</v>
      </c>
      <c r="R826">
        <v>18</v>
      </c>
      <c r="S826">
        <v>19</v>
      </c>
      <c r="T826" t="s">
        <v>54</v>
      </c>
      <c r="U826" t="s">
        <v>34</v>
      </c>
      <c r="V826" t="s">
        <v>34</v>
      </c>
      <c r="W826" t="s">
        <v>34</v>
      </c>
      <c r="X826" t="s">
        <v>34</v>
      </c>
      <c r="Y826" t="s">
        <v>34</v>
      </c>
      <c r="Z826" t="s">
        <v>34</v>
      </c>
      <c r="AA826" t="s">
        <v>34</v>
      </c>
      <c r="AB826" t="s">
        <v>55</v>
      </c>
      <c r="AC826">
        <v>1</v>
      </c>
      <c r="AD826">
        <v>19</v>
      </c>
      <c r="AE826" t="s">
        <v>56</v>
      </c>
      <c r="AF826" t="s">
        <v>1191</v>
      </c>
    </row>
    <row r="827" spans="1:32" x14ac:dyDescent="0.25">
      <c r="A827" t="s">
        <v>897</v>
      </c>
      <c r="B827">
        <v>81</v>
      </c>
      <c r="C827" t="s">
        <v>41</v>
      </c>
      <c r="D827" t="s">
        <v>79</v>
      </c>
      <c r="E827" t="s">
        <v>33</v>
      </c>
      <c r="F827" t="s">
        <v>33</v>
      </c>
      <c r="G827" t="s">
        <v>33</v>
      </c>
      <c r="H827" t="s">
        <v>34</v>
      </c>
      <c r="I827" t="s">
        <v>33</v>
      </c>
      <c r="J827" t="s">
        <v>34</v>
      </c>
      <c r="K827" t="s">
        <v>34</v>
      </c>
      <c r="L827" t="s">
        <v>52</v>
      </c>
      <c r="M827" t="s">
        <v>560</v>
      </c>
      <c r="N827">
        <v>76</v>
      </c>
      <c r="O827">
        <v>2</v>
      </c>
      <c r="P827" t="s">
        <v>59</v>
      </c>
      <c r="Q827">
        <v>7</v>
      </c>
      <c r="R827">
        <v>18</v>
      </c>
      <c r="S827">
        <v>12.5</v>
      </c>
      <c r="T827" t="s">
        <v>54</v>
      </c>
      <c r="U827" t="s">
        <v>34</v>
      </c>
      <c r="V827" t="s">
        <v>34</v>
      </c>
      <c r="W827" t="s">
        <v>33</v>
      </c>
      <c r="X827" t="s">
        <v>33</v>
      </c>
      <c r="Y827" t="s">
        <v>34</v>
      </c>
      <c r="Z827" t="s">
        <v>34</v>
      </c>
      <c r="AA827" t="s">
        <v>34</v>
      </c>
      <c r="AB827" t="s">
        <v>55</v>
      </c>
      <c r="AC827">
        <v>1</v>
      </c>
      <c r="AD827">
        <v>12.5</v>
      </c>
      <c r="AE827" t="s">
        <v>56</v>
      </c>
      <c r="AF827" t="s">
        <v>1191</v>
      </c>
    </row>
    <row r="828" spans="1:32" x14ac:dyDescent="0.25">
      <c r="A828" t="s">
        <v>898</v>
      </c>
      <c r="B828">
        <v>67</v>
      </c>
      <c r="C828" t="s">
        <v>41</v>
      </c>
      <c r="D828" t="s">
        <v>79</v>
      </c>
      <c r="E828" t="s">
        <v>33</v>
      </c>
      <c r="F828" t="s">
        <v>33</v>
      </c>
      <c r="G828" t="s">
        <v>33</v>
      </c>
      <c r="H828" t="s">
        <v>33</v>
      </c>
      <c r="I828" t="s">
        <v>33</v>
      </c>
      <c r="J828" t="s">
        <v>34</v>
      </c>
      <c r="K828" t="s">
        <v>34</v>
      </c>
      <c r="L828" t="s">
        <v>52</v>
      </c>
      <c r="M828" t="s">
        <v>560</v>
      </c>
      <c r="N828">
        <v>947</v>
      </c>
      <c r="O828">
        <v>3</v>
      </c>
      <c r="P828" t="s">
        <v>43</v>
      </c>
      <c r="Q828">
        <v>13</v>
      </c>
      <c r="R828">
        <v>8</v>
      </c>
      <c r="S828">
        <v>10.5</v>
      </c>
      <c r="T828" t="s">
        <v>54</v>
      </c>
      <c r="U828" t="s">
        <v>34</v>
      </c>
      <c r="V828" t="s">
        <v>34</v>
      </c>
      <c r="W828" t="s">
        <v>34</v>
      </c>
      <c r="X828" t="s">
        <v>33</v>
      </c>
      <c r="Y828" t="s">
        <v>34</v>
      </c>
      <c r="Z828" t="s">
        <v>34</v>
      </c>
      <c r="AA828" t="s">
        <v>34</v>
      </c>
      <c r="AB828" t="s">
        <v>224</v>
      </c>
      <c r="AC828">
        <v>1</v>
      </c>
      <c r="AD828">
        <v>10.5</v>
      </c>
      <c r="AE828" t="s">
        <v>56</v>
      </c>
      <c r="AF828" t="s">
        <v>1194</v>
      </c>
    </row>
    <row r="829" spans="1:32" x14ac:dyDescent="0.25">
      <c r="A829" t="s">
        <v>972</v>
      </c>
      <c r="B829">
        <v>73</v>
      </c>
      <c r="C829" t="s">
        <v>41</v>
      </c>
      <c r="D829" t="s">
        <v>79</v>
      </c>
      <c r="E829" t="s">
        <v>33</v>
      </c>
      <c r="F829" t="s">
        <v>33</v>
      </c>
      <c r="G829" t="s">
        <v>33</v>
      </c>
      <c r="H829" t="s">
        <v>33</v>
      </c>
      <c r="I829" t="s">
        <v>33</v>
      </c>
      <c r="J829" t="s">
        <v>34</v>
      </c>
      <c r="K829" t="s">
        <v>34</v>
      </c>
      <c r="L829" t="s">
        <v>42</v>
      </c>
      <c r="M829" t="s">
        <v>42</v>
      </c>
      <c r="N829">
        <v>3700</v>
      </c>
      <c r="O829">
        <v>2</v>
      </c>
      <c r="P829" t="s">
        <v>47</v>
      </c>
      <c r="Q829">
        <v>18</v>
      </c>
      <c r="R829">
        <v>14</v>
      </c>
      <c r="S829">
        <v>16</v>
      </c>
      <c r="T829" t="s">
        <v>54</v>
      </c>
      <c r="U829" t="s">
        <v>33</v>
      </c>
      <c r="V829" t="s">
        <v>33</v>
      </c>
      <c r="W829" t="s">
        <v>33</v>
      </c>
      <c r="X829" t="s">
        <v>33</v>
      </c>
      <c r="Y829" t="s">
        <v>33</v>
      </c>
      <c r="Z829" t="s">
        <v>34</v>
      </c>
      <c r="AA829" t="s">
        <v>33</v>
      </c>
      <c r="AB829" t="s">
        <v>48</v>
      </c>
      <c r="AC829">
        <v>0</v>
      </c>
      <c r="AD829">
        <v>16</v>
      </c>
      <c r="AE829" t="s">
        <v>39</v>
      </c>
      <c r="AF829" t="s">
        <v>1190</v>
      </c>
    </row>
    <row r="830" spans="1:32" x14ac:dyDescent="0.25">
      <c r="A830" t="s">
        <v>900</v>
      </c>
      <c r="B830">
        <v>71</v>
      </c>
      <c r="C830" t="s">
        <v>41</v>
      </c>
      <c r="D830" t="s">
        <v>79</v>
      </c>
      <c r="E830" t="s">
        <v>33</v>
      </c>
      <c r="F830" t="s">
        <v>33</v>
      </c>
      <c r="G830" t="s">
        <v>33</v>
      </c>
      <c r="H830" t="s">
        <v>33</v>
      </c>
      <c r="I830" t="s">
        <v>34</v>
      </c>
      <c r="J830" t="s">
        <v>34</v>
      </c>
      <c r="K830" t="s">
        <v>34</v>
      </c>
      <c r="L830" t="s">
        <v>560</v>
      </c>
      <c r="M830" t="s">
        <v>560</v>
      </c>
      <c r="N830">
        <v>951</v>
      </c>
      <c r="O830">
        <v>2</v>
      </c>
      <c r="P830" t="s">
        <v>68</v>
      </c>
      <c r="Q830">
        <v>7</v>
      </c>
      <c r="R830">
        <v>6</v>
      </c>
      <c r="S830">
        <v>6.5</v>
      </c>
      <c r="T830" t="s">
        <v>37</v>
      </c>
      <c r="U830" t="s">
        <v>34</v>
      </c>
      <c r="V830" t="s">
        <v>33</v>
      </c>
      <c r="W830" t="s">
        <v>33</v>
      </c>
      <c r="X830" t="s">
        <v>33</v>
      </c>
      <c r="Y830" t="s">
        <v>33</v>
      </c>
      <c r="Z830" t="s">
        <v>34</v>
      </c>
      <c r="AA830" t="s">
        <v>34</v>
      </c>
      <c r="AB830" t="s">
        <v>55</v>
      </c>
      <c r="AC830">
        <v>1</v>
      </c>
      <c r="AD830">
        <v>6.5</v>
      </c>
      <c r="AE830" t="s">
        <v>56</v>
      </c>
      <c r="AF830" t="s">
        <v>1191</v>
      </c>
    </row>
    <row r="831" spans="1:32" x14ac:dyDescent="0.25">
      <c r="A831" t="s">
        <v>901</v>
      </c>
      <c r="B831">
        <v>69</v>
      </c>
      <c r="C831" t="s">
        <v>41</v>
      </c>
      <c r="D831" t="s">
        <v>79</v>
      </c>
      <c r="E831" t="s">
        <v>33</v>
      </c>
      <c r="F831" t="s">
        <v>33</v>
      </c>
      <c r="G831" t="s">
        <v>33</v>
      </c>
      <c r="H831" t="s">
        <v>34</v>
      </c>
      <c r="I831" t="s">
        <v>34</v>
      </c>
      <c r="J831" t="s">
        <v>34</v>
      </c>
      <c r="K831" t="s">
        <v>34</v>
      </c>
      <c r="L831" t="s">
        <v>560</v>
      </c>
      <c r="M831" t="s">
        <v>52</v>
      </c>
      <c r="N831">
        <v>954</v>
      </c>
      <c r="O831">
        <v>1</v>
      </c>
      <c r="P831" t="s">
        <v>53</v>
      </c>
      <c r="Q831">
        <v>13</v>
      </c>
      <c r="R831">
        <v>6</v>
      </c>
      <c r="S831">
        <v>9.5</v>
      </c>
      <c r="T831" t="s">
        <v>37</v>
      </c>
      <c r="U831" t="s">
        <v>34</v>
      </c>
      <c r="V831" t="s">
        <v>34</v>
      </c>
      <c r="W831" t="s">
        <v>33</v>
      </c>
      <c r="X831" t="s">
        <v>33</v>
      </c>
      <c r="Y831" t="s">
        <v>34</v>
      </c>
      <c r="Z831" t="s">
        <v>34</v>
      </c>
      <c r="AA831" t="s">
        <v>34</v>
      </c>
      <c r="AB831" t="s">
        <v>55</v>
      </c>
      <c r="AC831">
        <v>1</v>
      </c>
      <c r="AD831">
        <v>9.5</v>
      </c>
      <c r="AE831" t="s">
        <v>56</v>
      </c>
      <c r="AF831" t="s">
        <v>1191</v>
      </c>
    </row>
    <row r="832" spans="1:32" x14ac:dyDescent="0.25">
      <c r="A832" t="s">
        <v>902</v>
      </c>
      <c r="B832">
        <v>79</v>
      </c>
      <c r="C832" t="s">
        <v>41</v>
      </c>
      <c r="D832" t="s">
        <v>32</v>
      </c>
      <c r="E832" t="s">
        <v>33</v>
      </c>
      <c r="F832" t="s">
        <v>33</v>
      </c>
      <c r="G832" t="s">
        <v>33</v>
      </c>
      <c r="H832" t="s">
        <v>33</v>
      </c>
      <c r="I832" t="s">
        <v>34</v>
      </c>
      <c r="J832" t="s">
        <v>34</v>
      </c>
      <c r="K832" t="s">
        <v>34</v>
      </c>
      <c r="L832" t="s">
        <v>560</v>
      </c>
      <c r="M832" t="s">
        <v>105</v>
      </c>
      <c r="N832">
        <v>78</v>
      </c>
      <c r="O832">
        <v>3</v>
      </c>
      <c r="P832" t="s">
        <v>63</v>
      </c>
      <c r="Q832">
        <v>20</v>
      </c>
      <c r="R832">
        <v>10</v>
      </c>
      <c r="S832">
        <v>15</v>
      </c>
      <c r="T832" t="s">
        <v>54</v>
      </c>
      <c r="U832" t="s">
        <v>34</v>
      </c>
      <c r="V832" t="s">
        <v>34</v>
      </c>
      <c r="W832" t="s">
        <v>34</v>
      </c>
      <c r="X832" t="s">
        <v>33</v>
      </c>
      <c r="Y832" t="s">
        <v>34</v>
      </c>
      <c r="Z832" t="s">
        <v>33</v>
      </c>
      <c r="AA832" t="s">
        <v>34</v>
      </c>
      <c r="AB832" t="s">
        <v>224</v>
      </c>
      <c r="AC832">
        <v>1</v>
      </c>
      <c r="AD832">
        <v>15</v>
      </c>
      <c r="AE832" t="s">
        <v>56</v>
      </c>
      <c r="AF832" t="s">
        <v>1194</v>
      </c>
    </row>
    <row r="833" spans="1:32" x14ac:dyDescent="0.25">
      <c r="A833" t="s">
        <v>971</v>
      </c>
      <c r="B833">
        <v>64</v>
      </c>
      <c r="C833" t="s">
        <v>41</v>
      </c>
      <c r="D833" t="s">
        <v>32</v>
      </c>
      <c r="E833" t="s">
        <v>33</v>
      </c>
      <c r="F833" t="s">
        <v>34</v>
      </c>
      <c r="G833" t="s">
        <v>33</v>
      </c>
      <c r="H833" t="s">
        <v>34</v>
      </c>
      <c r="I833" t="s">
        <v>34</v>
      </c>
      <c r="J833" t="s">
        <v>34</v>
      </c>
      <c r="K833" t="s">
        <v>33</v>
      </c>
      <c r="L833" t="s">
        <v>537</v>
      </c>
      <c r="M833" t="s">
        <v>105</v>
      </c>
      <c r="N833">
        <v>1227</v>
      </c>
      <c r="O833">
        <v>2</v>
      </c>
      <c r="P833" t="s">
        <v>36</v>
      </c>
      <c r="Q833">
        <v>0</v>
      </c>
      <c r="R833">
        <v>0</v>
      </c>
      <c r="S833">
        <v>0</v>
      </c>
      <c r="T833" t="s">
        <v>44</v>
      </c>
      <c r="U833" t="s">
        <v>34</v>
      </c>
      <c r="V833" t="s">
        <v>34</v>
      </c>
      <c r="W833" t="s">
        <v>34</v>
      </c>
      <c r="X833" t="s">
        <v>33</v>
      </c>
      <c r="Y833" t="s">
        <v>34</v>
      </c>
      <c r="Z833" t="s">
        <v>34</v>
      </c>
      <c r="AA833" t="s">
        <v>34</v>
      </c>
      <c r="AB833" t="s">
        <v>55</v>
      </c>
      <c r="AC833">
        <v>1</v>
      </c>
      <c r="AD833">
        <v>0</v>
      </c>
      <c r="AE833" t="s">
        <v>56</v>
      </c>
      <c r="AF833" t="s">
        <v>1191</v>
      </c>
    </row>
    <row r="834" spans="1:32" x14ac:dyDescent="0.25">
      <c r="A834" t="s">
        <v>969</v>
      </c>
      <c r="B834">
        <v>36</v>
      </c>
      <c r="C834" t="s">
        <v>58</v>
      </c>
      <c r="D834" t="s">
        <v>79</v>
      </c>
      <c r="E834" t="s">
        <v>33</v>
      </c>
      <c r="F834" t="s">
        <v>33</v>
      </c>
      <c r="G834" t="s">
        <v>33</v>
      </c>
      <c r="H834" t="s">
        <v>33</v>
      </c>
      <c r="I834" t="s">
        <v>34</v>
      </c>
      <c r="J834" t="s">
        <v>34</v>
      </c>
      <c r="K834" t="s">
        <v>34</v>
      </c>
      <c r="L834" t="s">
        <v>560</v>
      </c>
      <c r="M834" t="s">
        <v>970</v>
      </c>
      <c r="N834">
        <v>1075</v>
      </c>
      <c r="O834">
        <v>2</v>
      </c>
      <c r="P834" t="s">
        <v>66</v>
      </c>
      <c r="Q834">
        <v>15</v>
      </c>
      <c r="R834">
        <v>10</v>
      </c>
      <c r="S834">
        <v>12.5</v>
      </c>
      <c r="T834" t="s">
        <v>54</v>
      </c>
      <c r="U834" t="s">
        <v>34</v>
      </c>
      <c r="V834" t="s">
        <v>34</v>
      </c>
      <c r="W834" t="s">
        <v>34</v>
      </c>
      <c r="X834" t="s">
        <v>33</v>
      </c>
      <c r="Y834" t="s">
        <v>34</v>
      </c>
      <c r="Z834" t="s">
        <v>34</v>
      </c>
      <c r="AA834" t="s">
        <v>34</v>
      </c>
      <c r="AB834" t="s">
        <v>55</v>
      </c>
      <c r="AC834">
        <v>1</v>
      </c>
      <c r="AD834">
        <v>12.5</v>
      </c>
      <c r="AE834" t="s">
        <v>56</v>
      </c>
      <c r="AF834" t="s">
        <v>1191</v>
      </c>
    </row>
    <row r="835" spans="1:32" x14ac:dyDescent="0.25">
      <c r="A835" t="s">
        <v>968</v>
      </c>
      <c r="B835">
        <v>32</v>
      </c>
      <c r="C835" t="s">
        <v>58</v>
      </c>
      <c r="D835" t="s">
        <v>79</v>
      </c>
      <c r="E835" t="s">
        <v>33</v>
      </c>
      <c r="F835" t="s">
        <v>33</v>
      </c>
      <c r="G835" t="s">
        <v>33</v>
      </c>
      <c r="H835" t="s">
        <v>34</v>
      </c>
      <c r="I835" t="s">
        <v>33</v>
      </c>
      <c r="J835" t="s">
        <v>34</v>
      </c>
      <c r="K835" t="s">
        <v>34</v>
      </c>
      <c r="L835" t="s">
        <v>35</v>
      </c>
      <c r="M835" t="s">
        <v>35</v>
      </c>
      <c r="N835">
        <v>1188</v>
      </c>
      <c r="O835">
        <v>2</v>
      </c>
      <c r="P835" t="s">
        <v>145</v>
      </c>
      <c r="Q835">
        <v>7</v>
      </c>
      <c r="R835">
        <v>7</v>
      </c>
      <c r="S835">
        <v>7</v>
      </c>
      <c r="T835" t="s">
        <v>37</v>
      </c>
      <c r="U835" t="s">
        <v>34</v>
      </c>
      <c r="V835" t="s">
        <v>34</v>
      </c>
      <c r="W835" t="s">
        <v>33</v>
      </c>
      <c r="X835" t="s">
        <v>34</v>
      </c>
      <c r="Y835" t="s">
        <v>33</v>
      </c>
      <c r="Z835" t="s">
        <v>33</v>
      </c>
      <c r="AA835" t="s">
        <v>34</v>
      </c>
      <c r="AB835" t="s">
        <v>38</v>
      </c>
      <c r="AC835">
        <v>0</v>
      </c>
      <c r="AD835">
        <v>7</v>
      </c>
      <c r="AE835" t="s">
        <v>39</v>
      </c>
      <c r="AF835" t="s">
        <v>1192</v>
      </c>
    </row>
    <row r="836" spans="1:32" x14ac:dyDescent="0.25">
      <c r="A836" t="s">
        <v>906</v>
      </c>
      <c r="B836">
        <v>85</v>
      </c>
      <c r="C836" t="s">
        <v>41</v>
      </c>
      <c r="D836" t="s">
        <v>79</v>
      </c>
      <c r="E836" t="s">
        <v>33</v>
      </c>
      <c r="F836" t="s">
        <v>33</v>
      </c>
      <c r="G836" t="s">
        <v>33</v>
      </c>
      <c r="H836" t="s">
        <v>33</v>
      </c>
      <c r="I836" t="s">
        <v>34</v>
      </c>
      <c r="J836" t="s">
        <v>34</v>
      </c>
      <c r="K836" t="s">
        <v>34</v>
      </c>
      <c r="L836" t="s">
        <v>560</v>
      </c>
      <c r="M836" t="s">
        <v>560</v>
      </c>
      <c r="N836">
        <v>966</v>
      </c>
      <c r="O836">
        <v>1</v>
      </c>
      <c r="P836" t="s">
        <v>68</v>
      </c>
      <c r="Q836">
        <v>5</v>
      </c>
      <c r="R836">
        <v>4</v>
      </c>
      <c r="S836">
        <v>4.5</v>
      </c>
      <c r="T836" t="s">
        <v>44</v>
      </c>
      <c r="U836" t="s">
        <v>33</v>
      </c>
      <c r="V836" t="s">
        <v>34</v>
      </c>
      <c r="W836" t="s">
        <v>33</v>
      </c>
      <c r="X836" t="s">
        <v>33</v>
      </c>
      <c r="Y836" t="s">
        <v>33</v>
      </c>
      <c r="Z836" t="s">
        <v>34</v>
      </c>
      <c r="AA836" t="s">
        <v>34</v>
      </c>
      <c r="AB836" t="s">
        <v>55</v>
      </c>
      <c r="AC836">
        <v>1</v>
      </c>
      <c r="AD836">
        <v>4.5</v>
      </c>
      <c r="AE836" t="s">
        <v>56</v>
      </c>
      <c r="AF836" t="s">
        <v>1191</v>
      </c>
    </row>
    <row r="837" spans="1:32" x14ac:dyDescent="0.25">
      <c r="A837" t="s">
        <v>967</v>
      </c>
      <c r="B837">
        <v>64</v>
      </c>
      <c r="C837" t="s">
        <v>41</v>
      </c>
      <c r="D837" t="s">
        <v>79</v>
      </c>
      <c r="E837" t="s">
        <v>33</v>
      </c>
      <c r="F837" t="s">
        <v>33</v>
      </c>
      <c r="G837" t="s">
        <v>33</v>
      </c>
      <c r="H837" t="s">
        <v>34</v>
      </c>
      <c r="I837" t="s">
        <v>33</v>
      </c>
      <c r="J837" t="s">
        <v>34</v>
      </c>
      <c r="K837" t="s">
        <v>34</v>
      </c>
      <c r="L837" t="s">
        <v>52</v>
      </c>
      <c r="M837" t="s">
        <v>52</v>
      </c>
      <c r="N837">
        <v>1184</v>
      </c>
      <c r="O837">
        <v>2</v>
      </c>
      <c r="P837" t="s">
        <v>36</v>
      </c>
      <c r="Q837">
        <v>5</v>
      </c>
      <c r="R837">
        <v>5</v>
      </c>
      <c r="S837">
        <v>5</v>
      </c>
      <c r="T837" t="s">
        <v>37</v>
      </c>
      <c r="U837" t="s">
        <v>34</v>
      </c>
      <c r="V837" t="s">
        <v>34</v>
      </c>
      <c r="W837" t="s">
        <v>33</v>
      </c>
      <c r="X837" t="s">
        <v>33</v>
      </c>
      <c r="Y837" t="s">
        <v>34</v>
      </c>
      <c r="Z837" t="s">
        <v>33</v>
      </c>
      <c r="AA837" t="s">
        <v>34</v>
      </c>
      <c r="AB837" t="s">
        <v>45</v>
      </c>
      <c r="AC837">
        <v>0</v>
      </c>
      <c r="AD837">
        <v>5</v>
      </c>
      <c r="AE837" t="s">
        <v>39</v>
      </c>
      <c r="AF837" t="s">
        <v>1193</v>
      </c>
    </row>
    <row r="838" spans="1:32" x14ac:dyDescent="0.25">
      <c r="A838" t="s">
        <v>965</v>
      </c>
      <c r="B838">
        <v>58</v>
      </c>
      <c r="C838" t="s">
        <v>51</v>
      </c>
      <c r="D838" t="s">
        <v>32</v>
      </c>
      <c r="E838" t="s">
        <v>33</v>
      </c>
      <c r="F838" t="s">
        <v>33</v>
      </c>
      <c r="G838" t="s">
        <v>33</v>
      </c>
      <c r="H838" t="s">
        <v>34</v>
      </c>
      <c r="I838" t="s">
        <v>34</v>
      </c>
      <c r="J838" t="s">
        <v>34</v>
      </c>
      <c r="K838" t="s">
        <v>34</v>
      </c>
      <c r="L838" t="s">
        <v>560</v>
      </c>
      <c r="M838" t="s">
        <v>52</v>
      </c>
      <c r="N838">
        <v>1175</v>
      </c>
      <c r="O838">
        <v>2</v>
      </c>
      <c r="P838" t="s">
        <v>63</v>
      </c>
      <c r="Q838">
        <v>17</v>
      </c>
      <c r="R838">
        <v>11</v>
      </c>
      <c r="S838">
        <v>14</v>
      </c>
      <c r="T838" t="s">
        <v>54</v>
      </c>
      <c r="U838" t="s">
        <v>33</v>
      </c>
      <c r="V838" t="s">
        <v>33</v>
      </c>
      <c r="W838" t="s">
        <v>33</v>
      </c>
      <c r="X838" t="s">
        <v>33</v>
      </c>
      <c r="Y838" t="s">
        <v>33</v>
      </c>
      <c r="Z838" t="s">
        <v>33</v>
      </c>
      <c r="AA838" t="s">
        <v>34</v>
      </c>
      <c r="AB838" t="s">
        <v>55</v>
      </c>
      <c r="AC838">
        <v>1</v>
      </c>
      <c r="AD838">
        <v>14</v>
      </c>
      <c r="AE838" t="s">
        <v>56</v>
      </c>
      <c r="AF838" t="s">
        <v>1191</v>
      </c>
    </row>
    <row r="839" spans="1:32" x14ac:dyDescent="0.25">
      <c r="A839" t="s">
        <v>909</v>
      </c>
      <c r="B839">
        <v>53</v>
      </c>
      <c r="C839" t="s">
        <v>51</v>
      </c>
      <c r="D839" t="s">
        <v>32</v>
      </c>
      <c r="E839" t="s">
        <v>33</v>
      </c>
      <c r="F839" t="s">
        <v>33</v>
      </c>
      <c r="G839" t="s">
        <v>33</v>
      </c>
      <c r="H839" t="s">
        <v>33</v>
      </c>
      <c r="I839" t="s">
        <v>33</v>
      </c>
      <c r="J839" t="s">
        <v>34</v>
      </c>
      <c r="K839" t="s">
        <v>34</v>
      </c>
      <c r="L839" t="s">
        <v>105</v>
      </c>
      <c r="M839" t="s">
        <v>105</v>
      </c>
      <c r="N839">
        <v>986</v>
      </c>
      <c r="O839">
        <v>2</v>
      </c>
      <c r="P839" t="s">
        <v>63</v>
      </c>
      <c r="Q839">
        <v>10</v>
      </c>
      <c r="R839">
        <v>8</v>
      </c>
      <c r="S839">
        <v>9</v>
      </c>
      <c r="T839" t="s">
        <v>37</v>
      </c>
      <c r="U839" t="s">
        <v>34</v>
      </c>
      <c r="V839" t="s">
        <v>34</v>
      </c>
      <c r="W839" t="s">
        <v>34</v>
      </c>
      <c r="X839" t="s">
        <v>33</v>
      </c>
      <c r="Y839" t="s">
        <v>34</v>
      </c>
      <c r="Z839" t="s">
        <v>34</v>
      </c>
      <c r="AA839" t="s">
        <v>34</v>
      </c>
      <c r="AB839" t="s">
        <v>55</v>
      </c>
      <c r="AC839">
        <v>1</v>
      </c>
      <c r="AD839">
        <v>9</v>
      </c>
      <c r="AE839" t="s">
        <v>56</v>
      </c>
      <c r="AF839" t="s">
        <v>1191</v>
      </c>
    </row>
    <row r="840" spans="1:32" x14ac:dyDescent="0.25">
      <c r="A840" t="s">
        <v>910</v>
      </c>
      <c r="B840">
        <v>52</v>
      </c>
      <c r="C840" t="s">
        <v>51</v>
      </c>
      <c r="D840" t="s">
        <v>79</v>
      </c>
      <c r="E840" t="s">
        <v>34</v>
      </c>
      <c r="F840" t="s">
        <v>33</v>
      </c>
      <c r="G840" t="s">
        <v>33</v>
      </c>
      <c r="H840" t="s">
        <v>33</v>
      </c>
      <c r="I840" t="s">
        <v>34</v>
      </c>
      <c r="J840" t="s">
        <v>34</v>
      </c>
      <c r="K840" t="s">
        <v>34</v>
      </c>
      <c r="L840" t="s">
        <v>52</v>
      </c>
      <c r="M840" t="s">
        <v>52</v>
      </c>
      <c r="N840">
        <v>988</v>
      </c>
      <c r="O840">
        <v>2</v>
      </c>
      <c r="P840" t="s">
        <v>36</v>
      </c>
      <c r="Q840">
        <v>6</v>
      </c>
      <c r="R840">
        <v>5</v>
      </c>
      <c r="S840">
        <v>5.5</v>
      </c>
      <c r="T840" t="s">
        <v>37</v>
      </c>
      <c r="U840" t="s">
        <v>34</v>
      </c>
      <c r="V840" t="s">
        <v>34</v>
      </c>
      <c r="W840" t="s">
        <v>33</v>
      </c>
      <c r="X840" t="s">
        <v>33</v>
      </c>
      <c r="Y840" t="s">
        <v>34</v>
      </c>
      <c r="Z840" t="s">
        <v>34</v>
      </c>
      <c r="AA840" t="s">
        <v>34</v>
      </c>
      <c r="AB840" t="s">
        <v>55</v>
      </c>
      <c r="AC840">
        <v>1</v>
      </c>
      <c r="AD840">
        <v>5.5</v>
      </c>
      <c r="AE840" t="s">
        <v>56</v>
      </c>
      <c r="AF840" t="s">
        <v>1191</v>
      </c>
    </row>
    <row r="841" spans="1:32" x14ac:dyDescent="0.25">
      <c r="A841" t="s">
        <v>964</v>
      </c>
      <c r="B841">
        <v>70</v>
      </c>
      <c r="C841" t="s">
        <v>41</v>
      </c>
      <c r="D841" t="s">
        <v>32</v>
      </c>
      <c r="E841" t="s">
        <v>33</v>
      </c>
      <c r="F841" t="s">
        <v>34</v>
      </c>
      <c r="G841" t="s">
        <v>33</v>
      </c>
      <c r="H841" t="s">
        <v>34</v>
      </c>
      <c r="I841" t="s">
        <v>34</v>
      </c>
      <c r="J841" t="s">
        <v>34</v>
      </c>
      <c r="K841" t="s">
        <v>34</v>
      </c>
      <c r="L841" t="s">
        <v>105</v>
      </c>
      <c r="M841" t="s">
        <v>105</v>
      </c>
      <c r="N841">
        <v>1174</v>
      </c>
      <c r="O841">
        <v>1</v>
      </c>
      <c r="P841" t="s">
        <v>43</v>
      </c>
      <c r="Q841">
        <v>5</v>
      </c>
      <c r="R841">
        <v>3</v>
      </c>
      <c r="S841">
        <v>4</v>
      </c>
      <c r="T841" t="s">
        <v>44</v>
      </c>
      <c r="U841" t="s">
        <v>33</v>
      </c>
      <c r="V841" t="s">
        <v>34</v>
      </c>
      <c r="W841" t="s">
        <v>33</v>
      </c>
      <c r="X841" t="s">
        <v>33</v>
      </c>
      <c r="Y841" t="s">
        <v>34</v>
      </c>
      <c r="Z841" t="s">
        <v>34</v>
      </c>
      <c r="AA841" t="s">
        <v>34</v>
      </c>
      <c r="AB841" t="s">
        <v>55</v>
      </c>
      <c r="AC841">
        <v>1</v>
      </c>
      <c r="AD841">
        <v>4</v>
      </c>
      <c r="AE841" t="s">
        <v>56</v>
      </c>
      <c r="AF841" t="s">
        <v>1191</v>
      </c>
    </row>
    <row r="842" spans="1:32" x14ac:dyDescent="0.25">
      <c r="A842" t="s">
        <v>912</v>
      </c>
      <c r="B842">
        <v>75</v>
      </c>
      <c r="C842" t="s">
        <v>41</v>
      </c>
      <c r="D842" t="s">
        <v>79</v>
      </c>
      <c r="E842" t="s">
        <v>33</v>
      </c>
      <c r="F842" t="s">
        <v>33</v>
      </c>
      <c r="G842" t="s">
        <v>33</v>
      </c>
      <c r="H842" t="s">
        <v>33</v>
      </c>
      <c r="I842" t="s">
        <v>33</v>
      </c>
      <c r="J842" t="s">
        <v>34</v>
      </c>
      <c r="K842" t="s">
        <v>34</v>
      </c>
      <c r="L842" t="s">
        <v>52</v>
      </c>
      <c r="M842" t="s">
        <v>52</v>
      </c>
      <c r="N842">
        <v>992</v>
      </c>
      <c r="O842">
        <v>2</v>
      </c>
      <c r="P842" t="s">
        <v>63</v>
      </c>
      <c r="Q842">
        <v>10</v>
      </c>
      <c r="R842">
        <v>8</v>
      </c>
      <c r="S842">
        <v>9</v>
      </c>
      <c r="T842" t="s">
        <v>37</v>
      </c>
      <c r="U842" t="s">
        <v>33</v>
      </c>
      <c r="V842" t="s">
        <v>33</v>
      </c>
      <c r="W842" t="s">
        <v>33</v>
      </c>
      <c r="X842" t="s">
        <v>33</v>
      </c>
      <c r="Y842" t="s">
        <v>33</v>
      </c>
      <c r="Z842" t="s">
        <v>33</v>
      </c>
      <c r="AA842" t="s">
        <v>34</v>
      </c>
      <c r="AB842" t="s">
        <v>48</v>
      </c>
      <c r="AC842">
        <v>0</v>
      </c>
      <c r="AD842">
        <v>9</v>
      </c>
      <c r="AE842" t="s">
        <v>39</v>
      </c>
      <c r="AF842" t="s">
        <v>1190</v>
      </c>
    </row>
    <row r="843" spans="1:32" x14ac:dyDescent="0.25">
      <c r="A843" t="s">
        <v>963</v>
      </c>
      <c r="B843">
        <v>56</v>
      </c>
      <c r="C843" t="s">
        <v>51</v>
      </c>
      <c r="D843" t="s">
        <v>79</v>
      </c>
      <c r="E843" t="s">
        <v>33</v>
      </c>
      <c r="F843" t="s">
        <v>33</v>
      </c>
      <c r="G843" t="s">
        <v>33</v>
      </c>
      <c r="H843" t="s">
        <v>33</v>
      </c>
      <c r="I843" t="s">
        <v>34</v>
      </c>
      <c r="J843" t="s">
        <v>34</v>
      </c>
      <c r="K843" t="s">
        <v>34</v>
      </c>
      <c r="L843" t="s">
        <v>537</v>
      </c>
      <c r="M843" t="s">
        <v>537</v>
      </c>
      <c r="N843">
        <v>1166</v>
      </c>
      <c r="O843">
        <v>3</v>
      </c>
      <c r="P843" t="s">
        <v>66</v>
      </c>
      <c r="Q843">
        <v>18</v>
      </c>
      <c r="R843">
        <v>6</v>
      </c>
      <c r="S843">
        <v>12</v>
      </c>
      <c r="T843" t="s">
        <v>54</v>
      </c>
      <c r="U843" t="s">
        <v>33</v>
      </c>
      <c r="V843" t="s">
        <v>34</v>
      </c>
      <c r="W843" t="s">
        <v>33</v>
      </c>
      <c r="X843" t="s">
        <v>34</v>
      </c>
      <c r="Y843" t="s">
        <v>33</v>
      </c>
      <c r="Z843" t="s">
        <v>33</v>
      </c>
      <c r="AA843" t="s">
        <v>34</v>
      </c>
      <c r="AB843" t="s">
        <v>106</v>
      </c>
      <c r="AC843">
        <v>1</v>
      </c>
      <c r="AD843">
        <v>12</v>
      </c>
      <c r="AE843" t="s">
        <v>56</v>
      </c>
      <c r="AF843" t="s">
        <v>1195</v>
      </c>
    </row>
    <row r="844" spans="1:32" x14ac:dyDescent="0.25">
      <c r="A844" t="s">
        <v>914</v>
      </c>
      <c r="B844">
        <v>80</v>
      </c>
      <c r="C844" t="s">
        <v>41</v>
      </c>
      <c r="D844" t="s">
        <v>32</v>
      </c>
      <c r="E844" t="s">
        <v>33</v>
      </c>
      <c r="F844" t="s">
        <v>33</v>
      </c>
      <c r="G844" t="s">
        <v>33</v>
      </c>
      <c r="H844" t="s">
        <v>33</v>
      </c>
      <c r="I844" t="s">
        <v>34</v>
      </c>
      <c r="J844" t="s">
        <v>34</v>
      </c>
      <c r="K844" t="s">
        <v>33</v>
      </c>
      <c r="L844" t="s">
        <v>560</v>
      </c>
      <c r="M844" t="s">
        <v>560</v>
      </c>
      <c r="N844">
        <v>1370</v>
      </c>
      <c r="O844">
        <v>1</v>
      </c>
      <c r="P844" t="s">
        <v>66</v>
      </c>
      <c r="Q844">
        <v>20</v>
      </c>
      <c r="R844">
        <v>18</v>
      </c>
      <c r="S844">
        <v>19</v>
      </c>
      <c r="T844" t="s">
        <v>54</v>
      </c>
      <c r="U844" t="s">
        <v>34</v>
      </c>
      <c r="V844" t="s">
        <v>34</v>
      </c>
      <c r="W844" t="s">
        <v>33</v>
      </c>
      <c r="X844" t="s">
        <v>33</v>
      </c>
      <c r="Y844" t="s">
        <v>33</v>
      </c>
      <c r="Z844" t="s">
        <v>34</v>
      </c>
      <c r="AA844" t="s">
        <v>34</v>
      </c>
      <c r="AB844" t="s">
        <v>55</v>
      </c>
      <c r="AC844">
        <v>1</v>
      </c>
      <c r="AD844">
        <v>19</v>
      </c>
      <c r="AE844" t="s">
        <v>56</v>
      </c>
      <c r="AF844" t="s">
        <v>1191</v>
      </c>
    </row>
    <row r="845" spans="1:32" x14ac:dyDescent="0.25">
      <c r="A845" t="s">
        <v>962</v>
      </c>
      <c r="B845">
        <v>75</v>
      </c>
      <c r="C845" t="s">
        <v>41</v>
      </c>
      <c r="D845" t="s">
        <v>79</v>
      </c>
      <c r="E845" t="s">
        <v>33</v>
      </c>
      <c r="F845" t="s">
        <v>33</v>
      </c>
      <c r="G845" t="s">
        <v>33</v>
      </c>
      <c r="H845" t="s">
        <v>34</v>
      </c>
      <c r="I845" t="s">
        <v>33</v>
      </c>
      <c r="J845" t="s">
        <v>34</v>
      </c>
      <c r="K845" t="s">
        <v>34</v>
      </c>
      <c r="L845" t="s">
        <v>105</v>
      </c>
      <c r="M845" t="s">
        <v>105</v>
      </c>
      <c r="N845">
        <v>1164</v>
      </c>
      <c r="O845">
        <v>1</v>
      </c>
      <c r="P845" t="s">
        <v>145</v>
      </c>
      <c r="Q845">
        <v>1</v>
      </c>
      <c r="R845">
        <v>1</v>
      </c>
      <c r="S845">
        <v>1</v>
      </c>
      <c r="T845" t="s">
        <v>44</v>
      </c>
      <c r="U845" t="s">
        <v>33</v>
      </c>
      <c r="V845" t="s">
        <v>34</v>
      </c>
      <c r="W845" t="s">
        <v>33</v>
      </c>
      <c r="X845" t="s">
        <v>33</v>
      </c>
      <c r="Y845" t="s">
        <v>33</v>
      </c>
      <c r="Z845" t="s">
        <v>34</v>
      </c>
      <c r="AA845" t="s">
        <v>34</v>
      </c>
      <c r="AB845" t="s">
        <v>55</v>
      </c>
      <c r="AC845">
        <v>1</v>
      </c>
      <c r="AD845">
        <v>1</v>
      </c>
      <c r="AE845" t="s">
        <v>56</v>
      </c>
      <c r="AF845" t="s">
        <v>1191</v>
      </c>
    </row>
    <row r="846" spans="1:32" x14ac:dyDescent="0.25">
      <c r="A846" t="s">
        <v>916</v>
      </c>
      <c r="B846">
        <v>83</v>
      </c>
      <c r="C846" t="s">
        <v>41</v>
      </c>
      <c r="D846" t="s">
        <v>79</v>
      </c>
      <c r="E846" t="s">
        <v>33</v>
      </c>
      <c r="F846" t="s">
        <v>33</v>
      </c>
      <c r="G846" t="s">
        <v>33</v>
      </c>
      <c r="H846" t="s">
        <v>33</v>
      </c>
      <c r="I846" t="s">
        <v>34</v>
      </c>
      <c r="J846" t="s">
        <v>34</v>
      </c>
      <c r="K846" t="s">
        <v>34</v>
      </c>
      <c r="L846" t="s">
        <v>52</v>
      </c>
      <c r="M846" t="s">
        <v>52</v>
      </c>
      <c r="N846">
        <v>3216</v>
      </c>
      <c r="O846">
        <v>2</v>
      </c>
      <c r="P846" t="s">
        <v>36</v>
      </c>
      <c r="Q846">
        <v>4</v>
      </c>
      <c r="R846">
        <v>3</v>
      </c>
      <c r="S846">
        <v>3.5</v>
      </c>
      <c r="T846" t="s">
        <v>44</v>
      </c>
      <c r="U846" t="s">
        <v>33</v>
      </c>
      <c r="V846" t="s">
        <v>34</v>
      </c>
      <c r="W846" t="s">
        <v>33</v>
      </c>
      <c r="X846" t="s">
        <v>33</v>
      </c>
      <c r="Y846" t="s">
        <v>33</v>
      </c>
      <c r="Z846" t="s">
        <v>34</v>
      </c>
      <c r="AA846" t="s">
        <v>33</v>
      </c>
      <c r="AB846" t="s">
        <v>45</v>
      </c>
      <c r="AC846">
        <v>0</v>
      </c>
      <c r="AD846">
        <v>3.5</v>
      </c>
      <c r="AE846" t="s">
        <v>39</v>
      </c>
      <c r="AF846" t="s">
        <v>1193</v>
      </c>
    </row>
    <row r="847" spans="1:32" x14ac:dyDescent="0.25">
      <c r="A847" t="s">
        <v>961</v>
      </c>
      <c r="B847">
        <v>50</v>
      </c>
      <c r="C847" t="s">
        <v>51</v>
      </c>
      <c r="D847" t="s">
        <v>79</v>
      </c>
      <c r="E847" t="s">
        <v>34</v>
      </c>
      <c r="F847" t="s">
        <v>33</v>
      </c>
      <c r="G847" t="s">
        <v>33</v>
      </c>
      <c r="H847" t="s">
        <v>33</v>
      </c>
      <c r="I847" t="s">
        <v>34</v>
      </c>
      <c r="J847" t="s">
        <v>34</v>
      </c>
      <c r="K847" t="s">
        <v>34</v>
      </c>
      <c r="L847" t="s">
        <v>105</v>
      </c>
      <c r="M847" t="s">
        <v>105</v>
      </c>
      <c r="N847">
        <v>299</v>
      </c>
      <c r="O847">
        <v>3</v>
      </c>
      <c r="P847" t="s">
        <v>252</v>
      </c>
      <c r="Q847">
        <v>5</v>
      </c>
      <c r="R847">
        <v>3</v>
      </c>
      <c r="S847">
        <v>4</v>
      </c>
      <c r="T847" t="s">
        <v>44</v>
      </c>
      <c r="U847" t="s">
        <v>33</v>
      </c>
      <c r="V847" t="s">
        <v>34</v>
      </c>
      <c r="W847" t="s">
        <v>33</v>
      </c>
      <c r="X847" t="s">
        <v>33</v>
      </c>
      <c r="Y847" t="s">
        <v>33</v>
      </c>
      <c r="Z847" t="s">
        <v>34</v>
      </c>
      <c r="AA847" t="s">
        <v>33</v>
      </c>
      <c r="AB847" t="s">
        <v>38</v>
      </c>
      <c r="AC847">
        <v>0</v>
      </c>
      <c r="AD847">
        <v>4</v>
      </c>
      <c r="AE847" t="s">
        <v>39</v>
      </c>
      <c r="AF847" t="s">
        <v>1192</v>
      </c>
    </row>
    <row r="848" spans="1:32" x14ac:dyDescent="0.25">
      <c r="A848" t="s">
        <v>918</v>
      </c>
      <c r="B848">
        <v>52</v>
      </c>
      <c r="C848" t="s">
        <v>51</v>
      </c>
      <c r="D848" t="s">
        <v>79</v>
      </c>
      <c r="E848" t="s">
        <v>33</v>
      </c>
      <c r="F848" t="s">
        <v>33</v>
      </c>
      <c r="G848" t="s">
        <v>33</v>
      </c>
      <c r="H848" t="s">
        <v>33</v>
      </c>
      <c r="I848" t="s">
        <v>33</v>
      </c>
      <c r="J848" t="s">
        <v>34</v>
      </c>
      <c r="K848" t="s">
        <v>34</v>
      </c>
      <c r="L848" t="s">
        <v>52</v>
      </c>
      <c r="M848" t="s">
        <v>52</v>
      </c>
      <c r="N848">
        <v>3227</v>
      </c>
      <c r="O848">
        <v>2</v>
      </c>
      <c r="P848" t="s">
        <v>47</v>
      </c>
      <c r="Q848">
        <v>6</v>
      </c>
      <c r="R848">
        <v>5</v>
      </c>
      <c r="S848">
        <v>5.5</v>
      </c>
      <c r="T848" t="s">
        <v>37</v>
      </c>
      <c r="U848" t="s">
        <v>34</v>
      </c>
      <c r="V848" t="s">
        <v>33</v>
      </c>
      <c r="W848" t="s">
        <v>33</v>
      </c>
      <c r="X848" t="s">
        <v>33</v>
      </c>
      <c r="Y848" t="s">
        <v>33</v>
      </c>
      <c r="Z848" t="s">
        <v>33</v>
      </c>
      <c r="AA848" t="s">
        <v>33</v>
      </c>
      <c r="AB848" t="s">
        <v>48</v>
      </c>
      <c r="AC848">
        <v>0</v>
      </c>
      <c r="AD848">
        <v>5.5</v>
      </c>
      <c r="AE848" t="s">
        <v>39</v>
      </c>
      <c r="AF848" t="s">
        <v>1190</v>
      </c>
    </row>
    <row r="849" spans="1:32" x14ac:dyDescent="0.25">
      <c r="A849" t="s">
        <v>959</v>
      </c>
      <c r="B849">
        <v>76</v>
      </c>
      <c r="C849" t="s">
        <v>41</v>
      </c>
      <c r="D849" t="s">
        <v>79</v>
      </c>
      <c r="E849" t="s">
        <v>34</v>
      </c>
      <c r="F849" t="s">
        <v>33</v>
      </c>
      <c r="G849" t="s">
        <v>33</v>
      </c>
      <c r="H849" t="s">
        <v>33</v>
      </c>
      <c r="I849" t="s">
        <v>34</v>
      </c>
      <c r="J849" t="s">
        <v>34</v>
      </c>
      <c r="K849" t="s">
        <v>34</v>
      </c>
      <c r="L849" t="s">
        <v>537</v>
      </c>
      <c r="M849" t="s">
        <v>537</v>
      </c>
      <c r="N849">
        <v>1150</v>
      </c>
      <c r="O849">
        <v>3</v>
      </c>
      <c r="P849" t="s">
        <v>53</v>
      </c>
      <c r="Q849">
        <v>5</v>
      </c>
      <c r="R849">
        <v>5</v>
      </c>
      <c r="S849">
        <v>5</v>
      </c>
      <c r="T849" t="s">
        <v>37</v>
      </c>
      <c r="U849" t="s">
        <v>33</v>
      </c>
      <c r="V849" t="s">
        <v>34</v>
      </c>
      <c r="W849" t="s">
        <v>33</v>
      </c>
      <c r="X849" t="s">
        <v>33</v>
      </c>
      <c r="Y849" t="s">
        <v>33</v>
      </c>
      <c r="Z849" t="s">
        <v>34</v>
      </c>
      <c r="AA849" t="s">
        <v>34</v>
      </c>
      <c r="AB849" t="s">
        <v>55</v>
      </c>
      <c r="AC849">
        <v>1</v>
      </c>
      <c r="AD849">
        <v>5</v>
      </c>
      <c r="AE849" t="s">
        <v>56</v>
      </c>
      <c r="AF849" t="s">
        <v>1191</v>
      </c>
    </row>
    <row r="850" spans="1:32" x14ac:dyDescent="0.25">
      <c r="A850" t="s">
        <v>957</v>
      </c>
      <c r="B850">
        <v>83</v>
      </c>
      <c r="C850" t="s">
        <v>41</v>
      </c>
      <c r="D850" t="s">
        <v>79</v>
      </c>
      <c r="E850" t="s">
        <v>34</v>
      </c>
      <c r="F850" t="s">
        <v>33</v>
      </c>
      <c r="G850" t="s">
        <v>33</v>
      </c>
      <c r="H850" t="s">
        <v>33</v>
      </c>
      <c r="I850" t="s">
        <v>34</v>
      </c>
      <c r="J850" t="s">
        <v>34</v>
      </c>
      <c r="K850" t="s">
        <v>34</v>
      </c>
      <c r="L850" t="s">
        <v>105</v>
      </c>
      <c r="M850" t="s">
        <v>105</v>
      </c>
      <c r="N850">
        <v>1141</v>
      </c>
      <c r="O850">
        <v>2</v>
      </c>
      <c r="P850" t="s">
        <v>53</v>
      </c>
      <c r="Q850">
        <v>10</v>
      </c>
      <c r="R850">
        <v>7</v>
      </c>
      <c r="S850">
        <v>8.5</v>
      </c>
      <c r="T850" t="s">
        <v>37</v>
      </c>
      <c r="U850" t="s">
        <v>34</v>
      </c>
      <c r="V850" t="s">
        <v>34</v>
      </c>
      <c r="W850" t="s">
        <v>33</v>
      </c>
      <c r="X850" t="s">
        <v>34</v>
      </c>
      <c r="Y850" t="s">
        <v>33</v>
      </c>
      <c r="Z850" t="s">
        <v>34</v>
      </c>
      <c r="AA850" t="s">
        <v>34</v>
      </c>
      <c r="AB850" t="s">
        <v>224</v>
      </c>
      <c r="AC850">
        <v>1</v>
      </c>
      <c r="AD850">
        <v>8.5</v>
      </c>
      <c r="AE850" t="s">
        <v>56</v>
      </c>
      <c r="AF850" t="s">
        <v>1194</v>
      </c>
    </row>
    <row r="851" spans="1:32" x14ac:dyDescent="0.25">
      <c r="A851" t="s">
        <v>955</v>
      </c>
      <c r="B851">
        <v>88</v>
      </c>
      <c r="C851" t="s">
        <v>41</v>
      </c>
      <c r="D851" t="s">
        <v>79</v>
      </c>
      <c r="E851" t="s">
        <v>33</v>
      </c>
      <c r="F851" t="s">
        <v>33</v>
      </c>
      <c r="G851" t="s">
        <v>33</v>
      </c>
      <c r="H851" t="s">
        <v>33</v>
      </c>
      <c r="I851" t="s">
        <v>34</v>
      </c>
      <c r="J851" t="s">
        <v>34</v>
      </c>
      <c r="K851" t="s">
        <v>34</v>
      </c>
      <c r="L851" t="s">
        <v>35</v>
      </c>
      <c r="M851" t="s">
        <v>35</v>
      </c>
      <c r="N851">
        <v>1137</v>
      </c>
      <c r="O851">
        <v>2</v>
      </c>
      <c r="P851" t="s">
        <v>36</v>
      </c>
      <c r="Q851">
        <v>10</v>
      </c>
      <c r="R851">
        <v>10</v>
      </c>
      <c r="S851">
        <v>10</v>
      </c>
      <c r="T851" t="s">
        <v>37</v>
      </c>
      <c r="U851" t="s">
        <v>34</v>
      </c>
      <c r="V851" t="s">
        <v>34</v>
      </c>
      <c r="W851" t="s">
        <v>33</v>
      </c>
      <c r="X851" t="s">
        <v>34</v>
      </c>
      <c r="Y851" t="s">
        <v>33</v>
      </c>
      <c r="Z851" t="s">
        <v>34</v>
      </c>
      <c r="AA851" t="s">
        <v>34</v>
      </c>
      <c r="AB851" t="s">
        <v>55</v>
      </c>
      <c r="AC851">
        <v>1</v>
      </c>
      <c r="AD851">
        <v>10</v>
      </c>
      <c r="AE851" t="s">
        <v>56</v>
      </c>
      <c r="AF851" t="s">
        <v>1191</v>
      </c>
    </row>
    <row r="852" spans="1:32" x14ac:dyDescent="0.25">
      <c r="A852" t="s">
        <v>922</v>
      </c>
      <c r="B852">
        <v>69</v>
      </c>
      <c r="C852" t="s">
        <v>41</v>
      </c>
      <c r="D852" t="s">
        <v>32</v>
      </c>
      <c r="E852" t="s">
        <v>34</v>
      </c>
      <c r="F852" t="s">
        <v>34</v>
      </c>
      <c r="G852" t="s">
        <v>33</v>
      </c>
      <c r="H852" t="s">
        <v>33</v>
      </c>
      <c r="I852" t="s">
        <v>33</v>
      </c>
      <c r="J852" t="s">
        <v>34</v>
      </c>
      <c r="K852" t="s">
        <v>34</v>
      </c>
      <c r="L852" t="s">
        <v>105</v>
      </c>
      <c r="M852" t="s">
        <v>52</v>
      </c>
      <c r="N852">
        <v>3303</v>
      </c>
      <c r="O852">
        <v>1</v>
      </c>
      <c r="P852" t="s">
        <v>36</v>
      </c>
      <c r="Q852">
        <v>8</v>
      </c>
      <c r="R852">
        <v>5</v>
      </c>
      <c r="S852">
        <v>6.5</v>
      </c>
      <c r="T852" t="s">
        <v>37</v>
      </c>
      <c r="U852" t="s">
        <v>34</v>
      </c>
      <c r="V852" t="s">
        <v>33</v>
      </c>
      <c r="W852" t="s">
        <v>33</v>
      </c>
      <c r="X852" t="s">
        <v>33</v>
      </c>
      <c r="Y852" t="s">
        <v>33</v>
      </c>
      <c r="Z852" t="s">
        <v>33</v>
      </c>
      <c r="AA852" t="s">
        <v>33</v>
      </c>
      <c r="AB852" t="s">
        <v>48</v>
      </c>
      <c r="AC852">
        <v>0</v>
      </c>
      <c r="AD852">
        <v>6.5</v>
      </c>
      <c r="AE852" t="s">
        <v>39</v>
      </c>
      <c r="AF852" t="s">
        <v>1190</v>
      </c>
    </row>
    <row r="853" spans="1:32" x14ac:dyDescent="0.25">
      <c r="A853" t="s">
        <v>923</v>
      </c>
      <c r="B853">
        <v>87</v>
      </c>
      <c r="C853" t="s">
        <v>41</v>
      </c>
      <c r="D853" t="s">
        <v>79</v>
      </c>
      <c r="E853" t="s">
        <v>33</v>
      </c>
      <c r="F853" t="s">
        <v>33</v>
      </c>
      <c r="G853" t="s">
        <v>33</v>
      </c>
      <c r="H853" t="s">
        <v>33</v>
      </c>
      <c r="I853" t="s">
        <v>33</v>
      </c>
      <c r="J853" t="s">
        <v>33</v>
      </c>
      <c r="K853" t="s">
        <v>33</v>
      </c>
      <c r="L853" t="s">
        <v>42</v>
      </c>
      <c r="M853" t="s">
        <v>42</v>
      </c>
      <c r="N853">
        <v>3299</v>
      </c>
      <c r="O853">
        <v>2</v>
      </c>
      <c r="P853" t="s">
        <v>36</v>
      </c>
      <c r="Q853">
        <v>5</v>
      </c>
      <c r="R853">
        <v>4</v>
      </c>
      <c r="S853">
        <v>4.5</v>
      </c>
      <c r="T853" t="s">
        <v>44</v>
      </c>
      <c r="U853" t="s">
        <v>33</v>
      </c>
      <c r="V853" t="s">
        <v>34</v>
      </c>
      <c r="W853" t="s">
        <v>33</v>
      </c>
      <c r="X853" t="s">
        <v>33</v>
      </c>
      <c r="Y853" t="s">
        <v>33</v>
      </c>
      <c r="Z853" t="s">
        <v>34</v>
      </c>
      <c r="AA853" t="s">
        <v>33</v>
      </c>
      <c r="AB853" t="s">
        <v>45</v>
      </c>
      <c r="AC853">
        <v>0</v>
      </c>
      <c r="AD853">
        <v>4.5</v>
      </c>
      <c r="AE853" t="s">
        <v>39</v>
      </c>
      <c r="AF853" t="s">
        <v>1193</v>
      </c>
    </row>
    <row r="854" spans="1:32" x14ac:dyDescent="0.25">
      <c r="A854" t="s">
        <v>951</v>
      </c>
      <c r="B854">
        <v>72</v>
      </c>
      <c r="C854" t="s">
        <v>41</v>
      </c>
      <c r="D854" t="s">
        <v>79</v>
      </c>
      <c r="E854" t="s">
        <v>34</v>
      </c>
      <c r="F854" t="s">
        <v>33</v>
      </c>
      <c r="G854" t="s">
        <v>33</v>
      </c>
      <c r="H854" t="s">
        <v>33</v>
      </c>
      <c r="I854" t="s">
        <v>33</v>
      </c>
      <c r="J854" t="s">
        <v>34</v>
      </c>
      <c r="K854" t="s">
        <v>33</v>
      </c>
      <c r="L854" t="s">
        <v>560</v>
      </c>
      <c r="M854" t="s">
        <v>560</v>
      </c>
      <c r="N854">
        <v>94</v>
      </c>
      <c r="O854">
        <v>2</v>
      </c>
      <c r="P854" t="s">
        <v>36</v>
      </c>
      <c r="Q854">
        <v>18</v>
      </c>
      <c r="R854">
        <v>15</v>
      </c>
      <c r="S854">
        <v>16.5</v>
      </c>
      <c r="T854" t="s">
        <v>54</v>
      </c>
      <c r="U854" t="s">
        <v>34</v>
      </c>
      <c r="V854" t="s">
        <v>33</v>
      </c>
      <c r="W854" t="s">
        <v>33</v>
      </c>
      <c r="X854" t="s">
        <v>33</v>
      </c>
      <c r="Y854" t="s">
        <v>33</v>
      </c>
      <c r="Z854" t="s">
        <v>34</v>
      </c>
      <c r="AA854" t="s">
        <v>34</v>
      </c>
      <c r="AB854" t="s">
        <v>48</v>
      </c>
      <c r="AC854">
        <v>0</v>
      </c>
      <c r="AD854">
        <v>16.5</v>
      </c>
      <c r="AE854" t="s">
        <v>39</v>
      </c>
      <c r="AF854" t="s">
        <v>1190</v>
      </c>
    </row>
    <row r="855" spans="1:32" x14ac:dyDescent="0.25">
      <c r="A855" t="s">
        <v>925</v>
      </c>
      <c r="B855">
        <v>85</v>
      </c>
      <c r="C855" t="s">
        <v>41</v>
      </c>
      <c r="D855" t="s">
        <v>32</v>
      </c>
      <c r="E855" t="s">
        <v>33</v>
      </c>
      <c r="F855" t="s">
        <v>33</v>
      </c>
      <c r="G855" t="s">
        <v>33</v>
      </c>
      <c r="H855" t="s">
        <v>33</v>
      </c>
      <c r="I855" t="s">
        <v>33</v>
      </c>
      <c r="J855" t="s">
        <v>34</v>
      </c>
      <c r="K855" t="s">
        <v>33</v>
      </c>
      <c r="L855" t="s">
        <v>560</v>
      </c>
      <c r="M855" t="s">
        <v>560</v>
      </c>
      <c r="N855">
        <v>1043</v>
      </c>
      <c r="O855">
        <v>2</v>
      </c>
      <c r="P855" t="s">
        <v>53</v>
      </c>
      <c r="Q855">
        <v>30</v>
      </c>
      <c r="R855">
        <v>24</v>
      </c>
      <c r="S855">
        <v>27</v>
      </c>
      <c r="T855" t="s">
        <v>54</v>
      </c>
      <c r="U855" t="s">
        <v>34</v>
      </c>
      <c r="V855" t="s">
        <v>34</v>
      </c>
      <c r="W855" t="s">
        <v>33</v>
      </c>
      <c r="X855" t="s">
        <v>33</v>
      </c>
      <c r="Y855" t="s">
        <v>33</v>
      </c>
      <c r="Z855" t="s">
        <v>34</v>
      </c>
      <c r="AA855" t="s">
        <v>34</v>
      </c>
      <c r="AB855" t="s">
        <v>224</v>
      </c>
      <c r="AC855">
        <v>1</v>
      </c>
      <c r="AD855">
        <v>27</v>
      </c>
      <c r="AE855" t="s">
        <v>56</v>
      </c>
      <c r="AF855" t="s">
        <v>1194</v>
      </c>
    </row>
    <row r="856" spans="1:32" x14ac:dyDescent="0.25">
      <c r="A856" t="s">
        <v>926</v>
      </c>
      <c r="B856">
        <v>66</v>
      </c>
      <c r="C856" t="s">
        <v>41</v>
      </c>
      <c r="D856" t="s">
        <v>79</v>
      </c>
      <c r="E856" t="s">
        <v>33</v>
      </c>
      <c r="F856" t="s">
        <v>33</v>
      </c>
      <c r="G856" t="s">
        <v>33</v>
      </c>
      <c r="H856" t="s">
        <v>33</v>
      </c>
      <c r="I856" t="s">
        <v>34</v>
      </c>
      <c r="J856" t="s">
        <v>34</v>
      </c>
      <c r="K856" t="s">
        <v>34</v>
      </c>
      <c r="L856" t="s">
        <v>52</v>
      </c>
      <c r="M856" t="s">
        <v>52</v>
      </c>
      <c r="N856">
        <v>84</v>
      </c>
      <c r="O856">
        <v>1</v>
      </c>
      <c r="P856" t="s">
        <v>63</v>
      </c>
      <c r="Q856">
        <v>10</v>
      </c>
      <c r="R856">
        <v>5</v>
      </c>
      <c r="S856">
        <v>7.5</v>
      </c>
      <c r="T856" t="s">
        <v>37</v>
      </c>
      <c r="U856" t="s">
        <v>34</v>
      </c>
      <c r="V856" t="s">
        <v>33</v>
      </c>
      <c r="W856" t="s">
        <v>33</v>
      </c>
      <c r="X856" t="s">
        <v>33</v>
      </c>
      <c r="Y856" t="s">
        <v>34</v>
      </c>
      <c r="Z856" t="s">
        <v>34</v>
      </c>
      <c r="AA856" t="s">
        <v>34</v>
      </c>
      <c r="AB856" t="s">
        <v>55</v>
      </c>
      <c r="AC856">
        <v>1</v>
      </c>
      <c r="AD856">
        <v>7.5</v>
      </c>
      <c r="AE856" t="s">
        <v>56</v>
      </c>
      <c r="AF856" t="s">
        <v>1191</v>
      </c>
    </row>
    <row r="857" spans="1:32" x14ac:dyDescent="0.25">
      <c r="A857" t="s">
        <v>949</v>
      </c>
      <c r="B857">
        <v>59</v>
      </c>
      <c r="C857" t="s">
        <v>51</v>
      </c>
      <c r="D857" t="s">
        <v>32</v>
      </c>
      <c r="E857" t="s">
        <v>34</v>
      </c>
      <c r="F857" t="s">
        <v>34</v>
      </c>
      <c r="G857" t="s">
        <v>33</v>
      </c>
      <c r="H857" t="s">
        <v>33</v>
      </c>
      <c r="I857" t="s">
        <v>33</v>
      </c>
      <c r="J857" t="s">
        <v>33</v>
      </c>
      <c r="K857" t="s">
        <v>33</v>
      </c>
      <c r="L857" t="s">
        <v>35</v>
      </c>
      <c r="M857" t="s">
        <v>35</v>
      </c>
      <c r="N857">
        <v>1130</v>
      </c>
      <c r="O857">
        <v>3</v>
      </c>
      <c r="P857" t="s">
        <v>93</v>
      </c>
      <c r="Q857">
        <v>5</v>
      </c>
      <c r="R857">
        <v>5</v>
      </c>
      <c r="S857">
        <v>5</v>
      </c>
      <c r="T857" t="s">
        <v>37</v>
      </c>
      <c r="U857" t="s">
        <v>34</v>
      </c>
      <c r="V857" t="s">
        <v>34</v>
      </c>
      <c r="W857" t="s">
        <v>33</v>
      </c>
      <c r="X857" t="s">
        <v>33</v>
      </c>
      <c r="Y857" t="s">
        <v>34</v>
      </c>
      <c r="Z857" t="s">
        <v>34</v>
      </c>
      <c r="AA857" t="s">
        <v>34</v>
      </c>
      <c r="AB857" t="s">
        <v>48</v>
      </c>
      <c r="AC857">
        <v>0</v>
      </c>
      <c r="AD857">
        <v>5</v>
      </c>
      <c r="AE857" t="s">
        <v>39</v>
      </c>
      <c r="AF857" t="s">
        <v>1190</v>
      </c>
    </row>
    <row r="858" spans="1:32" x14ac:dyDescent="0.25">
      <c r="A858" t="s">
        <v>947</v>
      </c>
      <c r="B858">
        <v>58</v>
      </c>
      <c r="C858" t="s">
        <v>51</v>
      </c>
      <c r="D858" t="s">
        <v>79</v>
      </c>
      <c r="E858" t="s">
        <v>33</v>
      </c>
      <c r="F858" t="s">
        <v>33</v>
      </c>
      <c r="G858" t="s">
        <v>33</v>
      </c>
      <c r="H858" t="s">
        <v>33</v>
      </c>
      <c r="I858" t="s">
        <v>33</v>
      </c>
      <c r="J858" t="s">
        <v>34</v>
      </c>
      <c r="K858" t="s">
        <v>33</v>
      </c>
      <c r="L858" t="s">
        <v>35</v>
      </c>
      <c r="M858" t="s">
        <v>35</v>
      </c>
      <c r="N858">
        <v>1114</v>
      </c>
      <c r="O858">
        <v>1</v>
      </c>
      <c r="P858" t="s">
        <v>81</v>
      </c>
      <c r="Q858">
        <v>11</v>
      </c>
      <c r="R858">
        <v>8</v>
      </c>
      <c r="S858">
        <v>9.5</v>
      </c>
      <c r="T858" t="s">
        <v>37</v>
      </c>
      <c r="U858" t="s">
        <v>34</v>
      </c>
      <c r="V858" t="s">
        <v>34</v>
      </c>
      <c r="W858" t="s">
        <v>33</v>
      </c>
      <c r="X858" t="s">
        <v>33</v>
      </c>
      <c r="Y858" t="s">
        <v>33</v>
      </c>
      <c r="Z858" t="s">
        <v>34</v>
      </c>
      <c r="AA858" t="s">
        <v>34</v>
      </c>
      <c r="AB858" t="s">
        <v>55</v>
      </c>
      <c r="AC858">
        <v>1</v>
      </c>
      <c r="AD858">
        <v>9.5</v>
      </c>
      <c r="AE858" t="s">
        <v>56</v>
      </c>
      <c r="AF858" t="s">
        <v>1191</v>
      </c>
    </row>
    <row r="859" spans="1:32" x14ac:dyDescent="0.25">
      <c r="A859" t="s">
        <v>946</v>
      </c>
      <c r="B859">
        <v>57</v>
      </c>
      <c r="C859" t="s">
        <v>51</v>
      </c>
      <c r="D859" t="s">
        <v>79</v>
      </c>
      <c r="E859" t="s">
        <v>33</v>
      </c>
      <c r="F859" t="s">
        <v>33</v>
      </c>
      <c r="G859" t="s">
        <v>33</v>
      </c>
      <c r="H859" t="s">
        <v>34</v>
      </c>
      <c r="I859" t="s">
        <v>33</v>
      </c>
      <c r="J859" t="s">
        <v>34</v>
      </c>
      <c r="K859" t="s">
        <v>34</v>
      </c>
      <c r="L859" t="s">
        <v>52</v>
      </c>
      <c r="M859" t="s">
        <v>52</v>
      </c>
      <c r="N859">
        <v>1104</v>
      </c>
      <c r="O859">
        <v>3</v>
      </c>
      <c r="P859" t="s">
        <v>53</v>
      </c>
      <c r="Q859">
        <v>2</v>
      </c>
      <c r="R859">
        <v>1</v>
      </c>
      <c r="S859">
        <v>1.5</v>
      </c>
      <c r="T859" t="s">
        <v>44</v>
      </c>
      <c r="U859" t="s">
        <v>34</v>
      </c>
      <c r="V859" t="s">
        <v>34</v>
      </c>
      <c r="W859" t="s">
        <v>33</v>
      </c>
      <c r="X859" t="s">
        <v>34</v>
      </c>
      <c r="Y859" t="s">
        <v>33</v>
      </c>
      <c r="Z859" t="s">
        <v>34</v>
      </c>
      <c r="AA859" t="s">
        <v>34</v>
      </c>
      <c r="AB859" t="s">
        <v>55</v>
      </c>
      <c r="AC859">
        <v>1</v>
      </c>
      <c r="AD859">
        <v>1.5</v>
      </c>
      <c r="AE859" t="s">
        <v>56</v>
      </c>
      <c r="AF859" t="s">
        <v>1191</v>
      </c>
    </row>
    <row r="860" spans="1:32" x14ac:dyDescent="0.25">
      <c r="A860" t="s">
        <v>945</v>
      </c>
      <c r="B860">
        <v>63</v>
      </c>
      <c r="C860" t="s">
        <v>41</v>
      </c>
      <c r="D860" t="s">
        <v>32</v>
      </c>
      <c r="E860" t="s">
        <v>33</v>
      </c>
      <c r="F860" t="s">
        <v>34</v>
      </c>
      <c r="G860" t="s">
        <v>33</v>
      </c>
      <c r="H860" t="s">
        <v>33</v>
      </c>
      <c r="I860" t="s">
        <v>33</v>
      </c>
      <c r="J860" t="s">
        <v>33</v>
      </c>
      <c r="K860" t="s">
        <v>33</v>
      </c>
      <c r="L860" t="s">
        <v>35</v>
      </c>
      <c r="M860" t="s">
        <v>35</v>
      </c>
      <c r="N860">
        <v>91</v>
      </c>
      <c r="O860">
        <v>2</v>
      </c>
      <c r="P860" t="s">
        <v>36</v>
      </c>
      <c r="Q860">
        <v>9</v>
      </c>
      <c r="R860">
        <v>6</v>
      </c>
      <c r="S860">
        <v>7.5</v>
      </c>
      <c r="T860" t="s">
        <v>37</v>
      </c>
      <c r="U860" t="s">
        <v>33</v>
      </c>
      <c r="V860" t="s">
        <v>34</v>
      </c>
      <c r="W860" t="s">
        <v>33</v>
      </c>
      <c r="X860" t="s">
        <v>33</v>
      </c>
      <c r="Y860" t="s">
        <v>33</v>
      </c>
      <c r="Z860" t="s">
        <v>34</v>
      </c>
      <c r="AA860" t="s">
        <v>34</v>
      </c>
      <c r="AB860" t="s">
        <v>55</v>
      </c>
      <c r="AC860">
        <v>1</v>
      </c>
      <c r="AD860">
        <v>7.5</v>
      </c>
      <c r="AE860" t="s">
        <v>56</v>
      </c>
      <c r="AF860" t="s">
        <v>1191</v>
      </c>
    </row>
    <row r="861" spans="1:32" x14ac:dyDescent="0.25">
      <c r="A861" t="s">
        <v>931</v>
      </c>
      <c r="B861">
        <v>70</v>
      </c>
      <c r="C861" t="s">
        <v>41</v>
      </c>
      <c r="D861" t="s">
        <v>79</v>
      </c>
      <c r="E861" t="s">
        <v>33</v>
      </c>
      <c r="F861" t="s">
        <v>33</v>
      </c>
      <c r="G861" t="s">
        <v>33</v>
      </c>
      <c r="H861" t="s">
        <v>33</v>
      </c>
      <c r="I861" t="s">
        <v>34</v>
      </c>
      <c r="J861" t="s">
        <v>34</v>
      </c>
      <c r="K861" t="s">
        <v>34</v>
      </c>
      <c r="L861" t="s">
        <v>52</v>
      </c>
      <c r="M861" t="s">
        <v>52</v>
      </c>
      <c r="N861">
        <v>86</v>
      </c>
      <c r="O861">
        <v>2</v>
      </c>
      <c r="P861" t="s">
        <v>63</v>
      </c>
      <c r="Q861">
        <v>24</v>
      </c>
      <c r="R861">
        <v>20</v>
      </c>
      <c r="S861">
        <v>22</v>
      </c>
      <c r="T861" t="s">
        <v>54</v>
      </c>
      <c r="U861" t="s">
        <v>34</v>
      </c>
      <c r="V861" t="s">
        <v>34</v>
      </c>
      <c r="W861" t="s">
        <v>34</v>
      </c>
      <c r="X861" t="s">
        <v>33</v>
      </c>
      <c r="Y861" t="s">
        <v>34</v>
      </c>
      <c r="Z861" t="s">
        <v>33</v>
      </c>
      <c r="AA861" t="s">
        <v>34</v>
      </c>
      <c r="AB861" t="s">
        <v>224</v>
      </c>
      <c r="AC861">
        <v>1</v>
      </c>
      <c r="AD861">
        <v>22</v>
      </c>
      <c r="AE861" t="s">
        <v>56</v>
      </c>
      <c r="AF861" t="s">
        <v>1194</v>
      </c>
    </row>
    <row r="862" spans="1:32" x14ac:dyDescent="0.25">
      <c r="A862" t="s">
        <v>943</v>
      </c>
      <c r="B862">
        <v>80</v>
      </c>
      <c r="C862" t="s">
        <v>41</v>
      </c>
      <c r="D862" t="s">
        <v>79</v>
      </c>
      <c r="E862" t="s">
        <v>33</v>
      </c>
      <c r="F862" t="s">
        <v>33</v>
      </c>
      <c r="G862" t="s">
        <v>33</v>
      </c>
      <c r="H862" t="s">
        <v>34</v>
      </c>
      <c r="I862" t="s">
        <v>33</v>
      </c>
      <c r="J862" t="s">
        <v>34</v>
      </c>
      <c r="K862" t="s">
        <v>34</v>
      </c>
      <c r="L862" t="s">
        <v>52</v>
      </c>
      <c r="M862" t="s">
        <v>52</v>
      </c>
      <c r="N862">
        <v>1087</v>
      </c>
      <c r="O862">
        <v>1</v>
      </c>
      <c r="P862" t="s">
        <v>36</v>
      </c>
      <c r="Q862">
        <v>10</v>
      </c>
      <c r="R862">
        <v>9</v>
      </c>
      <c r="S862">
        <v>9.5</v>
      </c>
      <c r="T862" t="s">
        <v>37</v>
      </c>
      <c r="U862" t="s">
        <v>34</v>
      </c>
      <c r="V862" t="s">
        <v>34</v>
      </c>
      <c r="W862" t="s">
        <v>33</v>
      </c>
      <c r="X862" t="s">
        <v>33</v>
      </c>
      <c r="Y862" t="s">
        <v>34</v>
      </c>
      <c r="Z862" t="s">
        <v>34</v>
      </c>
      <c r="AA862" t="s">
        <v>34</v>
      </c>
      <c r="AB862" t="s">
        <v>55</v>
      </c>
      <c r="AC862">
        <v>1</v>
      </c>
      <c r="AD862">
        <v>9.5</v>
      </c>
      <c r="AE862" t="s">
        <v>56</v>
      </c>
      <c r="AF862" t="s">
        <v>1191</v>
      </c>
    </row>
    <row r="863" spans="1:32" x14ac:dyDescent="0.25">
      <c r="A863" t="s">
        <v>941</v>
      </c>
      <c r="B863">
        <v>39</v>
      </c>
      <c r="C863" t="s">
        <v>58</v>
      </c>
      <c r="D863" t="s">
        <v>79</v>
      </c>
      <c r="E863" t="s">
        <v>33</v>
      </c>
      <c r="F863" t="s">
        <v>33</v>
      </c>
      <c r="G863" t="s">
        <v>33</v>
      </c>
      <c r="H863" t="s">
        <v>33</v>
      </c>
      <c r="I863" t="s">
        <v>33</v>
      </c>
      <c r="J863" t="s">
        <v>34</v>
      </c>
      <c r="K863" t="s">
        <v>34</v>
      </c>
      <c r="L863" t="s">
        <v>35</v>
      </c>
      <c r="M863" t="s">
        <v>35</v>
      </c>
      <c r="N863">
        <v>1086</v>
      </c>
      <c r="O863">
        <v>3</v>
      </c>
      <c r="P863" t="s">
        <v>36</v>
      </c>
      <c r="Q863">
        <v>18</v>
      </c>
      <c r="R863">
        <v>15</v>
      </c>
      <c r="S863">
        <v>16.5</v>
      </c>
      <c r="T863" t="s">
        <v>54</v>
      </c>
      <c r="U863" t="s">
        <v>34</v>
      </c>
      <c r="V863" t="s">
        <v>34</v>
      </c>
      <c r="W863" t="s">
        <v>34</v>
      </c>
      <c r="X863" t="s">
        <v>34</v>
      </c>
      <c r="Y863" t="s">
        <v>34</v>
      </c>
      <c r="Z863" t="s">
        <v>34</v>
      </c>
      <c r="AA863" t="s">
        <v>34</v>
      </c>
      <c r="AB863" t="s">
        <v>55</v>
      </c>
      <c r="AC863">
        <v>1</v>
      </c>
      <c r="AD863">
        <v>16.5</v>
      </c>
      <c r="AE863" t="s">
        <v>56</v>
      </c>
      <c r="AF863" t="s">
        <v>1191</v>
      </c>
    </row>
    <row r="864" spans="1:32" x14ac:dyDescent="0.25">
      <c r="A864" t="s">
        <v>934</v>
      </c>
      <c r="B864">
        <v>72</v>
      </c>
      <c r="C864" t="s">
        <v>41</v>
      </c>
      <c r="D864" t="s">
        <v>79</v>
      </c>
      <c r="E864" t="s">
        <v>33</v>
      </c>
      <c r="F864" t="s">
        <v>33</v>
      </c>
      <c r="G864" t="s">
        <v>33</v>
      </c>
      <c r="H864" t="s">
        <v>34</v>
      </c>
      <c r="I864" t="s">
        <v>34</v>
      </c>
      <c r="J864" t="s">
        <v>34</v>
      </c>
      <c r="K864" t="s">
        <v>34</v>
      </c>
      <c r="L864" t="s">
        <v>537</v>
      </c>
      <c r="M864" t="s">
        <v>537</v>
      </c>
      <c r="N864">
        <v>1070</v>
      </c>
      <c r="O864">
        <v>2</v>
      </c>
      <c r="P864" t="s">
        <v>36</v>
      </c>
      <c r="Q864">
        <v>9</v>
      </c>
      <c r="R864">
        <v>7</v>
      </c>
      <c r="S864">
        <v>8</v>
      </c>
      <c r="T864" t="s">
        <v>37</v>
      </c>
      <c r="U864" t="s">
        <v>34</v>
      </c>
      <c r="V864" t="s">
        <v>33</v>
      </c>
      <c r="W864" t="s">
        <v>34</v>
      </c>
      <c r="X864" t="s">
        <v>33</v>
      </c>
      <c r="Y864" t="s">
        <v>34</v>
      </c>
      <c r="Z864" t="s">
        <v>34</v>
      </c>
      <c r="AA864" t="s">
        <v>34</v>
      </c>
      <c r="AB864" t="s">
        <v>55</v>
      </c>
      <c r="AC864">
        <v>1</v>
      </c>
      <c r="AD864">
        <v>8</v>
      </c>
      <c r="AE864" t="s">
        <v>56</v>
      </c>
      <c r="AF864" t="s">
        <v>1191</v>
      </c>
    </row>
    <row r="865" spans="1:32" x14ac:dyDescent="0.25">
      <c r="A865" t="s">
        <v>935</v>
      </c>
      <c r="B865">
        <v>73</v>
      </c>
      <c r="C865" t="s">
        <v>41</v>
      </c>
      <c r="D865" t="s">
        <v>79</v>
      </c>
      <c r="E865" t="s">
        <v>34</v>
      </c>
      <c r="F865" t="s">
        <v>33</v>
      </c>
      <c r="G865" t="s">
        <v>33</v>
      </c>
      <c r="H865" t="s">
        <v>33</v>
      </c>
      <c r="I865" t="s">
        <v>33</v>
      </c>
      <c r="J865" t="s">
        <v>34</v>
      </c>
      <c r="K865" t="s">
        <v>33</v>
      </c>
      <c r="L865" t="s">
        <v>560</v>
      </c>
      <c r="M865" t="s">
        <v>560</v>
      </c>
      <c r="N865">
        <v>1079</v>
      </c>
      <c r="O865">
        <v>2</v>
      </c>
      <c r="P865" t="s">
        <v>63</v>
      </c>
      <c r="Q865">
        <v>18</v>
      </c>
      <c r="R865">
        <v>8</v>
      </c>
      <c r="S865">
        <v>13</v>
      </c>
      <c r="T865" t="s">
        <v>54</v>
      </c>
      <c r="U865" t="s">
        <v>34</v>
      </c>
      <c r="V865" t="s">
        <v>34</v>
      </c>
      <c r="W865" t="s">
        <v>33</v>
      </c>
      <c r="X865" t="s">
        <v>34</v>
      </c>
      <c r="Y865" t="s">
        <v>34</v>
      </c>
      <c r="Z865" t="s">
        <v>34</v>
      </c>
      <c r="AA865" t="s">
        <v>34</v>
      </c>
      <c r="AB865" t="s">
        <v>55</v>
      </c>
      <c r="AC865">
        <v>1</v>
      </c>
      <c r="AD865">
        <v>13</v>
      </c>
      <c r="AE865" t="s">
        <v>56</v>
      </c>
      <c r="AF865" t="s">
        <v>1191</v>
      </c>
    </row>
    <row r="866" spans="1:32" x14ac:dyDescent="0.25">
      <c r="A866" t="s">
        <v>940</v>
      </c>
      <c r="B866">
        <v>47</v>
      </c>
      <c r="C866" t="s">
        <v>51</v>
      </c>
      <c r="D866" t="s">
        <v>79</v>
      </c>
      <c r="E866" t="s">
        <v>33</v>
      </c>
      <c r="F866" t="s">
        <v>33</v>
      </c>
      <c r="G866" t="s">
        <v>33</v>
      </c>
      <c r="H866" t="s">
        <v>33</v>
      </c>
      <c r="I866" t="s">
        <v>34</v>
      </c>
      <c r="J866" t="s">
        <v>33</v>
      </c>
      <c r="K866" t="s">
        <v>33</v>
      </c>
      <c r="L866" t="s">
        <v>35</v>
      </c>
      <c r="M866" t="s">
        <v>35</v>
      </c>
      <c r="N866">
        <v>1097</v>
      </c>
      <c r="O866">
        <v>3</v>
      </c>
      <c r="P866" t="s">
        <v>36</v>
      </c>
      <c r="Q866">
        <v>19</v>
      </c>
      <c r="R866">
        <v>10</v>
      </c>
      <c r="S866">
        <v>14.5</v>
      </c>
      <c r="T866" t="s">
        <v>54</v>
      </c>
      <c r="U866" t="s">
        <v>34</v>
      </c>
      <c r="V866" t="s">
        <v>33</v>
      </c>
      <c r="W866" t="s">
        <v>33</v>
      </c>
      <c r="X866" t="s">
        <v>33</v>
      </c>
      <c r="Y866" t="s">
        <v>33</v>
      </c>
      <c r="Z866" t="s">
        <v>33</v>
      </c>
      <c r="AA866" t="s">
        <v>34</v>
      </c>
      <c r="AB866" t="s">
        <v>48</v>
      </c>
      <c r="AC866">
        <v>0</v>
      </c>
      <c r="AD866">
        <v>14.5</v>
      </c>
      <c r="AE866" t="s">
        <v>39</v>
      </c>
      <c r="AF866" t="s">
        <v>1190</v>
      </c>
    </row>
    <row r="867" spans="1:32" x14ac:dyDescent="0.25">
      <c r="A867" t="s">
        <v>937</v>
      </c>
      <c r="B867">
        <v>54</v>
      </c>
      <c r="C867" t="s">
        <v>51</v>
      </c>
      <c r="D867" t="s">
        <v>32</v>
      </c>
      <c r="E867" t="s">
        <v>33</v>
      </c>
      <c r="F867" t="s">
        <v>33</v>
      </c>
      <c r="G867" t="s">
        <v>33</v>
      </c>
      <c r="H867" t="s">
        <v>33</v>
      </c>
      <c r="I867" t="s">
        <v>33</v>
      </c>
      <c r="J867" t="s">
        <v>34</v>
      </c>
      <c r="K867" t="s">
        <v>34</v>
      </c>
      <c r="L867" t="s">
        <v>105</v>
      </c>
      <c r="M867" t="s">
        <v>560</v>
      </c>
      <c r="N867">
        <v>179</v>
      </c>
      <c r="O867">
        <v>3</v>
      </c>
      <c r="P867" t="s">
        <v>63</v>
      </c>
      <c r="Q867">
        <v>4</v>
      </c>
      <c r="R867">
        <v>3</v>
      </c>
      <c r="S867">
        <v>3.5</v>
      </c>
      <c r="T867" t="s">
        <v>44</v>
      </c>
      <c r="U867" t="s">
        <v>34</v>
      </c>
      <c r="V867" t="s">
        <v>33</v>
      </c>
      <c r="W867" t="s">
        <v>33</v>
      </c>
      <c r="X867" t="s">
        <v>33</v>
      </c>
      <c r="Y867" t="s">
        <v>33</v>
      </c>
      <c r="Z867" t="s">
        <v>33</v>
      </c>
      <c r="AA867" t="s">
        <v>33</v>
      </c>
      <c r="AB867" t="s">
        <v>48</v>
      </c>
      <c r="AC867">
        <v>0</v>
      </c>
      <c r="AD867">
        <v>3.5</v>
      </c>
      <c r="AE867" t="s">
        <v>39</v>
      </c>
      <c r="AF867" t="s">
        <v>1190</v>
      </c>
    </row>
    <row r="868" spans="1:32" x14ac:dyDescent="0.25">
      <c r="A868" t="s">
        <v>938</v>
      </c>
      <c r="B868">
        <v>75</v>
      </c>
      <c r="C868" t="s">
        <v>41</v>
      </c>
      <c r="D868" t="s">
        <v>79</v>
      </c>
      <c r="E868" t="s">
        <v>33</v>
      </c>
      <c r="F868" t="s">
        <v>33</v>
      </c>
      <c r="G868" t="s">
        <v>33</v>
      </c>
      <c r="H868" t="s">
        <v>33</v>
      </c>
      <c r="I868" t="s">
        <v>33</v>
      </c>
      <c r="J868" t="s">
        <v>34</v>
      </c>
      <c r="K868" t="s">
        <v>34</v>
      </c>
      <c r="L868" t="s">
        <v>560</v>
      </c>
      <c r="M868" t="s">
        <v>560</v>
      </c>
      <c r="N868">
        <v>90</v>
      </c>
      <c r="O868">
        <v>2</v>
      </c>
      <c r="P868" t="s">
        <v>59</v>
      </c>
      <c r="Q868">
        <v>6</v>
      </c>
      <c r="R868">
        <v>6</v>
      </c>
      <c r="S868">
        <v>6</v>
      </c>
      <c r="T868" t="s">
        <v>37</v>
      </c>
      <c r="U868" t="s">
        <v>34</v>
      </c>
      <c r="V868" t="s">
        <v>33</v>
      </c>
      <c r="W868" t="s">
        <v>33</v>
      </c>
      <c r="X868" t="s">
        <v>33</v>
      </c>
      <c r="Y868" t="s">
        <v>33</v>
      </c>
      <c r="Z868" t="s">
        <v>33</v>
      </c>
      <c r="AA868" t="s">
        <v>34</v>
      </c>
      <c r="AB868" t="s">
        <v>48</v>
      </c>
      <c r="AC868">
        <v>0</v>
      </c>
      <c r="AD868">
        <v>6</v>
      </c>
      <c r="AE868" t="s">
        <v>39</v>
      </c>
      <c r="AF868" t="s">
        <v>1190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8D93E-A741-4C27-90FF-5E07F67BC482}">
  <dimension ref="A3:K22"/>
  <sheetViews>
    <sheetView workbookViewId="0">
      <selection activeCell="B21" sqref="B21"/>
    </sheetView>
  </sheetViews>
  <sheetFormatPr defaultRowHeight="15" x14ac:dyDescent="0.25"/>
  <cols>
    <col min="1" max="1" width="24.42578125" bestFit="1" customWidth="1"/>
    <col min="2" max="2" width="13.42578125" bestFit="1" customWidth="1"/>
    <col min="3" max="3" width="24.7109375" bestFit="1" customWidth="1"/>
    <col min="4" max="4" width="11.28515625" bestFit="1" customWidth="1"/>
    <col min="5" max="5" width="17.7109375" bestFit="1" customWidth="1"/>
    <col min="6" max="6" width="35.28515625" bestFit="1" customWidth="1"/>
    <col min="7" max="7" width="22.7109375" bestFit="1" customWidth="1"/>
    <col min="8" max="8" width="23.140625" bestFit="1" customWidth="1"/>
    <col min="9" max="9" width="23" customWidth="1"/>
    <col min="10" max="10" width="11.28515625" bestFit="1" customWidth="1"/>
  </cols>
  <sheetData>
    <row r="3" spans="1:11" x14ac:dyDescent="0.25">
      <c r="A3" s="4" t="s">
        <v>1198</v>
      </c>
      <c r="B3" t="s">
        <v>1200</v>
      </c>
    </row>
    <row r="4" spans="1:11" x14ac:dyDescent="0.25">
      <c r="A4" s="5" t="s">
        <v>1190</v>
      </c>
      <c r="B4" s="31">
        <v>461</v>
      </c>
      <c r="I4" t="s">
        <v>1220</v>
      </c>
      <c r="J4" t="s">
        <v>1221</v>
      </c>
    </row>
    <row r="5" spans="1:11" x14ac:dyDescent="0.25">
      <c r="A5" s="5" t="s">
        <v>1191</v>
      </c>
      <c r="B5" s="31">
        <v>273</v>
      </c>
      <c r="I5" t="s">
        <v>1222</v>
      </c>
      <c r="J5" s="3">
        <v>0.78900000000000003</v>
      </c>
      <c r="K5" s="3"/>
    </row>
    <row r="6" spans="1:11" x14ac:dyDescent="0.25">
      <c r="A6" s="5" t="s">
        <v>1192</v>
      </c>
      <c r="B6" s="31">
        <v>144</v>
      </c>
      <c r="I6" t="s">
        <v>1194</v>
      </c>
      <c r="J6" s="3">
        <v>0.1618</v>
      </c>
      <c r="K6" s="3"/>
    </row>
    <row r="7" spans="1:11" x14ac:dyDescent="0.25">
      <c r="A7" s="5" t="s">
        <v>1193</v>
      </c>
      <c r="B7" s="31">
        <v>137</v>
      </c>
      <c r="I7" t="s">
        <v>1195</v>
      </c>
      <c r="J7" s="3">
        <v>4.9099999999999998E-2</v>
      </c>
      <c r="K7" s="3"/>
    </row>
    <row r="8" spans="1:11" x14ac:dyDescent="0.25">
      <c r="A8" s="5" t="s">
        <v>1194</v>
      </c>
      <c r="B8" s="31">
        <v>56</v>
      </c>
    </row>
    <row r="9" spans="1:11" x14ac:dyDescent="0.25">
      <c r="A9" s="5" t="s">
        <v>1195</v>
      </c>
      <c r="B9" s="31">
        <v>17</v>
      </c>
    </row>
    <row r="10" spans="1:11" x14ac:dyDescent="0.25">
      <c r="A10" s="5" t="s">
        <v>1199</v>
      </c>
      <c r="B10" s="31">
        <v>1088</v>
      </c>
    </row>
    <row r="15" spans="1:11" x14ac:dyDescent="0.25">
      <c r="A15" s="4" t="s">
        <v>1198</v>
      </c>
      <c r="B15" t="s">
        <v>1205</v>
      </c>
    </row>
    <row r="16" spans="1:11" x14ac:dyDescent="0.25">
      <c r="A16" s="5" t="s">
        <v>56</v>
      </c>
      <c r="B16" s="31">
        <v>346</v>
      </c>
    </row>
    <row r="17" spans="1:3" x14ac:dyDescent="0.25">
      <c r="A17" s="5" t="s">
        <v>39</v>
      </c>
      <c r="B17" s="31">
        <v>742</v>
      </c>
    </row>
    <row r="18" spans="1:3" x14ac:dyDescent="0.25">
      <c r="A18" s="5" t="s">
        <v>1199</v>
      </c>
      <c r="B18" s="31">
        <v>1088</v>
      </c>
    </row>
    <row r="19" spans="1:3" x14ac:dyDescent="0.25">
      <c r="B19" s="4" t="s">
        <v>1198</v>
      </c>
      <c r="C19" t="s">
        <v>1201</v>
      </c>
    </row>
    <row r="20" spans="1:3" x14ac:dyDescent="0.25">
      <c r="B20" s="5" t="s">
        <v>33</v>
      </c>
      <c r="C20" s="6">
        <v>0.21965317919075145</v>
      </c>
    </row>
    <row r="21" spans="1:3" x14ac:dyDescent="0.25">
      <c r="B21" s="5" t="s">
        <v>34</v>
      </c>
      <c r="C21" s="6">
        <v>0.69955156950672648</v>
      </c>
    </row>
    <row r="22" spans="1:3" x14ac:dyDescent="0.25">
      <c r="B22" s="5" t="s">
        <v>1199</v>
      </c>
      <c r="C22" s="6">
        <v>0.31801470588235292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333B1-4101-4BFB-933D-BC20DDDEAB80}">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9EAAF-C678-413D-B0F4-ADDB4262F04A}">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A4627-CF2A-4A53-A188-1C34C8A4924D}">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EE436-DED7-4F58-9AD7-023DBE5C0E27}">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34CE6-47B4-4A58-A203-64FCC88C86D6}">
  <dimension ref="A1"/>
  <sheetViews>
    <sheetView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82896-0DCD-4A3B-827A-BBDD6BF7004E}">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ECBC7-5A44-4113-A5C7-DD9CED897BF8}">
  <dimension ref="A1"/>
  <sheetViews>
    <sheetView workbookViewId="0">
      <selection activeCell="E22" activeCellId="1" sqref="A1 E22"/>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741F9-045A-404A-A6BF-18552772AB3A}">
  <dimension ref="A1"/>
  <sheetViews>
    <sheetView workbookViewId="0">
      <selection activeCell="E22" activeCellId="1" sqref="A1 E22"/>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AB6A3-9708-4A61-8374-344005846187}">
  <dimension ref="A1"/>
  <sheetViews>
    <sheetView workbookViewId="0">
      <selection activeCell="E22" activeCellId="1" sqref="A1 E22"/>
    </sheetView>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B261E-7AAC-4310-9C84-7F54B987A562}">
  <dimension ref="A3:L57"/>
  <sheetViews>
    <sheetView topLeftCell="A47" zoomScale="93" zoomScaleNormal="93" workbookViewId="0">
      <selection activeCell="B23" sqref="B23"/>
    </sheetView>
  </sheetViews>
  <sheetFormatPr defaultRowHeight="15" x14ac:dyDescent="0.25"/>
  <cols>
    <col min="1" max="2" width="13.42578125" bestFit="1" customWidth="1"/>
    <col min="3" max="4" width="24.7109375" bestFit="1" customWidth="1"/>
    <col min="5" max="5" width="23.140625" bestFit="1" customWidth="1"/>
    <col min="6" max="6" width="29.85546875" bestFit="1" customWidth="1"/>
    <col min="7" max="7" width="28.140625" bestFit="1" customWidth="1"/>
    <col min="8" max="8" width="11.140625" customWidth="1"/>
    <col min="9" max="9" width="11.7109375" customWidth="1"/>
    <col min="10" max="10" width="11" customWidth="1"/>
    <col min="11" max="11" width="12.42578125" customWidth="1"/>
  </cols>
  <sheetData>
    <row r="3" spans="1:12" x14ac:dyDescent="0.25">
      <c r="B3" s="4" t="s">
        <v>1202</v>
      </c>
    </row>
    <row r="4" spans="1:12" x14ac:dyDescent="0.25">
      <c r="B4" t="s">
        <v>79</v>
      </c>
      <c r="D4" t="s">
        <v>32</v>
      </c>
      <c r="F4" t="s">
        <v>1203</v>
      </c>
      <c r="G4" t="s">
        <v>1204</v>
      </c>
      <c r="H4" s="10" t="s">
        <v>1207</v>
      </c>
      <c r="I4" s="11" t="s">
        <v>1208</v>
      </c>
      <c r="J4" s="11" t="s">
        <v>1209</v>
      </c>
      <c r="K4" s="11" t="s">
        <v>1210</v>
      </c>
      <c r="L4" s="11" t="s">
        <v>1211</v>
      </c>
    </row>
    <row r="5" spans="1:12" x14ac:dyDescent="0.25">
      <c r="A5" s="4" t="s">
        <v>1198</v>
      </c>
      <c r="B5" t="s">
        <v>1201</v>
      </c>
      <c r="C5" t="s">
        <v>1205</v>
      </c>
      <c r="D5" t="s">
        <v>1201</v>
      </c>
      <c r="E5" t="s">
        <v>1205</v>
      </c>
      <c r="H5" s="9" t="str">
        <f>A6</f>
        <v>Elderly</v>
      </c>
      <c r="I5" s="14">
        <f>B6</f>
        <v>0.49710982658959535</v>
      </c>
      <c r="J5" s="14">
        <f>D6</f>
        <v>0.30708661417322836</v>
      </c>
      <c r="K5" s="14">
        <f>F6</f>
        <v>0.36642599277978338</v>
      </c>
      <c r="L5" s="15">
        <f>C6+E6</f>
        <v>554</v>
      </c>
    </row>
    <row r="6" spans="1:12" x14ac:dyDescent="0.25">
      <c r="A6" s="5" t="s">
        <v>41</v>
      </c>
      <c r="B6" s="6">
        <v>0.49710982658959535</v>
      </c>
      <c r="C6" s="7">
        <v>173</v>
      </c>
      <c r="D6" s="6">
        <v>0.30708661417322836</v>
      </c>
      <c r="E6" s="7">
        <v>381</v>
      </c>
      <c r="F6" s="6">
        <v>0.36642599277978338</v>
      </c>
      <c r="G6" s="7">
        <v>554</v>
      </c>
      <c r="H6" s="9" t="str">
        <f t="shared" ref="H6:H8" si="0">A7</f>
        <v>Middle Age</v>
      </c>
      <c r="I6" s="14">
        <f t="shared" ref="I6:I8" si="1">B7</f>
        <v>0.28000000000000003</v>
      </c>
      <c r="J6" s="14">
        <f t="shared" ref="J6:J8" si="2">D7</f>
        <v>0.16326530612244897</v>
      </c>
      <c r="K6" s="14">
        <f t="shared" ref="K6:K8" si="3">F7</f>
        <v>0.20270270270270271</v>
      </c>
      <c r="L6" s="15">
        <f t="shared" ref="L6:L8" si="4">C7+E7</f>
        <v>148</v>
      </c>
    </row>
    <row r="7" spans="1:12" x14ac:dyDescent="0.25">
      <c r="A7" s="5" t="s">
        <v>58</v>
      </c>
      <c r="B7" s="6">
        <v>0.28000000000000003</v>
      </c>
      <c r="C7" s="7">
        <v>50</v>
      </c>
      <c r="D7" s="6">
        <v>0.16326530612244897</v>
      </c>
      <c r="E7" s="7">
        <v>98</v>
      </c>
      <c r="F7" s="6">
        <v>0.20270270270270271</v>
      </c>
      <c r="G7" s="7">
        <v>148</v>
      </c>
      <c r="H7" s="9" t="str">
        <f t="shared" si="0"/>
        <v>Older Adult</v>
      </c>
      <c r="I7" s="14">
        <f t="shared" si="1"/>
        <v>0.43307086614173229</v>
      </c>
      <c r="J7" s="14">
        <f t="shared" si="2"/>
        <v>0.27722772277227725</v>
      </c>
      <c r="K7" s="14">
        <f t="shared" si="3"/>
        <v>0.33738601823708209</v>
      </c>
      <c r="L7" s="15">
        <v>329</v>
      </c>
    </row>
    <row r="8" spans="1:12" x14ac:dyDescent="0.25">
      <c r="A8" s="5" t="s">
        <v>51</v>
      </c>
      <c r="B8" s="6">
        <v>0.43307086614173229</v>
      </c>
      <c r="C8" s="7">
        <v>127</v>
      </c>
      <c r="D8" s="6">
        <v>0.27722772277227725</v>
      </c>
      <c r="E8" s="7">
        <v>202</v>
      </c>
      <c r="F8" s="6">
        <v>0.33738601823708209</v>
      </c>
      <c r="G8" s="7">
        <v>329</v>
      </c>
      <c r="H8" s="9" t="str">
        <f t="shared" si="0"/>
        <v>Young Adult</v>
      </c>
      <c r="I8" s="14">
        <f t="shared" si="1"/>
        <v>0.16666666666666666</v>
      </c>
      <c r="J8" s="14">
        <f t="shared" si="2"/>
        <v>0</v>
      </c>
      <c r="K8" s="14">
        <f t="shared" si="3"/>
        <v>3.5087719298245612E-2</v>
      </c>
      <c r="L8" s="15">
        <f t="shared" si="4"/>
        <v>57</v>
      </c>
    </row>
    <row r="9" spans="1:12" x14ac:dyDescent="0.25">
      <c r="A9" s="5" t="s">
        <v>31</v>
      </c>
      <c r="B9" s="6">
        <v>0.16666666666666666</v>
      </c>
      <c r="C9" s="7">
        <v>12</v>
      </c>
      <c r="D9" s="6">
        <v>0</v>
      </c>
      <c r="E9" s="7">
        <v>45</v>
      </c>
      <c r="F9" s="6">
        <v>3.5087719298245612E-2</v>
      </c>
      <c r="G9" s="7">
        <v>57</v>
      </c>
      <c r="H9" s="8" t="s">
        <v>1199</v>
      </c>
      <c r="I9" s="16">
        <f>B10</f>
        <v>0.43370165745856354</v>
      </c>
      <c r="J9" s="16">
        <f>D10</f>
        <v>0.26033057851239672</v>
      </c>
      <c r="K9" s="16">
        <f>F10</f>
        <v>0.31801470588235292</v>
      </c>
      <c r="L9" s="17">
        <f>C10+E10</f>
        <v>1088</v>
      </c>
    </row>
    <row r="10" spans="1:12" x14ac:dyDescent="0.25">
      <c r="A10" s="5" t="s">
        <v>1199</v>
      </c>
      <c r="B10" s="6">
        <v>0.43370165745856354</v>
      </c>
      <c r="C10" s="7">
        <v>362</v>
      </c>
      <c r="D10" s="6">
        <v>0.26033057851239672</v>
      </c>
      <c r="E10" s="7">
        <v>726</v>
      </c>
      <c r="F10" s="6">
        <v>0.31801470588235292</v>
      </c>
      <c r="G10" s="7">
        <v>1088</v>
      </c>
      <c r="H10" s="12"/>
      <c r="L10" s="11"/>
    </row>
    <row r="12" spans="1:12" x14ac:dyDescent="0.25">
      <c r="I12" s="12"/>
      <c r="J12" s="12"/>
    </row>
    <row r="13" spans="1:12" x14ac:dyDescent="0.25">
      <c r="E13" t="s">
        <v>1206</v>
      </c>
    </row>
    <row r="15" spans="1:12" x14ac:dyDescent="0.25">
      <c r="B15" s="4" t="s">
        <v>1198</v>
      </c>
      <c r="C15" t="s">
        <v>1201</v>
      </c>
      <c r="K15" s="12"/>
    </row>
    <row r="16" spans="1:12" x14ac:dyDescent="0.25">
      <c r="B16" s="5" t="s">
        <v>79</v>
      </c>
      <c r="C16" s="6">
        <v>0.43370165745856354</v>
      </c>
    </row>
    <row r="17" spans="1:7" x14ac:dyDescent="0.25">
      <c r="B17" s="5" t="s">
        <v>32</v>
      </c>
      <c r="C17" s="6">
        <v>0.26033057851239672</v>
      </c>
    </row>
    <row r="18" spans="1:7" x14ac:dyDescent="0.25">
      <c r="B18" s="5" t="s">
        <v>1199</v>
      </c>
      <c r="C18" s="6">
        <v>0.31801470588235292</v>
      </c>
      <c r="G18" s="13"/>
    </row>
    <row r="22" spans="1:7" x14ac:dyDescent="0.25">
      <c r="A22" s="4" t="s">
        <v>1198</v>
      </c>
      <c r="B22" t="s">
        <v>1201</v>
      </c>
    </row>
    <row r="23" spans="1:7" x14ac:dyDescent="0.25">
      <c r="A23" s="5" t="s">
        <v>41</v>
      </c>
      <c r="B23" s="6">
        <v>0.36642599277978338</v>
      </c>
    </row>
    <row r="24" spans="1:7" x14ac:dyDescent="0.25">
      <c r="A24" s="5" t="s">
        <v>51</v>
      </c>
      <c r="B24" s="6">
        <v>0.33738601823708209</v>
      </c>
    </row>
    <row r="25" spans="1:7" x14ac:dyDescent="0.25">
      <c r="A25" s="5" t="s">
        <v>58</v>
      </c>
      <c r="B25" s="6">
        <v>0.20270270270270271</v>
      </c>
    </row>
    <row r="26" spans="1:7" x14ac:dyDescent="0.25">
      <c r="A26" s="5" t="s">
        <v>31</v>
      </c>
      <c r="B26" s="6">
        <v>3.5087719298245612E-2</v>
      </c>
    </row>
    <row r="27" spans="1:7" x14ac:dyDescent="0.25">
      <c r="A27" s="5" t="s">
        <v>1199</v>
      </c>
      <c r="B27" s="6">
        <v>0.31801470588235292</v>
      </c>
    </row>
    <row r="31" spans="1:7" x14ac:dyDescent="0.25">
      <c r="A31" s="4" t="s">
        <v>1198</v>
      </c>
      <c r="B31" t="s">
        <v>1201</v>
      </c>
    </row>
    <row r="32" spans="1:7" x14ac:dyDescent="0.25">
      <c r="A32" s="5" t="s">
        <v>66</v>
      </c>
      <c r="B32" s="6">
        <v>0.41935483870967744</v>
      </c>
    </row>
    <row r="33" spans="1:2" x14ac:dyDescent="0.25">
      <c r="A33" s="5" t="s">
        <v>43</v>
      </c>
      <c r="B33" s="6">
        <v>0.53125</v>
      </c>
    </row>
    <row r="34" spans="1:2" x14ac:dyDescent="0.25">
      <c r="A34" s="5" t="s">
        <v>53</v>
      </c>
      <c r="B34" s="6">
        <v>0.54054054054054057</v>
      </c>
    </row>
    <row r="35" spans="1:2" x14ac:dyDescent="0.25">
      <c r="A35" s="5" t="s">
        <v>668</v>
      </c>
      <c r="B35" s="6">
        <v>0.5714285714285714</v>
      </c>
    </row>
    <row r="36" spans="1:2" x14ac:dyDescent="0.25">
      <c r="A36" s="5" t="s">
        <v>68</v>
      </c>
      <c r="B36" s="6">
        <v>0.69117647058823528</v>
      </c>
    </row>
    <row r="37" spans="1:2" x14ac:dyDescent="0.25">
      <c r="A37" s="5" t="s">
        <v>1199</v>
      </c>
      <c r="B37" s="6">
        <v>0.52238805970149249</v>
      </c>
    </row>
    <row r="50" spans="1:2" x14ac:dyDescent="0.25">
      <c r="A50" s="4" t="s">
        <v>1198</v>
      </c>
      <c r="B50" t="s">
        <v>1201</v>
      </c>
    </row>
    <row r="51" spans="1:2" x14ac:dyDescent="0.25">
      <c r="A51" s="5" t="s">
        <v>1190</v>
      </c>
      <c r="B51" s="6">
        <v>0</v>
      </c>
    </row>
    <row r="52" spans="1:2" x14ac:dyDescent="0.25">
      <c r="A52" s="5" t="s">
        <v>1191</v>
      </c>
      <c r="B52" s="6">
        <v>1</v>
      </c>
    </row>
    <row r="53" spans="1:2" x14ac:dyDescent="0.25">
      <c r="A53" s="5" t="s">
        <v>1192</v>
      </c>
      <c r="B53" s="6">
        <v>0</v>
      </c>
    </row>
    <row r="54" spans="1:2" x14ac:dyDescent="0.25">
      <c r="A54" s="5" t="s">
        <v>1195</v>
      </c>
      <c r="B54" s="6">
        <v>1</v>
      </c>
    </row>
    <row r="55" spans="1:2" x14ac:dyDescent="0.25">
      <c r="A55" s="5" t="s">
        <v>1193</v>
      </c>
      <c r="B55" s="6">
        <v>0</v>
      </c>
    </row>
    <row r="56" spans="1:2" x14ac:dyDescent="0.25">
      <c r="A56" s="5" t="s">
        <v>1194</v>
      </c>
      <c r="B56" s="6">
        <v>1</v>
      </c>
    </row>
    <row r="57" spans="1:2" x14ac:dyDescent="0.25">
      <c r="A57" s="5" t="s">
        <v>1199</v>
      </c>
      <c r="B57" s="6">
        <v>0.31801470588235292</v>
      </c>
    </row>
  </sheetData>
  <conditionalFormatting pivot="1" sqref="B6:B9">
    <cfRule type="colorScale" priority="3">
      <colorScale>
        <cfvo type="min"/>
        <cfvo type="percentile" val="50"/>
        <cfvo type="max"/>
        <color rgb="FF63BE7B"/>
        <color rgb="FFFFEB84"/>
        <color rgb="FFF8696B"/>
      </colorScale>
    </cfRule>
  </conditionalFormatting>
  <conditionalFormatting pivot="1" sqref="D6:D9">
    <cfRule type="colorScale" priority="2">
      <colorScale>
        <cfvo type="min"/>
        <cfvo type="percentile" val="50"/>
        <cfvo type="max"/>
        <color rgb="FF63BE7B"/>
        <color rgb="FFFFEB84"/>
        <color rgb="FFF8696B"/>
      </colorScale>
    </cfRule>
  </conditionalFormatting>
  <conditionalFormatting pivot="1" sqref="B6:B9">
    <cfRule type="cellIs" dxfId="4" priority="1" operator="greaterThan">
      <formula>0.4</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D4094-7911-4716-ACC0-A7E007CA91DD}">
  <dimension ref="A1"/>
  <sheetViews>
    <sheetView workbookViewId="0"/>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3D32-63DF-4CC4-A1B3-B85566F965B6}">
  <dimension ref="A1"/>
  <sheetViews>
    <sheetView workbookViewId="0"/>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57CCB-DA69-4939-B675-BF5E4CBAC840}">
  <dimension ref="A3:L27"/>
  <sheetViews>
    <sheetView workbookViewId="0">
      <selection activeCell="A8" sqref="A8"/>
    </sheetView>
  </sheetViews>
  <sheetFormatPr defaultRowHeight="15" x14ac:dyDescent="0.25"/>
  <cols>
    <col min="1" max="1" width="21.5703125" bestFit="1" customWidth="1"/>
  </cols>
  <sheetData>
    <row r="3" spans="1:12" x14ac:dyDescent="0.25">
      <c r="A3" t="s">
        <v>1205</v>
      </c>
    </row>
    <row r="4" spans="1:12" x14ac:dyDescent="0.25">
      <c r="A4" s="7">
        <v>1088</v>
      </c>
    </row>
    <row r="5" spans="1:12" x14ac:dyDescent="0.25">
      <c r="C5" s="7"/>
    </row>
    <row r="6" spans="1:12" x14ac:dyDescent="0.25">
      <c r="F6" t="str">
        <f>TEXT(A4, "#,##0")</f>
        <v>1,088</v>
      </c>
    </row>
    <row r="7" spans="1:12" x14ac:dyDescent="0.25">
      <c r="A7" t="s">
        <v>1212</v>
      </c>
    </row>
    <row r="8" spans="1:12" x14ac:dyDescent="0.25">
      <c r="A8" s="31">
        <v>346</v>
      </c>
    </row>
    <row r="10" spans="1:12" x14ac:dyDescent="0.25">
      <c r="A10" s="18"/>
      <c r="B10" s="19"/>
      <c r="C10" s="20"/>
      <c r="I10" s="7">
        <f>A4-A8</f>
        <v>742</v>
      </c>
    </row>
    <row r="11" spans="1:12" x14ac:dyDescent="0.25">
      <c r="A11" s="21"/>
      <c r="B11" s="22"/>
      <c r="C11" s="23"/>
      <c r="L11" t="str">
        <f>(TEXT(I13,"0.0"%))</f>
        <v>0</v>
      </c>
    </row>
    <row r="12" spans="1:12" x14ac:dyDescent="0.25">
      <c r="A12" s="21"/>
      <c r="B12" s="22"/>
      <c r="C12" s="23"/>
      <c r="L12" t="str">
        <f>TEXT(I13,"0.0%")</f>
        <v>31.8%</v>
      </c>
    </row>
    <row r="13" spans="1:12" x14ac:dyDescent="0.25">
      <c r="A13" s="21"/>
      <c r="B13" s="22"/>
      <c r="C13" s="23"/>
      <c r="I13">
        <f>A8/A4</f>
        <v>0.31801470588235292</v>
      </c>
    </row>
    <row r="14" spans="1:12" x14ac:dyDescent="0.25">
      <c r="A14" s="21"/>
      <c r="B14" s="22"/>
      <c r="C14" s="23"/>
    </row>
    <row r="15" spans="1:12" x14ac:dyDescent="0.25">
      <c r="A15" s="21"/>
      <c r="B15" s="22"/>
      <c r="C15" s="23"/>
    </row>
    <row r="16" spans="1:12" x14ac:dyDescent="0.25">
      <c r="A16" s="21"/>
      <c r="B16" s="22"/>
      <c r="C16" s="23"/>
    </row>
    <row r="17" spans="1:3" x14ac:dyDescent="0.25">
      <c r="A17" s="21"/>
      <c r="B17" s="22"/>
      <c r="C17" s="23"/>
    </row>
    <row r="18" spans="1:3" x14ac:dyDescent="0.25">
      <c r="A18" s="21"/>
      <c r="B18" s="22"/>
      <c r="C18" s="23"/>
    </row>
    <row r="19" spans="1:3" x14ac:dyDescent="0.25">
      <c r="A19" s="21"/>
      <c r="B19" s="22"/>
      <c r="C19" s="23"/>
    </row>
    <row r="20" spans="1:3" x14ac:dyDescent="0.25">
      <c r="A20" s="21"/>
      <c r="B20" s="22"/>
      <c r="C20" s="23"/>
    </row>
    <row r="21" spans="1:3" x14ac:dyDescent="0.25">
      <c r="A21" s="21"/>
      <c r="B21" s="22"/>
      <c r="C21" s="23"/>
    </row>
    <row r="22" spans="1:3" x14ac:dyDescent="0.25">
      <c r="A22" s="21"/>
      <c r="B22" s="22"/>
      <c r="C22" s="23"/>
    </row>
    <row r="23" spans="1:3" x14ac:dyDescent="0.25">
      <c r="A23" s="21"/>
      <c r="B23" s="22"/>
      <c r="C23" s="23"/>
    </row>
    <row r="24" spans="1:3" x14ac:dyDescent="0.25">
      <c r="A24" s="21"/>
      <c r="B24" s="22"/>
      <c r="C24" s="23"/>
    </row>
    <row r="25" spans="1:3" x14ac:dyDescent="0.25">
      <c r="A25" s="21"/>
      <c r="B25" s="22"/>
      <c r="C25" s="23"/>
    </row>
    <row r="26" spans="1:3" x14ac:dyDescent="0.25">
      <c r="A26" s="21"/>
      <c r="B26" s="22"/>
      <c r="C26" s="23"/>
    </row>
    <row r="27" spans="1:3" x14ac:dyDescent="0.25">
      <c r="A27" s="24"/>
      <c r="B27" s="25"/>
      <c r="C27" s="26"/>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E1EBB-1F2B-4357-AF2C-F2C3D81307B0}">
  <dimension ref="A3:A4"/>
  <sheetViews>
    <sheetView workbookViewId="0">
      <selection activeCell="A3" sqref="A3"/>
    </sheetView>
  </sheetViews>
  <sheetFormatPr defaultRowHeight="15" x14ac:dyDescent="0.25"/>
  <cols>
    <col min="1" max="1" width="25.28515625" bestFit="1" customWidth="1"/>
  </cols>
  <sheetData>
    <row r="3" spans="1:1" x14ac:dyDescent="0.25">
      <c r="A3" t="s">
        <v>1223</v>
      </c>
    </row>
    <row r="4" spans="1:1" x14ac:dyDescent="0.25">
      <c r="A4" s="33">
        <v>4.5592830882352944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F3935-CEED-4337-950D-8593E6B55FC8}">
  <dimension ref="A3:T19"/>
  <sheetViews>
    <sheetView topLeftCell="G1" workbookViewId="0">
      <selection activeCell="K5" sqref="K5"/>
    </sheetView>
  </sheetViews>
  <sheetFormatPr defaultRowHeight="15" x14ac:dyDescent="0.25"/>
  <cols>
    <col min="1" max="1" width="13.42578125" bestFit="1" customWidth="1"/>
    <col min="2" max="2" width="24.7109375" bestFit="1" customWidth="1"/>
    <col min="4" max="4" width="10.5703125" customWidth="1"/>
    <col min="5" max="6" width="12.140625" customWidth="1"/>
    <col min="10" max="10" width="13.42578125" bestFit="1" customWidth="1"/>
    <col min="11" max="11" width="24.7109375" bestFit="1" customWidth="1"/>
    <col min="13" max="13" width="24.42578125" bestFit="1" customWidth="1"/>
    <col min="14" max="14" width="25.28515625" bestFit="1" customWidth="1"/>
    <col min="19" max="19" width="13.42578125" bestFit="1" customWidth="1"/>
    <col min="20" max="20" width="24.7109375" bestFit="1" customWidth="1"/>
  </cols>
  <sheetData>
    <row r="3" spans="1:20" x14ac:dyDescent="0.25">
      <c r="A3" s="4" t="s">
        <v>1198</v>
      </c>
      <c r="B3" t="s">
        <v>1201</v>
      </c>
      <c r="D3" t="s">
        <v>1224</v>
      </c>
      <c r="E3" t="s">
        <v>1225</v>
      </c>
      <c r="F3" t="s">
        <v>1226</v>
      </c>
      <c r="G3" t="s">
        <v>1229</v>
      </c>
      <c r="J3" s="4" t="s">
        <v>1198</v>
      </c>
      <c r="K3" t="s">
        <v>1201</v>
      </c>
    </row>
    <row r="4" spans="1:20" x14ac:dyDescent="0.25">
      <c r="A4" s="5" t="s">
        <v>33</v>
      </c>
      <c r="B4" s="6">
        <v>0.29142300194931775</v>
      </c>
      <c r="D4" t="s">
        <v>1227</v>
      </c>
      <c r="E4" s="6">
        <f>B4</f>
        <v>0.29142300194931775</v>
      </c>
      <c r="F4" s="6">
        <f>B5</f>
        <v>0.75806451612903225</v>
      </c>
      <c r="G4" s="3">
        <f>-E4</f>
        <v>-0.29142300194931775</v>
      </c>
      <c r="J4" s="5" t="s">
        <v>33</v>
      </c>
      <c r="K4" s="6">
        <v>0.21875</v>
      </c>
      <c r="M4" t="s">
        <v>1230</v>
      </c>
      <c r="N4" s="6">
        <f>K4</f>
        <v>0.21875</v>
      </c>
    </row>
    <row r="5" spans="1:20" x14ac:dyDescent="0.25">
      <c r="A5" s="5" t="s">
        <v>34</v>
      </c>
      <c r="B5" s="6">
        <v>0.75806451612903225</v>
      </c>
      <c r="D5" t="s">
        <v>1228</v>
      </c>
      <c r="E5" s="6">
        <f>B11</f>
        <v>0.26105263157894737</v>
      </c>
      <c r="F5" s="6">
        <f>B12</f>
        <v>0.71014492753623193</v>
      </c>
      <c r="G5" s="3">
        <f t="shared" ref="G5:G6" si="0">-E5</f>
        <v>-0.26105263157894737</v>
      </c>
      <c r="J5" s="5" t="s">
        <v>34</v>
      </c>
      <c r="K5" s="6">
        <v>0.7008928571428571</v>
      </c>
      <c r="M5" t="s">
        <v>1231</v>
      </c>
      <c r="N5" s="6">
        <f>K5</f>
        <v>0.7008928571428571</v>
      </c>
      <c r="S5" s="4" t="s">
        <v>1198</v>
      </c>
      <c r="T5" t="s">
        <v>1201</v>
      </c>
    </row>
    <row r="6" spans="1:20" x14ac:dyDescent="0.25">
      <c r="A6" s="5" t="s">
        <v>1199</v>
      </c>
      <c r="B6" s="6">
        <v>0.31801470588235292</v>
      </c>
      <c r="D6" t="s">
        <v>6</v>
      </c>
      <c r="E6" s="6">
        <f>B17</f>
        <v>0.21965317919075145</v>
      </c>
      <c r="F6" s="6">
        <f>B18</f>
        <v>0.69955156950672648</v>
      </c>
      <c r="G6" s="3">
        <f t="shared" si="0"/>
        <v>-0.21965317919075145</v>
      </c>
      <c r="J6" s="5" t="s">
        <v>1199</v>
      </c>
      <c r="K6" s="6">
        <v>0.31801470588235292</v>
      </c>
      <c r="S6" s="5" t="s">
        <v>68</v>
      </c>
      <c r="T6" s="6">
        <v>0.69117647058823528</v>
      </c>
    </row>
    <row r="7" spans="1:20" x14ac:dyDescent="0.25">
      <c r="S7" s="5" t="s">
        <v>668</v>
      </c>
      <c r="T7" s="6">
        <v>0.5714285714285714</v>
      </c>
    </row>
    <row r="8" spans="1:20" x14ac:dyDescent="0.25">
      <c r="S8" s="5" t="s">
        <v>53</v>
      </c>
      <c r="T8" s="6">
        <v>0.54054054054054057</v>
      </c>
    </row>
    <row r="9" spans="1:20" x14ac:dyDescent="0.25">
      <c r="M9" s="4" t="s">
        <v>1198</v>
      </c>
      <c r="N9" t="s">
        <v>1223</v>
      </c>
      <c r="S9" s="5" t="s">
        <v>43</v>
      </c>
      <c r="T9" s="6">
        <v>0.53125</v>
      </c>
    </row>
    <row r="10" spans="1:20" x14ac:dyDescent="0.25">
      <c r="A10" s="4" t="s">
        <v>1198</v>
      </c>
      <c r="B10" t="s">
        <v>1201</v>
      </c>
      <c r="M10" s="5" t="s">
        <v>1195</v>
      </c>
      <c r="N10" s="32">
        <v>14.088235294117647</v>
      </c>
      <c r="S10" s="5" t="s">
        <v>66</v>
      </c>
      <c r="T10" s="6">
        <v>0.41935483870967744</v>
      </c>
    </row>
    <row r="11" spans="1:20" x14ac:dyDescent="0.25">
      <c r="A11" s="5" t="s">
        <v>33</v>
      </c>
      <c r="B11" s="6">
        <v>0.26105263157894737</v>
      </c>
      <c r="M11" s="5" t="s">
        <v>1194</v>
      </c>
      <c r="N11" s="32">
        <v>10.464285714285714</v>
      </c>
      <c r="S11" s="5" t="s">
        <v>36</v>
      </c>
      <c r="T11" s="6">
        <v>0.36690647482014388</v>
      </c>
    </row>
    <row r="12" spans="1:20" x14ac:dyDescent="0.25">
      <c r="A12" s="5" t="s">
        <v>34</v>
      </c>
      <c r="B12" s="6">
        <v>0.71014492753623193</v>
      </c>
      <c r="M12" s="5" t="s">
        <v>1191</v>
      </c>
      <c r="N12" s="32">
        <v>9.968864468864469</v>
      </c>
      <c r="S12" s="5" t="s">
        <v>59</v>
      </c>
      <c r="T12" s="6">
        <v>0.3619047619047619</v>
      </c>
    </row>
    <row r="13" spans="1:20" x14ac:dyDescent="0.25">
      <c r="A13" s="5" t="s">
        <v>1199</v>
      </c>
      <c r="B13" s="6">
        <v>0.31801470588235292</v>
      </c>
      <c r="M13" s="5" t="s">
        <v>1190</v>
      </c>
      <c r="N13" s="32">
        <v>2.6193058568329719</v>
      </c>
      <c r="S13" s="5" t="s">
        <v>145</v>
      </c>
      <c r="T13" s="6">
        <v>0.25714285714285712</v>
      </c>
    </row>
    <row r="14" spans="1:20" x14ac:dyDescent="0.25">
      <c r="M14" s="5" t="s">
        <v>1193</v>
      </c>
      <c r="N14" s="32">
        <v>0.79562043795620441</v>
      </c>
      <c r="S14" s="5" t="s">
        <v>63</v>
      </c>
      <c r="T14" s="6">
        <v>0.25</v>
      </c>
    </row>
    <row r="15" spans="1:20" x14ac:dyDescent="0.25">
      <c r="M15" s="5" t="s">
        <v>1192</v>
      </c>
      <c r="N15" s="32">
        <v>0.67361111111111116</v>
      </c>
      <c r="S15" s="5" t="s">
        <v>81</v>
      </c>
      <c r="T15" s="6">
        <v>0.12727272727272726</v>
      </c>
    </row>
    <row r="16" spans="1:20" x14ac:dyDescent="0.25">
      <c r="A16" s="4" t="s">
        <v>1198</v>
      </c>
      <c r="B16" t="s">
        <v>1201</v>
      </c>
      <c r="M16" s="5" t="s">
        <v>1199</v>
      </c>
      <c r="N16" s="32">
        <v>4.5592830882352944</v>
      </c>
      <c r="S16" s="5" t="s">
        <v>1199</v>
      </c>
      <c r="T16" s="6">
        <v>0.38295318127250899</v>
      </c>
    </row>
    <row r="17" spans="1:2" x14ac:dyDescent="0.25">
      <c r="A17" s="5" t="s">
        <v>33</v>
      </c>
      <c r="B17" s="6">
        <v>0.21965317919075145</v>
      </c>
    </row>
    <row r="18" spans="1:2" x14ac:dyDescent="0.25">
      <c r="A18" s="5" t="s">
        <v>34</v>
      </c>
      <c r="B18" s="6">
        <v>0.69955156950672648</v>
      </c>
    </row>
    <row r="19" spans="1:2" x14ac:dyDescent="0.25">
      <c r="A19" s="5" t="s">
        <v>1199</v>
      </c>
      <c r="B19" s="6">
        <v>0.31801470588235292</v>
      </c>
    </row>
  </sheetData>
  <pageMargins left="0.7" right="0.7" top="0.75" bottom="0.75" header="0.3" footer="0.3"/>
  <drawing r:id="rId7"/>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E5058-E085-44BB-AB37-15C851C73BE5}">
  <dimension ref="A3:C20"/>
  <sheetViews>
    <sheetView workbookViewId="0">
      <selection activeCell="H14" sqref="H14"/>
    </sheetView>
  </sheetViews>
  <sheetFormatPr defaultRowHeight="15" x14ac:dyDescent="0.25"/>
  <sheetData>
    <row r="3" spans="1:3" x14ac:dyDescent="0.25">
      <c r="A3" s="18"/>
      <c r="B3" s="19"/>
      <c r="C3" s="20"/>
    </row>
    <row r="4" spans="1:3" x14ac:dyDescent="0.25">
      <c r="A4" s="21"/>
      <c r="B4" s="22"/>
      <c r="C4" s="23"/>
    </row>
    <row r="5" spans="1:3" x14ac:dyDescent="0.25">
      <c r="A5" s="21"/>
      <c r="B5" s="22"/>
      <c r="C5" s="23"/>
    </row>
    <row r="6" spans="1:3" x14ac:dyDescent="0.25">
      <c r="A6" s="21"/>
      <c r="B6" s="22"/>
      <c r="C6" s="23"/>
    </row>
    <row r="7" spans="1:3" x14ac:dyDescent="0.25">
      <c r="A7" s="21"/>
      <c r="B7" s="22"/>
      <c r="C7" s="23"/>
    </row>
    <row r="8" spans="1:3" x14ac:dyDescent="0.25">
      <c r="A8" s="21"/>
      <c r="B8" s="22"/>
      <c r="C8" s="23"/>
    </row>
    <row r="9" spans="1:3" x14ac:dyDescent="0.25">
      <c r="A9" s="21"/>
      <c r="B9" s="22"/>
      <c r="C9" s="23"/>
    </row>
    <row r="10" spans="1:3" x14ac:dyDescent="0.25">
      <c r="A10" s="21"/>
      <c r="B10" s="22"/>
      <c r="C10" s="23"/>
    </row>
    <row r="11" spans="1:3" x14ac:dyDescent="0.25">
      <c r="A11" s="21"/>
      <c r="B11" s="22"/>
      <c r="C11" s="23"/>
    </row>
    <row r="12" spans="1:3" x14ac:dyDescent="0.25">
      <c r="A12" s="21"/>
      <c r="B12" s="22"/>
      <c r="C12" s="23"/>
    </row>
    <row r="13" spans="1:3" x14ac:dyDescent="0.25">
      <c r="A13" s="21"/>
      <c r="B13" s="22"/>
      <c r="C13" s="23"/>
    </row>
    <row r="14" spans="1:3" x14ac:dyDescent="0.25">
      <c r="A14" s="21"/>
      <c r="B14" s="22"/>
      <c r="C14" s="23"/>
    </row>
    <row r="15" spans="1:3" x14ac:dyDescent="0.25">
      <c r="A15" s="21"/>
      <c r="B15" s="22"/>
      <c r="C15" s="23"/>
    </row>
    <row r="16" spans="1:3" x14ac:dyDescent="0.25">
      <c r="A16" s="21"/>
      <c r="B16" s="22"/>
      <c r="C16" s="23"/>
    </row>
    <row r="17" spans="1:3" x14ac:dyDescent="0.25">
      <c r="A17" s="21"/>
      <c r="B17" s="22"/>
      <c r="C17" s="23"/>
    </row>
    <row r="18" spans="1:3" x14ac:dyDescent="0.25">
      <c r="A18" s="21"/>
      <c r="B18" s="22"/>
      <c r="C18" s="23"/>
    </row>
    <row r="19" spans="1:3" x14ac:dyDescent="0.25">
      <c r="A19" s="21"/>
      <c r="B19" s="22"/>
      <c r="C19" s="23"/>
    </row>
    <row r="20" spans="1:3" x14ac:dyDescent="0.25">
      <c r="A20" s="24"/>
      <c r="B20" s="25"/>
      <c r="C20" s="2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0FE37-98E8-4E9F-BF00-A00710EF3592}">
  <dimension ref="A1:AK1089"/>
  <sheetViews>
    <sheetView topLeftCell="A2" workbookViewId="0">
      <selection activeCell="G20" sqref="G20"/>
    </sheetView>
  </sheetViews>
  <sheetFormatPr defaultRowHeight="15" x14ac:dyDescent="0.25"/>
  <cols>
    <col min="1" max="1" width="12.28515625" bestFit="1" customWidth="1"/>
    <col min="2" max="2" width="6.42578125" bestFit="1" customWidth="1"/>
    <col min="3" max="3" width="12.42578125" bestFit="1" customWidth="1"/>
    <col min="4" max="4" width="9.5703125" bestFit="1" customWidth="1"/>
    <col min="5" max="5" width="9.28515625" bestFit="1" customWidth="1"/>
    <col min="6" max="6" width="7.85546875" bestFit="1" customWidth="1"/>
    <col min="7" max="7" width="11.7109375" bestFit="1" customWidth="1"/>
    <col min="8" max="8" width="21.28515625" bestFit="1" customWidth="1"/>
    <col min="9" max="9" width="16.5703125" bestFit="1" customWidth="1"/>
    <col min="10" max="10" width="18.42578125" bestFit="1" customWidth="1"/>
    <col min="11" max="11" width="21.7109375" bestFit="1" customWidth="1"/>
    <col min="12" max="12" width="20.28515625" bestFit="1" customWidth="1"/>
    <col min="13" max="13" width="21.42578125" bestFit="1" customWidth="1"/>
    <col min="14" max="14" width="11.42578125" bestFit="1" customWidth="1"/>
    <col min="15" max="15" width="12.42578125" bestFit="1" customWidth="1"/>
    <col min="16" max="16" width="10" bestFit="1" customWidth="1"/>
    <col min="17" max="18" width="13.28515625" bestFit="1" customWidth="1"/>
    <col min="19" max="19" width="15.42578125" bestFit="1" customWidth="1"/>
    <col min="20" max="20" width="22.140625" bestFit="1" customWidth="1"/>
    <col min="21" max="21" width="6.7109375" bestFit="1" customWidth="1"/>
    <col min="22" max="22" width="7.5703125" bestFit="1" customWidth="1"/>
    <col min="23" max="23" width="7" bestFit="1" customWidth="1"/>
    <col min="24" max="24" width="10.85546875" bestFit="1" customWidth="1"/>
    <col min="25" max="25" width="8.42578125" bestFit="1" customWidth="1"/>
    <col min="26" max="26" width="11.7109375" bestFit="1" customWidth="1"/>
    <col min="27" max="27" width="10.5703125" bestFit="1" customWidth="1"/>
    <col min="28" max="28" width="12.5703125" bestFit="1" customWidth="1"/>
    <col min="29" max="29" width="16.85546875" bestFit="1" customWidth="1"/>
    <col min="30" max="30" width="17.42578125" bestFit="1" customWidth="1"/>
    <col min="31" max="31" width="21.7109375" customWidth="1"/>
    <col min="32" max="32" width="20.85546875" customWidth="1"/>
    <col min="33" max="33" width="15.42578125" customWidth="1"/>
    <col min="34" max="34" width="21.5703125"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1197</v>
      </c>
      <c r="AF1" t="s">
        <v>1196</v>
      </c>
    </row>
    <row r="2" spans="1:37" x14ac:dyDescent="0.25">
      <c r="A2" t="s">
        <v>30</v>
      </c>
      <c r="B2">
        <v>14</v>
      </c>
      <c r="C2" t="s">
        <v>31</v>
      </c>
      <c r="D2" t="s">
        <v>32</v>
      </c>
      <c r="E2" t="s">
        <v>33</v>
      </c>
      <c r="F2" t="s">
        <v>33</v>
      </c>
      <c r="G2" t="s">
        <v>33</v>
      </c>
      <c r="H2" t="s">
        <v>33</v>
      </c>
      <c r="I2" t="s">
        <v>34</v>
      </c>
      <c r="J2" t="s">
        <v>33</v>
      </c>
      <c r="K2" t="s">
        <v>33</v>
      </c>
      <c r="L2" t="s">
        <v>35</v>
      </c>
      <c r="M2" t="s">
        <v>35</v>
      </c>
      <c r="N2">
        <v>393</v>
      </c>
      <c r="O2">
        <v>1</v>
      </c>
      <c r="P2" t="s">
        <v>36</v>
      </c>
      <c r="Q2">
        <v>7</v>
      </c>
      <c r="R2">
        <v>3</v>
      </c>
      <c r="S2">
        <v>5</v>
      </c>
      <c r="T2" t="s">
        <v>37</v>
      </c>
      <c r="U2" t="s">
        <v>33</v>
      </c>
      <c r="V2" t="s">
        <v>33</v>
      </c>
      <c r="W2" t="s">
        <v>33</v>
      </c>
      <c r="X2" t="s">
        <v>33</v>
      </c>
      <c r="Y2" t="s">
        <v>33</v>
      </c>
      <c r="Z2" t="s">
        <v>33</v>
      </c>
      <c r="AA2" t="s">
        <v>34</v>
      </c>
      <c r="AB2" t="s">
        <v>38</v>
      </c>
      <c r="AC2">
        <v>0</v>
      </c>
      <c r="AD2">
        <v>5</v>
      </c>
      <c r="AE2" t="s">
        <v>39</v>
      </c>
      <c r="AF2" t="str">
        <f>_xlfn.XLOOKUP(DermAI_Data[[#This Row],[diagnostic]],Diagnosis_lookup!$A$2:$A$7,Diagnosis_lookup!$B$2:$B$7,"Not Found")</f>
        <v>Melanocytic nevus</v>
      </c>
    </row>
    <row r="3" spans="1:37" x14ac:dyDescent="0.25">
      <c r="A3" t="s">
        <v>40</v>
      </c>
      <c r="B3">
        <v>65</v>
      </c>
      <c r="C3" t="s">
        <v>41</v>
      </c>
      <c r="D3" t="s">
        <v>32</v>
      </c>
      <c r="E3" t="s">
        <v>33</v>
      </c>
      <c r="F3" t="s">
        <v>33</v>
      </c>
      <c r="G3" t="s">
        <v>33</v>
      </c>
      <c r="H3" t="s">
        <v>33</v>
      </c>
      <c r="I3" t="s">
        <v>33</v>
      </c>
      <c r="J3" t="s">
        <v>33</v>
      </c>
      <c r="K3" t="s">
        <v>33</v>
      </c>
      <c r="L3" t="s">
        <v>42</v>
      </c>
      <c r="M3" t="s">
        <v>42</v>
      </c>
      <c r="N3">
        <v>31</v>
      </c>
      <c r="O3">
        <v>0</v>
      </c>
      <c r="P3" t="s">
        <v>43</v>
      </c>
      <c r="Q3">
        <v>0</v>
      </c>
      <c r="R3">
        <v>0</v>
      </c>
      <c r="S3">
        <v>0</v>
      </c>
      <c r="T3" t="s">
        <v>44</v>
      </c>
      <c r="U3" t="s">
        <v>33</v>
      </c>
      <c r="V3" t="s">
        <v>33</v>
      </c>
      <c r="W3" t="s">
        <v>33</v>
      </c>
      <c r="X3" t="s">
        <v>33</v>
      </c>
      <c r="Y3" t="s">
        <v>33</v>
      </c>
      <c r="Z3" t="s">
        <v>33</v>
      </c>
      <c r="AA3" t="s">
        <v>33</v>
      </c>
      <c r="AB3" t="s">
        <v>45</v>
      </c>
      <c r="AC3">
        <v>0</v>
      </c>
      <c r="AD3">
        <v>0</v>
      </c>
      <c r="AE3" t="s">
        <v>39</v>
      </c>
      <c r="AF3" t="str">
        <f>_xlfn.XLOOKUP(DermAI_Data[[#This Row],[diagnostic]],Diagnosis_lookup!$A$2:$A$7,Diagnosis_lookup!$B$2:$B$7,"Not Found")</f>
        <v>Seborreic keratosis</v>
      </c>
      <c r="AH3" t="s">
        <v>1214</v>
      </c>
      <c r="AI3" t="s">
        <v>1215</v>
      </c>
    </row>
    <row r="4" spans="1:37" x14ac:dyDescent="0.25">
      <c r="A4" t="s">
        <v>46</v>
      </c>
      <c r="B4">
        <v>63</v>
      </c>
      <c r="C4" t="s">
        <v>41</v>
      </c>
      <c r="D4" t="s">
        <v>32</v>
      </c>
      <c r="E4" t="s">
        <v>33</v>
      </c>
      <c r="F4" t="s">
        <v>33</v>
      </c>
      <c r="G4" t="s">
        <v>33</v>
      </c>
      <c r="H4" t="s">
        <v>33</v>
      </c>
      <c r="I4" t="s">
        <v>33</v>
      </c>
      <c r="J4" t="s">
        <v>33</v>
      </c>
      <c r="K4" t="s">
        <v>33</v>
      </c>
      <c r="L4" t="s">
        <v>42</v>
      </c>
      <c r="M4" t="s">
        <v>42</v>
      </c>
      <c r="N4">
        <v>53</v>
      </c>
      <c r="O4">
        <v>0</v>
      </c>
      <c r="P4" t="s">
        <v>47</v>
      </c>
      <c r="Q4">
        <v>0</v>
      </c>
      <c r="R4">
        <v>0</v>
      </c>
      <c r="S4">
        <v>0</v>
      </c>
      <c r="T4" t="s">
        <v>44</v>
      </c>
      <c r="U4" t="s">
        <v>33</v>
      </c>
      <c r="V4" t="s">
        <v>33</v>
      </c>
      <c r="W4" t="s">
        <v>33</v>
      </c>
      <c r="X4" t="s">
        <v>33</v>
      </c>
      <c r="Y4" t="s">
        <v>33</v>
      </c>
      <c r="Z4" t="s">
        <v>33</v>
      </c>
      <c r="AA4" t="s">
        <v>33</v>
      </c>
      <c r="AB4" t="s">
        <v>48</v>
      </c>
      <c r="AC4">
        <v>0</v>
      </c>
      <c r="AD4">
        <v>0</v>
      </c>
      <c r="AE4" t="s">
        <v>39</v>
      </c>
      <c r="AF4" t="str">
        <f>_xlfn.XLOOKUP(DermAI_Data[[#This Row],[diagnostic]],Diagnosis_lookup!$A$2:$A$7,Diagnosis_lookup!$B$2:$B$7,"Not Found")</f>
        <v>Actinic keratosis</v>
      </c>
      <c r="AH4" t="s">
        <v>1216</v>
      </c>
      <c r="AI4">
        <v>1088</v>
      </c>
      <c r="AK4">
        <f>COUNT(DermAI_Data[cancerous_flag])</f>
        <v>1088</v>
      </c>
    </row>
    <row r="5" spans="1:37" x14ac:dyDescent="0.25">
      <c r="A5" t="s">
        <v>49</v>
      </c>
      <c r="B5">
        <v>64</v>
      </c>
      <c r="C5" t="s">
        <v>41</v>
      </c>
      <c r="D5" t="s">
        <v>32</v>
      </c>
      <c r="E5" t="s">
        <v>33</v>
      </c>
      <c r="F5" t="s">
        <v>33</v>
      </c>
      <c r="G5" t="s">
        <v>33</v>
      </c>
      <c r="H5" t="s">
        <v>33</v>
      </c>
      <c r="I5" t="s">
        <v>33</v>
      </c>
      <c r="J5" t="s">
        <v>33</v>
      </c>
      <c r="K5" t="s">
        <v>33</v>
      </c>
      <c r="L5" t="s">
        <v>42</v>
      </c>
      <c r="M5" t="s">
        <v>42</v>
      </c>
      <c r="N5">
        <v>59</v>
      </c>
      <c r="O5">
        <v>0</v>
      </c>
      <c r="P5" t="s">
        <v>36</v>
      </c>
      <c r="Q5">
        <v>0</v>
      </c>
      <c r="R5">
        <v>0</v>
      </c>
      <c r="S5">
        <v>0</v>
      </c>
      <c r="T5" t="s">
        <v>44</v>
      </c>
      <c r="U5" t="s">
        <v>33</v>
      </c>
      <c r="V5" t="s">
        <v>34</v>
      </c>
      <c r="W5" t="s">
        <v>33</v>
      </c>
      <c r="X5" t="s">
        <v>33</v>
      </c>
      <c r="Y5" t="s">
        <v>33</v>
      </c>
      <c r="Z5" t="s">
        <v>34</v>
      </c>
      <c r="AA5" t="s">
        <v>33</v>
      </c>
      <c r="AB5" t="s">
        <v>45</v>
      </c>
      <c r="AC5">
        <v>0</v>
      </c>
      <c r="AD5">
        <v>0</v>
      </c>
      <c r="AE5" t="s">
        <v>39</v>
      </c>
      <c r="AF5" t="str">
        <f>_xlfn.XLOOKUP(DermAI_Data[[#This Row],[diagnostic]],Diagnosis_lookup!$A$2:$A$7,Diagnosis_lookup!$B$2:$B$7,"Not Found")</f>
        <v>Seborreic keratosis</v>
      </c>
      <c r="AH5" t="s">
        <v>1171</v>
      </c>
      <c r="AI5">
        <v>346</v>
      </c>
      <c r="AK5">
        <f>SUM(DermAI_Data[cancerous_flag])</f>
        <v>346</v>
      </c>
    </row>
    <row r="6" spans="1:37" x14ac:dyDescent="0.25">
      <c r="A6" t="s">
        <v>50</v>
      </c>
      <c r="B6">
        <v>59</v>
      </c>
      <c r="C6" t="s">
        <v>51</v>
      </c>
      <c r="D6" t="s">
        <v>32</v>
      </c>
      <c r="E6" t="s">
        <v>34</v>
      </c>
      <c r="F6" t="s">
        <v>34</v>
      </c>
      <c r="G6" t="s">
        <v>33</v>
      </c>
      <c r="H6" t="s">
        <v>33</v>
      </c>
      <c r="I6" t="s">
        <v>33</v>
      </c>
      <c r="J6" t="s">
        <v>34</v>
      </c>
      <c r="K6" t="s">
        <v>34</v>
      </c>
      <c r="L6" t="s">
        <v>52</v>
      </c>
      <c r="M6" t="s">
        <v>52</v>
      </c>
      <c r="N6">
        <v>1041</v>
      </c>
      <c r="O6">
        <v>2</v>
      </c>
      <c r="P6" t="s">
        <v>53</v>
      </c>
      <c r="Q6">
        <v>20</v>
      </c>
      <c r="R6">
        <v>15</v>
      </c>
      <c r="S6">
        <v>17.5</v>
      </c>
      <c r="T6" t="s">
        <v>54</v>
      </c>
      <c r="U6" t="s">
        <v>34</v>
      </c>
      <c r="V6" t="s">
        <v>34</v>
      </c>
      <c r="W6" t="s">
        <v>34</v>
      </c>
      <c r="X6" t="s">
        <v>33</v>
      </c>
      <c r="Y6" t="s">
        <v>34</v>
      </c>
      <c r="Z6" t="s">
        <v>34</v>
      </c>
      <c r="AA6" t="s">
        <v>34</v>
      </c>
      <c r="AB6" t="s">
        <v>55</v>
      </c>
      <c r="AC6">
        <v>1</v>
      </c>
      <c r="AD6">
        <v>17.5</v>
      </c>
      <c r="AE6" t="s">
        <v>56</v>
      </c>
      <c r="AF6" t="str">
        <f>_xlfn.XLOOKUP(DermAI_Data[[#This Row],[diagnostic]],Diagnosis_lookup!$A$2:$A$7,Diagnosis_lookup!$B$2:$B$7,"Not Found")</f>
        <v>Basal cell carcinoma</v>
      </c>
      <c r="AH6" t="s">
        <v>1217</v>
      </c>
      <c r="AI6">
        <v>742</v>
      </c>
      <c r="AK6">
        <f>COUNT(DermAI_Data[cancerous_flag])-SUM(DermAI_Data[cancerous_flag])</f>
        <v>742</v>
      </c>
    </row>
    <row r="7" spans="1:37" x14ac:dyDescent="0.25">
      <c r="A7" t="s">
        <v>57</v>
      </c>
      <c r="B7">
        <v>43</v>
      </c>
      <c r="C7" t="s">
        <v>58</v>
      </c>
      <c r="D7" t="s">
        <v>32</v>
      </c>
      <c r="E7" t="s">
        <v>33</v>
      </c>
      <c r="F7" t="s">
        <v>33</v>
      </c>
      <c r="G7" t="s">
        <v>33</v>
      </c>
      <c r="H7" t="s">
        <v>33</v>
      </c>
      <c r="I7" t="s">
        <v>33</v>
      </c>
      <c r="J7" t="s">
        <v>33</v>
      </c>
      <c r="K7" t="s">
        <v>33</v>
      </c>
      <c r="L7" t="s">
        <v>42</v>
      </c>
      <c r="M7" t="s">
        <v>42</v>
      </c>
      <c r="N7">
        <v>82</v>
      </c>
      <c r="O7">
        <v>0</v>
      </c>
      <c r="P7" t="s">
        <v>59</v>
      </c>
      <c r="Q7">
        <v>0</v>
      </c>
      <c r="R7">
        <v>0</v>
      </c>
      <c r="S7">
        <v>0</v>
      </c>
      <c r="T7" t="s">
        <v>44</v>
      </c>
      <c r="U7" t="s">
        <v>34</v>
      </c>
      <c r="V7" t="s">
        <v>33</v>
      </c>
      <c r="W7" t="s">
        <v>33</v>
      </c>
      <c r="X7" t="s">
        <v>33</v>
      </c>
      <c r="Y7" t="s">
        <v>33</v>
      </c>
      <c r="Z7" t="s">
        <v>33</v>
      </c>
      <c r="AA7" t="s">
        <v>33</v>
      </c>
      <c r="AB7" t="s">
        <v>48</v>
      </c>
      <c r="AC7">
        <v>0</v>
      </c>
      <c r="AD7">
        <v>0</v>
      </c>
      <c r="AE7" t="s">
        <v>39</v>
      </c>
      <c r="AF7" t="str">
        <f>_xlfn.XLOOKUP(DermAI_Data[[#This Row],[diagnostic]],Diagnosis_lookup!$A$2:$A$7,Diagnosis_lookup!$B$2:$B$7,"Not Found")</f>
        <v>Actinic keratosis</v>
      </c>
      <c r="AH7" t="s">
        <v>1218</v>
      </c>
      <c r="AI7" s="3">
        <v>0.318</v>
      </c>
      <c r="AK7" s="1">
        <f>AVERAGE(DermAI_Data[cancerous_flag])</f>
        <v>0.31801470588235292</v>
      </c>
    </row>
    <row r="8" spans="1:37" x14ac:dyDescent="0.25">
      <c r="A8" t="s">
        <v>60</v>
      </c>
      <c r="B8">
        <v>41</v>
      </c>
      <c r="C8" t="s">
        <v>58</v>
      </c>
      <c r="D8" t="s">
        <v>32</v>
      </c>
      <c r="E8" t="s">
        <v>33</v>
      </c>
      <c r="F8" t="s">
        <v>33</v>
      </c>
      <c r="H8" t="s">
        <v>33</v>
      </c>
      <c r="I8" t="s">
        <v>33</v>
      </c>
      <c r="J8" t="s">
        <v>33</v>
      </c>
      <c r="K8" t="s">
        <v>33</v>
      </c>
      <c r="L8" t="s">
        <v>42</v>
      </c>
      <c r="M8" t="s">
        <v>42</v>
      </c>
      <c r="N8">
        <v>86</v>
      </c>
      <c r="O8">
        <v>0</v>
      </c>
      <c r="P8" t="s">
        <v>47</v>
      </c>
      <c r="Q8">
        <v>0</v>
      </c>
      <c r="R8">
        <v>0</v>
      </c>
      <c r="S8">
        <v>0</v>
      </c>
      <c r="T8" t="s">
        <v>44</v>
      </c>
      <c r="U8" t="s">
        <v>34</v>
      </c>
      <c r="V8" t="s">
        <v>33</v>
      </c>
      <c r="W8" t="s">
        <v>33</v>
      </c>
      <c r="X8" t="s">
        <v>33</v>
      </c>
      <c r="Y8" t="s">
        <v>33</v>
      </c>
      <c r="Z8" t="s">
        <v>33</v>
      </c>
      <c r="AA8" t="s">
        <v>33</v>
      </c>
      <c r="AB8" t="s">
        <v>48</v>
      </c>
      <c r="AC8">
        <v>0</v>
      </c>
      <c r="AD8">
        <v>0</v>
      </c>
      <c r="AE8" t="s">
        <v>39</v>
      </c>
      <c r="AF8" t="str">
        <f>_xlfn.XLOOKUP(DermAI_Data[[#This Row],[diagnostic]],Diagnosis_lookup!$A$2:$A$7,Diagnosis_lookup!$B$2:$B$7,"Not Found")</f>
        <v>Actinic keratosis</v>
      </c>
    </row>
    <row r="9" spans="1:37" x14ac:dyDescent="0.25">
      <c r="A9" t="s">
        <v>61</v>
      </c>
      <c r="B9">
        <v>67</v>
      </c>
      <c r="C9" t="s">
        <v>41</v>
      </c>
      <c r="D9" t="s">
        <v>32</v>
      </c>
      <c r="E9" t="s">
        <v>33</v>
      </c>
      <c r="F9" t="s">
        <v>33</v>
      </c>
      <c r="G9" t="s">
        <v>33</v>
      </c>
      <c r="H9" t="s">
        <v>33</v>
      </c>
      <c r="I9" t="s">
        <v>33</v>
      </c>
      <c r="J9" t="s">
        <v>33</v>
      </c>
      <c r="K9" t="s">
        <v>33</v>
      </c>
      <c r="L9" t="s">
        <v>42</v>
      </c>
      <c r="M9" t="s">
        <v>42</v>
      </c>
      <c r="N9">
        <v>97</v>
      </c>
      <c r="O9">
        <v>0</v>
      </c>
      <c r="P9" t="s">
        <v>36</v>
      </c>
      <c r="Q9">
        <v>0</v>
      </c>
      <c r="R9">
        <v>0</v>
      </c>
      <c r="S9">
        <v>0</v>
      </c>
      <c r="T9" t="s">
        <v>44</v>
      </c>
      <c r="U9" t="s">
        <v>34</v>
      </c>
      <c r="V9" t="s">
        <v>33</v>
      </c>
      <c r="W9" t="s">
        <v>33</v>
      </c>
      <c r="X9" t="s">
        <v>33</v>
      </c>
      <c r="Y9" t="s">
        <v>33</v>
      </c>
      <c r="Z9" t="s">
        <v>33</v>
      </c>
      <c r="AA9" t="s">
        <v>33</v>
      </c>
      <c r="AB9" t="s">
        <v>48</v>
      </c>
      <c r="AC9">
        <v>0</v>
      </c>
      <c r="AD9">
        <v>0</v>
      </c>
      <c r="AE9" t="s">
        <v>39</v>
      </c>
      <c r="AF9" t="str">
        <f>_xlfn.XLOOKUP(DermAI_Data[[#This Row],[diagnostic]],Diagnosis_lookup!$A$2:$A$7,Diagnosis_lookup!$B$2:$B$7,"Not Found")</f>
        <v>Actinic keratosis</v>
      </c>
    </row>
    <row r="10" spans="1:37" x14ac:dyDescent="0.25">
      <c r="A10" t="s">
        <v>62</v>
      </c>
      <c r="B10">
        <v>37</v>
      </c>
      <c r="C10" t="s">
        <v>58</v>
      </c>
      <c r="D10" t="s">
        <v>32</v>
      </c>
      <c r="E10" t="s">
        <v>33</v>
      </c>
      <c r="F10" t="s">
        <v>33</v>
      </c>
      <c r="G10" t="s">
        <v>33</v>
      </c>
      <c r="H10" t="s">
        <v>33</v>
      </c>
      <c r="I10" t="s">
        <v>33</v>
      </c>
      <c r="J10" t="s">
        <v>33</v>
      </c>
      <c r="K10" t="s">
        <v>33</v>
      </c>
      <c r="L10" t="s">
        <v>42</v>
      </c>
      <c r="M10" t="s">
        <v>42</v>
      </c>
      <c r="N10">
        <v>107</v>
      </c>
      <c r="O10">
        <v>0</v>
      </c>
      <c r="P10" t="s">
        <v>63</v>
      </c>
      <c r="Q10">
        <v>0</v>
      </c>
      <c r="R10">
        <v>0</v>
      </c>
      <c r="S10">
        <v>0</v>
      </c>
      <c r="T10" t="s">
        <v>44</v>
      </c>
      <c r="U10" t="s">
        <v>33</v>
      </c>
      <c r="V10" t="s">
        <v>33</v>
      </c>
      <c r="W10" t="s">
        <v>33</v>
      </c>
      <c r="X10" t="s">
        <v>33</v>
      </c>
      <c r="Y10" t="s">
        <v>33</v>
      </c>
      <c r="Z10" t="s">
        <v>33</v>
      </c>
      <c r="AA10" t="s">
        <v>33</v>
      </c>
      <c r="AB10" t="s">
        <v>48</v>
      </c>
      <c r="AC10">
        <v>0</v>
      </c>
      <c r="AD10">
        <v>0</v>
      </c>
      <c r="AE10" t="s">
        <v>39</v>
      </c>
      <c r="AF10" t="str">
        <f>_xlfn.XLOOKUP(DermAI_Data[[#This Row],[diagnostic]],Diagnosis_lookup!$A$2:$A$7,Diagnosis_lookup!$B$2:$B$7,"Not Found")</f>
        <v>Actinic keratosis</v>
      </c>
    </row>
    <row r="11" spans="1:37" x14ac:dyDescent="0.25">
      <c r="A11" t="s">
        <v>64</v>
      </c>
      <c r="B11">
        <v>48</v>
      </c>
      <c r="C11" t="s">
        <v>51</v>
      </c>
      <c r="D11" t="s">
        <v>32</v>
      </c>
      <c r="E11" t="s">
        <v>33</v>
      </c>
      <c r="F11" t="s">
        <v>33</v>
      </c>
      <c r="G11" t="s">
        <v>33</v>
      </c>
      <c r="H11" t="s">
        <v>33</v>
      </c>
      <c r="I11" t="s">
        <v>33</v>
      </c>
      <c r="J11" t="s">
        <v>33</v>
      </c>
      <c r="K11" t="s">
        <v>33</v>
      </c>
      <c r="L11" t="s">
        <v>42</v>
      </c>
      <c r="M11" t="s">
        <v>42</v>
      </c>
      <c r="N11">
        <v>110</v>
      </c>
      <c r="O11">
        <v>0</v>
      </c>
      <c r="P11" t="s">
        <v>63</v>
      </c>
      <c r="Q11">
        <v>0</v>
      </c>
      <c r="R11">
        <v>0</v>
      </c>
      <c r="S11">
        <v>0</v>
      </c>
      <c r="T11" t="s">
        <v>44</v>
      </c>
      <c r="U11" t="s">
        <v>34</v>
      </c>
      <c r="V11" t="s">
        <v>33</v>
      </c>
      <c r="W11" t="s">
        <v>33</v>
      </c>
      <c r="X11" t="s">
        <v>33</v>
      </c>
      <c r="Y11" t="s">
        <v>33</v>
      </c>
      <c r="Z11" t="s">
        <v>33</v>
      </c>
      <c r="AA11" t="s">
        <v>33</v>
      </c>
      <c r="AB11" t="s">
        <v>48</v>
      </c>
      <c r="AC11">
        <v>0</v>
      </c>
      <c r="AD11">
        <v>0</v>
      </c>
      <c r="AE11" t="s">
        <v>39</v>
      </c>
      <c r="AF11" t="str">
        <f>_xlfn.XLOOKUP(DermAI_Data[[#This Row],[diagnostic]],Diagnosis_lookup!$A$2:$A$7,Diagnosis_lookup!$B$2:$B$7,"Not Found")</f>
        <v>Actinic keratosis</v>
      </c>
    </row>
    <row r="12" spans="1:37" x14ac:dyDescent="0.25">
      <c r="A12" t="s">
        <v>65</v>
      </c>
      <c r="B12">
        <v>41</v>
      </c>
      <c r="C12" t="s">
        <v>58</v>
      </c>
      <c r="D12" t="s">
        <v>32</v>
      </c>
      <c r="E12" t="s">
        <v>33</v>
      </c>
      <c r="F12" t="s">
        <v>33</v>
      </c>
      <c r="G12" t="s">
        <v>33</v>
      </c>
      <c r="H12" t="s">
        <v>33</v>
      </c>
      <c r="I12" t="s">
        <v>33</v>
      </c>
      <c r="J12" t="s">
        <v>33</v>
      </c>
      <c r="K12" t="s">
        <v>33</v>
      </c>
      <c r="L12" t="s">
        <v>42</v>
      </c>
      <c r="M12" t="s">
        <v>42</v>
      </c>
      <c r="N12">
        <v>111</v>
      </c>
      <c r="O12">
        <v>0</v>
      </c>
      <c r="P12" t="s">
        <v>66</v>
      </c>
      <c r="Q12">
        <v>0</v>
      </c>
      <c r="R12">
        <v>0</v>
      </c>
      <c r="S12">
        <v>0</v>
      </c>
      <c r="T12" t="s">
        <v>44</v>
      </c>
      <c r="U12" t="s">
        <v>33</v>
      </c>
      <c r="V12" t="s">
        <v>33</v>
      </c>
      <c r="W12" t="s">
        <v>33</v>
      </c>
      <c r="X12" t="s">
        <v>33</v>
      </c>
      <c r="Y12" t="s">
        <v>33</v>
      </c>
      <c r="Z12" t="s">
        <v>33</v>
      </c>
      <c r="AA12" t="s">
        <v>33</v>
      </c>
      <c r="AB12" t="s">
        <v>48</v>
      </c>
      <c r="AC12">
        <v>0</v>
      </c>
      <c r="AD12">
        <v>0</v>
      </c>
      <c r="AE12" t="s">
        <v>39</v>
      </c>
      <c r="AF12" t="str">
        <f>_xlfn.XLOOKUP(DermAI_Data[[#This Row],[diagnostic]],Diagnosis_lookup!$A$2:$A$7,Diagnosis_lookup!$B$2:$B$7,"Not Found")</f>
        <v>Actinic keratosis</v>
      </c>
    </row>
    <row r="13" spans="1:37" x14ac:dyDescent="0.25">
      <c r="A13" t="s">
        <v>67</v>
      </c>
      <c r="B13">
        <v>37</v>
      </c>
      <c r="C13" t="s">
        <v>58</v>
      </c>
      <c r="D13" t="s">
        <v>32</v>
      </c>
      <c r="E13" t="s">
        <v>33</v>
      </c>
      <c r="F13" t="s">
        <v>33</v>
      </c>
      <c r="G13" t="s">
        <v>33</v>
      </c>
      <c r="H13" t="s">
        <v>33</v>
      </c>
      <c r="I13" t="s">
        <v>33</v>
      </c>
      <c r="J13" t="s">
        <v>33</v>
      </c>
      <c r="K13" t="s">
        <v>33</v>
      </c>
      <c r="L13" t="s">
        <v>42</v>
      </c>
      <c r="M13" t="s">
        <v>42</v>
      </c>
      <c r="N13">
        <v>112</v>
      </c>
      <c r="O13">
        <v>0</v>
      </c>
      <c r="P13" t="s">
        <v>68</v>
      </c>
      <c r="Q13">
        <v>0</v>
      </c>
      <c r="R13">
        <v>0</v>
      </c>
      <c r="S13">
        <v>0</v>
      </c>
      <c r="T13" t="s">
        <v>44</v>
      </c>
      <c r="U13" t="s">
        <v>34</v>
      </c>
      <c r="V13" t="s">
        <v>33</v>
      </c>
      <c r="W13" t="s">
        <v>33</v>
      </c>
      <c r="X13" t="s">
        <v>33</v>
      </c>
      <c r="Y13" t="s">
        <v>33</v>
      </c>
      <c r="Z13" t="s">
        <v>33</v>
      </c>
      <c r="AA13" t="s">
        <v>33</v>
      </c>
      <c r="AB13" t="s">
        <v>48</v>
      </c>
      <c r="AC13">
        <v>0</v>
      </c>
      <c r="AD13">
        <v>0</v>
      </c>
      <c r="AE13" t="s">
        <v>39</v>
      </c>
      <c r="AF13" t="str">
        <f>_xlfn.XLOOKUP(DermAI_Data[[#This Row],[diagnostic]],Diagnosis_lookup!$A$2:$A$7,Diagnosis_lookup!$B$2:$B$7,"Not Found")</f>
        <v>Actinic keratosis</v>
      </c>
    </row>
    <row r="14" spans="1:37" x14ac:dyDescent="0.25">
      <c r="A14" t="s">
        <v>69</v>
      </c>
      <c r="B14">
        <v>39</v>
      </c>
      <c r="C14" t="s">
        <v>58</v>
      </c>
      <c r="D14" t="s">
        <v>32</v>
      </c>
      <c r="E14" t="s">
        <v>33</v>
      </c>
      <c r="F14" t="s">
        <v>33</v>
      </c>
      <c r="G14" t="s">
        <v>33</v>
      </c>
      <c r="H14" t="s">
        <v>33</v>
      </c>
      <c r="I14" t="s">
        <v>33</v>
      </c>
      <c r="J14" t="s">
        <v>33</v>
      </c>
      <c r="K14" t="s">
        <v>33</v>
      </c>
      <c r="L14" t="s">
        <v>42</v>
      </c>
      <c r="M14" t="s">
        <v>42</v>
      </c>
      <c r="N14">
        <v>115</v>
      </c>
      <c r="O14">
        <v>0</v>
      </c>
      <c r="P14" t="s">
        <v>36</v>
      </c>
      <c r="Q14">
        <v>0</v>
      </c>
      <c r="R14">
        <v>0</v>
      </c>
      <c r="S14">
        <v>0</v>
      </c>
      <c r="T14" t="s">
        <v>44</v>
      </c>
      <c r="U14" t="s">
        <v>34</v>
      </c>
      <c r="V14" t="s">
        <v>33</v>
      </c>
      <c r="W14" t="s">
        <v>33</v>
      </c>
      <c r="X14" t="s">
        <v>33</v>
      </c>
      <c r="Y14" t="s">
        <v>33</v>
      </c>
      <c r="Z14" t="s">
        <v>33</v>
      </c>
      <c r="AA14" t="s">
        <v>33</v>
      </c>
      <c r="AB14" t="s">
        <v>48</v>
      </c>
      <c r="AC14">
        <v>0</v>
      </c>
      <c r="AD14">
        <v>0</v>
      </c>
      <c r="AE14" t="s">
        <v>39</v>
      </c>
      <c r="AF14" t="str">
        <f>_xlfn.XLOOKUP(DermAI_Data[[#This Row],[diagnostic]],Diagnosis_lookup!$A$2:$A$7,Diagnosis_lookup!$B$2:$B$7,"Not Found")</f>
        <v>Actinic keratosis</v>
      </c>
    </row>
    <row r="15" spans="1:37" x14ac:dyDescent="0.25">
      <c r="A15" t="s">
        <v>70</v>
      </c>
      <c r="B15">
        <v>52</v>
      </c>
      <c r="C15" t="s">
        <v>51</v>
      </c>
      <c r="D15" t="s">
        <v>32</v>
      </c>
      <c r="E15" t="s">
        <v>33</v>
      </c>
      <c r="F15" t="s">
        <v>33</v>
      </c>
      <c r="G15" t="s">
        <v>33</v>
      </c>
      <c r="H15" t="s">
        <v>33</v>
      </c>
      <c r="I15" t="s">
        <v>33</v>
      </c>
      <c r="J15" t="s">
        <v>33</v>
      </c>
      <c r="K15" t="s">
        <v>33</v>
      </c>
      <c r="L15" t="s">
        <v>42</v>
      </c>
      <c r="M15" t="s">
        <v>42</v>
      </c>
      <c r="N15">
        <v>124</v>
      </c>
      <c r="O15">
        <v>0</v>
      </c>
      <c r="P15" t="s">
        <v>36</v>
      </c>
      <c r="Q15">
        <v>0</v>
      </c>
      <c r="R15">
        <v>0</v>
      </c>
      <c r="S15">
        <v>0</v>
      </c>
      <c r="T15" t="s">
        <v>44</v>
      </c>
      <c r="U15" t="s">
        <v>34</v>
      </c>
      <c r="V15" t="s">
        <v>33</v>
      </c>
      <c r="W15" t="s">
        <v>33</v>
      </c>
      <c r="X15" t="s">
        <v>33</v>
      </c>
      <c r="Y15" t="s">
        <v>33</v>
      </c>
      <c r="Z15" t="s">
        <v>33</v>
      </c>
      <c r="AA15" t="s">
        <v>33</v>
      </c>
      <c r="AB15" t="s">
        <v>48</v>
      </c>
      <c r="AC15">
        <v>0</v>
      </c>
      <c r="AD15">
        <v>0</v>
      </c>
      <c r="AE15" t="s">
        <v>39</v>
      </c>
      <c r="AF15" t="str">
        <f>_xlfn.XLOOKUP(DermAI_Data[[#This Row],[diagnostic]],Diagnosis_lookup!$A$2:$A$7,Diagnosis_lookup!$B$2:$B$7,"Not Found")</f>
        <v>Actinic keratosis</v>
      </c>
    </row>
    <row r="16" spans="1:37" x14ac:dyDescent="0.25">
      <c r="A16" t="s">
        <v>71</v>
      </c>
      <c r="B16">
        <v>38</v>
      </c>
      <c r="C16" t="s">
        <v>58</v>
      </c>
      <c r="D16" t="s">
        <v>32</v>
      </c>
      <c r="E16" t="s">
        <v>33</v>
      </c>
      <c r="F16" t="s">
        <v>33</v>
      </c>
      <c r="G16" t="s">
        <v>33</v>
      </c>
      <c r="H16" t="s">
        <v>33</v>
      </c>
      <c r="I16" t="s">
        <v>33</v>
      </c>
      <c r="J16" t="s">
        <v>33</v>
      </c>
      <c r="K16" t="s">
        <v>33</v>
      </c>
      <c r="L16" t="s">
        <v>42</v>
      </c>
      <c r="M16" t="s">
        <v>42</v>
      </c>
      <c r="N16">
        <v>128</v>
      </c>
      <c r="O16">
        <v>0</v>
      </c>
      <c r="P16" t="s">
        <v>36</v>
      </c>
      <c r="Q16">
        <v>0</v>
      </c>
      <c r="R16">
        <v>0</v>
      </c>
      <c r="S16">
        <v>0</v>
      </c>
      <c r="T16" t="s">
        <v>44</v>
      </c>
      <c r="U16" t="s">
        <v>33</v>
      </c>
      <c r="V16" t="s">
        <v>33</v>
      </c>
      <c r="W16" t="s">
        <v>33</v>
      </c>
      <c r="X16" t="s">
        <v>33</v>
      </c>
      <c r="Y16" t="s">
        <v>33</v>
      </c>
      <c r="Z16" t="s">
        <v>33</v>
      </c>
      <c r="AA16" t="s">
        <v>33</v>
      </c>
      <c r="AB16" t="s">
        <v>48</v>
      </c>
      <c r="AC16">
        <v>0</v>
      </c>
      <c r="AD16">
        <v>0</v>
      </c>
      <c r="AE16" t="s">
        <v>39</v>
      </c>
      <c r="AF16" t="str">
        <f>_xlfn.XLOOKUP(DermAI_Data[[#This Row],[diagnostic]],Diagnosis_lookup!$A$2:$A$7,Diagnosis_lookup!$B$2:$B$7,"Not Found")</f>
        <v>Actinic keratosis</v>
      </c>
    </row>
    <row r="17" spans="1:32" x14ac:dyDescent="0.25">
      <c r="A17" t="s">
        <v>72</v>
      </c>
      <c r="B17">
        <v>47</v>
      </c>
      <c r="C17" t="s">
        <v>51</v>
      </c>
      <c r="D17" t="s">
        <v>32</v>
      </c>
      <c r="E17" t="s">
        <v>33</v>
      </c>
      <c r="F17" t="s">
        <v>33</v>
      </c>
      <c r="G17" t="s">
        <v>33</v>
      </c>
      <c r="H17" t="s">
        <v>33</v>
      </c>
      <c r="I17" t="s">
        <v>33</v>
      </c>
      <c r="J17" t="s">
        <v>33</v>
      </c>
      <c r="K17" t="s">
        <v>33</v>
      </c>
      <c r="L17" t="s">
        <v>42</v>
      </c>
      <c r="M17" t="s">
        <v>42</v>
      </c>
      <c r="N17">
        <v>135</v>
      </c>
      <c r="O17">
        <v>0</v>
      </c>
      <c r="P17" t="s">
        <v>68</v>
      </c>
      <c r="Q17">
        <v>0</v>
      </c>
      <c r="R17">
        <v>0</v>
      </c>
      <c r="S17">
        <v>0</v>
      </c>
      <c r="T17" t="s">
        <v>44</v>
      </c>
      <c r="U17" t="s">
        <v>34</v>
      </c>
      <c r="V17" t="s">
        <v>33</v>
      </c>
      <c r="W17" t="s">
        <v>33</v>
      </c>
      <c r="X17" t="s">
        <v>33</v>
      </c>
      <c r="Y17" t="s">
        <v>33</v>
      </c>
      <c r="Z17" t="s">
        <v>33</v>
      </c>
      <c r="AA17" t="s">
        <v>33</v>
      </c>
      <c r="AB17" t="s">
        <v>48</v>
      </c>
      <c r="AC17">
        <v>0</v>
      </c>
      <c r="AD17">
        <v>0</v>
      </c>
      <c r="AE17" t="s">
        <v>39</v>
      </c>
      <c r="AF17" t="str">
        <f>_xlfn.XLOOKUP(DermAI_Data[[#This Row],[diagnostic]],Diagnosis_lookup!$A$2:$A$7,Diagnosis_lookup!$B$2:$B$7,"Not Found")</f>
        <v>Actinic keratosis</v>
      </c>
    </row>
    <row r="18" spans="1:32" x14ac:dyDescent="0.25">
      <c r="A18" t="s">
        <v>73</v>
      </c>
      <c r="B18">
        <v>35</v>
      </c>
      <c r="C18" t="s">
        <v>58</v>
      </c>
      <c r="D18" t="s">
        <v>32</v>
      </c>
      <c r="E18" t="s">
        <v>33</v>
      </c>
      <c r="F18" t="s">
        <v>33</v>
      </c>
      <c r="G18" t="s">
        <v>33</v>
      </c>
      <c r="H18" t="s">
        <v>33</v>
      </c>
      <c r="I18" t="s">
        <v>33</v>
      </c>
      <c r="J18" t="s">
        <v>33</v>
      </c>
      <c r="K18" t="s">
        <v>33</v>
      </c>
      <c r="L18" t="s">
        <v>42</v>
      </c>
      <c r="M18" t="s">
        <v>42</v>
      </c>
      <c r="N18">
        <v>148</v>
      </c>
      <c r="O18">
        <v>0</v>
      </c>
      <c r="P18" t="s">
        <v>47</v>
      </c>
      <c r="Q18">
        <v>0</v>
      </c>
      <c r="R18">
        <v>0</v>
      </c>
      <c r="S18">
        <v>0</v>
      </c>
      <c r="T18" t="s">
        <v>44</v>
      </c>
      <c r="U18" t="s">
        <v>34</v>
      </c>
      <c r="V18" t="s">
        <v>33</v>
      </c>
      <c r="W18" t="s">
        <v>33</v>
      </c>
      <c r="X18" t="s">
        <v>33</v>
      </c>
      <c r="Y18" t="s">
        <v>33</v>
      </c>
      <c r="Z18" t="s">
        <v>33</v>
      </c>
      <c r="AA18" t="s">
        <v>33</v>
      </c>
      <c r="AB18" t="s">
        <v>48</v>
      </c>
      <c r="AC18">
        <v>0</v>
      </c>
      <c r="AD18">
        <v>0</v>
      </c>
      <c r="AE18" t="s">
        <v>39</v>
      </c>
      <c r="AF18" t="str">
        <f>_xlfn.XLOOKUP(DermAI_Data[[#This Row],[diagnostic]],Diagnosis_lookup!$A$2:$A$7,Diagnosis_lookup!$B$2:$B$7,"Not Found")</f>
        <v>Actinic keratosis</v>
      </c>
    </row>
    <row r="19" spans="1:32" x14ac:dyDescent="0.25">
      <c r="A19" t="s">
        <v>74</v>
      </c>
      <c r="B19">
        <v>41</v>
      </c>
      <c r="C19" t="s">
        <v>58</v>
      </c>
      <c r="D19" t="s">
        <v>32</v>
      </c>
      <c r="E19" t="s">
        <v>33</v>
      </c>
      <c r="F19" t="s">
        <v>33</v>
      </c>
      <c r="G19" t="s">
        <v>33</v>
      </c>
      <c r="H19" t="s">
        <v>33</v>
      </c>
      <c r="I19" t="s">
        <v>33</v>
      </c>
      <c r="J19" t="s">
        <v>33</v>
      </c>
      <c r="K19" t="s">
        <v>33</v>
      </c>
      <c r="L19" t="s">
        <v>42</v>
      </c>
      <c r="M19" t="s">
        <v>42</v>
      </c>
      <c r="N19">
        <v>153</v>
      </c>
      <c r="O19">
        <v>0</v>
      </c>
      <c r="P19" t="s">
        <v>36</v>
      </c>
      <c r="Q19">
        <v>0</v>
      </c>
      <c r="R19">
        <v>0</v>
      </c>
      <c r="S19">
        <v>0</v>
      </c>
      <c r="T19" t="s">
        <v>44</v>
      </c>
      <c r="U19" t="s">
        <v>34</v>
      </c>
      <c r="V19" t="s">
        <v>33</v>
      </c>
      <c r="W19" t="s">
        <v>33</v>
      </c>
      <c r="X19" t="s">
        <v>33</v>
      </c>
      <c r="Y19" t="s">
        <v>33</v>
      </c>
      <c r="Z19" t="s">
        <v>33</v>
      </c>
      <c r="AA19" t="s">
        <v>33</v>
      </c>
      <c r="AB19" t="s">
        <v>48</v>
      </c>
      <c r="AC19">
        <v>0</v>
      </c>
      <c r="AD19">
        <v>0</v>
      </c>
      <c r="AE19" t="s">
        <v>39</v>
      </c>
      <c r="AF19" t="str">
        <f>_xlfn.XLOOKUP(DermAI_Data[[#This Row],[diagnostic]],Diagnosis_lookup!$A$2:$A$7,Diagnosis_lookup!$B$2:$B$7,"Not Found")</f>
        <v>Actinic keratosis</v>
      </c>
    </row>
    <row r="20" spans="1:32" x14ac:dyDescent="0.25">
      <c r="A20" t="s">
        <v>75</v>
      </c>
      <c r="B20">
        <v>55</v>
      </c>
      <c r="C20" t="s">
        <v>51</v>
      </c>
      <c r="D20" t="s">
        <v>32</v>
      </c>
      <c r="E20" t="s">
        <v>33</v>
      </c>
      <c r="F20" t="s">
        <v>33</v>
      </c>
      <c r="G20" t="s">
        <v>33</v>
      </c>
      <c r="H20" t="s">
        <v>33</v>
      </c>
      <c r="I20" t="s">
        <v>33</v>
      </c>
      <c r="J20" t="s">
        <v>33</v>
      </c>
      <c r="K20" t="s">
        <v>33</v>
      </c>
      <c r="L20" t="s">
        <v>42</v>
      </c>
      <c r="M20" t="s">
        <v>42</v>
      </c>
      <c r="N20">
        <v>161</v>
      </c>
      <c r="O20">
        <v>0</v>
      </c>
      <c r="P20" t="s">
        <v>63</v>
      </c>
      <c r="Q20">
        <v>0</v>
      </c>
      <c r="R20">
        <v>0</v>
      </c>
      <c r="S20">
        <v>0</v>
      </c>
      <c r="T20" t="s">
        <v>44</v>
      </c>
      <c r="U20" t="s">
        <v>34</v>
      </c>
      <c r="V20" t="s">
        <v>33</v>
      </c>
      <c r="W20" t="s">
        <v>33</v>
      </c>
      <c r="X20" t="s">
        <v>33</v>
      </c>
      <c r="Y20" t="s">
        <v>33</v>
      </c>
      <c r="Z20" t="s">
        <v>33</v>
      </c>
      <c r="AA20" t="s">
        <v>33</v>
      </c>
      <c r="AB20" t="s">
        <v>48</v>
      </c>
      <c r="AC20">
        <v>0</v>
      </c>
      <c r="AD20">
        <v>0</v>
      </c>
      <c r="AE20" t="s">
        <v>39</v>
      </c>
      <c r="AF20" t="str">
        <f>_xlfn.XLOOKUP(DermAI_Data[[#This Row],[diagnostic]],Diagnosis_lookup!$A$2:$A$7,Diagnosis_lookup!$B$2:$B$7,"Not Found")</f>
        <v>Actinic keratosis</v>
      </c>
    </row>
    <row r="21" spans="1:32" x14ac:dyDescent="0.25">
      <c r="A21" t="s">
        <v>76</v>
      </c>
      <c r="B21">
        <v>47</v>
      </c>
      <c r="C21" t="s">
        <v>51</v>
      </c>
      <c r="D21" t="s">
        <v>32</v>
      </c>
      <c r="E21" t="s">
        <v>33</v>
      </c>
      <c r="F21" t="s">
        <v>33</v>
      </c>
      <c r="G21" t="s">
        <v>33</v>
      </c>
      <c r="H21" t="s">
        <v>33</v>
      </c>
      <c r="I21" t="s">
        <v>33</v>
      </c>
      <c r="J21" t="s">
        <v>33</v>
      </c>
      <c r="K21" t="s">
        <v>33</v>
      </c>
      <c r="L21" t="s">
        <v>42</v>
      </c>
      <c r="M21" t="s">
        <v>42</v>
      </c>
      <c r="N21">
        <v>165</v>
      </c>
      <c r="O21">
        <v>0</v>
      </c>
      <c r="P21" t="s">
        <v>36</v>
      </c>
      <c r="Q21">
        <v>0</v>
      </c>
      <c r="R21">
        <v>0</v>
      </c>
      <c r="S21">
        <v>0</v>
      </c>
      <c r="T21" t="s">
        <v>44</v>
      </c>
      <c r="U21" t="s">
        <v>33</v>
      </c>
      <c r="V21" t="s">
        <v>33</v>
      </c>
      <c r="W21" t="s">
        <v>33</v>
      </c>
      <c r="X21" t="s">
        <v>33</v>
      </c>
      <c r="Y21" t="s">
        <v>33</v>
      </c>
      <c r="Z21" t="s">
        <v>33</v>
      </c>
      <c r="AA21" t="s">
        <v>33</v>
      </c>
      <c r="AB21" t="s">
        <v>48</v>
      </c>
      <c r="AC21">
        <v>0</v>
      </c>
      <c r="AD21">
        <v>0</v>
      </c>
      <c r="AE21" t="s">
        <v>39</v>
      </c>
      <c r="AF21" t="str">
        <f>_xlfn.XLOOKUP(DermAI_Data[[#This Row],[diagnostic]],Diagnosis_lookup!$A$2:$A$7,Diagnosis_lookup!$B$2:$B$7,"Not Found")</f>
        <v>Actinic keratosis</v>
      </c>
    </row>
    <row r="22" spans="1:32" x14ac:dyDescent="0.25">
      <c r="A22" t="s">
        <v>77</v>
      </c>
      <c r="B22">
        <v>45</v>
      </c>
      <c r="C22" t="s">
        <v>51</v>
      </c>
      <c r="D22" t="s">
        <v>32</v>
      </c>
      <c r="E22" t="s">
        <v>33</v>
      </c>
      <c r="F22" t="s">
        <v>33</v>
      </c>
      <c r="G22" t="s">
        <v>33</v>
      </c>
      <c r="H22" t="s">
        <v>33</v>
      </c>
      <c r="I22" t="s">
        <v>33</v>
      </c>
      <c r="J22" t="s">
        <v>33</v>
      </c>
      <c r="K22" t="s">
        <v>33</v>
      </c>
      <c r="L22" t="s">
        <v>42</v>
      </c>
      <c r="M22" t="s">
        <v>42</v>
      </c>
      <c r="N22">
        <v>169</v>
      </c>
      <c r="O22">
        <v>0</v>
      </c>
      <c r="P22" t="s">
        <v>47</v>
      </c>
      <c r="Q22">
        <v>0</v>
      </c>
      <c r="R22">
        <v>0</v>
      </c>
      <c r="S22">
        <v>0</v>
      </c>
      <c r="T22" t="s">
        <v>44</v>
      </c>
      <c r="U22" t="s">
        <v>33</v>
      </c>
      <c r="V22" t="s">
        <v>33</v>
      </c>
      <c r="W22" t="s">
        <v>33</v>
      </c>
      <c r="X22" t="s">
        <v>33</v>
      </c>
      <c r="Y22" t="s">
        <v>33</v>
      </c>
      <c r="Z22" t="s">
        <v>33</v>
      </c>
      <c r="AA22" t="s">
        <v>33</v>
      </c>
      <c r="AB22" t="s">
        <v>48</v>
      </c>
      <c r="AC22">
        <v>0</v>
      </c>
      <c r="AD22">
        <v>0</v>
      </c>
      <c r="AE22" t="s">
        <v>39</v>
      </c>
      <c r="AF22" t="str">
        <f>_xlfn.XLOOKUP(DermAI_Data[[#This Row],[diagnostic]],Diagnosis_lookup!$A$2:$A$7,Diagnosis_lookup!$B$2:$B$7,"Not Found")</f>
        <v>Actinic keratosis</v>
      </c>
    </row>
    <row r="23" spans="1:32" x14ac:dyDescent="0.25">
      <c r="A23" t="s">
        <v>78</v>
      </c>
      <c r="B23">
        <v>79</v>
      </c>
      <c r="C23" t="s">
        <v>41</v>
      </c>
      <c r="D23" t="s">
        <v>79</v>
      </c>
      <c r="E23" t="s">
        <v>33</v>
      </c>
      <c r="F23" t="s">
        <v>33</v>
      </c>
      <c r="G23" t="s">
        <v>34</v>
      </c>
      <c r="H23" t="s">
        <v>34</v>
      </c>
      <c r="I23" t="s">
        <v>34</v>
      </c>
      <c r="J23" t="s">
        <v>33</v>
      </c>
      <c r="K23" t="s">
        <v>33</v>
      </c>
      <c r="L23" t="s">
        <v>35</v>
      </c>
      <c r="M23" t="s">
        <v>35</v>
      </c>
      <c r="N23">
        <v>1754</v>
      </c>
      <c r="O23">
        <v>2</v>
      </c>
      <c r="P23" t="s">
        <v>63</v>
      </c>
      <c r="Q23">
        <v>11</v>
      </c>
      <c r="R23">
        <v>10</v>
      </c>
      <c r="S23">
        <v>10.5</v>
      </c>
      <c r="T23" t="s">
        <v>54</v>
      </c>
      <c r="U23" t="s">
        <v>34</v>
      </c>
      <c r="V23" t="s">
        <v>33</v>
      </c>
      <c r="W23" t="s">
        <v>33</v>
      </c>
      <c r="X23" t="s">
        <v>33</v>
      </c>
      <c r="Y23" t="s">
        <v>33</v>
      </c>
      <c r="Z23" t="s">
        <v>34</v>
      </c>
      <c r="AA23" t="s">
        <v>34</v>
      </c>
      <c r="AB23" t="s">
        <v>48</v>
      </c>
      <c r="AC23">
        <v>0</v>
      </c>
      <c r="AD23">
        <v>10.5</v>
      </c>
      <c r="AE23" t="s">
        <v>39</v>
      </c>
      <c r="AF23" t="str">
        <f>_xlfn.XLOOKUP(DermAI_Data[[#This Row],[diagnostic]],Diagnosis_lookup!$A$2:$A$7,Diagnosis_lookup!$B$2:$B$7,"Not Found")</f>
        <v>Actinic keratosis</v>
      </c>
    </row>
    <row r="24" spans="1:32" x14ac:dyDescent="0.25">
      <c r="A24" t="s">
        <v>80</v>
      </c>
      <c r="B24">
        <v>40</v>
      </c>
      <c r="C24" t="s">
        <v>58</v>
      </c>
      <c r="D24" t="s">
        <v>79</v>
      </c>
      <c r="E24" t="s">
        <v>33</v>
      </c>
      <c r="F24" t="s">
        <v>33</v>
      </c>
      <c r="G24" t="s">
        <v>33</v>
      </c>
      <c r="H24" t="s">
        <v>33</v>
      </c>
      <c r="I24" t="s">
        <v>33</v>
      </c>
      <c r="J24" t="s">
        <v>33</v>
      </c>
      <c r="K24" t="s">
        <v>33</v>
      </c>
      <c r="L24" t="s">
        <v>42</v>
      </c>
      <c r="M24" t="s">
        <v>42</v>
      </c>
      <c r="N24">
        <v>187</v>
      </c>
      <c r="O24">
        <v>0</v>
      </c>
      <c r="P24" t="s">
        <v>81</v>
      </c>
      <c r="Q24">
        <v>0</v>
      </c>
      <c r="R24">
        <v>0</v>
      </c>
      <c r="S24">
        <v>0</v>
      </c>
      <c r="T24" t="s">
        <v>44</v>
      </c>
      <c r="U24" t="s">
        <v>33</v>
      </c>
      <c r="V24" t="s">
        <v>33</v>
      </c>
      <c r="W24" t="s">
        <v>33</v>
      </c>
      <c r="X24" t="s">
        <v>33</v>
      </c>
      <c r="Y24" t="s">
        <v>33</v>
      </c>
      <c r="Z24" t="s">
        <v>33</v>
      </c>
      <c r="AA24" t="s">
        <v>33</v>
      </c>
      <c r="AB24" t="s">
        <v>48</v>
      </c>
      <c r="AC24">
        <v>0</v>
      </c>
      <c r="AD24">
        <v>0</v>
      </c>
      <c r="AE24" t="s">
        <v>39</v>
      </c>
      <c r="AF24" t="str">
        <f>_xlfn.XLOOKUP(DermAI_Data[[#This Row],[diagnostic]],Diagnosis_lookup!$A$2:$A$7,Diagnosis_lookup!$B$2:$B$7,"Not Found")</f>
        <v>Actinic keratosis</v>
      </c>
    </row>
    <row r="25" spans="1:32" x14ac:dyDescent="0.25">
      <c r="A25" t="s">
        <v>82</v>
      </c>
      <c r="B25">
        <v>36</v>
      </c>
      <c r="C25" t="s">
        <v>58</v>
      </c>
      <c r="D25" t="s">
        <v>79</v>
      </c>
      <c r="E25" t="s">
        <v>33</v>
      </c>
      <c r="F25" t="s">
        <v>33</v>
      </c>
      <c r="G25" t="s">
        <v>33</v>
      </c>
      <c r="H25" t="s">
        <v>33</v>
      </c>
      <c r="I25" t="s">
        <v>33</v>
      </c>
      <c r="J25" t="s">
        <v>33</v>
      </c>
      <c r="K25" t="s">
        <v>33</v>
      </c>
      <c r="L25" t="s">
        <v>42</v>
      </c>
      <c r="M25" t="s">
        <v>42</v>
      </c>
      <c r="N25">
        <v>203</v>
      </c>
      <c r="O25">
        <v>0</v>
      </c>
      <c r="P25" t="s">
        <v>47</v>
      </c>
      <c r="Q25">
        <v>0</v>
      </c>
      <c r="R25">
        <v>0</v>
      </c>
      <c r="S25">
        <v>0</v>
      </c>
      <c r="T25" t="s">
        <v>44</v>
      </c>
      <c r="U25" t="s">
        <v>33</v>
      </c>
      <c r="V25" t="s">
        <v>33</v>
      </c>
      <c r="W25" t="s">
        <v>33</v>
      </c>
      <c r="X25" t="s">
        <v>33</v>
      </c>
      <c r="Y25" t="s">
        <v>33</v>
      </c>
      <c r="Z25" t="s">
        <v>34</v>
      </c>
      <c r="AA25" t="s">
        <v>33</v>
      </c>
      <c r="AB25" t="s">
        <v>45</v>
      </c>
      <c r="AC25">
        <v>0</v>
      </c>
      <c r="AD25">
        <v>0</v>
      </c>
      <c r="AE25" t="s">
        <v>39</v>
      </c>
      <c r="AF25" t="str">
        <f>_xlfn.XLOOKUP(DermAI_Data[[#This Row],[diagnostic]],Diagnosis_lookup!$A$2:$A$7,Diagnosis_lookup!$B$2:$B$7,"Not Found")</f>
        <v>Seborreic keratosis</v>
      </c>
    </row>
    <row r="26" spans="1:32" x14ac:dyDescent="0.25">
      <c r="A26" t="s">
        <v>83</v>
      </c>
      <c r="B26">
        <v>47</v>
      </c>
      <c r="C26" t="s">
        <v>51</v>
      </c>
      <c r="D26" t="s">
        <v>79</v>
      </c>
      <c r="E26" t="s">
        <v>33</v>
      </c>
      <c r="F26" t="s">
        <v>33</v>
      </c>
      <c r="G26" t="s">
        <v>33</v>
      </c>
      <c r="H26" t="s">
        <v>33</v>
      </c>
      <c r="I26" t="s">
        <v>33</v>
      </c>
      <c r="J26" t="s">
        <v>33</v>
      </c>
      <c r="K26" t="s">
        <v>33</v>
      </c>
      <c r="L26" t="s">
        <v>42</v>
      </c>
      <c r="M26" t="s">
        <v>42</v>
      </c>
      <c r="N26">
        <v>220</v>
      </c>
      <c r="O26">
        <v>0</v>
      </c>
      <c r="P26" t="s">
        <v>68</v>
      </c>
      <c r="Q26">
        <v>0</v>
      </c>
      <c r="R26">
        <v>0</v>
      </c>
      <c r="S26">
        <v>0</v>
      </c>
      <c r="T26" t="s">
        <v>44</v>
      </c>
      <c r="U26" t="s">
        <v>33</v>
      </c>
      <c r="V26" t="s">
        <v>33</v>
      </c>
      <c r="W26" t="s">
        <v>33</v>
      </c>
      <c r="X26" t="s">
        <v>33</v>
      </c>
      <c r="Y26" t="s">
        <v>33</v>
      </c>
      <c r="Z26" t="s">
        <v>33</v>
      </c>
      <c r="AA26" t="s">
        <v>33</v>
      </c>
      <c r="AB26" t="s">
        <v>48</v>
      </c>
      <c r="AC26">
        <v>0</v>
      </c>
      <c r="AD26">
        <v>0</v>
      </c>
      <c r="AE26" t="s">
        <v>39</v>
      </c>
      <c r="AF26" t="str">
        <f>_xlfn.XLOOKUP(DermAI_Data[[#This Row],[diagnostic]],Diagnosis_lookup!$A$2:$A$7,Diagnosis_lookup!$B$2:$B$7,"Not Found")</f>
        <v>Actinic keratosis</v>
      </c>
    </row>
    <row r="27" spans="1:32" x14ac:dyDescent="0.25">
      <c r="A27" t="s">
        <v>84</v>
      </c>
      <c r="B27">
        <v>47</v>
      </c>
      <c r="C27" t="s">
        <v>51</v>
      </c>
      <c r="D27" t="s">
        <v>79</v>
      </c>
      <c r="E27" t="s">
        <v>33</v>
      </c>
      <c r="F27" t="s">
        <v>33</v>
      </c>
      <c r="G27" t="s">
        <v>33</v>
      </c>
      <c r="H27" t="s">
        <v>33</v>
      </c>
      <c r="I27" t="s">
        <v>33</v>
      </c>
      <c r="J27" t="s">
        <v>33</v>
      </c>
      <c r="K27" t="s">
        <v>33</v>
      </c>
      <c r="L27" t="s">
        <v>42</v>
      </c>
      <c r="M27" t="s">
        <v>42</v>
      </c>
      <c r="N27">
        <v>242</v>
      </c>
      <c r="O27">
        <v>0</v>
      </c>
      <c r="P27" t="s">
        <v>36</v>
      </c>
      <c r="Q27">
        <v>0</v>
      </c>
      <c r="R27">
        <v>0</v>
      </c>
      <c r="S27">
        <v>0</v>
      </c>
      <c r="T27" t="s">
        <v>44</v>
      </c>
      <c r="U27" t="s">
        <v>34</v>
      </c>
      <c r="V27" t="s">
        <v>33</v>
      </c>
      <c r="W27" t="s">
        <v>33</v>
      </c>
      <c r="X27" t="s">
        <v>33</v>
      </c>
      <c r="Y27" t="s">
        <v>33</v>
      </c>
      <c r="Z27" t="s">
        <v>33</v>
      </c>
      <c r="AA27" t="s">
        <v>33</v>
      </c>
      <c r="AB27" t="s">
        <v>48</v>
      </c>
      <c r="AC27">
        <v>0</v>
      </c>
      <c r="AD27">
        <v>0</v>
      </c>
      <c r="AE27" t="s">
        <v>39</v>
      </c>
      <c r="AF27" t="str">
        <f>_xlfn.XLOOKUP(DermAI_Data[[#This Row],[diagnostic]],Diagnosis_lookup!$A$2:$A$7,Diagnosis_lookup!$B$2:$B$7,"Not Found")</f>
        <v>Actinic keratosis</v>
      </c>
    </row>
    <row r="28" spans="1:32" x14ac:dyDescent="0.25">
      <c r="A28" t="s">
        <v>85</v>
      </c>
      <c r="B28">
        <v>42</v>
      </c>
      <c r="C28" t="s">
        <v>58</v>
      </c>
      <c r="D28" t="s">
        <v>79</v>
      </c>
      <c r="E28" t="s">
        <v>33</v>
      </c>
      <c r="F28" t="s">
        <v>33</v>
      </c>
      <c r="G28" t="s">
        <v>33</v>
      </c>
      <c r="H28" t="s">
        <v>33</v>
      </c>
      <c r="I28" t="s">
        <v>33</v>
      </c>
      <c r="J28" t="s">
        <v>33</v>
      </c>
      <c r="K28" t="s">
        <v>33</v>
      </c>
      <c r="L28" t="s">
        <v>42</v>
      </c>
      <c r="M28" t="s">
        <v>42</v>
      </c>
      <c r="N28">
        <v>254</v>
      </c>
      <c r="O28">
        <v>0</v>
      </c>
      <c r="P28" t="s">
        <v>66</v>
      </c>
      <c r="Q28">
        <v>0</v>
      </c>
      <c r="R28">
        <v>0</v>
      </c>
      <c r="S28">
        <v>0</v>
      </c>
      <c r="T28" t="s">
        <v>44</v>
      </c>
      <c r="U28" t="s">
        <v>34</v>
      </c>
      <c r="V28" t="s">
        <v>33</v>
      </c>
      <c r="W28" t="s">
        <v>33</v>
      </c>
      <c r="X28" t="s">
        <v>33</v>
      </c>
      <c r="Y28" t="s">
        <v>33</v>
      </c>
      <c r="Z28" t="s">
        <v>33</v>
      </c>
      <c r="AA28" t="s">
        <v>33</v>
      </c>
      <c r="AB28" t="s">
        <v>48</v>
      </c>
      <c r="AC28">
        <v>0</v>
      </c>
      <c r="AD28">
        <v>0</v>
      </c>
      <c r="AE28" t="s">
        <v>39</v>
      </c>
      <c r="AF28" t="str">
        <f>_xlfn.XLOOKUP(DermAI_Data[[#This Row],[diagnostic]],Diagnosis_lookup!$A$2:$A$7,Diagnosis_lookup!$B$2:$B$7,"Not Found")</f>
        <v>Actinic keratosis</v>
      </c>
    </row>
    <row r="29" spans="1:32" x14ac:dyDescent="0.25">
      <c r="A29" t="s">
        <v>86</v>
      </c>
      <c r="B29">
        <v>54</v>
      </c>
      <c r="C29" t="s">
        <v>51</v>
      </c>
      <c r="D29" t="s">
        <v>79</v>
      </c>
      <c r="E29" t="s">
        <v>33</v>
      </c>
      <c r="F29" t="s">
        <v>33</v>
      </c>
      <c r="G29" t="s">
        <v>33</v>
      </c>
      <c r="H29" t="s">
        <v>33</v>
      </c>
      <c r="I29" t="s">
        <v>33</v>
      </c>
      <c r="J29" t="s">
        <v>33</v>
      </c>
      <c r="K29" t="s">
        <v>33</v>
      </c>
      <c r="L29" t="s">
        <v>42</v>
      </c>
      <c r="M29" t="s">
        <v>42</v>
      </c>
      <c r="N29">
        <v>264</v>
      </c>
      <c r="O29">
        <v>0</v>
      </c>
      <c r="P29" t="s">
        <v>66</v>
      </c>
      <c r="Q29">
        <v>0</v>
      </c>
      <c r="R29">
        <v>0</v>
      </c>
      <c r="S29">
        <v>0</v>
      </c>
      <c r="T29" t="s">
        <v>44</v>
      </c>
      <c r="U29" t="s">
        <v>34</v>
      </c>
      <c r="V29" t="s">
        <v>33</v>
      </c>
      <c r="W29" t="s">
        <v>33</v>
      </c>
      <c r="X29" t="s">
        <v>33</v>
      </c>
      <c r="Y29" t="s">
        <v>34</v>
      </c>
      <c r="Z29" t="s">
        <v>33</v>
      </c>
      <c r="AA29" t="s">
        <v>33</v>
      </c>
      <c r="AB29" t="s">
        <v>48</v>
      </c>
      <c r="AC29">
        <v>0</v>
      </c>
      <c r="AD29">
        <v>0</v>
      </c>
      <c r="AE29" t="s">
        <v>39</v>
      </c>
      <c r="AF29" t="str">
        <f>_xlfn.XLOOKUP(DermAI_Data[[#This Row],[diagnostic]],Diagnosis_lookup!$A$2:$A$7,Diagnosis_lookup!$B$2:$B$7,"Not Found")</f>
        <v>Actinic keratosis</v>
      </c>
    </row>
    <row r="30" spans="1:32" x14ac:dyDescent="0.25">
      <c r="A30" t="s">
        <v>87</v>
      </c>
      <c r="B30">
        <v>65</v>
      </c>
      <c r="C30" t="s">
        <v>41</v>
      </c>
      <c r="D30" t="s">
        <v>79</v>
      </c>
      <c r="E30" t="s">
        <v>33</v>
      </c>
      <c r="F30" t="s">
        <v>33</v>
      </c>
      <c r="G30" t="s">
        <v>33</v>
      </c>
      <c r="H30" t="s">
        <v>33</v>
      </c>
      <c r="I30" t="s">
        <v>33</v>
      </c>
      <c r="J30" t="s">
        <v>33</v>
      </c>
      <c r="K30" t="s">
        <v>33</v>
      </c>
      <c r="L30" t="s">
        <v>42</v>
      </c>
      <c r="M30" t="s">
        <v>42</v>
      </c>
      <c r="N30">
        <v>269</v>
      </c>
      <c r="O30">
        <v>0</v>
      </c>
      <c r="P30" t="s">
        <v>47</v>
      </c>
      <c r="Q30">
        <v>0</v>
      </c>
      <c r="R30">
        <v>0</v>
      </c>
      <c r="S30">
        <v>0</v>
      </c>
      <c r="T30" t="s">
        <v>44</v>
      </c>
      <c r="U30" t="s">
        <v>34</v>
      </c>
      <c r="V30" t="s">
        <v>33</v>
      </c>
      <c r="W30" t="s">
        <v>33</v>
      </c>
      <c r="X30" t="s">
        <v>33</v>
      </c>
      <c r="Y30" t="s">
        <v>33</v>
      </c>
      <c r="Z30" t="s">
        <v>33</v>
      </c>
      <c r="AA30" t="s">
        <v>33</v>
      </c>
      <c r="AB30" t="s">
        <v>48</v>
      </c>
      <c r="AC30">
        <v>0</v>
      </c>
      <c r="AD30">
        <v>0</v>
      </c>
      <c r="AE30" t="s">
        <v>39</v>
      </c>
      <c r="AF30" t="str">
        <f>_xlfn.XLOOKUP(DermAI_Data[[#This Row],[diagnostic]],Diagnosis_lookup!$A$2:$A$7,Diagnosis_lookup!$B$2:$B$7,"Not Found")</f>
        <v>Actinic keratosis</v>
      </c>
    </row>
    <row r="31" spans="1:32" x14ac:dyDescent="0.25">
      <c r="A31" t="s">
        <v>88</v>
      </c>
      <c r="B31">
        <v>44</v>
      </c>
      <c r="C31" t="s">
        <v>58</v>
      </c>
      <c r="D31" t="s">
        <v>79</v>
      </c>
      <c r="E31" t="s">
        <v>33</v>
      </c>
      <c r="F31" t="s">
        <v>33</v>
      </c>
      <c r="G31" t="s">
        <v>33</v>
      </c>
      <c r="H31" t="s">
        <v>33</v>
      </c>
      <c r="I31" t="s">
        <v>33</v>
      </c>
      <c r="J31" t="s">
        <v>33</v>
      </c>
      <c r="K31" t="s">
        <v>33</v>
      </c>
      <c r="L31" t="s">
        <v>42</v>
      </c>
      <c r="M31" t="s">
        <v>42</v>
      </c>
      <c r="N31">
        <v>273</v>
      </c>
      <c r="O31">
        <v>0</v>
      </c>
      <c r="P31" t="s">
        <v>47</v>
      </c>
      <c r="Q31">
        <v>0</v>
      </c>
      <c r="R31">
        <v>0</v>
      </c>
      <c r="S31">
        <v>0</v>
      </c>
      <c r="T31" t="s">
        <v>44</v>
      </c>
      <c r="U31" t="s">
        <v>34</v>
      </c>
      <c r="V31" t="s">
        <v>33</v>
      </c>
      <c r="W31" t="s">
        <v>33</v>
      </c>
      <c r="X31" t="s">
        <v>33</v>
      </c>
      <c r="Y31" t="s">
        <v>33</v>
      </c>
      <c r="Z31" t="s">
        <v>33</v>
      </c>
      <c r="AA31" t="s">
        <v>33</v>
      </c>
      <c r="AB31" t="s">
        <v>48</v>
      </c>
      <c r="AC31">
        <v>0</v>
      </c>
      <c r="AD31">
        <v>0</v>
      </c>
      <c r="AE31" t="s">
        <v>39</v>
      </c>
      <c r="AF31" t="str">
        <f>_xlfn.XLOOKUP(DermAI_Data[[#This Row],[diagnostic]],Diagnosis_lookup!$A$2:$A$7,Diagnosis_lookup!$B$2:$B$7,"Not Found")</f>
        <v>Actinic keratosis</v>
      </c>
    </row>
    <row r="32" spans="1:32" x14ac:dyDescent="0.25">
      <c r="A32" t="s">
        <v>89</v>
      </c>
      <c r="B32">
        <v>52</v>
      </c>
      <c r="C32" t="s">
        <v>51</v>
      </c>
      <c r="D32" t="s">
        <v>79</v>
      </c>
      <c r="E32" t="s">
        <v>33</v>
      </c>
      <c r="F32" t="s">
        <v>33</v>
      </c>
      <c r="G32" t="s">
        <v>33</v>
      </c>
      <c r="H32" t="s">
        <v>33</v>
      </c>
      <c r="I32" t="s">
        <v>33</v>
      </c>
      <c r="J32" t="s">
        <v>33</v>
      </c>
      <c r="K32" t="s">
        <v>33</v>
      </c>
      <c r="L32" t="s">
        <v>42</v>
      </c>
      <c r="M32" t="s">
        <v>42</v>
      </c>
      <c r="N32">
        <v>277</v>
      </c>
      <c r="O32">
        <v>0</v>
      </c>
      <c r="P32" t="s">
        <v>66</v>
      </c>
      <c r="Q32">
        <v>0</v>
      </c>
      <c r="R32">
        <v>0</v>
      </c>
      <c r="S32">
        <v>0</v>
      </c>
      <c r="T32" t="s">
        <v>44</v>
      </c>
      <c r="U32" t="s">
        <v>34</v>
      </c>
      <c r="V32" t="s">
        <v>33</v>
      </c>
      <c r="W32" t="s">
        <v>33</v>
      </c>
      <c r="X32" t="s">
        <v>33</v>
      </c>
      <c r="Y32" t="s">
        <v>33</v>
      </c>
      <c r="Z32" t="s">
        <v>33</v>
      </c>
      <c r="AA32" t="s">
        <v>33</v>
      </c>
      <c r="AB32" t="s">
        <v>48</v>
      </c>
      <c r="AC32">
        <v>0</v>
      </c>
      <c r="AD32">
        <v>0</v>
      </c>
      <c r="AE32" t="s">
        <v>39</v>
      </c>
      <c r="AF32" t="str">
        <f>_xlfn.XLOOKUP(DermAI_Data[[#This Row],[diagnostic]],Diagnosis_lookup!$A$2:$A$7,Diagnosis_lookup!$B$2:$B$7,"Not Found")</f>
        <v>Actinic keratosis</v>
      </c>
    </row>
    <row r="33" spans="1:32" x14ac:dyDescent="0.25">
      <c r="A33" t="s">
        <v>90</v>
      </c>
      <c r="B33">
        <v>47</v>
      </c>
      <c r="C33" t="s">
        <v>51</v>
      </c>
      <c r="D33" t="s">
        <v>79</v>
      </c>
      <c r="E33" t="s">
        <v>33</v>
      </c>
      <c r="F33" t="s">
        <v>33</v>
      </c>
      <c r="G33" t="s">
        <v>33</v>
      </c>
      <c r="H33" t="s">
        <v>33</v>
      </c>
      <c r="I33" t="s">
        <v>33</v>
      </c>
      <c r="J33" t="s">
        <v>33</v>
      </c>
      <c r="K33" t="s">
        <v>33</v>
      </c>
      <c r="L33" t="s">
        <v>42</v>
      </c>
      <c r="M33" t="s">
        <v>42</v>
      </c>
      <c r="N33">
        <v>281</v>
      </c>
      <c r="O33">
        <v>0</v>
      </c>
      <c r="P33" t="s">
        <v>47</v>
      </c>
      <c r="Q33">
        <v>0</v>
      </c>
      <c r="R33">
        <v>0</v>
      </c>
      <c r="S33">
        <v>0</v>
      </c>
      <c r="T33" t="s">
        <v>44</v>
      </c>
      <c r="U33" t="s">
        <v>34</v>
      </c>
      <c r="V33" t="s">
        <v>33</v>
      </c>
      <c r="W33" t="s">
        <v>33</v>
      </c>
      <c r="X33" t="s">
        <v>33</v>
      </c>
      <c r="Y33" t="s">
        <v>33</v>
      </c>
      <c r="Z33" t="s">
        <v>33</v>
      </c>
      <c r="AA33" t="s">
        <v>33</v>
      </c>
      <c r="AB33" t="s">
        <v>48</v>
      </c>
      <c r="AC33">
        <v>0</v>
      </c>
      <c r="AD33">
        <v>0</v>
      </c>
      <c r="AE33" t="s">
        <v>39</v>
      </c>
      <c r="AF33" t="str">
        <f>_xlfn.XLOOKUP(DermAI_Data[[#This Row],[diagnostic]],Diagnosis_lookup!$A$2:$A$7,Diagnosis_lookup!$B$2:$B$7,"Not Found")</f>
        <v>Actinic keratosis</v>
      </c>
    </row>
    <row r="34" spans="1:32" x14ac:dyDescent="0.25">
      <c r="A34" t="s">
        <v>91</v>
      </c>
      <c r="B34">
        <v>55</v>
      </c>
      <c r="C34" t="s">
        <v>51</v>
      </c>
      <c r="D34" t="s">
        <v>79</v>
      </c>
      <c r="E34" t="s">
        <v>33</v>
      </c>
      <c r="F34" t="s">
        <v>33</v>
      </c>
      <c r="G34" t="s">
        <v>33</v>
      </c>
      <c r="H34" t="s">
        <v>33</v>
      </c>
      <c r="I34" t="s">
        <v>33</v>
      </c>
      <c r="J34" t="s">
        <v>33</v>
      </c>
      <c r="K34" t="s">
        <v>33</v>
      </c>
      <c r="L34" t="s">
        <v>42</v>
      </c>
      <c r="M34" t="s">
        <v>42</v>
      </c>
      <c r="N34">
        <v>284</v>
      </c>
      <c r="O34">
        <v>0</v>
      </c>
      <c r="P34" t="s">
        <v>36</v>
      </c>
      <c r="Q34">
        <v>0</v>
      </c>
      <c r="R34">
        <v>0</v>
      </c>
      <c r="S34">
        <v>0</v>
      </c>
      <c r="T34" t="s">
        <v>44</v>
      </c>
      <c r="U34" t="s">
        <v>34</v>
      </c>
      <c r="V34" t="s">
        <v>33</v>
      </c>
      <c r="W34" t="s">
        <v>33</v>
      </c>
      <c r="X34" t="s">
        <v>33</v>
      </c>
      <c r="Y34" t="s">
        <v>33</v>
      </c>
      <c r="Z34" t="s">
        <v>33</v>
      </c>
      <c r="AA34" t="s">
        <v>33</v>
      </c>
      <c r="AB34" t="s">
        <v>48</v>
      </c>
      <c r="AC34">
        <v>0</v>
      </c>
      <c r="AD34">
        <v>0</v>
      </c>
      <c r="AE34" t="s">
        <v>39</v>
      </c>
      <c r="AF34" t="str">
        <f>_xlfn.XLOOKUP(DermAI_Data[[#This Row],[diagnostic]],Diagnosis_lookup!$A$2:$A$7,Diagnosis_lookup!$B$2:$B$7,"Not Found")</f>
        <v>Actinic keratosis</v>
      </c>
    </row>
    <row r="35" spans="1:32" x14ac:dyDescent="0.25">
      <c r="A35" t="s">
        <v>92</v>
      </c>
      <c r="B35">
        <v>62</v>
      </c>
      <c r="C35" t="s">
        <v>41</v>
      </c>
      <c r="D35" t="s">
        <v>79</v>
      </c>
      <c r="E35" t="s">
        <v>33</v>
      </c>
      <c r="F35" t="s">
        <v>33</v>
      </c>
      <c r="G35" t="s">
        <v>33</v>
      </c>
      <c r="H35" t="s">
        <v>33</v>
      </c>
      <c r="I35" t="s">
        <v>33</v>
      </c>
      <c r="J35" t="s">
        <v>33</v>
      </c>
      <c r="K35" t="s">
        <v>33</v>
      </c>
      <c r="L35" t="s">
        <v>42</v>
      </c>
      <c r="M35" t="s">
        <v>42</v>
      </c>
      <c r="N35">
        <v>285</v>
      </c>
      <c r="O35">
        <v>0</v>
      </c>
      <c r="P35" t="s">
        <v>93</v>
      </c>
      <c r="Q35">
        <v>0</v>
      </c>
      <c r="R35">
        <v>0</v>
      </c>
      <c r="S35">
        <v>0</v>
      </c>
      <c r="T35" t="s">
        <v>44</v>
      </c>
      <c r="U35" t="s">
        <v>33</v>
      </c>
      <c r="V35" t="s">
        <v>34</v>
      </c>
      <c r="W35" t="s">
        <v>33</v>
      </c>
      <c r="X35" t="s">
        <v>33</v>
      </c>
      <c r="Y35" t="s">
        <v>33</v>
      </c>
      <c r="Z35" t="s">
        <v>34</v>
      </c>
      <c r="AA35" t="s">
        <v>33</v>
      </c>
      <c r="AB35" t="s">
        <v>45</v>
      </c>
      <c r="AC35">
        <v>0</v>
      </c>
      <c r="AD35">
        <v>0</v>
      </c>
      <c r="AE35" t="s">
        <v>39</v>
      </c>
      <c r="AF35" t="str">
        <f>_xlfn.XLOOKUP(DermAI_Data[[#This Row],[diagnostic]],Diagnosis_lookup!$A$2:$A$7,Diagnosis_lookup!$B$2:$B$7,"Not Found")</f>
        <v>Seborreic keratosis</v>
      </c>
    </row>
    <row r="36" spans="1:32" x14ac:dyDescent="0.25">
      <c r="A36" t="s">
        <v>94</v>
      </c>
      <c r="B36">
        <v>82</v>
      </c>
      <c r="C36" t="s">
        <v>41</v>
      </c>
      <c r="D36" t="s">
        <v>79</v>
      </c>
      <c r="E36" t="s">
        <v>33</v>
      </c>
      <c r="F36" t="s">
        <v>33</v>
      </c>
      <c r="G36" t="s">
        <v>33</v>
      </c>
      <c r="H36" t="s">
        <v>33</v>
      </c>
      <c r="I36" t="s">
        <v>33</v>
      </c>
      <c r="J36" t="s">
        <v>33</v>
      </c>
      <c r="K36" t="s">
        <v>33</v>
      </c>
      <c r="L36" t="s">
        <v>35</v>
      </c>
      <c r="M36" t="s">
        <v>35</v>
      </c>
      <c r="N36">
        <v>160</v>
      </c>
      <c r="O36">
        <v>1</v>
      </c>
      <c r="P36" t="s">
        <v>66</v>
      </c>
      <c r="Q36">
        <v>9</v>
      </c>
      <c r="R36">
        <v>8</v>
      </c>
      <c r="S36">
        <v>8.5</v>
      </c>
      <c r="T36" t="s">
        <v>37</v>
      </c>
      <c r="U36" t="s">
        <v>33</v>
      </c>
      <c r="V36" t="s">
        <v>34</v>
      </c>
      <c r="W36" t="s">
        <v>33</v>
      </c>
      <c r="X36" t="s">
        <v>33</v>
      </c>
      <c r="Y36" t="s">
        <v>33</v>
      </c>
      <c r="Z36" t="s">
        <v>34</v>
      </c>
      <c r="AA36" t="s">
        <v>34</v>
      </c>
      <c r="AB36" t="s">
        <v>45</v>
      </c>
      <c r="AC36">
        <v>0</v>
      </c>
      <c r="AD36">
        <v>8.5</v>
      </c>
      <c r="AE36" t="s">
        <v>39</v>
      </c>
      <c r="AF36" t="str">
        <f>_xlfn.XLOOKUP(DermAI_Data[[#This Row],[diagnostic]],Diagnosis_lookup!$A$2:$A$7,Diagnosis_lookup!$B$2:$B$7,"Not Found")</f>
        <v>Seborreic keratosis</v>
      </c>
    </row>
    <row r="37" spans="1:32" x14ac:dyDescent="0.25">
      <c r="A37" t="s">
        <v>95</v>
      </c>
      <c r="B37">
        <v>63</v>
      </c>
      <c r="C37" t="s">
        <v>41</v>
      </c>
      <c r="D37" t="s">
        <v>79</v>
      </c>
      <c r="E37" t="s">
        <v>33</v>
      </c>
      <c r="F37" t="s">
        <v>33</v>
      </c>
      <c r="G37" t="s">
        <v>33</v>
      </c>
      <c r="H37" t="s">
        <v>33</v>
      </c>
      <c r="I37" t="s">
        <v>33</v>
      </c>
      <c r="J37" t="s">
        <v>33</v>
      </c>
      <c r="K37" t="s">
        <v>33</v>
      </c>
      <c r="L37" t="s">
        <v>42</v>
      </c>
      <c r="M37" t="s">
        <v>42</v>
      </c>
      <c r="N37">
        <v>305</v>
      </c>
      <c r="O37">
        <v>0</v>
      </c>
      <c r="P37" t="s">
        <v>47</v>
      </c>
      <c r="Q37">
        <v>0</v>
      </c>
      <c r="R37">
        <v>0</v>
      </c>
      <c r="S37">
        <v>0</v>
      </c>
      <c r="T37" t="s">
        <v>44</v>
      </c>
      <c r="U37" t="s">
        <v>34</v>
      </c>
      <c r="V37" t="s">
        <v>33</v>
      </c>
      <c r="W37" t="s">
        <v>33</v>
      </c>
      <c r="X37" t="s">
        <v>33</v>
      </c>
      <c r="Y37" t="s">
        <v>33</v>
      </c>
      <c r="Z37" t="s">
        <v>33</v>
      </c>
      <c r="AA37" t="s">
        <v>33</v>
      </c>
      <c r="AB37" t="s">
        <v>48</v>
      </c>
      <c r="AC37">
        <v>0</v>
      </c>
      <c r="AD37">
        <v>0</v>
      </c>
      <c r="AE37" t="s">
        <v>39</v>
      </c>
      <c r="AF37" t="str">
        <f>_xlfn.XLOOKUP(DermAI_Data[[#This Row],[diagnostic]],Diagnosis_lookup!$A$2:$A$7,Diagnosis_lookup!$B$2:$B$7,"Not Found")</f>
        <v>Actinic keratosis</v>
      </c>
    </row>
    <row r="38" spans="1:32" x14ac:dyDescent="0.25">
      <c r="A38" t="s">
        <v>96</v>
      </c>
      <c r="B38">
        <v>55</v>
      </c>
      <c r="C38" t="s">
        <v>51</v>
      </c>
      <c r="D38" t="s">
        <v>79</v>
      </c>
      <c r="E38" t="s">
        <v>33</v>
      </c>
      <c r="F38" t="s">
        <v>33</v>
      </c>
      <c r="G38" t="s">
        <v>33</v>
      </c>
      <c r="H38" t="s">
        <v>33</v>
      </c>
      <c r="I38" t="s">
        <v>33</v>
      </c>
      <c r="J38" t="s">
        <v>33</v>
      </c>
      <c r="K38" t="s">
        <v>33</v>
      </c>
      <c r="L38" t="s">
        <v>42</v>
      </c>
      <c r="M38" t="s">
        <v>42</v>
      </c>
      <c r="N38">
        <v>313</v>
      </c>
      <c r="O38">
        <v>0</v>
      </c>
      <c r="P38" t="s">
        <v>36</v>
      </c>
      <c r="Q38">
        <v>0</v>
      </c>
      <c r="R38">
        <v>0</v>
      </c>
      <c r="S38">
        <v>0</v>
      </c>
      <c r="T38" t="s">
        <v>44</v>
      </c>
      <c r="U38" t="s">
        <v>33</v>
      </c>
      <c r="V38" t="s">
        <v>33</v>
      </c>
      <c r="W38" t="s">
        <v>33</v>
      </c>
      <c r="X38" t="s">
        <v>33</v>
      </c>
      <c r="Y38" t="s">
        <v>33</v>
      </c>
      <c r="Z38" t="s">
        <v>33</v>
      </c>
      <c r="AA38" t="s">
        <v>33</v>
      </c>
      <c r="AB38" t="s">
        <v>48</v>
      </c>
      <c r="AC38">
        <v>0</v>
      </c>
      <c r="AD38">
        <v>0</v>
      </c>
      <c r="AE38" t="s">
        <v>39</v>
      </c>
      <c r="AF38" t="str">
        <f>_xlfn.XLOOKUP(DermAI_Data[[#This Row],[diagnostic]],Diagnosis_lookup!$A$2:$A$7,Diagnosis_lookup!$B$2:$B$7,"Not Found")</f>
        <v>Actinic keratosis</v>
      </c>
    </row>
    <row r="39" spans="1:32" x14ac:dyDescent="0.25">
      <c r="A39" t="s">
        <v>97</v>
      </c>
      <c r="B39">
        <v>57</v>
      </c>
      <c r="C39" t="s">
        <v>51</v>
      </c>
      <c r="D39" t="s">
        <v>79</v>
      </c>
      <c r="E39" t="s">
        <v>33</v>
      </c>
      <c r="F39" t="s">
        <v>33</v>
      </c>
      <c r="G39" t="s">
        <v>33</v>
      </c>
      <c r="H39" t="s">
        <v>33</v>
      </c>
      <c r="I39" t="s">
        <v>33</v>
      </c>
      <c r="J39" t="s">
        <v>33</v>
      </c>
      <c r="K39" t="s">
        <v>33</v>
      </c>
      <c r="L39" t="s">
        <v>42</v>
      </c>
      <c r="M39" t="s">
        <v>42</v>
      </c>
      <c r="N39">
        <v>318</v>
      </c>
      <c r="O39">
        <v>0</v>
      </c>
      <c r="P39" t="s">
        <v>36</v>
      </c>
      <c r="Q39">
        <v>0</v>
      </c>
      <c r="R39">
        <v>0</v>
      </c>
      <c r="S39">
        <v>0</v>
      </c>
      <c r="T39" t="s">
        <v>44</v>
      </c>
      <c r="U39" t="s">
        <v>33</v>
      </c>
      <c r="V39" t="s">
        <v>34</v>
      </c>
      <c r="W39" t="s">
        <v>33</v>
      </c>
      <c r="X39" t="s">
        <v>33</v>
      </c>
      <c r="Y39" t="s">
        <v>33</v>
      </c>
      <c r="Z39" t="s">
        <v>33</v>
      </c>
      <c r="AA39" t="s">
        <v>33</v>
      </c>
      <c r="AB39" t="s">
        <v>45</v>
      </c>
      <c r="AC39">
        <v>0</v>
      </c>
      <c r="AD39">
        <v>0</v>
      </c>
      <c r="AE39" t="s">
        <v>39</v>
      </c>
      <c r="AF39" t="str">
        <f>_xlfn.XLOOKUP(DermAI_Data[[#This Row],[diagnostic]],Diagnosis_lookup!$A$2:$A$7,Diagnosis_lookup!$B$2:$B$7,"Not Found")</f>
        <v>Seborreic keratosis</v>
      </c>
    </row>
    <row r="40" spans="1:32" x14ac:dyDescent="0.25">
      <c r="A40" t="s">
        <v>98</v>
      </c>
      <c r="B40">
        <v>45</v>
      </c>
      <c r="C40" t="s">
        <v>51</v>
      </c>
      <c r="D40" t="s">
        <v>79</v>
      </c>
      <c r="E40" t="s">
        <v>33</v>
      </c>
      <c r="F40" t="s">
        <v>33</v>
      </c>
      <c r="G40" t="s">
        <v>33</v>
      </c>
      <c r="H40" t="s">
        <v>33</v>
      </c>
      <c r="I40" t="s">
        <v>33</v>
      </c>
      <c r="J40" t="s">
        <v>33</v>
      </c>
      <c r="K40" t="s">
        <v>33</v>
      </c>
      <c r="L40" t="s">
        <v>42</v>
      </c>
      <c r="M40" t="s">
        <v>42</v>
      </c>
      <c r="N40">
        <v>322</v>
      </c>
      <c r="O40">
        <v>0</v>
      </c>
      <c r="P40" t="s">
        <v>63</v>
      </c>
      <c r="Q40">
        <v>0</v>
      </c>
      <c r="R40">
        <v>0</v>
      </c>
      <c r="S40">
        <v>0</v>
      </c>
      <c r="T40" t="s">
        <v>44</v>
      </c>
      <c r="U40" t="s">
        <v>34</v>
      </c>
      <c r="V40" t="s">
        <v>33</v>
      </c>
      <c r="W40" t="s">
        <v>33</v>
      </c>
      <c r="X40" t="s">
        <v>33</v>
      </c>
      <c r="Y40" t="s">
        <v>33</v>
      </c>
      <c r="Z40" t="s">
        <v>33</v>
      </c>
      <c r="AA40" t="s">
        <v>33</v>
      </c>
      <c r="AB40" t="s">
        <v>48</v>
      </c>
      <c r="AC40">
        <v>0</v>
      </c>
      <c r="AD40">
        <v>0</v>
      </c>
      <c r="AE40" t="s">
        <v>39</v>
      </c>
      <c r="AF40" t="str">
        <f>_xlfn.XLOOKUP(DermAI_Data[[#This Row],[diagnostic]],Diagnosis_lookup!$A$2:$A$7,Diagnosis_lookup!$B$2:$B$7,"Not Found")</f>
        <v>Actinic keratosis</v>
      </c>
    </row>
    <row r="41" spans="1:32" x14ac:dyDescent="0.25">
      <c r="A41" t="s">
        <v>99</v>
      </c>
      <c r="B41">
        <v>70</v>
      </c>
      <c r="C41" t="s">
        <v>41</v>
      </c>
      <c r="D41" t="s">
        <v>79</v>
      </c>
      <c r="E41" t="s">
        <v>33</v>
      </c>
      <c r="F41" t="s">
        <v>33</v>
      </c>
      <c r="G41" t="s">
        <v>33</v>
      </c>
      <c r="H41" t="s">
        <v>33</v>
      </c>
      <c r="I41" t="s">
        <v>33</v>
      </c>
      <c r="J41" t="s">
        <v>33</v>
      </c>
      <c r="K41" t="s">
        <v>33</v>
      </c>
      <c r="L41" t="s">
        <v>42</v>
      </c>
      <c r="M41" t="s">
        <v>42</v>
      </c>
      <c r="N41">
        <v>324</v>
      </c>
      <c r="O41">
        <v>0</v>
      </c>
      <c r="P41" t="s">
        <v>36</v>
      </c>
      <c r="Q41">
        <v>0</v>
      </c>
      <c r="R41">
        <v>0</v>
      </c>
      <c r="S41">
        <v>0</v>
      </c>
      <c r="T41" t="s">
        <v>44</v>
      </c>
      <c r="U41" t="s">
        <v>33</v>
      </c>
      <c r="V41" t="s">
        <v>33</v>
      </c>
      <c r="W41" t="s">
        <v>33</v>
      </c>
      <c r="X41" t="s">
        <v>33</v>
      </c>
      <c r="Y41" t="s">
        <v>33</v>
      </c>
      <c r="Z41" t="s">
        <v>34</v>
      </c>
      <c r="AA41" t="s">
        <v>33</v>
      </c>
      <c r="AB41" t="s">
        <v>45</v>
      </c>
      <c r="AC41">
        <v>0</v>
      </c>
      <c r="AD41">
        <v>0</v>
      </c>
      <c r="AE41" t="s">
        <v>39</v>
      </c>
      <c r="AF41" t="str">
        <f>_xlfn.XLOOKUP(DermAI_Data[[#This Row],[diagnostic]],Diagnosis_lookup!$A$2:$A$7,Diagnosis_lookup!$B$2:$B$7,"Not Found")</f>
        <v>Seborreic keratosis</v>
      </c>
    </row>
    <row r="42" spans="1:32" x14ac:dyDescent="0.25">
      <c r="A42" t="s">
        <v>100</v>
      </c>
      <c r="B42">
        <v>68</v>
      </c>
      <c r="C42" t="s">
        <v>41</v>
      </c>
      <c r="D42" t="s">
        <v>32</v>
      </c>
      <c r="E42" t="s">
        <v>33</v>
      </c>
      <c r="F42" t="s">
        <v>33</v>
      </c>
      <c r="G42" t="s">
        <v>34</v>
      </c>
      <c r="H42" t="s">
        <v>34</v>
      </c>
      <c r="I42" t="s">
        <v>34</v>
      </c>
      <c r="J42" t="s">
        <v>34</v>
      </c>
      <c r="K42" t="s">
        <v>34</v>
      </c>
      <c r="L42" t="s">
        <v>35</v>
      </c>
      <c r="M42" t="s">
        <v>35</v>
      </c>
      <c r="N42">
        <v>162</v>
      </c>
      <c r="O42">
        <v>2</v>
      </c>
      <c r="P42" t="s">
        <v>36</v>
      </c>
      <c r="Q42">
        <v>5</v>
      </c>
      <c r="R42">
        <v>3</v>
      </c>
      <c r="S42">
        <v>4</v>
      </c>
      <c r="T42" t="s">
        <v>44</v>
      </c>
      <c r="U42" t="s">
        <v>34</v>
      </c>
      <c r="V42" t="s">
        <v>34</v>
      </c>
      <c r="W42" t="s">
        <v>33</v>
      </c>
      <c r="X42" t="s">
        <v>33</v>
      </c>
      <c r="Y42" t="s">
        <v>33</v>
      </c>
      <c r="Z42" t="s">
        <v>34</v>
      </c>
      <c r="AA42" t="s">
        <v>34</v>
      </c>
      <c r="AB42" t="s">
        <v>48</v>
      </c>
      <c r="AC42">
        <v>0</v>
      </c>
      <c r="AD42">
        <v>4</v>
      </c>
      <c r="AE42" t="s">
        <v>39</v>
      </c>
      <c r="AF42" t="str">
        <f>_xlfn.XLOOKUP(DermAI_Data[[#This Row],[diagnostic]],Diagnosis_lookup!$A$2:$A$7,Diagnosis_lookup!$B$2:$B$7,"Not Found")</f>
        <v>Actinic keratosis</v>
      </c>
    </row>
    <row r="43" spans="1:32" x14ac:dyDescent="0.25">
      <c r="A43" t="s">
        <v>101</v>
      </c>
      <c r="B43">
        <v>47</v>
      </c>
      <c r="C43" t="s">
        <v>51</v>
      </c>
      <c r="D43" t="s">
        <v>32</v>
      </c>
      <c r="E43" t="s">
        <v>33</v>
      </c>
      <c r="F43" t="s">
        <v>33</v>
      </c>
      <c r="G43" t="s">
        <v>33</v>
      </c>
      <c r="H43" t="s">
        <v>33</v>
      </c>
      <c r="I43" t="s">
        <v>33</v>
      </c>
      <c r="J43" t="s">
        <v>33</v>
      </c>
      <c r="K43" t="s">
        <v>33</v>
      </c>
      <c r="L43" t="s">
        <v>42</v>
      </c>
      <c r="M43" t="s">
        <v>42</v>
      </c>
      <c r="N43">
        <v>342</v>
      </c>
      <c r="O43">
        <v>0</v>
      </c>
      <c r="P43" t="s">
        <v>47</v>
      </c>
      <c r="Q43">
        <v>0</v>
      </c>
      <c r="R43">
        <v>0</v>
      </c>
      <c r="S43">
        <v>0</v>
      </c>
      <c r="T43" t="s">
        <v>44</v>
      </c>
      <c r="U43" t="s">
        <v>34</v>
      </c>
      <c r="V43" t="s">
        <v>33</v>
      </c>
      <c r="W43" t="s">
        <v>33</v>
      </c>
      <c r="X43" t="s">
        <v>33</v>
      </c>
      <c r="Y43" t="s">
        <v>33</v>
      </c>
      <c r="Z43" t="s">
        <v>33</v>
      </c>
      <c r="AA43" t="s">
        <v>33</v>
      </c>
      <c r="AB43" t="s">
        <v>48</v>
      </c>
      <c r="AC43">
        <v>0</v>
      </c>
      <c r="AD43">
        <v>0</v>
      </c>
      <c r="AE43" t="s">
        <v>39</v>
      </c>
      <c r="AF43" t="str">
        <f>_xlfn.XLOOKUP(DermAI_Data[[#This Row],[diagnostic]],Diagnosis_lookup!$A$2:$A$7,Diagnosis_lookup!$B$2:$B$7,"Not Found")</f>
        <v>Actinic keratosis</v>
      </c>
    </row>
    <row r="44" spans="1:32" x14ac:dyDescent="0.25">
      <c r="A44" t="s">
        <v>102</v>
      </c>
      <c r="B44">
        <v>44</v>
      </c>
      <c r="C44" t="s">
        <v>58</v>
      </c>
      <c r="D44" t="s">
        <v>32</v>
      </c>
      <c r="E44" t="s">
        <v>33</v>
      </c>
      <c r="F44" t="s">
        <v>33</v>
      </c>
      <c r="G44" t="s">
        <v>33</v>
      </c>
      <c r="H44" t="s">
        <v>33</v>
      </c>
      <c r="I44" t="s">
        <v>33</v>
      </c>
      <c r="J44" t="s">
        <v>33</v>
      </c>
      <c r="K44" t="s">
        <v>33</v>
      </c>
      <c r="L44" t="s">
        <v>42</v>
      </c>
      <c r="M44" t="s">
        <v>42</v>
      </c>
      <c r="N44">
        <v>373</v>
      </c>
      <c r="O44">
        <v>0</v>
      </c>
      <c r="P44" t="s">
        <v>47</v>
      </c>
      <c r="Q44">
        <v>0</v>
      </c>
      <c r="R44">
        <v>0</v>
      </c>
      <c r="S44">
        <v>0</v>
      </c>
      <c r="T44" t="s">
        <v>44</v>
      </c>
      <c r="U44" t="s">
        <v>34</v>
      </c>
      <c r="V44" t="s">
        <v>33</v>
      </c>
      <c r="W44" t="s">
        <v>33</v>
      </c>
      <c r="X44" t="s">
        <v>33</v>
      </c>
      <c r="Y44" t="s">
        <v>33</v>
      </c>
      <c r="Z44" t="s">
        <v>33</v>
      </c>
      <c r="AA44" t="s">
        <v>33</v>
      </c>
      <c r="AB44" t="s">
        <v>48</v>
      </c>
      <c r="AC44">
        <v>0</v>
      </c>
      <c r="AD44">
        <v>0</v>
      </c>
      <c r="AE44" t="s">
        <v>39</v>
      </c>
      <c r="AF44" t="str">
        <f>_xlfn.XLOOKUP(DermAI_Data[[#This Row],[diagnostic]],Diagnosis_lookup!$A$2:$A$7,Diagnosis_lookup!$B$2:$B$7,"Not Found")</f>
        <v>Actinic keratosis</v>
      </c>
    </row>
    <row r="45" spans="1:32" x14ac:dyDescent="0.25">
      <c r="A45" t="s">
        <v>103</v>
      </c>
      <c r="B45">
        <v>39</v>
      </c>
      <c r="C45" t="s">
        <v>58</v>
      </c>
      <c r="D45" t="s">
        <v>32</v>
      </c>
      <c r="E45" t="s">
        <v>33</v>
      </c>
      <c r="F45" t="s">
        <v>33</v>
      </c>
      <c r="G45" t="s">
        <v>33</v>
      </c>
      <c r="H45" t="s">
        <v>33</v>
      </c>
      <c r="I45" t="s">
        <v>33</v>
      </c>
      <c r="J45" t="s">
        <v>33</v>
      </c>
      <c r="K45" t="s">
        <v>33</v>
      </c>
      <c r="L45" t="s">
        <v>42</v>
      </c>
      <c r="M45" t="s">
        <v>42</v>
      </c>
      <c r="N45">
        <v>375</v>
      </c>
      <c r="O45">
        <v>0</v>
      </c>
      <c r="P45" t="s">
        <v>66</v>
      </c>
      <c r="Q45">
        <v>0</v>
      </c>
      <c r="R45">
        <v>0</v>
      </c>
      <c r="S45">
        <v>0</v>
      </c>
      <c r="T45" t="s">
        <v>44</v>
      </c>
      <c r="U45" t="s">
        <v>33</v>
      </c>
      <c r="V45" t="s">
        <v>34</v>
      </c>
      <c r="W45" t="s">
        <v>33</v>
      </c>
      <c r="X45" t="s">
        <v>33</v>
      </c>
      <c r="Y45" t="s">
        <v>33</v>
      </c>
      <c r="Z45" t="s">
        <v>34</v>
      </c>
      <c r="AA45" t="s">
        <v>33</v>
      </c>
      <c r="AB45" t="s">
        <v>38</v>
      </c>
      <c r="AC45">
        <v>0</v>
      </c>
      <c r="AD45">
        <v>0</v>
      </c>
      <c r="AE45" t="s">
        <v>39</v>
      </c>
      <c r="AF45" t="str">
        <f>_xlfn.XLOOKUP(DermAI_Data[[#This Row],[diagnostic]],Diagnosis_lookup!$A$2:$A$7,Diagnosis_lookup!$B$2:$B$7,"Not Found")</f>
        <v>Melanocytic nevus</v>
      </c>
    </row>
    <row r="46" spans="1:32" x14ac:dyDescent="0.25">
      <c r="A46" t="s">
        <v>104</v>
      </c>
      <c r="B46">
        <v>82</v>
      </c>
      <c r="C46" t="s">
        <v>41</v>
      </c>
      <c r="D46" t="s">
        <v>32</v>
      </c>
      <c r="E46" t="s">
        <v>34</v>
      </c>
      <c r="F46" t="s">
        <v>34</v>
      </c>
      <c r="G46" t="s">
        <v>34</v>
      </c>
      <c r="H46" t="s">
        <v>33</v>
      </c>
      <c r="I46" t="s">
        <v>34</v>
      </c>
      <c r="J46" t="s">
        <v>33</v>
      </c>
      <c r="K46" t="s">
        <v>33</v>
      </c>
      <c r="L46" t="s">
        <v>105</v>
      </c>
      <c r="M46" t="s">
        <v>105</v>
      </c>
      <c r="N46">
        <v>868</v>
      </c>
      <c r="O46">
        <v>2</v>
      </c>
      <c r="P46" t="s">
        <v>43</v>
      </c>
      <c r="Q46">
        <v>6</v>
      </c>
      <c r="R46">
        <v>6</v>
      </c>
      <c r="S46">
        <v>6</v>
      </c>
      <c r="T46" t="s">
        <v>37</v>
      </c>
      <c r="U46" t="s">
        <v>33</v>
      </c>
      <c r="V46" t="s">
        <v>34</v>
      </c>
      <c r="W46" t="s">
        <v>33</v>
      </c>
      <c r="X46" t="s">
        <v>34</v>
      </c>
      <c r="Y46" t="s">
        <v>33</v>
      </c>
      <c r="Z46" t="s">
        <v>33</v>
      </c>
      <c r="AA46" t="s">
        <v>34</v>
      </c>
      <c r="AB46" t="s">
        <v>106</v>
      </c>
      <c r="AC46">
        <v>1</v>
      </c>
      <c r="AD46">
        <v>6</v>
      </c>
      <c r="AE46" t="s">
        <v>56</v>
      </c>
      <c r="AF46" t="str">
        <f>_xlfn.XLOOKUP(DermAI_Data[[#This Row],[diagnostic]],Diagnosis_lookup!$A$2:$A$7,Diagnosis_lookup!$B$2:$B$7,"Not Found")</f>
        <v>Melanoma</v>
      </c>
    </row>
    <row r="47" spans="1:32" x14ac:dyDescent="0.25">
      <c r="A47" t="s">
        <v>107</v>
      </c>
      <c r="B47">
        <v>45</v>
      </c>
      <c r="C47" t="s">
        <v>51</v>
      </c>
      <c r="D47" t="s">
        <v>32</v>
      </c>
      <c r="E47" t="s">
        <v>33</v>
      </c>
      <c r="F47" t="s">
        <v>33</v>
      </c>
      <c r="G47" t="s">
        <v>33</v>
      </c>
      <c r="H47" t="s">
        <v>33</v>
      </c>
      <c r="I47" t="s">
        <v>33</v>
      </c>
      <c r="J47" t="s">
        <v>33</v>
      </c>
      <c r="K47" t="s">
        <v>33</v>
      </c>
      <c r="L47" t="s">
        <v>42</v>
      </c>
      <c r="M47" t="s">
        <v>42</v>
      </c>
      <c r="N47">
        <v>376</v>
      </c>
      <c r="O47">
        <v>0</v>
      </c>
      <c r="P47" t="s">
        <v>36</v>
      </c>
      <c r="Q47">
        <v>0</v>
      </c>
      <c r="R47">
        <v>0</v>
      </c>
      <c r="S47">
        <v>0</v>
      </c>
      <c r="T47" t="s">
        <v>44</v>
      </c>
      <c r="U47" t="s">
        <v>34</v>
      </c>
      <c r="V47" t="s">
        <v>33</v>
      </c>
      <c r="W47" t="s">
        <v>33</v>
      </c>
      <c r="X47" t="s">
        <v>33</v>
      </c>
      <c r="Y47" t="s">
        <v>33</v>
      </c>
      <c r="Z47" t="s">
        <v>33</v>
      </c>
      <c r="AA47" t="s">
        <v>33</v>
      </c>
      <c r="AB47" t="s">
        <v>48</v>
      </c>
      <c r="AC47">
        <v>0</v>
      </c>
      <c r="AD47">
        <v>0</v>
      </c>
      <c r="AE47" t="s">
        <v>39</v>
      </c>
      <c r="AF47" t="str">
        <f>_xlfn.XLOOKUP(DermAI_Data[[#This Row],[diagnostic]],Diagnosis_lookup!$A$2:$A$7,Diagnosis_lookup!$B$2:$B$7,"Not Found")</f>
        <v>Actinic keratosis</v>
      </c>
    </row>
    <row r="48" spans="1:32" x14ac:dyDescent="0.25">
      <c r="A48" t="s">
        <v>108</v>
      </c>
      <c r="B48">
        <v>41</v>
      </c>
      <c r="C48" t="s">
        <v>58</v>
      </c>
      <c r="D48" t="s">
        <v>32</v>
      </c>
      <c r="E48" t="s">
        <v>33</v>
      </c>
      <c r="F48" t="s">
        <v>33</v>
      </c>
      <c r="G48" t="s">
        <v>33</v>
      </c>
      <c r="H48" t="s">
        <v>33</v>
      </c>
      <c r="I48" t="s">
        <v>33</v>
      </c>
      <c r="J48" t="s">
        <v>33</v>
      </c>
      <c r="K48" t="s">
        <v>33</v>
      </c>
      <c r="L48" t="s">
        <v>42</v>
      </c>
      <c r="M48" t="s">
        <v>42</v>
      </c>
      <c r="N48">
        <v>378</v>
      </c>
      <c r="O48">
        <v>0</v>
      </c>
      <c r="P48" t="s">
        <v>47</v>
      </c>
      <c r="Q48">
        <v>0</v>
      </c>
      <c r="R48">
        <v>0</v>
      </c>
      <c r="S48">
        <v>0</v>
      </c>
      <c r="T48" t="s">
        <v>44</v>
      </c>
      <c r="U48" t="s">
        <v>34</v>
      </c>
      <c r="V48" t="s">
        <v>33</v>
      </c>
      <c r="W48" t="s">
        <v>33</v>
      </c>
      <c r="X48" t="s">
        <v>33</v>
      </c>
      <c r="Y48" t="s">
        <v>33</v>
      </c>
      <c r="Z48" t="s">
        <v>33</v>
      </c>
      <c r="AA48" t="s">
        <v>33</v>
      </c>
      <c r="AB48" t="s">
        <v>48</v>
      </c>
      <c r="AC48">
        <v>0</v>
      </c>
      <c r="AD48">
        <v>0</v>
      </c>
      <c r="AE48" t="s">
        <v>39</v>
      </c>
      <c r="AF48" t="str">
        <f>_xlfn.XLOOKUP(DermAI_Data[[#This Row],[diagnostic]],Diagnosis_lookup!$A$2:$A$7,Diagnosis_lookup!$B$2:$B$7,"Not Found")</f>
        <v>Actinic keratosis</v>
      </c>
    </row>
    <row r="49" spans="1:32" x14ac:dyDescent="0.25">
      <c r="A49" t="s">
        <v>109</v>
      </c>
      <c r="B49">
        <v>53</v>
      </c>
      <c r="C49" t="s">
        <v>51</v>
      </c>
      <c r="D49" t="s">
        <v>32</v>
      </c>
      <c r="E49" t="s">
        <v>33</v>
      </c>
      <c r="F49" t="s">
        <v>33</v>
      </c>
      <c r="G49" t="s">
        <v>33</v>
      </c>
      <c r="H49" t="s">
        <v>33</v>
      </c>
      <c r="I49" t="s">
        <v>33</v>
      </c>
      <c r="J49" t="s">
        <v>33</v>
      </c>
      <c r="K49" t="s">
        <v>33</v>
      </c>
      <c r="L49" t="s">
        <v>42</v>
      </c>
      <c r="M49" t="s">
        <v>42</v>
      </c>
      <c r="N49">
        <v>379</v>
      </c>
      <c r="O49">
        <v>0</v>
      </c>
      <c r="P49" t="s">
        <v>110</v>
      </c>
      <c r="Q49">
        <v>0</v>
      </c>
      <c r="R49">
        <v>0</v>
      </c>
      <c r="S49">
        <v>0</v>
      </c>
      <c r="T49" t="s">
        <v>44</v>
      </c>
      <c r="U49" t="s">
        <v>34</v>
      </c>
      <c r="V49" t="s">
        <v>33</v>
      </c>
      <c r="W49" t="s">
        <v>33</v>
      </c>
      <c r="X49" t="s">
        <v>33</v>
      </c>
      <c r="Y49" t="s">
        <v>33</v>
      </c>
      <c r="Z49" t="s">
        <v>33</v>
      </c>
      <c r="AA49" t="s">
        <v>33</v>
      </c>
      <c r="AB49" t="s">
        <v>48</v>
      </c>
      <c r="AC49">
        <v>0</v>
      </c>
      <c r="AD49">
        <v>0</v>
      </c>
      <c r="AE49" t="s">
        <v>39</v>
      </c>
      <c r="AF49" t="str">
        <f>_xlfn.XLOOKUP(DermAI_Data[[#This Row],[diagnostic]],Diagnosis_lookup!$A$2:$A$7,Diagnosis_lookup!$B$2:$B$7,"Not Found")</f>
        <v>Actinic keratosis</v>
      </c>
    </row>
    <row r="50" spans="1:32" x14ac:dyDescent="0.25">
      <c r="A50" t="s">
        <v>111</v>
      </c>
      <c r="B50">
        <v>41</v>
      </c>
      <c r="C50" t="s">
        <v>58</v>
      </c>
      <c r="D50" t="s">
        <v>32</v>
      </c>
      <c r="E50" t="s">
        <v>33</v>
      </c>
      <c r="F50" t="s">
        <v>33</v>
      </c>
      <c r="G50" t="s">
        <v>33</v>
      </c>
      <c r="H50" t="s">
        <v>33</v>
      </c>
      <c r="I50" t="s">
        <v>33</v>
      </c>
      <c r="J50" t="s">
        <v>33</v>
      </c>
      <c r="K50" t="s">
        <v>33</v>
      </c>
      <c r="L50" t="s">
        <v>42</v>
      </c>
      <c r="M50" t="s">
        <v>42</v>
      </c>
      <c r="N50">
        <v>381</v>
      </c>
      <c r="O50">
        <v>0</v>
      </c>
      <c r="P50" t="s">
        <v>47</v>
      </c>
      <c r="Q50">
        <v>0</v>
      </c>
      <c r="R50">
        <v>0</v>
      </c>
      <c r="S50">
        <v>0</v>
      </c>
      <c r="T50" t="s">
        <v>44</v>
      </c>
      <c r="U50" t="s">
        <v>33</v>
      </c>
      <c r="V50" t="s">
        <v>33</v>
      </c>
      <c r="W50" t="s">
        <v>33</v>
      </c>
      <c r="X50" t="s">
        <v>33</v>
      </c>
      <c r="Y50" t="s">
        <v>33</v>
      </c>
      <c r="Z50" t="s">
        <v>33</v>
      </c>
      <c r="AA50" t="s">
        <v>33</v>
      </c>
      <c r="AB50" t="s">
        <v>48</v>
      </c>
      <c r="AC50">
        <v>0</v>
      </c>
      <c r="AD50">
        <v>0</v>
      </c>
      <c r="AE50" t="s">
        <v>39</v>
      </c>
      <c r="AF50" t="str">
        <f>_xlfn.XLOOKUP(DermAI_Data[[#This Row],[diagnostic]],Diagnosis_lookup!$A$2:$A$7,Diagnosis_lookup!$B$2:$B$7,"Not Found")</f>
        <v>Actinic keratosis</v>
      </c>
    </row>
    <row r="51" spans="1:32" x14ac:dyDescent="0.25">
      <c r="A51" t="s">
        <v>112</v>
      </c>
      <c r="B51">
        <v>62</v>
      </c>
      <c r="C51" t="s">
        <v>41</v>
      </c>
      <c r="D51" t="s">
        <v>79</v>
      </c>
      <c r="E51" t="s">
        <v>33</v>
      </c>
      <c r="F51" t="s">
        <v>33</v>
      </c>
      <c r="G51" t="s">
        <v>33</v>
      </c>
      <c r="H51" t="s">
        <v>33</v>
      </c>
      <c r="I51" t="s">
        <v>34</v>
      </c>
      <c r="J51" t="s">
        <v>33</v>
      </c>
      <c r="K51" t="s">
        <v>34</v>
      </c>
      <c r="L51" t="s">
        <v>105</v>
      </c>
      <c r="M51" t="s">
        <v>105</v>
      </c>
      <c r="N51">
        <v>165</v>
      </c>
      <c r="O51">
        <v>3</v>
      </c>
      <c r="P51" t="s">
        <v>68</v>
      </c>
      <c r="Q51">
        <v>6</v>
      </c>
      <c r="R51">
        <v>4</v>
      </c>
      <c r="S51">
        <v>5</v>
      </c>
      <c r="T51" t="s">
        <v>37</v>
      </c>
      <c r="U51" t="s">
        <v>33</v>
      </c>
      <c r="V51" t="s">
        <v>34</v>
      </c>
      <c r="W51" t="s">
        <v>33</v>
      </c>
      <c r="X51" t="s">
        <v>33</v>
      </c>
      <c r="Y51" t="s">
        <v>33</v>
      </c>
      <c r="Z51" t="s">
        <v>34</v>
      </c>
      <c r="AA51" t="s">
        <v>34</v>
      </c>
      <c r="AB51" t="s">
        <v>55</v>
      </c>
      <c r="AC51">
        <v>1</v>
      </c>
      <c r="AD51">
        <v>5</v>
      </c>
      <c r="AE51" t="s">
        <v>56</v>
      </c>
      <c r="AF51" t="str">
        <f>_xlfn.XLOOKUP(DermAI_Data[[#This Row],[diagnostic]],Diagnosis_lookup!$A$2:$A$7,Diagnosis_lookup!$B$2:$B$7,"Not Found")</f>
        <v>Basal cell carcinoma</v>
      </c>
    </row>
    <row r="52" spans="1:32" x14ac:dyDescent="0.25">
      <c r="A52" t="s">
        <v>113</v>
      </c>
      <c r="B52">
        <v>57</v>
      </c>
      <c r="C52" t="s">
        <v>51</v>
      </c>
      <c r="D52" t="s">
        <v>79</v>
      </c>
      <c r="E52" t="s">
        <v>33</v>
      </c>
      <c r="F52" t="s">
        <v>33</v>
      </c>
      <c r="G52" t="s">
        <v>33</v>
      </c>
      <c r="H52" t="s">
        <v>33</v>
      </c>
      <c r="I52" t="s">
        <v>33</v>
      </c>
      <c r="J52" t="s">
        <v>33</v>
      </c>
      <c r="K52" t="s">
        <v>33</v>
      </c>
      <c r="L52" t="s">
        <v>42</v>
      </c>
      <c r="M52" t="s">
        <v>42</v>
      </c>
      <c r="N52">
        <v>402</v>
      </c>
      <c r="O52">
        <v>0</v>
      </c>
      <c r="P52" t="s">
        <v>66</v>
      </c>
      <c r="Q52">
        <v>0</v>
      </c>
      <c r="R52">
        <v>0</v>
      </c>
      <c r="S52">
        <v>0</v>
      </c>
      <c r="T52" t="s">
        <v>44</v>
      </c>
      <c r="U52" t="s">
        <v>33</v>
      </c>
      <c r="V52" t="s">
        <v>34</v>
      </c>
      <c r="W52" t="s">
        <v>33</v>
      </c>
      <c r="X52" t="s">
        <v>33</v>
      </c>
      <c r="Y52" t="s">
        <v>33</v>
      </c>
      <c r="Z52" t="s">
        <v>34</v>
      </c>
      <c r="AA52" t="s">
        <v>33</v>
      </c>
      <c r="AB52" t="s">
        <v>45</v>
      </c>
      <c r="AC52">
        <v>0</v>
      </c>
      <c r="AD52">
        <v>0</v>
      </c>
      <c r="AE52" t="s">
        <v>39</v>
      </c>
      <c r="AF52" t="str">
        <f>_xlfn.XLOOKUP(DermAI_Data[[#This Row],[diagnostic]],Diagnosis_lookup!$A$2:$A$7,Diagnosis_lookup!$B$2:$B$7,"Not Found")</f>
        <v>Seborreic keratosis</v>
      </c>
    </row>
    <row r="53" spans="1:32" x14ac:dyDescent="0.25">
      <c r="A53" t="s">
        <v>114</v>
      </c>
      <c r="B53">
        <v>57</v>
      </c>
      <c r="C53" t="s">
        <v>51</v>
      </c>
      <c r="D53" t="s">
        <v>79</v>
      </c>
      <c r="E53" t="s">
        <v>33</v>
      </c>
      <c r="F53" t="s">
        <v>33</v>
      </c>
      <c r="G53" t="s">
        <v>33</v>
      </c>
      <c r="H53" t="s">
        <v>33</v>
      </c>
      <c r="I53" t="s">
        <v>33</v>
      </c>
      <c r="J53" t="s">
        <v>33</v>
      </c>
      <c r="K53" t="s">
        <v>33</v>
      </c>
      <c r="L53" t="s">
        <v>42</v>
      </c>
      <c r="M53" t="s">
        <v>42</v>
      </c>
      <c r="N53">
        <v>408</v>
      </c>
      <c r="O53">
        <v>0</v>
      </c>
      <c r="P53" t="s">
        <v>36</v>
      </c>
      <c r="Q53">
        <v>0</v>
      </c>
      <c r="R53">
        <v>0</v>
      </c>
      <c r="S53">
        <v>0</v>
      </c>
      <c r="T53" t="s">
        <v>44</v>
      </c>
      <c r="U53" t="s">
        <v>34</v>
      </c>
      <c r="V53" t="s">
        <v>33</v>
      </c>
      <c r="W53" t="s">
        <v>33</v>
      </c>
      <c r="X53" t="s">
        <v>33</v>
      </c>
      <c r="Y53" t="s">
        <v>33</v>
      </c>
      <c r="Z53" t="s">
        <v>33</v>
      </c>
      <c r="AA53" t="s">
        <v>33</v>
      </c>
      <c r="AB53" t="s">
        <v>48</v>
      </c>
      <c r="AC53">
        <v>0</v>
      </c>
      <c r="AD53">
        <v>0</v>
      </c>
      <c r="AE53" t="s">
        <v>39</v>
      </c>
      <c r="AF53" t="str">
        <f>_xlfn.XLOOKUP(DermAI_Data[[#This Row],[diagnostic]],Diagnosis_lookup!$A$2:$A$7,Diagnosis_lookup!$B$2:$B$7,"Not Found")</f>
        <v>Actinic keratosis</v>
      </c>
    </row>
    <row r="54" spans="1:32" x14ac:dyDescent="0.25">
      <c r="A54" t="s">
        <v>115</v>
      </c>
      <c r="B54">
        <v>75</v>
      </c>
      <c r="C54" t="s">
        <v>41</v>
      </c>
      <c r="D54" t="s">
        <v>79</v>
      </c>
      <c r="E54" t="s">
        <v>33</v>
      </c>
      <c r="F54" t="s">
        <v>33</v>
      </c>
      <c r="G54" t="s">
        <v>33</v>
      </c>
      <c r="H54" t="s">
        <v>33</v>
      </c>
      <c r="I54" t="s">
        <v>33</v>
      </c>
      <c r="J54" t="s">
        <v>33</v>
      </c>
      <c r="K54" t="s">
        <v>33</v>
      </c>
      <c r="L54" t="s">
        <v>42</v>
      </c>
      <c r="M54" t="s">
        <v>42</v>
      </c>
      <c r="N54">
        <v>420</v>
      </c>
      <c r="O54">
        <v>0</v>
      </c>
      <c r="P54" t="s">
        <v>68</v>
      </c>
      <c r="Q54">
        <v>0</v>
      </c>
      <c r="R54">
        <v>0</v>
      </c>
      <c r="S54">
        <v>0</v>
      </c>
      <c r="T54" t="s">
        <v>44</v>
      </c>
      <c r="U54" t="s">
        <v>33</v>
      </c>
      <c r="V54" t="s">
        <v>34</v>
      </c>
      <c r="W54" t="s">
        <v>33</v>
      </c>
      <c r="X54" t="s">
        <v>33</v>
      </c>
      <c r="Y54" t="s">
        <v>33</v>
      </c>
      <c r="Z54" t="s">
        <v>33</v>
      </c>
      <c r="AA54" t="s">
        <v>33</v>
      </c>
      <c r="AB54" t="s">
        <v>45</v>
      </c>
      <c r="AC54">
        <v>0</v>
      </c>
      <c r="AD54">
        <v>0</v>
      </c>
      <c r="AE54" t="s">
        <v>39</v>
      </c>
      <c r="AF54" t="str">
        <f>_xlfn.XLOOKUP(DermAI_Data[[#This Row],[diagnostic]],Diagnosis_lookup!$A$2:$A$7,Diagnosis_lookup!$B$2:$B$7,"Not Found")</f>
        <v>Seborreic keratosis</v>
      </c>
    </row>
    <row r="55" spans="1:32" x14ac:dyDescent="0.25">
      <c r="A55" t="s">
        <v>116</v>
      </c>
      <c r="B55">
        <v>38</v>
      </c>
      <c r="C55" t="s">
        <v>58</v>
      </c>
      <c r="D55" t="s">
        <v>79</v>
      </c>
      <c r="E55" t="s">
        <v>33</v>
      </c>
      <c r="F55" t="s">
        <v>33</v>
      </c>
      <c r="G55" t="s">
        <v>33</v>
      </c>
      <c r="H55" t="s">
        <v>33</v>
      </c>
      <c r="I55" t="s">
        <v>33</v>
      </c>
      <c r="J55" t="s">
        <v>33</v>
      </c>
      <c r="K55" t="s">
        <v>33</v>
      </c>
      <c r="L55" t="s">
        <v>42</v>
      </c>
      <c r="M55" t="s">
        <v>42</v>
      </c>
      <c r="N55">
        <v>427</v>
      </c>
      <c r="O55">
        <v>0</v>
      </c>
      <c r="P55" t="s">
        <v>59</v>
      </c>
      <c r="Q55">
        <v>0</v>
      </c>
      <c r="R55">
        <v>0</v>
      </c>
      <c r="S55">
        <v>0</v>
      </c>
      <c r="T55" t="s">
        <v>44</v>
      </c>
      <c r="U55" t="s">
        <v>33</v>
      </c>
      <c r="V55" t="s">
        <v>34</v>
      </c>
      <c r="W55" t="s">
        <v>33</v>
      </c>
      <c r="X55" t="s">
        <v>33</v>
      </c>
      <c r="Y55" t="s">
        <v>33</v>
      </c>
      <c r="Z55" t="s">
        <v>34</v>
      </c>
      <c r="AA55" t="s">
        <v>33</v>
      </c>
      <c r="AB55" t="s">
        <v>38</v>
      </c>
      <c r="AC55">
        <v>0</v>
      </c>
      <c r="AD55">
        <v>0</v>
      </c>
      <c r="AE55" t="s">
        <v>39</v>
      </c>
      <c r="AF55" t="str">
        <f>_xlfn.XLOOKUP(DermAI_Data[[#This Row],[diagnostic]],Diagnosis_lookup!$A$2:$A$7,Diagnosis_lookup!$B$2:$B$7,"Not Found")</f>
        <v>Melanocytic nevus</v>
      </c>
    </row>
    <row r="56" spans="1:32" x14ac:dyDescent="0.25">
      <c r="A56" t="s">
        <v>117</v>
      </c>
      <c r="B56">
        <v>36</v>
      </c>
      <c r="C56" t="s">
        <v>58</v>
      </c>
      <c r="D56" t="s">
        <v>79</v>
      </c>
      <c r="E56" t="s">
        <v>33</v>
      </c>
      <c r="F56" t="s">
        <v>33</v>
      </c>
      <c r="G56" t="s">
        <v>33</v>
      </c>
      <c r="H56" t="s">
        <v>33</v>
      </c>
      <c r="I56" t="s">
        <v>33</v>
      </c>
      <c r="J56" t="s">
        <v>33</v>
      </c>
      <c r="K56" t="s">
        <v>33</v>
      </c>
      <c r="L56" t="s">
        <v>42</v>
      </c>
      <c r="M56" t="s">
        <v>42</v>
      </c>
      <c r="N56">
        <v>437</v>
      </c>
      <c r="O56">
        <v>0</v>
      </c>
      <c r="P56" t="s">
        <v>66</v>
      </c>
      <c r="Q56">
        <v>0</v>
      </c>
      <c r="R56">
        <v>0</v>
      </c>
      <c r="S56">
        <v>0</v>
      </c>
      <c r="T56" t="s">
        <v>44</v>
      </c>
      <c r="U56" t="s">
        <v>33</v>
      </c>
      <c r="V56" t="s">
        <v>34</v>
      </c>
      <c r="W56" t="s">
        <v>33</v>
      </c>
      <c r="X56" t="s">
        <v>33</v>
      </c>
      <c r="Y56" t="s">
        <v>33</v>
      </c>
      <c r="Z56" t="s">
        <v>34</v>
      </c>
      <c r="AA56" t="s">
        <v>33</v>
      </c>
      <c r="AB56" t="s">
        <v>38</v>
      </c>
      <c r="AC56">
        <v>0</v>
      </c>
      <c r="AD56">
        <v>0</v>
      </c>
      <c r="AE56" t="s">
        <v>39</v>
      </c>
      <c r="AF56" t="str">
        <f>_xlfn.XLOOKUP(DermAI_Data[[#This Row],[diagnostic]],Diagnosis_lookup!$A$2:$A$7,Diagnosis_lookup!$B$2:$B$7,"Not Found")</f>
        <v>Melanocytic nevus</v>
      </c>
    </row>
    <row r="57" spans="1:32" x14ac:dyDescent="0.25">
      <c r="A57" t="s">
        <v>118</v>
      </c>
      <c r="B57">
        <v>52</v>
      </c>
      <c r="C57" t="s">
        <v>51</v>
      </c>
      <c r="D57" t="s">
        <v>79</v>
      </c>
      <c r="E57" t="s">
        <v>33</v>
      </c>
      <c r="F57" t="s">
        <v>33</v>
      </c>
      <c r="G57" t="s">
        <v>33</v>
      </c>
      <c r="H57" t="s">
        <v>33</v>
      </c>
      <c r="I57" t="s">
        <v>33</v>
      </c>
      <c r="J57" t="s">
        <v>33</v>
      </c>
      <c r="K57" t="s">
        <v>33</v>
      </c>
      <c r="L57" t="s">
        <v>42</v>
      </c>
      <c r="M57" t="s">
        <v>42</v>
      </c>
      <c r="N57">
        <v>455</v>
      </c>
      <c r="O57">
        <v>0</v>
      </c>
      <c r="P57" t="s">
        <v>36</v>
      </c>
      <c r="Q57">
        <v>0</v>
      </c>
      <c r="R57">
        <v>0</v>
      </c>
      <c r="S57">
        <v>0</v>
      </c>
      <c r="T57" t="s">
        <v>44</v>
      </c>
      <c r="U57" t="s">
        <v>34</v>
      </c>
      <c r="V57" t="s">
        <v>33</v>
      </c>
      <c r="W57" t="s">
        <v>33</v>
      </c>
      <c r="X57" t="s">
        <v>33</v>
      </c>
      <c r="Y57" t="s">
        <v>33</v>
      </c>
      <c r="Z57" t="s">
        <v>33</v>
      </c>
      <c r="AA57" t="s">
        <v>33</v>
      </c>
      <c r="AB57" t="s">
        <v>48</v>
      </c>
      <c r="AC57">
        <v>0</v>
      </c>
      <c r="AD57">
        <v>0</v>
      </c>
      <c r="AE57" t="s">
        <v>39</v>
      </c>
      <c r="AF57" t="str">
        <f>_xlfn.XLOOKUP(DermAI_Data[[#This Row],[diagnostic]],Diagnosis_lookup!$A$2:$A$7,Diagnosis_lookup!$B$2:$B$7,"Not Found")</f>
        <v>Actinic keratosis</v>
      </c>
    </row>
    <row r="58" spans="1:32" x14ac:dyDescent="0.25">
      <c r="A58" t="s">
        <v>119</v>
      </c>
      <c r="B58">
        <v>47</v>
      </c>
      <c r="C58" t="s">
        <v>51</v>
      </c>
      <c r="D58" t="s">
        <v>79</v>
      </c>
      <c r="E58" t="s">
        <v>33</v>
      </c>
      <c r="F58" t="s">
        <v>33</v>
      </c>
      <c r="G58" t="s">
        <v>33</v>
      </c>
      <c r="H58" t="s">
        <v>33</v>
      </c>
      <c r="I58" t="s">
        <v>33</v>
      </c>
      <c r="J58" t="s">
        <v>33</v>
      </c>
      <c r="K58" t="s">
        <v>33</v>
      </c>
      <c r="L58" t="s">
        <v>42</v>
      </c>
      <c r="M58" t="s">
        <v>42</v>
      </c>
      <c r="N58">
        <v>458</v>
      </c>
      <c r="O58">
        <v>0</v>
      </c>
      <c r="P58" t="s">
        <v>36</v>
      </c>
      <c r="Q58">
        <v>0</v>
      </c>
      <c r="R58">
        <v>0</v>
      </c>
      <c r="S58">
        <v>0</v>
      </c>
      <c r="T58" t="s">
        <v>44</v>
      </c>
      <c r="U58" t="s">
        <v>33</v>
      </c>
      <c r="V58" t="s">
        <v>34</v>
      </c>
      <c r="W58" t="s">
        <v>33</v>
      </c>
      <c r="X58" t="s">
        <v>33</v>
      </c>
      <c r="Y58" t="s">
        <v>33</v>
      </c>
      <c r="Z58" t="s">
        <v>34</v>
      </c>
      <c r="AA58" t="s">
        <v>33</v>
      </c>
      <c r="AB58" t="s">
        <v>38</v>
      </c>
      <c r="AC58">
        <v>0</v>
      </c>
      <c r="AD58">
        <v>0</v>
      </c>
      <c r="AE58" t="s">
        <v>39</v>
      </c>
      <c r="AF58" t="str">
        <f>_xlfn.XLOOKUP(DermAI_Data[[#This Row],[diagnostic]],Diagnosis_lookup!$A$2:$A$7,Diagnosis_lookup!$B$2:$B$7,"Not Found")</f>
        <v>Melanocytic nevus</v>
      </c>
    </row>
    <row r="59" spans="1:32" x14ac:dyDescent="0.25">
      <c r="A59" t="s">
        <v>120</v>
      </c>
      <c r="B59">
        <v>55</v>
      </c>
      <c r="C59" t="s">
        <v>51</v>
      </c>
      <c r="D59" t="s">
        <v>79</v>
      </c>
      <c r="E59" t="s">
        <v>33</v>
      </c>
      <c r="F59" t="s">
        <v>33</v>
      </c>
      <c r="G59" t="s">
        <v>33</v>
      </c>
      <c r="H59" t="s">
        <v>33</v>
      </c>
      <c r="I59" t="s">
        <v>33</v>
      </c>
      <c r="J59" t="s">
        <v>33</v>
      </c>
      <c r="K59" t="s">
        <v>33</v>
      </c>
      <c r="L59" t="s">
        <v>42</v>
      </c>
      <c r="M59" t="s">
        <v>42</v>
      </c>
      <c r="N59">
        <v>470</v>
      </c>
      <c r="O59">
        <v>0</v>
      </c>
      <c r="P59" t="s">
        <v>36</v>
      </c>
      <c r="Q59">
        <v>0</v>
      </c>
      <c r="R59">
        <v>0</v>
      </c>
      <c r="S59">
        <v>0</v>
      </c>
      <c r="T59" t="s">
        <v>44</v>
      </c>
      <c r="U59" t="s">
        <v>34</v>
      </c>
      <c r="V59" t="s">
        <v>34</v>
      </c>
      <c r="W59" t="s">
        <v>33</v>
      </c>
      <c r="X59" t="s">
        <v>33</v>
      </c>
      <c r="Y59" t="s">
        <v>33</v>
      </c>
      <c r="Z59" t="s">
        <v>33</v>
      </c>
      <c r="AA59" t="s">
        <v>33</v>
      </c>
      <c r="AB59" t="s">
        <v>48</v>
      </c>
      <c r="AC59">
        <v>0</v>
      </c>
      <c r="AD59">
        <v>0</v>
      </c>
      <c r="AE59" t="s">
        <v>39</v>
      </c>
      <c r="AF59" t="str">
        <f>_xlfn.XLOOKUP(DermAI_Data[[#This Row],[diagnostic]],Diagnosis_lookup!$A$2:$A$7,Diagnosis_lookup!$B$2:$B$7,"Not Found")</f>
        <v>Actinic keratosis</v>
      </c>
    </row>
    <row r="60" spans="1:32" x14ac:dyDescent="0.25">
      <c r="A60" t="s">
        <v>121</v>
      </c>
      <c r="B60">
        <v>60</v>
      </c>
      <c r="C60" t="s">
        <v>41</v>
      </c>
      <c r="D60" t="s">
        <v>79</v>
      </c>
      <c r="E60" t="s">
        <v>33</v>
      </c>
      <c r="F60" t="s">
        <v>33</v>
      </c>
      <c r="G60" t="s">
        <v>33</v>
      </c>
      <c r="H60" t="s">
        <v>33</v>
      </c>
      <c r="I60" t="s">
        <v>33</v>
      </c>
      <c r="J60" t="s">
        <v>33</v>
      </c>
      <c r="K60" t="s">
        <v>33</v>
      </c>
      <c r="L60" t="s">
        <v>42</v>
      </c>
      <c r="M60" t="s">
        <v>42</v>
      </c>
      <c r="N60">
        <v>472</v>
      </c>
      <c r="O60">
        <v>0</v>
      </c>
      <c r="P60" t="s">
        <v>81</v>
      </c>
      <c r="Q60">
        <v>0</v>
      </c>
      <c r="R60">
        <v>0</v>
      </c>
      <c r="S60">
        <v>0</v>
      </c>
      <c r="T60" t="s">
        <v>44</v>
      </c>
      <c r="U60" t="s">
        <v>34</v>
      </c>
      <c r="V60" t="s">
        <v>34</v>
      </c>
      <c r="W60" t="s">
        <v>33</v>
      </c>
      <c r="X60" t="s">
        <v>33</v>
      </c>
      <c r="Y60" t="s">
        <v>33</v>
      </c>
      <c r="Z60" t="s">
        <v>33</v>
      </c>
      <c r="AA60" t="s">
        <v>33</v>
      </c>
      <c r="AB60" t="s">
        <v>48</v>
      </c>
      <c r="AC60">
        <v>0</v>
      </c>
      <c r="AD60">
        <v>0</v>
      </c>
      <c r="AE60" t="s">
        <v>39</v>
      </c>
      <c r="AF60" t="str">
        <f>_xlfn.XLOOKUP(DermAI_Data[[#This Row],[diagnostic]],Diagnosis_lookup!$A$2:$A$7,Diagnosis_lookup!$B$2:$B$7,"Not Found")</f>
        <v>Actinic keratosis</v>
      </c>
    </row>
    <row r="61" spans="1:32" x14ac:dyDescent="0.25">
      <c r="A61" t="s">
        <v>122</v>
      </c>
      <c r="B61">
        <v>72</v>
      </c>
      <c r="C61" t="s">
        <v>41</v>
      </c>
      <c r="D61" t="s">
        <v>79</v>
      </c>
      <c r="E61" t="s">
        <v>33</v>
      </c>
      <c r="F61" t="s">
        <v>33</v>
      </c>
      <c r="G61" t="s">
        <v>33</v>
      </c>
      <c r="H61" t="s">
        <v>33</v>
      </c>
      <c r="I61" t="s">
        <v>33</v>
      </c>
      <c r="J61" t="s">
        <v>33</v>
      </c>
      <c r="K61" t="s">
        <v>33</v>
      </c>
      <c r="L61" t="s">
        <v>42</v>
      </c>
      <c r="M61" t="s">
        <v>42</v>
      </c>
      <c r="N61">
        <v>479</v>
      </c>
      <c r="O61">
        <v>0</v>
      </c>
      <c r="P61" t="s">
        <v>63</v>
      </c>
      <c r="Q61">
        <v>0</v>
      </c>
      <c r="R61">
        <v>0</v>
      </c>
      <c r="S61">
        <v>0</v>
      </c>
      <c r="T61" t="s">
        <v>44</v>
      </c>
      <c r="U61" t="s">
        <v>34</v>
      </c>
      <c r="V61" t="s">
        <v>34</v>
      </c>
      <c r="W61" t="s">
        <v>33</v>
      </c>
      <c r="X61" t="s">
        <v>33</v>
      </c>
      <c r="Y61" t="s">
        <v>33</v>
      </c>
      <c r="Z61" t="s">
        <v>34</v>
      </c>
      <c r="AA61" t="s">
        <v>33</v>
      </c>
      <c r="AB61" t="s">
        <v>45</v>
      </c>
      <c r="AC61">
        <v>0</v>
      </c>
      <c r="AD61">
        <v>0</v>
      </c>
      <c r="AE61" t="s">
        <v>39</v>
      </c>
      <c r="AF61" t="str">
        <f>_xlfn.XLOOKUP(DermAI_Data[[#This Row],[diagnostic]],Diagnosis_lookup!$A$2:$A$7,Diagnosis_lookup!$B$2:$B$7,"Not Found")</f>
        <v>Seborreic keratosis</v>
      </c>
    </row>
    <row r="62" spans="1:32" x14ac:dyDescent="0.25">
      <c r="A62" t="s">
        <v>123</v>
      </c>
      <c r="B62">
        <v>55</v>
      </c>
      <c r="C62" t="s">
        <v>51</v>
      </c>
      <c r="D62" t="s">
        <v>79</v>
      </c>
      <c r="E62" t="s">
        <v>33</v>
      </c>
      <c r="F62" t="s">
        <v>33</v>
      </c>
      <c r="G62" t="s">
        <v>33</v>
      </c>
      <c r="H62" t="s">
        <v>33</v>
      </c>
      <c r="I62" t="s">
        <v>33</v>
      </c>
      <c r="J62" t="s">
        <v>33</v>
      </c>
      <c r="K62" t="s">
        <v>33</v>
      </c>
      <c r="L62" t="s">
        <v>42</v>
      </c>
      <c r="M62" t="s">
        <v>42</v>
      </c>
      <c r="N62">
        <v>489</v>
      </c>
      <c r="O62">
        <v>0</v>
      </c>
      <c r="P62" t="s">
        <v>59</v>
      </c>
      <c r="Q62">
        <v>0</v>
      </c>
      <c r="R62">
        <v>0</v>
      </c>
      <c r="S62">
        <v>0</v>
      </c>
      <c r="T62" t="s">
        <v>44</v>
      </c>
      <c r="U62" t="s">
        <v>34</v>
      </c>
      <c r="V62" t="s">
        <v>33</v>
      </c>
      <c r="W62" t="s">
        <v>33</v>
      </c>
      <c r="X62" t="s">
        <v>33</v>
      </c>
      <c r="Y62" t="s">
        <v>33</v>
      </c>
      <c r="Z62" t="s">
        <v>33</v>
      </c>
      <c r="AA62" t="s">
        <v>33</v>
      </c>
      <c r="AB62" t="s">
        <v>48</v>
      </c>
      <c r="AC62">
        <v>0</v>
      </c>
      <c r="AD62">
        <v>0</v>
      </c>
      <c r="AE62" t="s">
        <v>39</v>
      </c>
      <c r="AF62" t="str">
        <f>_xlfn.XLOOKUP(DermAI_Data[[#This Row],[diagnostic]],Diagnosis_lookup!$A$2:$A$7,Diagnosis_lookup!$B$2:$B$7,"Not Found")</f>
        <v>Actinic keratosis</v>
      </c>
    </row>
    <row r="63" spans="1:32" x14ac:dyDescent="0.25">
      <c r="A63" t="s">
        <v>124</v>
      </c>
      <c r="B63">
        <v>55</v>
      </c>
      <c r="C63" t="s">
        <v>51</v>
      </c>
      <c r="D63" t="s">
        <v>79</v>
      </c>
      <c r="E63" t="s">
        <v>33</v>
      </c>
      <c r="F63" t="s">
        <v>33</v>
      </c>
      <c r="G63" t="s">
        <v>33</v>
      </c>
      <c r="H63" t="s">
        <v>33</v>
      </c>
      <c r="I63" t="s">
        <v>33</v>
      </c>
      <c r="J63" t="s">
        <v>33</v>
      </c>
      <c r="K63" t="s">
        <v>33</v>
      </c>
      <c r="L63" t="s">
        <v>42</v>
      </c>
      <c r="M63" t="s">
        <v>42</v>
      </c>
      <c r="N63">
        <v>492</v>
      </c>
      <c r="O63">
        <v>0</v>
      </c>
      <c r="P63" t="s">
        <v>63</v>
      </c>
      <c r="Q63">
        <v>0</v>
      </c>
      <c r="R63">
        <v>0</v>
      </c>
      <c r="S63">
        <v>0</v>
      </c>
      <c r="T63" t="s">
        <v>44</v>
      </c>
      <c r="U63" t="s">
        <v>34</v>
      </c>
      <c r="V63" t="s">
        <v>33</v>
      </c>
      <c r="W63" t="s">
        <v>33</v>
      </c>
      <c r="X63" t="s">
        <v>33</v>
      </c>
      <c r="Y63" t="s">
        <v>33</v>
      </c>
      <c r="Z63" t="s">
        <v>34</v>
      </c>
      <c r="AA63" t="s">
        <v>33</v>
      </c>
      <c r="AB63" t="s">
        <v>48</v>
      </c>
      <c r="AC63">
        <v>0</v>
      </c>
      <c r="AD63">
        <v>0</v>
      </c>
      <c r="AE63" t="s">
        <v>39</v>
      </c>
      <c r="AF63" t="str">
        <f>_xlfn.XLOOKUP(DermAI_Data[[#This Row],[diagnostic]],Diagnosis_lookup!$A$2:$A$7,Diagnosis_lookup!$B$2:$B$7,"Not Found")</f>
        <v>Actinic keratosis</v>
      </c>
    </row>
    <row r="64" spans="1:32" x14ac:dyDescent="0.25">
      <c r="A64" t="s">
        <v>125</v>
      </c>
      <c r="B64">
        <v>40</v>
      </c>
      <c r="C64" t="s">
        <v>58</v>
      </c>
      <c r="D64" t="s">
        <v>79</v>
      </c>
      <c r="E64" t="s">
        <v>33</v>
      </c>
      <c r="F64" t="s">
        <v>33</v>
      </c>
      <c r="G64" t="s">
        <v>33</v>
      </c>
      <c r="H64" t="s">
        <v>33</v>
      </c>
      <c r="I64" t="s">
        <v>33</v>
      </c>
      <c r="J64" t="s">
        <v>33</v>
      </c>
      <c r="K64" t="s">
        <v>33</v>
      </c>
      <c r="L64" t="s">
        <v>42</v>
      </c>
      <c r="M64" t="s">
        <v>42</v>
      </c>
      <c r="N64">
        <v>496</v>
      </c>
      <c r="O64">
        <v>0</v>
      </c>
      <c r="P64" t="s">
        <v>81</v>
      </c>
      <c r="Q64">
        <v>0</v>
      </c>
      <c r="R64">
        <v>0</v>
      </c>
      <c r="S64">
        <v>0</v>
      </c>
      <c r="T64" t="s">
        <v>44</v>
      </c>
      <c r="U64" t="s">
        <v>33</v>
      </c>
      <c r="V64" t="s">
        <v>33</v>
      </c>
      <c r="W64" t="s">
        <v>33</v>
      </c>
      <c r="X64" t="s">
        <v>33</v>
      </c>
      <c r="Y64" t="s">
        <v>33</v>
      </c>
      <c r="Z64" t="s">
        <v>33</v>
      </c>
      <c r="AA64" t="s">
        <v>33</v>
      </c>
      <c r="AB64" t="s">
        <v>48</v>
      </c>
      <c r="AC64">
        <v>0</v>
      </c>
      <c r="AD64">
        <v>0</v>
      </c>
      <c r="AE64" t="s">
        <v>39</v>
      </c>
      <c r="AF64" t="str">
        <f>_xlfn.XLOOKUP(DermAI_Data[[#This Row],[diagnostic]],Diagnosis_lookup!$A$2:$A$7,Diagnosis_lookup!$B$2:$B$7,"Not Found")</f>
        <v>Actinic keratosis</v>
      </c>
    </row>
    <row r="65" spans="1:32" x14ac:dyDescent="0.25">
      <c r="A65" t="s">
        <v>126</v>
      </c>
      <c r="B65">
        <v>40</v>
      </c>
      <c r="C65" t="s">
        <v>58</v>
      </c>
      <c r="D65" t="s">
        <v>79</v>
      </c>
      <c r="E65" t="s">
        <v>33</v>
      </c>
      <c r="F65" t="s">
        <v>33</v>
      </c>
      <c r="G65" t="s">
        <v>33</v>
      </c>
      <c r="H65" t="s">
        <v>33</v>
      </c>
      <c r="I65" t="s">
        <v>33</v>
      </c>
      <c r="J65" t="s">
        <v>33</v>
      </c>
      <c r="K65" t="s">
        <v>33</v>
      </c>
      <c r="L65" t="s">
        <v>42</v>
      </c>
      <c r="M65" t="s">
        <v>42</v>
      </c>
      <c r="N65">
        <v>497</v>
      </c>
      <c r="O65">
        <v>0</v>
      </c>
      <c r="P65" t="s">
        <v>36</v>
      </c>
      <c r="Q65">
        <v>0</v>
      </c>
      <c r="R65">
        <v>0</v>
      </c>
      <c r="S65">
        <v>0</v>
      </c>
      <c r="T65" t="s">
        <v>44</v>
      </c>
      <c r="U65" t="s">
        <v>34</v>
      </c>
      <c r="V65" t="s">
        <v>34</v>
      </c>
      <c r="W65" t="s">
        <v>33</v>
      </c>
      <c r="X65" t="s">
        <v>34</v>
      </c>
      <c r="Y65" t="s">
        <v>33</v>
      </c>
      <c r="Z65" t="s">
        <v>33</v>
      </c>
      <c r="AA65" t="s">
        <v>33</v>
      </c>
      <c r="AB65" t="s">
        <v>48</v>
      </c>
      <c r="AC65">
        <v>0</v>
      </c>
      <c r="AD65">
        <v>0</v>
      </c>
      <c r="AE65" t="s">
        <v>39</v>
      </c>
      <c r="AF65" t="str">
        <f>_xlfn.XLOOKUP(DermAI_Data[[#This Row],[diagnostic]],Diagnosis_lookup!$A$2:$A$7,Diagnosis_lookup!$B$2:$B$7,"Not Found")</f>
        <v>Actinic keratosis</v>
      </c>
    </row>
    <row r="66" spans="1:32" x14ac:dyDescent="0.25">
      <c r="A66" t="s">
        <v>127</v>
      </c>
      <c r="B66">
        <v>51</v>
      </c>
      <c r="C66" t="s">
        <v>51</v>
      </c>
      <c r="D66" t="s">
        <v>79</v>
      </c>
      <c r="E66" t="s">
        <v>33</v>
      </c>
      <c r="F66" t="s">
        <v>33</v>
      </c>
      <c r="G66" t="s">
        <v>33</v>
      </c>
      <c r="H66" t="s">
        <v>33</v>
      </c>
      <c r="I66" t="s">
        <v>33</v>
      </c>
      <c r="J66" t="s">
        <v>33</v>
      </c>
      <c r="K66" t="s">
        <v>33</v>
      </c>
      <c r="L66" t="s">
        <v>42</v>
      </c>
      <c r="M66" t="s">
        <v>42</v>
      </c>
      <c r="N66">
        <v>498</v>
      </c>
      <c r="O66">
        <v>0</v>
      </c>
      <c r="P66" t="s">
        <v>110</v>
      </c>
      <c r="Q66">
        <v>0</v>
      </c>
      <c r="R66">
        <v>0</v>
      </c>
      <c r="S66">
        <v>0</v>
      </c>
      <c r="T66" t="s">
        <v>44</v>
      </c>
      <c r="U66" t="s">
        <v>33</v>
      </c>
      <c r="V66" t="s">
        <v>34</v>
      </c>
      <c r="W66" t="s">
        <v>34</v>
      </c>
      <c r="X66" t="s">
        <v>33</v>
      </c>
      <c r="Y66" t="s">
        <v>33</v>
      </c>
      <c r="Z66" t="s">
        <v>34</v>
      </c>
      <c r="AA66" t="s">
        <v>33</v>
      </c>
      <c r="AB66" t="s">
        <v>38</v>
      </c>
      <c r="AC66">
        <v>0</v>
      </c>
      <c r="AD66">
        <v>0</v>
      </c>
      <c r="AE66" t="s">
        <v>39</v>
      </c>
      <c r="AF66" t="str">
        <f>_xlfn.XLOOKUP(DermAI_Data[[#This Row],[diagnostic]],Diagnosis_lookup!$A$2:$A$7,Diagnosis_lookup!$B$2:$B$7,"Not Found")</f>
        <v>Melanocytic nevus</v>
      </c>
    </row>
    <row r="67" spans="1:32" x14ac:dyDescent="0.25">
      <c r="A67" t="s">
        <v>128</v>
      </c>
      <c r="B67">
        <v>42</v>
      </c>
      <c r="C67" t="s">
        <v>58</v>
      </c>
      <c r="D67" t="s">
        <v>79</v>
      </c>
      <c r="E67" t="s">
        <v>33</v>
      </c>
      <c r="F67" t="s">
        <v>33</v>
      </c>
      <c r="G67" t="s">
        <v>33</v>
      </c>
      <c r="H67" t="s">
        <v>33</v>
      </c>
      <c r="I67" t="s">
        <v>33</v>
      </c>
      <c r="J67" t="s">
        <v>33</v>
      </c>
      <c r="K67" t="s">
        <v>33</v>
      </c>
      <c r="L67" t="s">
        <v>42</v>
      </c>
      <c r="M67" t="s">
        <v>42</v>
      </c>
      <c r="N67">
        <v>501</v>
      </c>
      <c r="O67">
        <v>0</v>
      </c>
      <c r="P67" t="s">
        <v>47</v>
      </c>
      <c r="Q67">
        <v>0</v>
      </c>
      <c r="R67">
        <v>0</v>
      </c>
      <c r="S67">
        <v>0</v>
      </c>
      <c r="T67" t="s">
        <v>44</v>
      </c>
      <c r="U67" t="s">
        <v>34</v>
      </c>
      <c r="V67" t="s">
        <v>33</v>
      </c>
      <c r="W67" t="s">
        <v>33</v>
      </c>
      <c r="X67" t="s">
        <v>33</v>
      </c>
      <c r="Y67" t="s">
        <v>33</v>
      </c>
      <c r="Z67" t="s">
        <v>33</v>
      </c>
      <c r="AA67" t="s">
        <v>33</v>
      </c>
      <c r="AB67" t="s">
        <v>48</v>
      </c>
      <c r="AC67">
        <v>0</v>
      </c>
      <c r="AD67">
        <v>0</v>
      </c>
      <c r="AE67" t="s">
        <v>39</v>
      </c>
      <c r="AF67" t="str">
        <f>_xlfn.XLOOKUP(DermAI_Data[[#This Row],[diagnostic]],Diagnosis_lookup!$A$2:$A$7,Diagnosis_lookup!$B$2:$B$7,"Not Found")</f>
        <v>Actinic keratosis</v>
      </c>
    </row>
    <row r="68" spans="1:32" x14ac:dyDescent="0.25">
      <c r="A68" t="s">
        <v>129</v>
      </c>
      <c r="B68">
        <v>60</v>
      </c>
      <c r="C68" t="s">
        <v>41</v>
      </c>
      <c r="D68" t="s">
        <v>79</v>
      </c>
      <c r="E68" t="s">
        <v>33</v>
      </c>
      <c r="F68" t="s">
        <v>33</v>
      </c>
      <c r="G68" t="s">
        <v>33</v>
      </c>
      <c r="H68" t="s">
        <v>33</v>
      </c>
      <c r="I68" t="s">
        <v>33</v>
      </c>
      <c r="J68" t="s">
        <v>33</v>
      </c>
      <c r="K68" t="s">
        <v>33</v>
      </c>
      <c r="L68" t="s">
        <v>42</v>
      </c>
      <c r="M68" t="s">
        <v>42</v>
      </c>
      <c r="N68">
        <v>508</v>
      </c>
      <c r="O68">
        <v>0</v>
      </c>
      <c r="P68" t="s">
        <v>47</v>
      </c>
      <c r="Q68">
        <v>0</v>
      </c>
      <c r="R68">
        <v>0</v>
      </c>
      <c r="S68">
        <v>0</v>
      </c>
      <c r="T68" t="s">
        <v>44</v>
      </c>
      <c r="U68" t="s">
        <v>34</v>
      </c>
      <c r="V68" t="s">
        <v>33</v>
      </c>
      <c r="W68" t="s">
        <v>33</v>
      </c>
      <c r="X68" t="s">
        <v>33</v>
      </c>
      <c r="Y68" t="s">
        <v>33</v>
      </c>
      <c r="Z68" t="s">
        <v>33</v>
      </c>
      <c r="AA68" t="s">
        <v>33</v>
      </c>
      <c r="AB68" t="s">
        <v>48</v>
      </c>
      <c r="AC68">
        <v>0</v>
      </c>
      <c r="AD68">
        <v>0</v>
      </c>
      <c r="AE68" t="s">
        <v>39</v>
      </c>
      <c r="AF68" t="str">
        <f>_xlfn.XLOOKUP(DermAI_Data[[#This Row],[diagnostic]],Diagnosis_lookup!$A$2:$A$7,Diagnosis_lookup!$B$2:$B$7,"Not Found")</f>
        <v>Actinic keratosis</v>
      </c>
    </row>
    <row r="69" spans="1:32" x14ac:dyDescent="0.25">
      <c r="A69" t="s">
        <v>130</v>
      </c>
      <c r="B69">
        <v>52</v>
      </c>
      <c r="C69" t="s">
        <v>51</v>
      </c>
      <c r="D69" t="s">
        <v>79</v>
      </c>
      <c r="E69" t="s">
        <v>33</v>
      </c>
      <c r="F69" t="s">
        <v>33</v>
      </c>
      <c r="G69" t="s">
        <v>33</v>
      </c>
      <c r="H69" t="s">
        <v>33</v>
      </c>
      <c r="I69" t="s">
        <v>33</v>
      </c>
      <c r="J69" t="s">
        <v>33</v>
      </c>
      <c r="K69" t="s">
        <v>33</v>
      </c>
      <c r="L69" t="s">
        <v>42</v>
      </c>
      <c r="M69" t="s">
        <v>42</v>
      </c>
      <c r="N69">
        <v>510</v>
      </c>
      <c r="O69">
        <v>0</v>
      </c>
      <c r="P69" t="s">
        <v>81</v>
      </c>
      <c r="Q69">
        <v>0</v>
      </c>
      <c r="R69">
        <v>0</v>
      </c>
      <c r="S69">
        <v>0</v>
      </c>
      <c r="T69" t="s">
        <v>44</v>
      </c>
      <c r="U69" t="s">
        <v>34</v>
      </c>
      <c r="V69" t="s">
        <v>33</v>
      </c>
      <c r="W69" t="s">
        <v>33</v>
      </c>
      <c r="X69" t="s">
        <v>33</v>
      </c>
      <c r="Y69" t="s">
        <v>33</v>
      </c>
      <c r="Z69" t="s">
        <v>33</v>
      </c>
      <c r="AA69" t="s">
        <v>33</v>
      </c>
      <c r="AB69" t="s">
        <v>48</v>
      </c>
      <c r="AC69">
        <v>0</v>
      </c>
      <c r="AD69">
        <v>0</v>
      </c>
      <c r="AE69" t="s">
        <v>39</v>
      </c>
      <c r="AF69" t="str">
        <f>_xlfn.XLOOKUP(DermAI_Data[[#This Row],[diagnostic]],Diagnosis_lookup!$A$2:$A$7,Diagnosis_lookup!$B$2:$B$7,"Not Found")</f>
        <v>Actinic keratosis</v>
      </c>
    </row>
    <row r="70" spans="1:32" x14ac:dyDescent="0.25">
      <c r="A70" t="s">
        <v>131</v>
      </c>
      <c r="B70">
        <v>40</v>
      </c>
      <c r="C70" t="s">
        <v>58</v>
      </c>
      <c r="D70" t="s">
        <v>79</v>
      </c>
      <c r="E70" t="s">
        <v>33</v>
      </c>
      <c r="F70" t="s">
        <v>33</v>
      </c>
      <c r="G70" t="s">
        <v>33</v>
      </c>
      <c r="H70" t="s">
        <v>33</v>
      </c>
      <c r="I70" t="s">
        <v>33</v>
      </c>
      <c r="J70" t="s">
        <v>33</v>
      </c>
      <c r="K70" t="s">
        <v>33</v>
      </c>
      <c r="L70" t="s">
        <v>42</v>
      </c>
      <c r="M70" t="s">
        <v>42</v>
      </c>
      <c r="N70">
        <v>517</v>
      </c>
      <c r="O70">
        <v>0</v>
      </c>
      <c r="P70" t="s">
        <v>66</v>
      </c>
      <c r="Q70">
        <v>0</v>
      </c>
      <c r="R70">
        <v>0</v>
      </c>
      <c r="S70">
        <v>0</v>
      </c>
      <c r="T70" t="s">
        <v>44</v>
      </c>
      <c r="U70" t="s">
        <v>33</v>
      </c>
      <c r="V70" t="s">
        <v>34</v>
      </c>
      <c r="W70" t="s">
        <v>33</v>
      </c>
      <c r="X70" t="s">
        <v>33</v>
      </c>
      <c r="Y70" t="s">
        <v>33</v>
      </c>
      <c r="Z70" t="s">
        <v>34</v>
      </c>
      <c r="AA70" t="s">
        <v>33</v>
      </c>
      <c r="AB70" t="s">
        <v>38</v>
      </c>
      <c r="AC70">
        <v>0</v>
      </c>
      <c r="AD70">
        <v>0</v>
      </c>
      <c r="AE70" t="s">
        <v>39</v>
      </c>
      <c r="AF70" t="str">
        <f>_xlfn.XLOOKUP(DermAI_Data[[#This Row],[diagnostic]],Diagnosis_lookup!$A$2:$A$7,Diagnosis_lookup!$B$2:$B$7,"Not Found")</f>
        <v>Melanocytic nevus</v>
      </c>
    </row>
    <row r="71" spans="1:32" x14ac:dyDescent="0.25">
      <c r="A71" t="s">
        <v>132</v>
      </c>
      <c r="B71">
        <v>35</v>
      </c>
      <c r="C71" t="s">
        <v>58</v>
      </c>
      <c r="D71" t="s">
        <v>79</v>
      </c>
      <c r="E71" t="s">
        <v>33</v>
      </c>
      <c r="F71" t="s">
        <v>33</v>
      </c>
      <c r="G71" t="s">
        <v>33</v>
      </c>
      <c r="H71" t="s">
        <v>33</v>
      </c>
      <c r="I71" t="s">
        <v>33</v>
      </c>
      <c r="J71" t="s">
        <v>33</v>
      </c>
      <c r="K71" t="s">
        <v>33</v>
      </c>
      <c r="L71" t="s">
        <v>42</v>
      </c>
      <c r="M71" t="s">
        <v>42</v>
      </c>
      <c r="N71">
        <v>520</v>
      </c>
      <c r="O71">
        <v>0</v>
      </c>
      <c r="P71" t="s">
        <v>43</v>
      </c>
      <c r="Q71">
        <v>0</v>
      </c>
      <c r="R71">
        <v>0</v>
      </c>
      <c r="S71">
        <v>0</v>
      </c>
      <c r="T71" t="s">
        <v>44</v>
      </c>
      <c r="U71" t="s">
        <v>33</v>
      </c>
      <c r="V71" t="s">
        <v>33</v>
      </c>
      <c r="W71" t="s">
        <v>33</v>
      </c>
      <c r="X71" t="s">
        <v>33</v>
      </c>
      <c r="Y71" t="s">
        <v>33</v>
      </c>
      <c r="Z71" t="s">
        <v>33</v>
      </c>
      <c r="AA71" t="s">
        <v>33</v>
      </c>
      <c r="AB71" t="s">
        <v>38</v>
      </c>
      <c r="AC71">
        <v>0</v>
      </c>
      <c r="AD71">
        <v>0</v>
      </c>
      <c r="AE71" t="s">
        <v>39</v>
      </c>
      <c r="AF71" t="str">
        <f>_xlfn.XLOOKUP(DermAI_Data[[#This Row],[diagnostic]],Diagnosis_lookup!$A$2:$A$7,Diagnosis_lookup!$B$2:$B$7,"Not Found")</f>
        <v>Melanocytic nevus</v>
      </c>
    </row>
    <row r="72" spans="1:32" x14ac:dyDescent="0.25">
      <c r="A72" t="s">
        <v>133</v>
      </c>
      <c r="B72">
        <v>45</v>
      </c>
      <c r="C72" t="s">
        <v>51</v>
      </c>
      <c r="D72" t="s">
        <v>79</v>
      </c>
      <c r="E72" t="s">
        <v>33</v>
      </c>
      <c r="F72" t="s">
        <v>33</v>
      </c>
      <c r="G72" t="s">
        <v>33</v>
      </c>
      <c r="H72" t="s">
        <v>33</v>
      </c>
      <c r="I72" t="s">
        <v>33</v>
      </c>
      <c r="J72" t="s">
        <v>33</v>
      </c>
      <c r="K72" t="s">
        <v>33</v>
      </c>
      <c r="L72" t="s">
        <v>42</v>
      </c>
      <c r="M72" t="s">
        <v>42</v>
      </c>
      <c r="N72">
        <v>523</v>
      </c>
      <c r="O72">
        <v>0</v>
      </c>
      <c r="P72" t="s">
        <v>81</v>
      </c>
      <c r="Q72">
        <v>0</v>
      </c>
      <c r="R72">
        <v>0</v>
      </c>
      <c r="S72">
        <v>0</v>
      </c>
      <c r="T72" t="s">
        <v>44</v>
      </c>
      <c r="U72" t="s">
        <v>34</v>
      </c>
      <c r="V72" t="s">
        <v>33</v>
      </c>
      <c r="W72" t="s">
        <v>33</v>
      </c>
      <c r="X72" t="s">
        <v>33</v>
      </c>
      <c r="Y72" t="s">
        <v>33</v>
      </c>
      <c r="Z72" t="s">
        <v>33</v>
      </c>
      <c r="AA72" t="s">
        <v>33</v>
      </c>
      <c r="AB72" t="s">
        <v>48</v>
      </c>
      <c r="AC72">
        <v>0</v>
      </c>
      <c r="AD72">
        <v>0</v>
      </c>
      <c r="AE72" t="s">
        <v>39</v>
      </c>
      <c r="AF72" t="str">
        <f>_xlfn.XLOOKUP(DermAI_Data[[#This Row],[diagnostic]],Diagnosis_lookup!$A$2:$A$7,Diagnosis_lookup!$B$2:$B$7,"Not Found")</f>
        <v>Actinic keratosis</v>
      </c>
    </row>
    <row r="73" spans="1:32" x14ac:dyDescent="0.25">
      <c r="A73" t="s">
        <v>134</v>
      </c>
      <c r="B73">
        <v>55</v>
      </c>
      <c r="C73" t="s">
        <v>51</v>
      </c>
      <c r="D73" t="s">
        <v>79</v>
      </c>
      <c r="E73" t="s">
        <v>33</v>
      </c>
      <c r="F73" t="s">
        <v>33</v>
      </c>
      <c r="G73" t="s">
        <v>33</v>
      </c>
      <c r="H73" t="s">
        <v>33</v>
      </c>
      <c r="I73" t="s">
        <v>33</v>
      </c>
      <c r="J73" t="s">
        <v>33</v>
      </c>
      <c r="K73" t="s">
        <v>33</v>
      </c>
      <c r="L73" t="s">
        <v>42</v>
      </c>
      <c r="M73" t="s">
        <v>42</v>
      </c>
      <c r="N73">
        <v>526</v>
      </c>
      <c r="O73">
        <v>0</v>
      </c>
      <c r="P73" t="s">
        <v>36</v>
      </c>
      <c r="Q73">
        <v>0</v>
      </c>
      <c r="R73">
        <v>0</v>
      </c>
      <c r="S73">
        <v>0</v>
      </c>
      <c r="T73" t="s">
        <v>44</v>
      </c>
      <c r="U73" t="s">
        <v>34</v>
      </c>
      <c r="V73" t="s">
        <v>33</v>
      </c>
      <c r="W73" t="s">
        <v>33</v>
      </c>
      <c r="X73" t="s">
        <v>33</v>
      </c>
      <c r="Y73" t="s">
        <v>33</v>
      </c>
      <c r="Z73" t="s">
        <v>33</v>
      </c>
      <c r="AA73" t="s">
        <v>33</v>
      </c>
      <c r="AB73" t="s">
        <v>48</v>
      </c>
      <c r="AC73">
        <v>0</v>
      </c>
      <c r="AD73">
        <v>0</v>
      </c>
      <c r="AE73" t="s">
        <v>39</v>
      </c>
      <c r="AF73" t="str">
        <f>_xlfn.XLOOKUP(DermAI_Data[[#This Row],[diagnostic]],Diagnosis_lookup!$A$2:$A$7,Diagnosis_lookup!$B$2:$B$7,"Not Found")</f>
        <v>Actinic keratosis</v>
      </c>
    </row>
    <row r="74" spans="1:32" x14ac:dyDescent="0.25">
      <c r="A74" t="s">
        <v>135</v>
      </c>
      <c r="B74">
        <v>55</v>
      </c>
      <c r="C74" t="s">
        <v>51</v>
      </c>
      <c r="D74" t="s">
        <v>79</v>
      </c>
      <c r="E74" t="s">
        <v>33</v>
      </c>
      <c r="F74" t="s">
        <v>33</v>
      </c>
      <c r="G74" t="s">
        <v>33</v>
      </c>
      <c r="H74" t="s">
        <v>33</v>
      </c>
      <c r="I74" t="s">
        <v>33</v>
      </c>
      <c r="J74" t="s">
        <v>33</v>
      </c>
      <c r="K74" t="s">
        <v>33</v>
      </c>
      <c r="L74" t="s">
        <v>42</v>
      </c>
      <c r="M74" t="s">
        <v>42</v>
      </c>
      <c r="N74">
        <v>534</v>
      </c>
      <c r="O74">
        <v>0</v>
      </c>
      <c r="P74" t="s">
        <v>81</v>
      </c>
      <c r="Q74">
        <v>0</v>
      </c>
      <c r="R74">
        <v>0</v>
      </c>
      <c r="S74">
        <v>0</v>
      </c>
      <c r="T74" t="s">
        <v>44</v>
      </c>
      <c r="U74" t="s">
        <v>34</v>
      </c>
      <c r="V74" t="s">
        <v>33</v>
      </c>
      <c r="W74" t="s">
        <v>33</v>
      </c>
      <c r="X74" t="s">
        <v>33</v>
      </c>
      <c r="Y74" t="s">
        <v>33</v>
      </c>
      <c r="Z74" t="s">
        <v>33</v>
      </c>
      <c r="AA74" t="s">
        <v>33</v>
      </c>
      <c r="AB74" t="s">
        <v>48</v>
      </c>
      <c r="AC74">
        <v>0</v>
      </c>
      <c r="AD74">
        <v>0</v>
      </c>
      <c r="AE74" t="s">
        <v>39</v>
      </c>
      <c r="AF74" t="str">
        <f>_xlfn.XLOOKUP(DermAI_Data[[#This Row],[diagnostic]],Diagnosis_lookup!$A$2:$A$7,Diagnosis_lookup!$B$2:$B$7,"Not Found")</f>
        <v>Actinic keratosis</v>
      </c>
    </row>
    <row r="75" spans="1:32" x14ac:dyDescent="0.25">
      <c r="A75" t="s">
        <v>136</v>
      </c>
      <c r="B75">
        <v>32</v>
      </c>
      <c r="C75" t="s">
        <v>58</v>
      </c>
      <c r="D75" t="s">
        <v>79</v>
      </c>
      <c r="E75" t="s">
        <v>33</v>
      </c>
      <c r="F75" t="s">
        <v>33</v>
      </c>
      <c r="G75" t="s">
        <v>33</v>
      </c>
      <c r="H75" t="s">
        <v>33</v>
      </c>
      <c r="I75" t="s">
        <v>33</v>
      </c>
      <c r="J75" t="s">
        <v>33</v>
      </c>
      <c r="K75" t="s">
        <v>33</v>
      </c>
      <c r="L75" t="s">
        <v>42</v>
      </c>
      <c r="M75" t="s">
        <v>42</v>
      </c>
      <c r="N75">
        <v>542</v>
      </c>
      <c r="O75">
        <v>0</v>
      </c>
      <c r="P75" t="s">
        <v>59</v>
      </c>
      <c r="Q75">
        <v>0</v>
      </c>
      <c r="R75">
        <v>0</v>
      </c>
      <c r="S75">
        <v>0</v>
      </c>
      <c r="T75" t="s">
        <v>44</v>
      </c>
      <c r="U75" t="s">
        <v>33</v>
      </c>
      <c r="V75" t="s">
        <v>34</v>
      </c>
      <c r="W75" t="s">
        <v>33</v>
      </c>
      <c r="X75" t="s">
        <v>33</v>
      </c>
      <c r="Y75" t="s">
        <v>33</v>
      </c>
      <c r="Z75" t="s">
        <v>34</v>
      </c>
      <c r="AA75" t="s">
        <v>33</v>
      </c>
      <c r="AB75" t="s">
        <v>38</v>
      </c>
      <c r="AC75">
        <v>0</v>
      </c>
      <c r="AD75">
        <v>0</v>
      </c>
      <c r="AE75" t="s">
        <v>39</v>
      </c>
      <c r="AF75" t="str">
        <f>_xlfn.XLOOKUP(DermAI_Data[[#This Row],[diagnostic]],Diagnosis_lookup!$A$2:$A$7,Diagnosis_lookup!$B$2:$B$7,"Not Found")</f>
        <v>Melanocytic nevus</v>
      </c>
    </row>
    <row r="76" spans="1:32" x14ac:dyDescent="0.25">
      <c r="A76" t="s">
        <v>137</v>
      </c>
      <c r="B76">
        <v>69</v>
      </c>
      <c r="C76" t="s">
        <v>41</v>
      </c>
      <c r="D76" t="s">
        <v>79</v>
      </c>
      <c r="E76" t="s">
        <v>33</v>
      </c>
      <c r="F76" t="s">
        <v>33</v>
      </c>
      <c r="G76" t="s">
        <v>33</v>
      </c>
      <c r="H76" t="s">
        <v>33</v>
      </c>
      <c r="I76" t="s">
        <v>34</v>
      </c>
      <c r="J76" t="s">
        <v>33</v>
      </c>
      <c r="K76" t="s">
        <v>33</v>
      </c>
      <c r="L76" t="s">
        <v>35</v>
      </c>
      <c r="M76" t="s">
        <v>35</v>
      </c>
      <c r="N76">
        <v>175</v>
      </c>
      <c r="O76">
        <v>2</v>
      </c>
      <c r="P76" t="s">
        <v>36</v>
      </c>
      <c r="Q76">
        <v>10</v>
      </c>
      <c r="R76">
        <v>4</v>
      </c>
      <c r="S76">
        <v>7</v>
      </c>
      <c r="T76" t="s">
        <v>37</v>
      </c>
      <c r="U76" t="s">
        <v>34</v>
      </c>
      <c r="V76" t="s">
        <v>34</v>
      </c>
      <c r="W76" t="s">
        <v>34</v>
      </c>
      <c r="X76" t="s">
        <v>33</v>
      </c>
      <c r="Y76" t="s">
        <v>34</v>
      </c>
      <c r="Z76" t="s">
        <v>34</v>
      </c>
      <c r="AA76" t="s">
        <v>34</v>
      </c>
      <c r="AB76" t="s">
        <v>55</v>
      </c>
      <c r="AC76">
        <v>1</v>
      </c>
      <c r="AD76">
        <v>7</v>
      </c>
      <c r="AE76" t="s">
        <v>56</v>
      </c>
      <c r="AF76" t="str">
        <f>_xlfn.XLOOKUP(DermAI_Data[[#This Row],[diagnostic]],Diagnosis_lookup!$A$2:$A$7,Diagnosis_lookup!$B$2:$B$7,"Not Found")</f>
        <v>Basal cell carcinoma</v>
      </c>
    </row>
    <row r="77" spans="1:32" x14ac:dyDescent="0.25">
      <c r="A77" t="s">
        <v>138</v>
      </c>
      <c r="B77">
        <v>60</v>
      </c>
      <c r="C77" t="s">
        <v>41</v>
      </c>
      <c r="D77" t="s">
        <v>79</v>
      </c>
      <c r="E77" t="s">
        <v>33</v>
      </c>
      <c r="F77" t="s">
        <v>33</v>
      </c>
      <c r="G77" t="s">
        <v>33</v>
      </c>
      <c r="H77" t="s">
        <v>33</v>
      </c>
      <c r="I77" t="s">
        <v>33</v>
      </c>
      <c r="J77" t="s">
        <v>33</v>
      </c>
      <c r="K77" t="s">
        <v>33</v>
      </c>
      <c r="L77" t="s">
        <v>42</v>
      </c>
      <c r="M77" t="s">
        <v>42</v>
      </c>
      <c r="N77">
        <v>551</v>
      </c>
      <c r="O77">
        <v>0</v>
      </c>
      <c r="P77" t="s">
        <v>47</v>
      </c>
      <c r="Q77">
        <v>0</v>
      </c>
      <c r="R77">
        <v>0</v>
      </c>
      <c r="S77">
        <v>0</v>
      </c>
      <c r="T77" t="s">
        <v>44</v>
      </c>
      <c r="U77" t="s">
        <v>34</v>
      </c>
      <c r="V77" t="s">
        <v>33</v>
      </c>
      <c r="W77" t="s">
        <v>33</v>
      </c>
      <c r="X77" t="s">
        <v>33</v>
      </c>
      <c r="Y77" t="s">
        <v>33</v>
      </c>
      <c r="Z77" t="s">
        <v>33</v>
      </c>
      <c r="AA77" t="s">
        <v>33</v>
      </c>
      <c r="AB77" t="s">
        <v>48</v>
      </c>
      <c r="AC77">
        <v>0</v>
      </c>
      <c r="AD77">
        <v>0</v>
      </c>
      <c r="AE77" t="s">
        <v>39</v>
      </c>
      <c r="AF77" t="str">
        <f>_xlfn.XLOOKUP(DermAI_Data[[#This Row],[diagnostic]],Diagnosis_lookup!$A$2:$A$7,Diagnosis_lookup!$B$2:$B$7,"Not Found")</f>
        <v>Actinic keratosis</v>
      </c>
    </row>
    <row r="78" spans="1:32" x14ac:dyDescent="0.25">
      <c r="A78" t="s">
        <v>139</v>
      </c>
      <c r="B78">
        <v>32</v>
      </c>
      <c r="C78" t="s">
        <v>58</v>
      </c>
      <c r="D78" t="s">
        <v>79</v>
      </c>
      <c r="E78" t="s">
        <v>33</v>
      </c>
      <c r="F78" t="s">
        <v>33</v>
      </c>
      <c r="G78" t="s">
        <v>33</v>
      </c>
      <c r="H78" t="s">
        <v>33</v>
      </c>
      <c r="I78" t="s">
        <v>33</v>
      </c>
      <c r="J78" t="s">
        <v>33</v>
      </c>
      <c r="K78" t="s">
        <v>33</v>
      </c>
      <c r="L78" t="s">
        <v>42</v>
      </c>
      <c r="M78" t="s">
        <v>42</v>
      </c>
      <c r="N78">
        <v>555</v>
      </c>
      <c r="O78">
        <v>0</v>
      </c>
      <c r="P78" t="s">
        <v>59</v>
      </c>
      <c r="Q78">
        <v>0</v>
      </c>
      <c r="R78">
        <v>0</v>
      </c>
      <c r="S78">
        <v>0</v>
      </c>
      <c r="T78" t="s">
        <v>44</v>
      </c>
      <c r="U78" t="s">
        <v>34</v>
      </c>
      <c r="V78" t="s">
        <v>34</v>
      </c>
      <c r="W78" t="s">
        <v>33</v>
      </c>
      <c r="X78" t="s">
        <v>33</v>
      </c>
      <c r="Y78" t="s">
        <v>34</v>
      </c>
      <c r="Z78" t="s">
        <v>34</v>
      </c>
      <c r="AA78" t="s">
        <v>33</v>
      </c>
      <c r="AB78" t="s">
        <v>38</v>
      </c>
      <c r="AC78">
        <v>0</v>
      </c>
      <c r="AD78">
        <v>0</v>
      </c>
      <c r="AE78" t="s">
        <v>39</v>
      </c>
      <c r="AF78" t="str">
        <f>_xlfn.XLOOKUP(DermAI_Data[[#This Row],[diagnostic]],Diagnosis_lookup!$A$2:$A$7,Diagnosis_lookup!$B$2:$B$7,"Not Found")</f>
        <v>Melanocytic nevus</v>
      </c>
    </row>
    <row r="79" spans="1:32" x14ac:dyDescent="0.25">
      <c r="A79" t="s">
        <v>140</v>
      </c>
      <c r="B79">
        <v>44</v>
      </c>
      <c r="C79" t="s">
        <v>58</v>
      </c>
      <c r="D79" t="s">
        <v>79</v>
      </c>
      <c r="E79" t="s">
        <v>33</v>
      </c>
      <c r="F79" t="s">
        <v>33</v>
      </c>
      <c r="G79" t="s">
        <v>33</v>
      </c>
      <c r="H79" t="s">
        <v>33</v>
      </c>
      <c r="I79" t="s">
        <v>33</v>
      </c>
      <c r="J79" t="s">
        <v>33</v>
      </c>
      <c r="K79" t="s">
        <v>33</v>
      </c>
      <c r="L79" t="s">
        <v>42</v>
      </c>
      <c r="M79" t="s">
        <v>42</v>
      </c>
      <c r="N79">
        <v>570</v>
      </c>
      <c r="O79">
        <v>0</v>
      </c>
      <c r="P79" t="s">
        <v>66</v>
      </c>
      <c r="Q79">
        <v>0</v>
      </c>
      <c r="R79">
        <v>0</v>
      </c>
      <c r="S79">
        <v>0</v>
      </c>
      <c r="T79" t="s">
        <v>44</v>
      </c>
      <c r="U79" t="s">
        <v>34</v>
      </c>
      <c r="V79" t="s">
        <v>34</v>
      </c>
      <c r="W79" t="s">
        <v>33</v>
      </c>
      <c r="X79" t="s">
        <v>33</v>
      </c>
      <c r="Y79" t="s">
        <v>33</v>
      </c>
      <c r="Z79" t="s">
        <v>33</v>
      </c>
      <c r="AA79" t="s">
        <v>33</v>
      </c>
      <c r="AB79" t="s">
        <v>48</v>
      </c>
      <c r="AC79">
        <v>0</v>
      </c>
      <c r="AD79">
        <v>0</v>
      </c>
      <c r="AE79" t="s">
        <v>39</v>
      </c>
      <c r="AF79" t="str">
        <f>_xlfn.XLOOKUP(DermAI_Data[[#This Row],[diagnostic]],Diagnosis_lookup!$A$2:$A$7,Diagnosis_lookup!$B$2:$B$7,"Not Found")</f>
        <v>Actinic keratosis</v>
      </c>
    </row>
    <row r="80" spans="1:32" x14ac:dyDescent="0.25">
      <c r="A80" t="s">
        <v>141</v>
      </c>
      <c r="B80">
        <v>38</v>
      </c>
      <c r="C80" t="s">
        <v>58</v>
      </c>
      <c r="D80" t="s">
        <v>79</v>
      </c>
      <c r="E80" t="s">
        <v>33</v>
      </c>
      <c r="F80" t="s">
        <v>33</v>
      </c>
      <c r="G80" t="s">
        <v>33</v>
      </c>
      <c r="H80" t="s">
        <v>33</v>
      </c>
      <c r="I80" t="s">
        <v>33</v>
      </c>
      <c r="J80" t="s">
        <v>33</v>
      </c>
      <c r="K80" t="s">
        <v>33</v>
      </c>
      <c r="L80" t="s">
        <v>42</v>
      </c>
      <c r="M80" t="s">
        <v>42</v>
      </c>
      <c r="N80">
        <v>578</v>
      </c>
      <c r="O80">
        <v>0</v>
      </c>
      <c r="P80" t="s">
        <v>66</v>
      </c>
      <c r="Q80">
        <v>0</v>
      </c>
      <c r="R80">
        <v>0</v>
      </c>
      <c r="S80">
        <v>0</v>
      </c>
      <c r="T80" t="s">
        <v>44</v>
      </c>
      <c r="U80" t="s">
        <v>33</v>
      </c>
      <c r="V80" t="s">
        <v>34</v>
      </c>
      <c r="W80" t="s">
        <v>33</v>
      </c>
      <c r="X80" t="s">
        <v>33</v>
      </c>
      <c r="Y80" t="s">
        <v>33</v>
      </c>
      <c r="Z80" t="s">
        <v>33</v>
      </c>
      <c r="AA80" t="s">
        <v>33</v>
      </c>
      <c r="AB80" t="s">
        <v>38</v>
      </c>
      <c r="AC80">
        <v>0</v>
      </c>
      <c r="AD80">
        <v>0</v>
      </c>
      <c r="AE80" t="s">
        <v>39</v>
      </c>
      <c r="AF80" t="str">
        <f>_xlfn.XLOOKUP(DermAI_Data[[#This Row],[diagnostic]],Diagnosis_lookup!$A$2:$A$7,Diagnosis_lookup!$B$2:$B$7,"Not Found")</f>
        <v>Melanocytic nevus</v>
      </c>
    </row>
    <row r="81" spans="1:32" x14ac:dyDescent="0.25">
      <c r="A81" t="s">
        <v>142</v>
      </c>
      <c r="B81">
        <v>74</v>
      </c>
      <c r="C81" t="s">
        <v>41</v>
      </c>
      <c r="D81" t="s">
        <v>79</v>
      </c>
      <c r="E81" t="s">
        <v>33</v>
      </c>
      <c r="F81" t="s">
        <v>33</v>
      </c>
      <c r="G81" t="s">
        <v>34</v>
      </c>
      <c r="H81" t="s">
        <v>33</v>
      </c>
      <c r="I81" t="s">
        <v>33</v>
      </c>
      <c r="J81" t="s">
        <v>33</v>
      </c>
      <c r="K81" t="s">
        <v>33</v>
      </c>
      <c r="L81" t="s">
        <v>35</v>
      </c>
      <c r="M81" t="s">
        <v>35</v>
      </c>
      <c r="N81">
        <v>179</v>
      </c>
      <c r="O81">
        <v>1</v>
      </c>
      <c r="P81" t="s">
        <v>36</v>
      </c>
      <c r="Q81">
        <v>15</v>
      </c>
      <c r="R81">
        <v>10</v>
      </c>
      <c r="S81">
        <v>12.5</v>
      </c>
      <c r="T81" t="s">
        <v>54</v>
      </c>
      <c r="U81" t="s">
        <v>34</v>
      </c>
      <c r="V81" t="s">
        <v>34</v>
      </c>
      <c r="W81" t="s">
        <v>34</v>
      </c>
      <c r="X81" t="s">
        <v>33</v>
      </c>
      <c r="Y81" t="s">
        <v>34</v>
      </c>
      <c r="Z81" t="s">
        <v>34</v>
      </c>
      <c r="AA81" t="s">
        <v>34</v>
      </c>
      <c r="AB81" t="s">
        <v>55</v>
      </c>
      <c r="AC81">
        <v>1</v>
      </c>
      <c r="AD81">
        <v>12.5</v>
      </c>
      <c r="AE81" t="s">
        <v>56</v>
      </c>
      <c r="AF81" t="str">
        <f>_xlfn.XLOOKUP(DermAI_Data[[#This Row],[diagnostic]],Diagnosis_lookup!$A$2:$A$7,Diagnosis_lookup!$B$2:$B$7,"Not Found")</f>
        <v>Basal cell carcinoma</v>
      </c>
    </row>
    <row r="82" spans="1:32" x14ac:dyDescent="0.25">
      <c r="A82" t="s">
        <v>143</v>
      </c>
      <c r="B82">
        <v>41</v>
      </c>
      <c r="C82" t="s">
        <v>58</v>
      </c>
      <c r="D82" t="s">
        <v>79</v>
      </c>
      <c r="E82" t="s">
        <v>33</v>
      </c>
      <c r="F82" t="s">
        <v>33</v>
      </c>
      <c r="G82" t="s">
        <v>33</v>
      </c>
      <c r="H82" t="s">
        <v>33</v>
      </c>
      <c r="I82" t="s">
        <v>33</v>
      </c>
      <c r="J82" t="s">
        <v>33</v>
      </c>
      <c r="K82" t="s">
        <v>33</v>
      </c>
      <c r="L82" t="s">
        <v>42</v>
      </c>
      <c r="M82" t="s">
        <v>42</v>
      </c>
      <c r="N82">
        <v>608</v>
      </c>
      <c r="O82">
        <v>0</v>
      </c>
      <c r="P82" t="s">
        <v>47</v>
      </c>
      <c r="Q82">
        <v>0</v>
      </c>
      <c r="R82">
        <v>0</v>
      </c>
      <c r="S82">
        <v>0</v>
      </c>
      <c r="T82" t="s">
        <v>44</v>
      </c>
      <c r="U82" t="s">
        <v>34</v>
      </c>
      <c r="V82" t="s">
        <v>33</v>
      </c>
      <c r="W82" t="s">
        <v>33</v>
      </c>
      <c r="X82" t="s">
        <v>33</v>
      </c>
      <c r="Y82" t="s">
        <v>33</v>
      </c>
      <c r="Z82" t="s">
        <v>33</v>
      </c>
      <c r="AA82" t="s">
        <v>33</v>
      </c>
      <c r="AB82" t="s">
        <v>48</v>
      </c>
      <c r="AC82">
        <v>0</v>
      </c>
      <c r="AD82">
        <v>0</v>
      </c>
      <c r="AE82" t="s">
        <v>39</v>
      </c>
      <c r="AF82" t="str">
        <f>_xlfn.XLOOKUP(DermAI_Data[[#This Row],[diagnostic]],Diagnosis_lookup!$A$2:$A$7,Diagnosis_lookup!$B$2:$B$7,"Not Found")</f>
        <v>Actinic keratosis</v>
      </c>
    </row>
    <row r="83" spans="1:32" x14ac:dyDescent="0.25">
      <c r="A83" t="s">
        <v>144</v>
      </c>
      <c r="B83">
        <v>47</v>
      </c>
      <c r="C83" t="s">
        <v>51</v>
      </c>
      <c r="D83" t="s">
        <v>79</v>
      </c>
      <c r="E83" t="s">
        <v>33</v>
      </c>
      <c r="F83" t="s">
        <v>33</v>
      </c>
      <c r="G83" t="s">
        <v>33</v>
      </c>
      <c r="H83" t="s">
        <v>33</v>
      </c>
      <c r="I83" t="s">
        <v>33</v>
      </c>
      <c r="J83" t="s">
        <v>33</v>
      </c>
      <c r="K83" t="s">
        <v>33</v>
      </c>
      <c r="L83" t="s">
        <v>42</v>
      </c>
      <c r="M83" t="s">
        <v>42</v>
      </c>
      <c r="N83">
        <v>615</v>
      </c>
      <c r="O83">
        <v>0</v>
      </c>
      <c r="P83" t="s">
        <v>145</v>
      </c>
      <c r="Q83">
        <v>0</v>
      </c>
      <c r="R83">
        <v>0</v>
      </c>
      <c r="S83">
        <v>0</v>
      </c>
      <c r="T83" t="s">
        <v>44</v>
      </c>
      <c r="U83" t="s">
        <v>34</v>
      </c>
      <c r="V83" t="s">
        <v>33</v>
      </c>
      <c r="W83" t="s">
        <v>34</v>
      </c>
      <c r="X83" t="s">
        <v>33</v>
      </c>
      <c r="Y83" t="s">
        <v>33</v>
      </c>
      <c r="Z83" t="s">
        <v>33</v>
      </c>
      <c r="AA83" t="s">
        <v>33</v>
      </c>
      <c r="AB83" t="s">
        <v>48</v>
      </c>
      <c r="AC83">
        <v>0</v>
      </c>
      <c r="AD83">
        <v>0</v>
      </c>
      <c r="AE83" t="s">
        <v>39</v>
      </c>
      <c r="AF83" t="str">
        <f>_xlfn.XLOOKUP(DermAI_Data[[#This Row],[diagnostic]],Diagnosis_lookup!$A$2:$A$7,Diagnosis_lookup!$B$2:$B$7,"Not Found")</f>
        <v>Actinic keratosis</v>
      </c>
    </row>
    <row r="84" spans="1:32" x14ac:dyDescent="0.25">
      <c r="A84" t="s">
        <v>146</v>
      </c>
      <c r="B84">
        <v>35</v>
      </c>
      <c r="C84" t="s">
        <v>58</v>
      </c>
      <c r="D84" t="s">
        <v>79</v>
      </c>
      <c r="E84" t="s">
        <v>33</v>
      </c>
      <c r="F84" t="s">
        <v>33</v>
      </c>
      <c r="G84" t="s">
        <v>33</v>
      </c>
      <c r="H84" t="s">
        <v>33</v>
      </c>
      <c r="I84" t="s">
        <v>33</v>
      </c>
      <c r="J84" t="s">
        <v>33</v>
      </c>
      <c r="K84" t="s">
        <v>33</v>
      </c>
      <c r="L84" t="s">
        <v>42</v>
      </c>
      <c r="M84" t="s">
        <v>42</v>
      </c>
      <c r="N84">
        <v>622</v>
      </c>
      <c r="O84">
        <v>0</v>
      </c>
      <c r="P84" t="s">
        <v>36</v>
      </c>
      <c r="Q84">
        <v>0</v>
      </c>
      <c r="R84">
        <v>0</v>
      </c>
      <c r="S84">
        <v>0</v>
      </c>
      <c r="T84" t="s">
        <v>44</v>
      </c>
      <c r="U84" t="s">
        <v>34</v>
      </c>
      <c r="V84" t="s">
        <v>34</v>
      </c>
      <c r="W84" t="s">
        <v>33</v>
      </c>
      <c r="X84" t="s">
        <v>33</v>
      </c>
      <c r="Y84" t="s">
        <v>33</v>
      </c>
      <c r="Z84" t="s">
        <v>33</v>
      </c>
      <c r="AA84" t="s">
        <v>33</v>
      </c>
      <c r="AB84" t="s">
        <v>48</v>
      </c>
      <c r="AC84">
        <v>0</v>
      </c>
      <c r="AD84">
        <v>0</v>
      </c>
      <c r="AE84" t="s">
        <v>39</v>
      </c>
      <c r="AF84" t="str">
        <f>_xlfn.XLOOKUP(DermAI_Data[[#This Row],[diagnostic]],Diagnosis_lookup!$A$2:$A$7,Diagnosis_lookup!$B$2:$B$7,"Not Found")</f>
        <v>Actinic keratosis</v>
      </c>
    </row>
    <row r="85" spans="1:32" x14ac:dyDescent="0.25">
      <c r="A85" t="s">
        <v>147</v>
      </c>
      <c r="B85">
        <v>57</v>
      </c>
      <c r="C85" t="s">
        <v>51</v>
      </c>
      <c r="D85" t="s">
        <v>79</v>
      </c>
      <c r="E85" t="s">
        <v>33</v>
      </c>
      <c r="F85" t="s">
        <v>33</v>
      </c>
      <c r="G85" t="s">
        <v>33</v>
      </c>
      <c r="H85" t="s">
        <v>33</v>
      </c>
      <c r="I85" t="s">
        <v>33</v>
      </c>
      <c r="J85" t="s">
        <v>33</v>
      </c>
      <c r="K85" t="s">
        <v>33</v>
      </c>
      <c r="L85" t="s">
        <v>42</v>
      </c>
      <c r="M85" t="s">
        <v>42</v>
      </c>
      <c r="N85">
        <v>628</v>
      </c>
      <c r="O85">
        <v>0</v>
      </c>
      <c r="P85" t="s">
        <v>47</v>
      </c>
      <c r="Q85">
        <v>0</v>
      </c>
      <c r="R85">
        <v>0</v>
      </c>
      <c r="S85">
        <v>0</v>
      </c>
      <c r="T85" t="s">
        <v>44</v>
      </c>
      <c r="U85" t="s">
        <v>33</v>
      </c>
      <c r="V85" t="s">
        <v>33</v>
      </c>
      <c r="W85" t="s">
        <v>33</v>
      </c>
      <c r="X85" t="s">
        <v>33</v>
      </c>
      <c r="Y85" t="s">
        <v>33</v>
      </c>
      <c r="Z85" t="s">
        <v>33</v>
      </c>
      <c r="AA85" t="s">
        <v>33</v>
      </c>
      <c r="AB85" t="s">
        <v>48</v>
      </c>
      <c r="AC85">
        <v>0</v>
      </c>
      <c r="AD85">
        <v>0</v>
      </c>
      <c r="AE85" t="s">
        <v>39</v>
      </c>
      <c r="AF85" t="str">
        <f>_xlfn.XLOOKUP(DermAI_Data[[#This Row],[diagnostic]],Diagnosis_lookup!$A$2:$A$7,Diagnosis_lookup!$B$2:$B$7,"Not Found")</f>
        <v>Actinic keratosis</v>
      </c>
    </row>
    <row r="86" spans="1:32" x14ac:dyDescent="0.25">
      <c r="A86" t="s">
        <v>148</v>
      </c>
      <c r="B86">
        <v>69</v>
      </c>
      <c r="C86" t="s">
        <v>41</v>
      </c>
      <c r="D86" t="s">
        <v>79</v>
      </c>
      <c r="E86" t="s">
        <v>33</v>
      </c>
      <c r="F86" t="s">
        <v>33</v>
      </c>
      <c r="G86" t="s">
        <v>33</v>
      </c>
      <c r="H86" t="s">
        <v>33</v>
      </c>
      <c r="I86" t="s">
        <v>33</v>
      </c>
      <c r="J86" t="s">
        <v>33</v>
      </c>
      <c r="K86" t="s">
        <v>33</v>
      </c>
      <c r="L86" t="s">
        <v>42</v>
      </c>
      <c r="M86" t="s">
        <v>42</v>
      </c>
      <c r="N86">
        <v>631</v>
      </c>
      <c r="O86">
        <v>0</v>
      </c>
      <c r="P86" t="s">
        <v>47</v>
      </c>
      <c r="Q86">
        <v>0</v>
      </c>
      <c r="R86">
        <v>0</v>
      </c>
      <c r="S86">
        <v>0</v>
      </c>
      <c r="T86" t="s">
        <v>44</v>
      </c>
      <c r="U86" t="s">
        <v>34</v>
      </c>
      <c r="V86" t="s">
        <v>34</v>
      </c>
      <c r="W86" t="s">
        <v>33</v>
      </c>
      <c r="X86" t="s">
        <v>33</v>
      </c>
      <c r="Y86" t="s">
        <v>33</v>
      </c>
      <c r="Z86" t="s">
        <v>33</v>
      </c>
      <c r="AA86" t="s">
        <v>33</v>
      </c>
      <c r="AB86" t="s">
        <v>48</v>
      </c>
      <c r="AC86">
        <v>0</v>
      </c>
      <c r="AD86">
        <v>0</v>
      </c>
      <c r="AE86" t="s">
        <v>39</v>
      </c>
      <c r="AF86" t="str">
        <f>_xlfn.XLOOKUP(DermAI_Data[[#This Row],[diagnostic]],Diagnosis_lookup!$A$2:$A$7,Diagnosis_lookup!$B$2:$B$7,"Not Found")</f>
        <v>Actinic keratosis</v>
      </c>
    </row>
    <row r="87" spans="1:32" x14ac:dyDescent="0.25">
      <c r="A87" t="s">
        <v>149</v>
      </c>
      <c r="B87">
        <v>62</v>
      </c>
      <c r="C87" t="s">
        <v>41</v>
      </c>
      <c r="D87" t="s">
        <v>79</v>
      </c>
      <c r="E87" t="s">
        <v>33</v>
      </c>
      <c r="F87" t="s">
        <v>33</v>
      </c>
      <c r="G87" t="s">
        <v>33</v>
      </c>
      <c r="H87" t="s">
        <v>33</v>
      </c>
      <c r="I87" t="s">
        <v>33</v>
      </c>
      <c r="J87" t="s">
        <v>33</v>
      </c>
      <c r="K87" t="s">
        <v>33</v>
      </c>
      <c r="L87" t="s">
        <v>42</v>
      </c>
      <c r="M87" t="s">
        <v>42</v>
      </c>
      <c r="N87">
        <v>633</v>
      </c>
      <c r="O87">
        <v>0</v>
      </c>
      <c r="P87" t="s">
        <v>47</v>
      </c>
      <c r="Q87">
        <v>0</v>
      </c>
      <c r="R87">
        <v>0</v>
      </c>
      <c r="S87">
        <v>0</v>
      </c>
      <c r="T87" t="s">
        <v>44</v>
      </c>
      <c r="U87" t="s">
        <v>33</v>
      </c>
      <c r="V87" t="s">
        <v>33</v>
      </c>
      <c r="W87" t="s">
        <v>33</v>
      </c>
      <c r="X87" t="s">
        <v>33</v>
      </c>
      <c r="Y87" t="s">
        <v>33</v>
      </c>
      <c r="Z87" t="s">
        <v>33</v>
      </c>
      <c r="AA87" t="s">
        <v>33</v>
      </c>
      <c r="AB87" t="s">
        <v>48</v>
      </c>
      <c r="AC87">
        <v>0</v>
      </c>
      <c r="AD87">
        <v>0</v>
      </c>
      <c r="AE87" t="s">
        <v>39</v>
      </c>
      <c r="AF87" t="str">
        <f>_xlfn.XLOOKUP(DermAI_Data[[#This Row],[diagnostic]],Diagnosis_lookup!$A$2:$A$7,Diagnosis_lookup!$B$2:$B$7,"Not Found")</f>
        <v>Actinic keratosis</v>
      </c>
    </row>
    <row r="88" spans="1:32" x14ac:dyDescent="0.25">
      <c r="A88" t="s">
        <v>150</v>
      </c>
      <c r="B88">
        <v>43</v>
      </c>
      <c r="C88" t="s">
        <v>58</v>
      </c>
      <c r="D88" t="s">
        <v>79</v>
      </c>
      <c r="E88" t="s">
        <v>33</v>
      </c>
      <c r="F88" t="s">
        <v>33</v>
      </c>
      <c r="G88" t="s">
        <v>33</v>
      </c>
      <c r="H88" t="s">
        <v>33</v>
      </c>
      <c r="I88" t="s">
        <v>33</v>
      </c>
      <c r="J88" t="s">
        <v>33</v>
      </c>
      <c r="K88" t="s">
        <v>33</v>
      </c>
      <c r="L88" t="s">
        <v>42</v>
      </c>
      <c r="M88" t="s">
        <v>42</v>
      </c>
      <c r="N88">
        <v>641</v>
      </c>
      <c r="O88">
        <v>0</v>
      </c>
      <c r="P88" t="s">
        <v>66</v>
      </c>
      <c r="Q88">
        <v>0</v>
      </c>
      <c r="R88">
        <v>0</v>
      </c>
      <c r="S88">
        <v>0</v>
      </c>
      <c r="T88" t="s">
        <v>44</v>
      </c>
      <c r="U88" t="s">
        <v>33</v>
      </c>
      <c r="V88" t="s">
        <v>34</v>
      </c>
      <c r="W88" t="s">
        <v>33</v>
      </c>
      <c r="X88" t="s">
        <v>33</v>
      </c>
      <c r="Y88" t="s">
        <v>33</v>
      </c>
      <c r="Z88" t="s">
        <v>34</v>
      </c>
      <c r="AA88" t="s">
        <v>33</v>
      </c>
      <c r="AB88" t="s">
        <v>38</v>
      </c>
      <c r="AC88">
        <v>0</v>
      </c>
      <c r="AD88">
        <v>0</v>
      </c>
      <c r="AE88" t="s">
        <v>39</v>
      </c>
      <c r="AF88" t="str">
        <f>_xlfn.XLOOKUP(DermAI_Data[[#This Row],[diagnostic]],Diagnosis_lookup!$A$2:$A$7,Diagnosis_lookup!$B$2:$B$7,"Not Found")</f>
        <v>Melanocytic nevus</v>
      </c>
    </row>
    <row r="89" spans="1:32" x14ac:dyDescent="0.25">
      <c r="A89" t="s">
        <v>151</v>
      </c>
      <c r="B89">
        <v>62</v>
      </c>
      <c r="C89" t="s">
        <v>41</v>
      </c>
      <c r="D89" t="s">
        <v>79</v>
      </c>
      <c r="E89" t="s">
        <v>33</v>
      </c>
      <c r="F89" t="s">
        <v>33</v>
      </c>
      <c r="G89" t="s">
        <v>34</v>
      </c>
      <c r="H89" t="s">
        <v>33</v>
      </c>
      <c r="I89" t="s">
        <v>33</v>
      </c>
      <c r="J89" t="s">
        <v>33</v>
      </c>
      <c r="K89" t="s">
        <v>33</v>
      </c>
      <c r="L89" t="s">
        <v>35</v>
      </c>
      <c r="M89" t="s">
        <v>35</v>
      </c>
      <c r="N89">
        <v>180</v>
      </c>
      <c r="O89">
        <v>2</v>
      </c>
      <c r="P89" t="s">
        <v>68</v>
      </c>
      <c r="Q89">
        <v>5</v>
      </c>
      <c r="R89">
        <v>3</v>
      </c>
      <c r="S89">
        <v>4</v>
      </c>
      <c r="T89" t="s">
        <v>44</v>
      </c>
      <c r="U89" t="s">
        <v>34</v>
      </c>
      <c r="V89" t="s">
        <v>34</v>
      </c>
      <c r="W89" t="s">
        <v>33</v>
      </c>
      <c r="X89" t="s">
        <v>34</v>
      </c>
      <c r="Y89" t="s">
        <v>34</v>
      </c>
      <c r="Z89" t="s">
        <v>34</v>
      </c>
      <c r="AA89" t="s">
        <v>34</v>
      </c>
      <c r="AB89" t="s">
        <v>55</v>
      </c>
      <c r="AC89">
        <v>1</v>
      </c>
      <c r="AD89">
        <v>4</v>
      </c>
      <c r="AE89" t="s">
        <v>56</v>
      </c>
      <c r="AF89" t="str">
        <f>_xlfn.XLOOKUP(DermAI_Data[[#This Row],[diagnostic]],Diagnosis_lookup!$A$2:$A$7,Diagnosis_lookup!$B$2:$B$7,"Not Found")</f>
        <v>Basal cell carcinoma</v>
      </c>
    </row>
    <row r="90" spans="1:32" x14ac:dyDescent="0.25">
      <c r="A90" t="s">
        <v>152</v>
      </c>
      <c r="B90">
        <v>56</v>
      </c>
      <c r="C90" t="s">
        <v>51</v>
      </c>
      <c r="D90" t="s">
        <v>79</v>
      </c>
      <c r="E90" t="s">
        <v>33</v>
      </c>
      <c r="F90" t="s">
        <v>33</v>
      </c>
      <c r="G90" t="s">
        <v>33</v>
      </c>
      <c r="H90" t="s">
        <v>33</v>
      </c>
      <c r="I90" t="s">
        <v>33</v>
      </c>
      <c r="J90" t="s">
        <v>33</v>
      </c>
      <c r="K90" t="s">
        <v>33</v>
      </c>
      <c r="L90" t="s">
        <v>42</v>
      </c>
      <c r="M90" t="s">
        <v>42</v>
      </c>
      <c r="N90">
        <v>651</v>
      </c>
      <c r="O90">
        <v>0</v>
      </c>
      <c r="P90" t="s">
        <v>59</v>
      </c>
      <c r="Q90">
        <v>0</v>
      </c>
      <c r="R90">
        <v>0</v>
      </c>
      <c r="S90">
        <v>0</v>
      </c>
      <c r="T90" t="s">
        <v>44</v>
      </c>
      <c r="U90" t="s">
        <v>33</v>
      </c>
      <c r="V90" t="s">
        <v>33</v>
      </c>
      <c r="W90" t="s">
        <v>33</v>
      </c>
      <c r="X90" t="s">
        <v>33</v>
      </c>
      <c r="Y90" t="s">
        <v>33</v>
      </c>
      <c r="Z90" t="s">
        <v>34</v>
      </c>
      <c r="AA90" t="s">
        <v>33</v>
      </c>
      <c r="AB90" t="s">
        <v>38</v>
      </c>
      <c r="AC90">
        <v>0</v>
      </c>
      <c r="AD90">
        <v>0</v>
      </c>
      <c r="AE90" t="s">
        <v>39</v>
      </c>
      <c r="AF90" t="str">
        <f>_xlfn.XLOOKUP(DermAI_Data[[#This Row],[diagnostic]],Diagnosis_lookup!$A$2:$A$7,Diagnosis_lookup!$B$2:$B$7,"Not Found")</f>
        <v>Melanocytic nevus</v>
      </c>
    </row>
    <row r="91" spans="1:32" x14ac:dyDescent="0.25">
      <c r="A91" t="s">
        <v>153</v>
      </c>
      <c r="B91">
        <v>55</v>
      </c>
      <c r="C91" t="s">
        <v>51</v>
      </c>
      <c r="D91" t="s">
        <v>79</v>
      </c>
      <c r="E91" t="s">
        <v>33</v>
      </c>
      <c r="F91" t="s">
        <v>33</v>
      </c>
      <c r="G91" t="s">
        <v>33</v>
      </c>
      <c r="H91" t="s">
        <v>33</v>
      </c>
      <c r="I91" t="s">
        <v>33</v>
      </c>
      <c r="J91" t="s">
        <v>33</v>
      </c>
      <c r="K91" t="s">
        <v>33</v>
      </c>
      <c r="L91" t="s">
        <v>42</v>
      </c>
      <c r="M91" t="s">
        <v>42</v>
      </c>
      <c r="N91">
        <v>659</v>
      </c>
      <c r="O91">
        <v>0</v>
      </c>
      <c r="P91" t="s">
        <v>47</v>
      </c>
      <c r="Q91">
        <v>0</v>
      </c>
      <c r="R91">
        <v>0</v>
      </c>
      <c r="S91">
        <v>0</v>
      </c>
      <c r="T91" t="s">
        <v>44</v>
      </c>
      <c r="U91" t="s">
        <v>34</v>
      </c>
      <c r="V91" t="s">
        <v>34</v>
      </c>
      <c r="W91" t="s">
        <v>33</v>
      </c>
      <c r="X91" t="s">
        <v>33</v>
      </c>
      <c r="Y91" t="s">
        <v>33</v>
      </c>
      <c r="Z91" t="s">
        <v>33</v>
      </c>
      <c r="AA91" t="s">
        <v>33</v>
      </c>
      <c r="AB91" t="s">
        <v>48</v>
      </c>
      <c r="AC91">
        <v>0</v>
      </c>
      <c r="AD91">
        <v>0</v>
      </c>
      <c r="AE91" t="s">
        <v>39</v>
      </c>
      <c r="AF91" t="str">
        <f>_xlfn.XLOOKUP(DermAI_Data[[#This Row],[diagnostic]],Diagnosis_lookup!$A$2:$A$7,Diagnosis_lookup!$B$2:$B$7,"Not Found")</f>
        <v>Actinic keratosis</v>
      </c>
    </row>
    <row r="92" spans="1:32" x14ac:dyDescent="0.25">
      <c r="A92" t="s">
        <v>154</v>
      </c>
      <c r="B92">
        <v>49</v>
      </c>
      <c r="C92" t="s">
        <v>51</v>
      </c>
      <c r="D92" t="s">
        <v>79</v>
      </c>
      <c r="E92" t="s">
        <v>33</v>
      </c>
      <c r="F92" t="s">
        <v>33</v>
      </c>
      <c r="G92" t="s">
        <v>33</v>
      </c>
      <c r="H92" t="s">
        <v>33</v>
      </c>
      <c r="I92" t="s">
        <v>33</v>
      </c>
      <c r="J92" t="s">
        <v>33</v>
      </c>
      <c r="K92" t="s">
        <v>33</v>
      </c>
      <c r="L92" t="s">
        <v>42</v>
      </c>
      <c r="M92" t="s">
        <v>42</v>
      </c>
      <c r="N92">
        <v>676</v>
      </c>
      <c r="O92">
        <v>0</v>
      </c>
      <c r="P92" t="s">
        <v>47</v>
      </c>
      <c r="Q92">
        <v>0</v>
      </c>
      <c r="R92">
        <v>0</v>
      </c>
      <c r="S92">
        <v>0</v>
      </c>
      <c r="T92" t="s">
        <v>44</v>
      </c>
      <c r="U92" t="s">
        <v>34</v>
      </c>
      <c r="V92" t="s">
        <v>34</v>
      </c>
      <c r="W92" t="s">
        <v>33</v>
      </c>
      <c r="X92" t="s">
        <v>33</v>
      </c>
      <c r="Y92" t="s">
        <v>33</v>
      </c>
      <c r="Z92" t="s">
        <v>33</v>
      </c>
      <c r="AA92" t="s">
        <v>33</v>
      </c>
      <c r="AB92" t="s">
        <v>48</v>
      </c>
      <c r="AC92">
        <v>0</v>
      </c>
      <c r="AD92">
        <v>0</v>
      </c>
      <c r="AE92" t="s">
        <v>39</v>
      </c>
      <c r="AF92" t="str">
        <f>_xlfn.XLOOKUP(DermAI_Data[[#This Row],[diagnostic]],Diagnosis_lookup!$A$2:$A$7,Diagnosis_lookup!$B$2:$B$7,"Not Found")</f>
        <v>Actinic keratosis</v>
      </c>
    </row>
    <row r="93" spans="1:32" x14ac:dyDescent="0.25">
      <c r="A93" t="s">
        <v>155</v>
      </c>
      <c r="B93">
        <v>60</v>
      </c>
      <c r="C93" t="s">
        <v>41</v>
      </c>
      <c r="D93" t="s">
        <v>79</v>
      </c>
      <c r="E93" t="s">
        <v>33</v>
      </c>
      <c r="F93" t="s">
        <v>33</v>
      </c>
      <c r="G93" t="s">
        <v>33</v>
      </c>
      <c r="H93" t="s">
        <v>33</v>
      </c>
      <c r="I93" t="s">
        <v>33</v>
      </c>
      <c r="J93" t="s">
        <v>33</v>
      </c>
      <c r="K93" t="s">
        <v>33</v>
      </c>
      <c r="L93" t="s">
        <v>42</v>
      </c>
      <c r="M93" t="s">
        <v>42</v>
      </c>
      <c r="N93">
        <v>679</v>
      </c>
      <c r="O93">
        <v>0</v>
      </c>
      <c r="P93" t="s">
        <v>36</v>
      </c>
      <c r="Q93">
        <v>0</v>
      </c>
      <c r="R93">
        <v>0</v>
      </c>
      <c r="S93">
        <v>0</v>
      </c>
      <c r="T93" t="s">
        <v>44</v>
      </c>
      <c r="U93" t="s">
        <v>34</v>
      </c>
      <c r="V93" t="s">
        <v>33</v>
      </c>
      <c r="W93" t="s">
        <v>34</v>
      </c>
      <c r="X93" t="s">
        <v>33</v>
      </c>
      <c r="Y93" t="s">
        <v>33</v>
      </c>
      <c r="Z93" t="s">
        <v>33</v>
      </c>
      <c r="AA93" t="s">
        <v>33</v>
      </c>
      <c r="AB93" t="s">
        <v>45</v>
      </c>
      <c r="AC93">
        <v>0</v>
      </c>
      <c r="AD93">
        <v>0</v>
      </c>
      <c r="AE93" t="s">
        <v>39</v>
      </c>
      <c r="AF93" t="str">
        <f>_xlfn.XLOOKUP(DermAI_Data[[#This Row],[diagnostic]],Diagnosis_lookup!$A$2:$A$7,Diagnosis_lookup!$B$2:$B$7,"Not Found")</f>
        <v>Seborreic keratosis</v>
      </c>
    </row>
    <row r="94" spans="1:32" x14ac:dyDescent="0.25">
      <c r="A94" t="s">
        <v>156</v>
      </c>
      <c r="B94">
        <v>39</v>
      </c>
      <c r="C94" t="s">
        <v>58</v>
      </c>
      <c r="D94" t="s">
        <v>79</v>
      </c>
      <c r="E94" t="s">
        <v>33</v>
      </c>
      <c r="F94" t="s">
        <v>33</v>
      </c>
      <c r="G94" t="s">
        <v>33</v>
      </c>
      <c r="H94" t="s">
        <v>33</v>
      </c>
      <c r="I94" t="s">
        <v>33</v>
      </c>
      <c r="J94" t="s">
        <v>33</v>
      </c>
      <c r="K94" t="s">
        <v>33</v>
      </c>
      <c r="L94" t="s">
        <v>42</v>
      </c>
      <c r="M94" t="s">
        <v>42</v>
      </c>
      <c r="N94">
        <v>680</v>
      </c>
      <c r="O94">
        <v>0</v>
      </c>
      <c r="P94" t="s">
        <v>145</v>
      </c>
      <c r="Q94">
        <v>0</v>
      </c>
      <c r="R94">
        <v>0</v>
      </c>
      <c r="S94">
        <v>0</v>
      </c>
      <c r="T94" t="s">
        <v>44</v>
      </c>
      <c r="U94" t="s">
        <v>33</v>
      </c>
      <c r="V94" t="s">
        <v>33</v>
      </c>
      <c r="W94" t="s">
        <v>33</v>
      </c>
      <c r="X94" t="s">
        <v>33</v>
      </c>
      <c r="Y94" t="s">
        <v>33</v>
      </c>
      <c r="Z94" t="s">
        <v>34</v>
      </c>
      <c r="AA94" t="s">
        <v>33</v>
      </c>
      <c r="AB94" t="s">
        <v>38</v>
      </c>
      <c r="AC94">
        <v>0</v>
      </c>
      <c r="AD94">
        <v>0</v>
      </c>
      <c r="AE94" t="s">
        <v>39</v>
      </c>
      <c r="AF94" t="str">
        <f>_xlfn.XLOOKUP(DermAI_Data[[#This Row],[diagnostic]],Diagnosis_lookup!$A$2:$A$7,Diagnosis_lookup!$B$2:$B$7,"Not Found")</f>
        <v>Melanocytic nevus</v>
      </c>
    </row>
    <row r="95" spans="1:32" x14ac:dyDescent="0.25">
      <c r="A95" t="s">
        <v>157</v>
      </c>
      <c r="B95">
        <v>77</v>
      </c>
      <c r="C95" t="s">
        <v>41</v>
      </c>
      <c r="D95" t="s">
        <v>79</v>
      </c>
      <c r="E95" t="s">
        <v>33</v>
      </c>
      <c r="F95" t="s">
        <v>33</v>
      </c>
      <c r="G95" t="s">
        <v>33</v>
      </c>
      <c r="H95" t="s">
        <v>33</v>
      </c>
      <c r="I95" t="s">
        <v>33</v>
      </c>
      <c r="J95" t="s">
        <v>33</v>
      </c>
      <c r="K95" t="s">
        <v>33</v>
      </c>
      <c r="L95" t="s">
        <v>35</v>
      </c>
      <c r="M95" t="s">
        <v>35</v>
      </c>
      <c r="N95">
        <v>181</v>
      </c>
      <c r="O95">
        <v>2</v>
      </c>
      <c r="P95" t="s">
        <v>36</v>
      </c>
      <c r="Q95">
        <v>5</v>
      </c>
      <c r="R95">
        <v>5</v>
      </c>
      <c r="S95">
        <v>5</v>
      </c>
      <c r="T95" t="s">
        <v>37</v>
      </c>
      <c r="U95" t="s">
        <v>34</v>
      </c>
      <c r="V95" t="s">
        <v>34</v>
      </c>
      <c r="W95" t="s">
        <v>34</v>
      </c>
      <c r="X95" t="s">
        <v>33</v>
      </c>
      <c r="Y95" t="s">
        <v>34</v>
      </c>
      <c r="Z95" t="s">
        <v>34</v>
      </c>
      <c r="AA95" t="s">
        <v>34</v>
      </c>
      <c r="AB95" t="s">
        <v>55</v>
      </c>
      <c r="AC95">
        <v>1</v>
      </c>
      <c r="AD95">
        <v>5</v>
      </c>
      <c r="AE95" t="s">
        <v>56</v>
      </c>
      <c r="AF95" t="str">
        <f>_xlfn.XLOOKUP(DermAI_Data[[#This Row],[diagnostic]],Diagnosis_lookup!$A$2:$A$7,Diagnosis_lookup!$B$2:$B$7,"Not Found")</f>
        <v>Basal cell carcinoma</v>
      </c>
    </row>
    <row r="96" spans="1:32" x14ac:dyDescent="0.25">
      <c r="A96" t="s">
        <v>158</v>
      </c>
      <c r="B96">
        <v>56</v>
      </c>
      <c r="C96" t="s">
        <v>51</v>
      </c>
      <c r="D96" t="s">
        <v>79</v>
      </c>
      <c r="E96" t="s">
        <v>33</v>
      </c>
      <c r="F96" t="s">
        <v>33</v>
      </c>
      <c r="G96" t="s">
        <v>33</v>
      </c>
      <c r="H96" t="s">
        <v>33</v>
      </c>
      <c r="I96" t="s">
        <v>33</v>
      </c>
      <c r="J96" t="s">
        <v>33</v>
      </c>
      <c r="K96" t="s">
        <v>33</v>
      </c>
      <c r="L96" t="s">
        <v>42</v>
      </c>
      <c r="M96" t="s">
        <v>42</v>
      </c>
      <c r="N96">
        <v>700</v>
      </c>
      <c r="O96">
        <v>0</v>
      </c>
      <c r="P96" t="s">
        <v>36</v>
      </c>
      <c r="Q96">
        <v>0</v>
      </c>
      <c r="R96">
        <v>0</v>
      </c>
      <c r="S96">
        <v>0</v>
      </c>
      <c r="T96" t="s">
        <v>44</v>
      </c>
      <c r="U96" t="s">
        <v>33</v>
      </c>
      <c r="V96" t="s">
        <v>34</v>
      </c>
      <c r="W96" t="s">
        <v>33</v>
      </c>
      <c r="X96" t="s">
        <v>33</v>
      </c>
      <c r="Y96" t="s">
        <v>33</v>
      </c>
      <c r="Z96" t="s">
        <v>33</v>
      </c>
      <c r="AA96" t="s">
        <v>33</v>
      </c>
      <c r="AB96" t="s">
        <v>45</v>
      </c>
      <c r="AC96">
        <v>0</v>
      </c>
      <c r="AD96">
        <v>0</v>
      </c>
      <c r="AE96" t="s">
        <v>39</v>
      </c>
      <c r="AF96" t="str">
        <f>_xlfn.XLOOKUP(DermAI_Data[[#This Row],[diagnostic]],Diagnosis_lookup!$A$2:$A$7,Diagnosis_lookup!$B$2:$B$7,"Not Found")</f>
        <v>Seborreic keratosis</v>
      </c>
    </row>
    <row r="97" spans="1:32" x14ac:dyDescent="0.25">
      <c r="A97" t="s">
        <v>159</v>
      </c>
      <c r="B97">
        <v>54</v>
      </c>
      <c r="C97" t="s">
        <v>51</v>
      </c>
      <c r="D97" t="s">
        <v>79</v>
      </c>
      <c r="E97" t="s">
        <v>33</v>
      </c>
      <c r="F97" t="s">
        <v>33</v>
      </c>
      <c r="G97" t="s">
        <v>33</v>
      </c>
      <c r="H97" t="s">
        <v>33</v>
      </c>
      <c r="I97" t="s">
        <v>33</v>
      </c>
      <c r="J97" t="s">
        <v>33</v>
      </c>
      <c r="K97" t="s">
        <v>33</v>
      </c>
      <c r="L97" t="s">
        <v>42</v>
      </c>
      <c r="M97" t="s">
        <v>42</v>
      </c>
      <c r="N97">
        <v>713</v>
      </c>
      <c r="O97">
        <v>0</v>
      </c>
      <c r="P97" t="s">
        <v>36</v>
      </c>
      <c r="Q97">
        <v>0</v>
      </c>
      <c r="R97">
        <v>0</v>
      </c>
      <c r="S97">
        <v>0</v>
      </c>
      <c r="T97" t="s">
        <v>44</v>
      </c>
      <c r="U97" t="s">
        <v>33</v>
      </c>
      <c r="V97" t="s">
        <v>34</v>
      </c>
      <c r="W97" t="s">
        <v>33</v>
      </c>
      <c r="X97" t="s">
        <v>33</v>
      </c>
      <c r="Y97" t="s">
        <v>33</v>
      </c>
      <c r="Z97" t="s">
        <v>33</v>
      </c>
      <c r="AA97" t="s">
        <v>33</v>
      </c>
      <c r="AB97" t="s">
        <v>38</v>
      </c>
      <c r="AC97">
        <v>0</v>
      </c>
      <c r="AD97">
        <v>0</v>
      </c>
      <c r="AE97" t="s">
        <v>39</v>
      </c>
      <c r="AF97" t="str">
        <f>_xlfn.XLOOKUP(DermAI_Data[[#This Row],[diagnostic]],Diagnosis_lookup!$A$2:$A$7,Diagnosis_lookup!$B$2:$B$7,"Not Found")</f>
        <v>Melanocytic nevus</v>
      </c>
    </row>
    <row r="98" spans="1:32" x14ac:dyDescent="0.25">
      <c r="A98" t="s">
        <v>160</v>
      </c>
      <c r="B98">
        <v>45</v>
      </c>
      <c r="C98" t="s">
        <v>51</v>
      </c>
      <c r="D98" t="s">
        <v>79</v>
      </c>
      <c r="E98" t="s">
        <v>33</v>
      </c>
      <c r="F98" t="s">
        <v>33</v>
      </c>
      <c r="G98" t="s">
        <v>33</v>
      </c>
      <c r="H98" t="s">
        <v>33</v>
      </c>
      <c r="I98" t="s">
        <v>33</v>
      </c>
      <c r="J98" t="s">
        <v>33</v>
      </c>
      <c r="K98" t="s">
        <v>33</v>
      </c>
      <c r="L98" t="s">
        <v>42</v>
      </c>
      <c r="M98" t="s">
        <v>42</v>
      </c>
      <c r="N98">
        <v>715</v>
      </c>
      <c r="O98">
        <v>0</v>
      </c>
      <c r="P98" t="s">
        <v>93</v>
      </c>
      <c r="Q98">
        <v>0</v>
      </c>
      <c r="R98">
        <v>0</v>
      </c>
      <c r="S98">
        <v>0</v>
      </c>
      <c r="T98" t="s">
        <v>44</v>
      </c>
      <c r="U98" t="s">
        <v>33</v>
      </c>
      <c r="V98" t="s">
        <v>34</v>
      </c>
      <c r="W98" t="s">
        <v>33</v>
      </c>
      <c r="X98" t="s">
        <v>33</v>
      </c>
      <c r="Y98" t="s">
        <v>33</v>
      </c>
      <c r="Z98" t="s">
        <v>34</v>
      </c>
      <c r="AA98" t="s">
        <v>33</v>
      </c>
      <c r="AB98" t="s">
        <v>45</v>
      </c>
      <c r="AC98">
        <v>0</v>
      </c>
      <c r="AD98">
        <v>0</v>
      </c>
      <c r="AE98" t="s">
        <v>39</v>
      </c>
      <c r="AF98" t="str">
        <f>_xlfn.XLOOKUP(DermAI_Data[[#This Row],[diagnostic]],Diagnosis_lookup!$A$2:$A$7,Diagnosis_lookup!$B$2:$B$7,"Not Found")</f>
        <v>Seborreic keratosis</v>
      </c>
    </row>
    <row r="99" spans="1:32" x14ac:dyDescent="0.25">
      <c r="A99" t="s">
        <v>161</v>
      </c>
      <c r="B99">
        <v>53</v>
      </c>
      <c r="C99" t="s">
        <v>51</v>
      </c>
      <c r="D99" t="s">
        <v>79</v>
      </c>
      <c r="E99" t="s">
        <v>33</v>
      </c>
      <c r="F99" t="s">
        <v>33</v>
      </c>
      <c r="G99" t="s">
        <v>33</v>
      </c>
      <c r="H99" t="s">
        <v>34</v>
      </c>
      <c r="I99" t="s">
        <v>33</v>
      </c>
      <c r="J99" t="s">
        <v>33</v>
      </c>
      <c r="K99" t="s">
        <v>33</v>
      </c>
      <c r="L99" t="s">
        <v>35</v>
      </c>
      <c r="M99" t="s">
        <v>35</v>
      </c>
      <c r="N99">
        <v>183</v>
      </c>
      <c r="O99">
        <v>2</v>
      </c>
      <c r="P99" t="s">
        <v>53</v>
      </c>
      <c r="Q99">
        <v>10</v>
      </c>
      <c r="R99">
        <v>8</v>
      </c>
      <c r="S99">
        <v>9</v>
      </c>
      <c r="T99" t="s">
        <v>37</v>
      </c>
      <c r="U99" t="s">
        <v>34</v>
      </c>
      <c r="V99" t="s">
        <v>34</v>
      </c>
      <c r="W99" t="s">
        <v>34</v>
      </c>
      <c r="X99" t="s">
        <v>33</v>
      </c>
      <c r="Y99" t="s">
        <v>34</v>
      </c>
      <c r="Z99" t="s">
        <v>34</v>
      </c>
      <c r="AA99" t="s">
        <v>34</v>
      </c>
      <c r="AB99" t="s">
        <v>55</v>
      </c>
      <c r="AC99">
        <v>1</v>
      </c>
      <c r="AD99">
        <v>9</v>
      </c>
      <c r="AE99" t="s">
        <v>56</v>
      </c>
      <c r="AF99" t="str">
        <f>_xlfn.XLOOKUP(DermAI_Data[[#This Row],[diagnostic]],Diagnosis_lookup!$A$2:$A$7,Diagnosis_lookup!$B$2:$B$7,"Not Found")</f>
        <v>Basal cell carcinoma</v>
      </c>
    </row>
    <row r="100" spans="1:32" x14ac:dyDescent="0.25">
      <c r="A100" t="s">
        <v>162</v>
      </c>
      <c r="B100">
        <v>52</v>
      </c>
      <c r="C100" t="s">
        <v>51</v>
      </c>
      <c r="D100" t="s">
        <v>79</v>
      </c>
      <c r="E100" t="s">
        <v>33</v>
      </c>
      <c r="F100" t="s">
        <v>33</v>
      </c>
      <c r="G100" t="s">
        <v>33</v>
      </c>
      <c r="H100" t="s">
        <v>33</v>
      </c>
      <c r="I100" t="s">
        <v>33</v>
      </c>
      <c r="J100" t="s">
        <v>33</v>
      </c>
      <c r="K100" t="s">
        <v>33</v>
      </c>
      <c r="L100" t="s">
        <v>42</v>
      </c>
      <c r="M100" t="s">
        <v>42</v>
      </c>
      <c r="N100">
        <v>722</v>
      </c>
      <c r="O100">
        <v>0</v>
      </c>
      <c r="P100" t="s">
        <v>63</v>
      </c>
      <c r="Q100">
        <v>0</v>
      </c>
      <c r="R100">
        <v>0</v>
      </c>
      <c r="S100">
        <v>0</v>
      </c>
      <c r="T100" t="s">
        <v>44</v>
      </c>
      <c r="U100" t="s">
        <v>33</v>
      </c>
      <c r="V100" t="s">
        <v>34</v>
      </c>
      <c r="W100" t="s">
        <v>33</v>
      </c>
      <c r="X100" t="s">
        <v>33</v>
      </c>
      <c r="Y100" t="s">
        <v>33</v>
      </c>
      <c r="Z100" t="s">
        <v>33</v>
      </c>
      <c r="AA100" t="s">
        <v>33</v>
      </c>
      <c r="AB100" t="s">
        <v>45</v>
      </c>
      <c r="AC100">
        <v>0</v>
      </c>
      <c r="AD100">
        <v>0</v>
      </c>
      <c r="AE100" t="s">
        <v>39</v>
      </c>
      <c r="AF100" t="str">
        <f>_xlfn.XLOOKUP(DermAI_Data[[#This Row],[diagnostic]],Diagnosis_lookup!$A$2:$A$7,Diagnosis_lookup!$B$2:$B$7,"Not Found")</f>
        <v>Seborreic keratosis</v>
      </c>
    </row>
    <row r="101" spans="1:32" x14ac:dyDescent="0.25">
      <c r="A101" t="s">
        <v>163</v>
      </c>
      <c r="B101">
        <v>49</v>
      </c>
      <c r="C101" t="s">
        <v>51</v>
      </c>
      <c r="D101" t="s">
        <v>79</v>
      </c>
      <c r="E101" t="s">
        <v>33</v>
      </c>
      <c r="F101" t="s">
        <v>33</v>
      </c>
      <c r="G101" t="s">
        <v>33</v>
      </c>
      <c r="H101" t="s">
        <v>33</v>
      </c>
      <c r="I101" t="s">
        <v>33</v>
      </c>
      <c r="J101" t="s">
        <v>33</v>
      </c>
      <c r="K101" t="s">
        <v>33</v>
      </c>
      <c r="L101" t="s">
        <v>42</v>
      </c>
      <c r="M101" t="s">
        <v>42</v>
      </c>
      <c r="N101">
        <v>724</v>
      </c>
      <c r="O101">
        <v>0</v>
      </c>
      <c r="P101" t="s">
        <v>47</v>
      </c>
      <c r="Q101">
        <v>0</v>
      </c>
      <c r="R101">
        <v>0</v>
      </c>
      <c r="S101">
        <v>0</v>
      </c>
      <c r="T101" t="s">
        <v>44</v>
      </c>
      <c r="U101" t="s">
        <v>33</v>
      </c>
      <c r="V101" t="s">
        <v>33</v>
      </c>
      <c r="W101" t="s">
        <v>33</v>
      </c>
      <c r="X101" t="s">
        <v>33</v>
      </c>
      <c r="Y101" t="s">
        <v>33</v>
      </c>
      <c r="Z101" t="s">
        <v>34</v>
      </c>
      <c r="AA101" t="s">
        <v>33</v>
      </c>
      <c r="AB101" t="s">
        <v>45</v>
      </c>
      <c r="AC101">
        <v>0</v>
      </c>
      <c r="AD101">
        <v>0</v>
      </c>
      <c r="AE101" t="s">
        <v>39</v>
      </c>
      <c r="AF101" t="str">
        <f>_xlfn.XLOOKUP(DermAI_Data[[#This Row],[diagnostic]],Diagnosis_lookup!$A$2:$A$7,Diagnosis_lookup!$B$2:$B$7,"Not Found")</f>
        <v>Seborreic keratosis</v>
      </c>
    </row>
    <row r="102" spans="1:32" x14ac:dyDescent="0.25">
      <c r="A102" t="s">
        <v>164</v>
      </c>
      <c r="B102">
        <v>37</v>
      </c>
      <c r="C102" t="s">
        <v>58</v>
      </c>
      <c r="D102" t="s">
        <v>79</v>
      </c>
      <c r="E102" t="s">
        <v>33</v>
      </c>
      <c r="F102" t="s">
        <v>33</v>
      </c>
      <c r="G102" t="s">
        <v>33</v>
      </c>
      <c r="H102" t="s">
        <v>33</v>
      </c>
      <c r="I102" t="s">
        <v>33</v>
      </c>
      <c r="J102" t="s">
        <v>33</v>
      </c>
      <c r="K102" t="s">
        <v>33</v>
      </c>
      <c r="L102" t="s">
        <v>42</v>
      </c>
      <c r="M102" t="s">
        <v>42</v>
      </c>
      <c r="N102">
        <v>736</v>
      </c>
      <c r="O102">
        <v>0</v>
      </c>
      <c r="P102" t="s">
        <v>36</v>
      </c>
      <c r="Q102">
        <v>0</v>
      </c>
      <c r="R102">
        <v>0</v>
      </c>
      <c r="S102">
        <v>0</v>
      </c>
      <c r="T102" t="s">
        <v>44</v>
      </c>
      <c r="U102" t="s">
        <v>33</v>
      </c>
      <c r="V102" t="s">
        <v>34</v>
      </c>
      <c r="W102" t="s">
        <v>33</v>
      </c>
      <c r="X102" t="s">
        <v>33</v>
      </c>
      <c r="Y102" t="s">
        <v>33</v>
      </c>
      <c r="Z102" t="s">
        <v>33</v>
      </c>
      <c r="AA102" t="s">
        <v>33</v>
      </c>
      <c r="AB102" t="s">
        <v>38</v>
      </c>
      <c r="AC102">
        <v>0</v>
      </c>
      <c r="AD102">
        <v>0</v>
      </c>
      <c r="AE102" t="s">
        <v>39</v>
      </c>
      <c r="AF102" t="str">
        <f>_xlfn.XLOOKUP(DermAI_Data[[#This Row],[diagnostic]],Diagnosis_lookup!$A$2:$A$7,Diagnosis_lookup!$B$2:$B$7,"Not Found")</f>
        <v>Melanocytic nevus</v>
      </c>
    </row>
    <row r="103" spans="1:32" x14ac:dyDescent="0.25">
      <c r="A103" t="s">
        <v>165</v>
      </c>
      <c r="B103">
        <v>36</v>
      </c>
      <c r="C103" t="s">
        <v>58</v>
      </c>
      <c r="D103" t="s">
        <v>79</v>
      </c>
      <c r="E103" t="s">
        <v>33</v>
      </c>
      <c r="F103" t="s">
        <v>33</v>
      </c>
      <c r="G103" t="s">
        <v>33</v>
      </c>
      <c r="H103" t="s">
        <v>33</v>
      </c>
      <c r="I103" t="s">
        <v>33</v>
      </c>
      <c r="J103" t="s">
        <v>33</v>
      </c>
      <c r="K103" t="s">
        <v>33</v>
      </c>
      <c r="L103" t="s">
        <v>42</v>
      </c>
      <c r="M103" t="s">
        <v>42</v>
      </c>
      <c r="N103">
        <v>737</v>
      </c>
      <c r="O103">
        <v>0</v>
      </c>
      <c r="P103" t="s">
        <v>47</v>
      </c>
      <c r="Q103">
        <v>0</v>
      </c>
      <c r="R103">
        <v>0</v>
      </c>
      <c r="S103">
        <v>0</v>
      </c>
      <c r="T103" t="s">
        <v>44</v>
      </c>
      <c r="U103" t="s">
        <v>34</v>
      </c>
      <c r="V103" t="s">
        <v>34</v>
      </c>
      <c r="W103" t="s">
        <v>33</v>
      </c>
      <c r="X103" t="s">
        <v>33</v>
      </c>
      <c r="Y103" t="s">
        <v>34</v>
      </c>
      <c r="Z103" t="s">
        <v>33</v>
      </c>
      <c r="AA103" t="s">
        <v>33</v>
      </c>
      <c r="AB103" t="s">
        <v>48</v>
      </c>
      <c r="AC103">
        <v>0</v>
      </c>
      <c r="AD103">
        <v>0</v>
      </c>
      <c r="AE103" t="s">
        <v>39</v>
      </c>
      <c r="AF103" t="str">
        <f>_xlfn.XLOOKUP(DermAI_Data[[#This Row],[diagnostic]],Diagnosis_lookup!$A$2:$A$7,Diagnosis_lookup!$B$2:$B$7,"Not Found")</f>
        <v>Actinic keratosis</v>
      </c>
    </row>
    <row r="104" spans="1:32" x14ac:dyDescent="0.25">
      <c r="A104" t="s">
        <v>166</v>
      </c>
      <c r="B104">
        <v>68</v>
      </c>
      <c r="C104" t="s">
        <v>41</v>
      </c>
      <c r="D104" t="s">
        <v>79</v>
      </c>
      <c r="E104" t="s">
        <v>33</v>
      </c>
      <c r="F104" t="s">
        <v>33</v>
      </c>
      <c r="G104" t="s">
        <v>33</v>
      </c>
      <c r="H104" t="s">
        <v>33</v>
      </c>
      <c r="I104" t="s">
        <v>34</v>
      </c>
      <c r="J104" t="s">
        <v>34</v>
      </c>
      <c r="K104" t="s">
        <v>33</v>
      </c>
      <c r="L104" t="s">
        <v>35</v>
      </c>
      <c r="M104" t="s">
        <v>35</v>
      </c>
      <c r="N104">
        <v>184</v>
      </c>
      <c r="O104">
        <v>2</v>
      </c>
      <c r="P104" t="s">
        <v>66</v>
      </c>
      <c r="Q104">
        <v>8</v>
      </c>
      <c r="R104">
        <v>6</v>
      </c>
      <c r="S104">
        <v>7</v>
      </c>
      <c r="T104" t="s">
        <v>37</v>
      </c>
      <c r="U104" t="s">
        <v>33</v>
      </c>
      <c r="V104" t="s">
        <v>34</v>
      </c>
      <c r="W104" t="s">
        <v>34</v>
      </c>
      <c r="X104" t="s">
        <v>33</v>
      </c>
      <c r="Y104" t="s">
        <v>34</v>
      </c>
      <c r="Z104" t="s">
        <v>34</v>
      </c>
      <c r="AA104" t="s">
        <v>34</v>
      </c>
      <c r="AB104" t="s">
        <v>55</v>
      </c>
      <c r="AC104">
        <v>1</v>
      </c>
      <c r="AD104">
        <v>7</v>
      </c>
      <c r="AE104" t="s">
        <v>56</v>
      </c>
      <c r="AF104" t="str">
        <f>_xlfn.XLOOKUP(DermAI_Data[[#This Row],[diagnostic]],Diagnosis_lookup!$A$2:$A$7,Diagnosis_lookup!$B$2:$B$7,"Not Found")</f>
        <v>Basal cell carcinoma</v>
      </c>
    </row>
    <row r="105" spans="1:32" x14ac:dyDescent="0.25">
      <c r="A105" t="s">
        <v>167</v>
      </c>
      <c r="B105">
        <v>50</v>
      </c>
      <c r="C105" t="s">
        <v>51</v>
      </c>
      <c r="D105" t="s">
        <v>79</v>
      </c>
      <c r="E105" t="s">
        <v>33</v>
      </c>
      <c r="F105" t="s">
        <v>33</v>
      </c>
      <c r="G105" t="s">
        <v>33</v>
      </c>
      <c r="H105" t="s">
        <v>33</v>
      </c>
      <c r="I105" t="s">
        <v>33</v>
      </c>
      <c r="J105" t="s">
        <v>33</v>
      </c>
      <c r="K105" t="s">
        <v>33</v>
      </c>
      <c r="L105" t="s">
        <v>42</v>
      </c>
      <c r="M105" t="s">
        <v>42</v>
      </c>
      <c r="N105">
        <v>738</v>
      </c>
      <c r="O105">
        <v>0</v>
      </c>
      <c r="P105" t="s">
        <v>68</v>
      </c>
      <c r="Q105">
        <v>0</v>
      </c>
      <c r="R105">
        <v>0</v>
      </c>
      <c r="S105">
        <v>0</v>
      </c>
      <c r="T105" t="s">
        <v>44</v>
      </c>
      <c r="U105" t="s">
        <v>34</v>
      </c>
      <c r="V105" t="s">
        <v>33</v>
      </c>
      <c r="W105" t="s">
        <v>33</v>
      </c>
      <c r="X105" t="s">
        <v>33</v>
      </c>
      <c r="Y105" t="s">
        <v>33</v>
      </c>
      <c r="Z105" t="s">
        <v>33</v>
      </c>
      <c r="AA105" t="s">
        <v>33</v>
      </c>
      <c r="AB105" t="s">
        <v>48</v>
      </c>
      <c r="AC105">
        <v>0</v>
      </c>
      <c r="AD105">
        <v>0</v>
      </c>
      <c r="AE105" t="s">
        <v>39</v>
      </c>
      <c r="AF105" t="str">
        <f>_xlfn.XLOOKUP(DermAI_Data[[#This Row],[diagnostic]],Diagnosis_lookup!$A$2:$A$7,Diagnosis_lookup!$B$2:$B$7,"Not Found")</f>
        <v>Actinic keratosis</v>
      </c>
    </row>
    <row r="106" spans="1:32" x14ac:dyDescent="0.25">
      <c r="A106" t="s">
        <v>168</v>
      </c>
      <c r="B106">
        <v>32</v>
      </c>
      <c r="C106" t="s">
        <v>58</v>
      </c>
      <c r="D106" t="s">
        <v>79</v>
      </c>
      <c r="E106" t="s">
        <v>33</v>
      </c>
      <c r="F106" t="s">
        <v>33</v>
      </c>
      <c r="G106" t="s">
        <v>33</v>
      </c>
      <c r="H106" t="s">
        <v>33</v>
      </c>
      <c r="I106" t="s">
        <v>33</v>
      </c>
      <c r="J106" t="s">
        <v>33</v>
      </c>
      <c r="K106" t="s">
        <v>33</v>
      </c>
      <c r="L106" t="s">
        <v>42</v>
      </c>
      <c r="M106" t="s">
        <v>42</v>
      </c>
      <c r="N106">
        <v>752</v>
      </c>
      <c r="O106">
        <v>0</v>
      </c>
      <c r="P106" t="s">
        <v>47</v>
      </c>
      <c r="Q106">
        <v>0</v>
      </c>
      <c r="R106">
        <v>0</v>
      </c>
      <c r="S106">
        <v>0</v>
      </c>
      <c r="T106" t="s">
        <v>44</v>
      </c>
      <c r="U106" t="s">
        <v>34</v>
      </c>
      <c r="V106" t="s">
        <v>34</v>
      </c>
      <c r="W106" t="s">
        <v>33</v>
      </c>
      <c r="X106" t="s">
        <v>33</v>
      </c>
      <c r="Y106" t="s">
        <v>33</v>
      </c>
      <c r="Z106" t="s">
        <v>33</v>
      </c>
      <c r="AA106" t="s">
        <v>33</v>
      </c>
      <c r="AB106" t="s">
        <v>38</v>
      </c>
      <c r="AC106">
        <v>0</v>
      </c>
      <c r="AD106">
        <v>0</v>
      </c>
      <c r="AE106" t="s">
        <v>39</v>
      </c>
      <c r="AF106" t="str">
        <f>_xlfn.XLOOKUP(DermAI_Data[[#This Row],[diagnostic]],Diagnosis_lookup!$A$2:$A$7,Diagnosis_lookup!$B$2:$B$7,"Not Found")</f>
        <v>Melanocytic nevus</v>
      </c>
    </row>
    <row r="107" spans="1:32" x14ac:dyDescent="0.25">
      <c r="A107" t="s">
        <v>169</v>
      </c>
      <c r="B107">
        <v>41</v>
      </c>
      <c r="C107" t="s">
        <v>58</v>
      </c>
      <c r="D107" t="s">
        <v>79</v>
      </c>
      <c r="E107" t="s">
        <v>33</v>
      </c>
      <c r="F107" t="s">
        <v>33</v>
      </c>
      <c r="G107" t="s">
        <v>33</v>
      </c>
      <c r="H107" t="s">
        <v>33</v>
      </c>
      <c r="I107" t="s">
        <v>33</v>
      </c>
      <c r="J107" t="s">
        <v>33</v>
      </c>
      <c r="K107" t="s">
        <v>33</v>
      </c>
      <c r="L107" t="s">
        <v>42</v>
      </c>
      <c r="M107" t="s">
        <v>42</v>
      </c>
      <c r="N107">
        <v>759</v>
      </c>
      <c r="O107">
        <v>0</v>
      </c>
      <c r="P107" t="s">
        <v>36</v>
      </c>
      <c r="Q107">
        <v>0</v>
      </c>
      <c r="R107">
        <v>0</v>
      </c>
      <c r="S107">
        <v>0</v>
      </c>
      <c r="T107" t="s">
        <v>44</v>
      </c>
      <c r="U107" t="s">
        <v>33</v>
      </c>
      <c r="V107" t="s">
        <v>34</v>
      </c>
      <c r="W107" t="s">
        <v>33</v>
      </c>
      <c r="X107" t="s">
        <v>33</v>
      </c>
      <c r="Y107" t="s">
        <v>33</v>
      </c>
      <c r="Z107" t="s">
        <v>34</v>
      </c>
      <c r="AA107" t="s">
        <v>33</v>
      </c>
      <c r="AB107" t="s">
        <v>38</v>
      </c>
      <c r="AC107">
        <v>0</v>
      </c>
      <c r="AD107">
        <v>0</v>
      </c>
      <c r="AE107" t="s">
        <v>39</v>
      </c>
      <c r="AF107" t="str">
        <f>_xlfn.XLOOKUP(DermAI_Data[[#This Row],[diagnostic]],Diagnosis_lookup!$A$2:$A$7,Diagnosis_lookup!$B$2:$B$7,"Not Found")</f>
        <v>Melanocytic nevus</v>
      </c>
    </row>
    <row r="108" spans="1:32" x14ac:dyDescent="0.25">
      <c r="A108" t="s">
        <v>170</v>
      </c>
      <c r="B108">
        <v>35</v>
      </c>
      <c r="C108" t="s">
        <v>58</v>
      </c>
      <c r="D108" t="s">
        <v>79</v>
      </c>
      <c r="E108" t="s">
        <v>33</v>
      </c>
      <c r="F108" t="s">
        <v>33</v>
      </c>
      <c r="G108" t="s">
        <v>33</v>
      </c>
      <c r="H108" t="s">
        <v>33</v>
      </c>
      <c r="I108" t="s">
        <v>33</v>
      </c>
      <c r="J108" t="s">
        <v>33</v>
      </c>
      <c r="K108" t="s">
        <v>33</v>
      </c>
      <c r="L108" t="s">
        <v>42</v>
      </c>
      <c r="M108" t="s">
        <v>42</v>
      </c>
      <c r="N108">
        <v>762</v>
      </c>
      <c r="O108">
        <v>0</v>
      </c>
      <c r="P108" t="s">
        <v>36</v>
      </c>
      <c r="Q108">
        <v>0</v>
      </c>
      <c r="R108">
        <v>0</v>
      </c>
      <c r="S108">
        <v>0</v>
      </c>
      <c r="T108" t="s">
        <v>44</v>
      </c>
      <c r="U108" t="s">
        <v>33</v>
      </c>
      <c r="V108" t="s">
        <v>34</v>
      </c>
      <c r="W108" t="s">
        <v>33</v>
      </c>
      <c r="X108" t="s">
        <v>33</v>
      </c>
      <c r="Y108" t="s">
        <v>33</v>
      </c>
      <c r="Z108" t="s">
        <v>34</v>
      </c>
      <c r="AA108" t="s">
        <v>33</v>
      </c>
      <c r="AB108" t="s">
        <v>38</v>
      </c>
      <c r="AC108">
        <v>0</v>
      </c>
      <c r="AD108">
        <v>0</v>
      </c>
      <c r="AE108" t="s">
        <v>39</v>
      </c>
      <c r="AF108" t="str">
        <f>_xlfn.XLOOKUP(DermAI_Data[[#This Row],[diagnostic]],Diagnosis_lookup!$A$2:$A$7,Diagnosis_lookup!$B$2:$B$7,"Not Found")</f>
        <v>Melanocytic nevus</v>
      </c>
    </row>
    <row r="109" spans="1:32" x14ac:dyDescent="0.25">
      <c r="A109" t="s">
        <v>171</v>
      </c>
      <c r="B109">
        <v>35</v>
      </c>
      <c r="C109" t="s">
        <v>58</v>
      </c>
      <c r="D109" t="s">
        <v>79</v>
      </c>
      <c r="E109" t="s">
        <v>33</v>
      </c>
      <c r="F109" t="s">
        <v>33</v>
      </c>
      <c r="G109" t="s">
        <v>33</v>
      </c>
      <c r="H109" t="s">
        <v>33</v>
      </c>
      <c r="I109" t="s">
        <v>33</v>
      </c>
      <c r="J109" t="s">
        <v>33</v>
      </c>
      <c r="K109" t="s">
        <v>33</v>
      </c>
      <c r="L109" t="s">
        <v>42</v>
      </c>
      <c r="M109" t="s">
        <v>42</v>
      </c>
      <c r="N109">
        <v>764</v>
      </c>
      <c r="O109">
        <v>0</v>
      </c>
      <c r="P109" t="s">
        <v>36</v>
      </c>
      <c r="Q109">
        <v>0</v>
      </c>
      <c r="R109">
        <v>0</v>
      </c>
      <c r="S109">
        <v>0</v>
      </c>
      <c r="T109" t="s">
        <v>44</v>
      </c>
      <c r="U109" t="s">
        <v>34</v>
      </c>
      <c r="V109" t="s">
        <v>34</v>
      </c>
      <c r="W109" t="s">
        <v>33</v>
      </c>
      <c r="X109" t="s">
        <v>33</v>
      </c>
      <c r="Y109" t="s">
        <v>33</v>
      </c>
      <c r="Z109" t="s">
        <v>34</v>
      </c>
      <c r="AA109" t="s">
        <v>33</v>
      </c>
      <c r="AB109" t="s">
        <v>38</v>
      </c>
      <c r="AC109">
        <v>0</v>
      </c>
      <c r="AD109">
        <v>0</v>
      </c>
      <c r="AE109" t="s">
        <v>39</v>
      </c>
      <c r="AF109" t="str">
        <f>_xlfn.XLOOKUP(DermAI_Data[[#This Row],[diagnostic]],Diagnosis_lookup!$A$2:$A$7,Diagnosis_lookup!$B$2:$B$7,"Not Found")</f>
        <v>Melanocytic nevus</v>
      </c>
    </row>
    <row r="110" spans="1:32" x14ac:dyDescent="0.25">
      <c r="A110" t="s">
        <v>172</v>
      </c>
      <c r="B110">
        <v>67</v>
      </c>
      <c r="C110" t="s">
        <v>41</v>
      </c>
      <c r="D110" t="s">
        <v>79</v>
      </c>
      <c r="E110" t="s">
        <v>33</v>
      </c>
      <c r="F110" t="s">
        <v>33</v>
      </c>
      <c r="G110" t="s">
        <v>33</v>
      </c>
      <c r="H110" t="s">
        <v>33</v>
      </c>
      <c r="I110" t="s">
        <v>33</v>
      </c>
      <c r="J110" t="s">
        <v>33</v>
      </c>
      <c r="K110" t="s">
        <v>33</v>
      </c>
      <c r="L110" t="s">
        <v>42</v>
      </c>
      <c r="M110" t="s">
        <v>42</v>
      </c>
      <c r="N110">
        <v>765</v>
      </c>
      <c r="O110">
        <v>0</v>
      </c>
      <c r="P110" t="s">
        <v>59</v>
      </c>
      <c r="Q110">
        <v>0</v>
      </c>
      <c r="R110">
        <v>0</v>
      </c>
      <c r="S110">
        <v>0</v>
      </c>
      <c r="T110" t="s">
        <v>44</v>
      </c>
      <c r="U110" t="s">
        <v>34</v>
      </c>
      <c r="V110" t="s">
        <v>34</v>
      </c>
      <c r="W110" t="s">
        <v>33</v>
      </c>
      <c r="X110" t="s">
        <v>33</v>
      </c>
      <c r="Y110" t="s">
        <v>33</v>
      </c>
      <c r="Z110" t="s">
        <v>34</v>
      </c>
      <c r="AA110" t="s">
        <v>33</v>
      </c>
      <c r="AB110" t="s">
        <v>45</v>
      </c>
      <c r="AC110">
        <v>0</v>
      </c>
      <c r="AD110">
        <v>0</v>
      </c>
      <c r="AE110" t="s">
        <v>39</v>
      </c>
      <c r="AF110" t="str">
        <f>_xlfn.XLOOKUP(DermAI_Data[[#This Row],[diagnostic]],Diagnosis_lookup!$A$2:$A$7,Diagnosis_lookup!$B$2:$B$7,"Not Found")</f>
        <v>Seborreic keratosis</v>
      </c>
    </row>
    <row r="111" spans="1:32" x14ac:dyDescent="0.25">
      <c r="A111" t="s">
        <v>173</v>
      </c>
      <c r="B111">
        <v>54</v>
      </c>
      <c r="C111" t="s">
        <v>51</v>
      </c>
      <c r="D111" t="s">
        <v>79</v>
      </c>
      <c r="E111" t="s">
        <v>33</v>
      </c>
      <c r="F111" t="s">
        <v>33</v>
      </c>
      <c r="G111" t="s">
        <v>33</v>
      </c>
      <c r="H111" t="s">
        <v>33</v>
      </c>
      <c r="I111" t="s">
        <v>33</v>
      </c>
      <c r="J111" t="s">
        <v>33</v>
      </c>
      <c r="K111" t="s">
        <v>33</v>
      </c>
      <c r="L111" t="s">
        <v>42</v>
      </c>
      <c r="M111" t="s">
        <v>42</v>
      </c>
      <c r="N111">
        <v>766</v>
      </c>
      <c r="O111">
        <v>0</v>
      </c>
      <c r="P111" t="s">
        <v>63</v>
      </c>
      <c r="Q111">
        <v>0</v>
      </c>
      <c r="R111">
        <v>0</v>
      </c>
      <c r="S111">
        <v>0</v>
      </c>
      <c r="T111" t="s">
        <v>44</v>
      </c>
      <c r="U111" t="s">
        <v>34</v>
      </c>
      <c r="V111" t="s">
        <v>34</v>
      </c>
      <c r="W111" t="s">
        <v>33</v>
      </c>
      <c r="X111" t="s">
        <v>33</v>
      </c>
      <c r="Y111" t="s">
        <v>33</v>
      </c>
      <c r="Z111" t="s">
        <v>34</v>
      </c>
      <c r="AA111" t="s">
        <v>33</v>
      </c>
      <c r="AB111" t="s">
        <v>45</v>
      </c>
      <c r="AC111">
        <v>0</v>
      </c>
      <c r="AD111">
        <v>0</v>
      </c>
      <c r="AE111" t="s">
        <v>39</v>
      </c>
      <c r="AF111" t="str">
        <f>_xlfn.XLOOKUP(DermAI_Data[[#This Row],[diagnostic]],Diagnosis_lookup!$A$2:$A$7,Diagnosis_lookup!$B$2:$B$7,"Not Found")</f>
        <v>Seborreic keratosis</v>
      </c>
    </row>
    <row r="112" spans="1:32" x14ac:dyDescent="0.25">
      <c r="A112" t="s">
        <v>174</v>
      </c>
      <c r="B112">
        <v>40</v>
      </c>
      <c r="C112" t="s">
        <v>58</v>
      </c>
      <c r="D112" t="s">
        <v>79</v>
      </c>
      <c r="E112" t="s">
        <v>33</v>
      </c>
      <c r="F112" t="s">
        <v>33</v>
      </c>
      <c r="G112" t="s">
        <v>33</v>
      </c>
      <c r="H112" t="s">
        <v>33</v>
      </c>
      <c r="I112" t="s">
        <v>33</v>
      </c>
      <c r="J112" t="s">
        <v>33</v>
      </c>
      <c r="K112" t="s">
        <v>33</v>
      </c>
      <c r="L112" t="s">
        <v>42</v>
      </c>
      <c r="M112" t="s">
        <v>42</v>
      </c>
      <c r="N112">
        <v>767</v>
      </c>
      <c r="O112">
        <v>0</v>
      </c>
      <c r="P112" t="s">
        <v>47</v>
      </c>
      <c r="Q112">
        <v>0</v>
      </c>
      <c r="R112">
        <v>0</v>
      </c>
      <c r="S112">
        <v>0</v>
      </c>
      <c r="T112" t="s">
        <v>44</v>
      </c>
      <c r="U112" t="s">
        <v>34</v>
      </c>
      <c r="V112" t="s">
        <v>33</v>
      </c>
      <c r="W112" t="s">
        <v>33</v>
      </c>
      <c r="X112" t="s">
        <v>33</v>
      </c>
      <c r="Y112" t="s">
        <v>33</v>
      </c>
      <c r="Z112" t="s">
        <v>33</v>
      </c>
      <c r="AA112" t="s">
        <v>33</v>
      </c>
      <c r="AB112" t="s">
        <v>48</v>
      </c>
      <c r="AC112">
        <v>0</v>
      </c>
      <c r="AD112">
        <v>0</v>
      </c>
      <c r="AE112" t="s">
        <v>39</v>
      </c>
      <c r="AF112" t="str">
        <f>_xlfn.XLOOKUP(DermAI_Data[[#This Row],[diagnostic]],Diagnosis_lookup!$A$2:$A$7,Diagnosis_lookup!$B$2:$B$7,"Not Found")</f>
        <v>Actinic keratosis</v>
      </c>
    </row>
    <row r="113" spans="1:32" x14ac:dyDescent="0.25">
      <c r="A113" t="s">
        <v>175</v>
      </c>
      <c r="B113">
        <v>35</v>
      </c>
      <c r="C113" t="s">
        <v>58</v>
      </c>
      <c r="D113" t="s">
        <v>79</v>
      </c>
      <c r="E113" t="s">
        <v>33</v>
      </c>
      <c r="F113" t="s">
        <v>33</v>
      </c>
      <c r="G113" t="s">
        <v>33</v>
      </c>
      <c r="H113" t="s">
        <v>33</v>
      </c>
      <c r="I113" t="s">
        <v>33</v>
      </c>
      <c r="J113" t="s">
        <v>33</v>
      </c>
      <c r="K113" t="s">
        <v>33</v>
      </c>
      <c r="L113" t="s">
        <v>42</v>
      </c>
      <c r="M113" t="s">
        <v>42</v>
      </c>
      <c r="N113">
        <v>770</v>
      </c>
      <c r="O113">
        <v>0</v>
      </c>
      <c r="P113" t="s">
        <v>36</v>
      </c>
      <c r="Q113">
        <v>0</v>
      </c>
      <c r="R113">
        <v>0</v>
      </c>
      <c r="S113">
        <v>0</v>
      </c>
      <c r="T113" t="s">
        <v>44</v>
      </c>
      <c r="U113" t="s">
        <v>34</v>
      </c>
      <c r="V113" t="s">
        <v>34</v>
      </c>
      <c r="W113" t="s">
        <v>33</v>
      </c>
      <c r="X113" t="s">
        <v>33</v>
      </c>
      <c r="Y113" t="s">
        <v>33</v>
      </c>
      <c r="Z113" t="s">
        <v>34</v>
      </c>
      <c r="AA113" t="s">
        <v>33</v>
      </c>
      <c r="AB113" t="s">
        <v>38</v>
      </c>
      <c r="AC113">
        <v>0</v>
      </c>
      <c r="AD113">
        <v>0</v>
      </c>
      <c r="AE113" t="s">
        <v>39</v>
      </c>
      <c r="AF113" t="str">
        <f>_xlfn.XLOOKUP(DermAI_Data[[#This Row],[diagnostic]],Diagnosis_lookup!$A$2:$A$7,Diagnosis_lookup!$B$2:$B$7,"Not Found")</f>
        <v>Melanocytic nevus</v>
      </c>
    </row>
    <row r="114" spans="1:32" x14ac:dyDescent="0.25">
      <c r="A114" t="s">
        <v>176</v>
      </c>
      <c r="B114">
        <v>25</v>
      </c>
      <c r="C114" t="s">
        <v>31</v>
      </c>
      <c r="D114" t="s">
        <v>79</v>
      </c>
      <c r="E114" t="s">
        <v>33</v>
      </c>
      <c r="F114" t="s">
        <v>33</v>
      </c>
      <c r="G114" t="s">
        <v>33</v>
      </c>
      <c r="H114" t="s">
        <v>33</v>
      </c>
      <c r="I114" t="s">
        <v>33</v>
      </c>
      <c r="J114" t="s">
        <v>33</v>
      </c>
      <c r="K114" t="s">
        <v>33</v>
      </c>
      <c r="L114" t="s">
        <v>42</v>
      </c>
      <c r="M114" t="s">
        <v>42</v>
      </c>
      <c r="N114">
        <v>794</v>
      </c>
      <c r="O114">
        <v>0</v>
      </c>
      <c r="P114" t="s">
        <v>63</v>
      </c>
      <c r="Q114">
        <v>0</v>
      </c>
      <c r="R114">
        <v>0</v>
      </c>
      <c r="S114">
        <v>0</v>
      </c>
      <c r="T114" t="s">
        <v>44</v>
      </c>
      <c r="U114" t="s">
        <v>33</v>
      </c>
      <c r="V114" t="s">
        <v>34</v>
      </c>
      <c r="W114" t="s">
        <v>33</v>
      </c>
      <c r="X114" t="s">
        <v>33</v>
      </c>
      <c r="Y114" t="s">
        <v>33</v>
      </c>
      <c r="Z114" t="s">
        <v>33</v>
      </c>
      <c r="AA114" t="s">
        <v>33</v>
      </c>
      <c r="AB114" t="s">
        <v>38</v>
      </c>
      <c r="AC114">
        <v>0</v>
      </c>
      <c r="AD114">
        <v>0</v>
      </c>
      <c r="AE114" t="s">
        <v>39</v>
      </c>
      <c r="AF114" t="str">
        <f>_xlfn.XLOOKUP(DermAI_Data[[#This Row],[diagnostic]],Diagnosis_lookup!$A$2:$A$7,Diagnosis_lookup!$B$2:$B$7,"Not Found")</f>
        <v>Melanocytic nevus</v>
      </c>
    </row>
    <row r="115" spans="1:32" x14ac:dyDescent="0.25">
      <c r="A115" t="s">
        <v>177</v>
      </c>
      <c r="B115">
        <v>49</v>
      </c>
      <c r="C115" t="s">
        <v>51</v>
      </c>
      <c r="D115" t="s">
        <v>79</v>
      </c>
      <c r="E115" t="s">
        <v>33</v>
      </c>
      <c r="F115" t="s">
        <v>33</v>
      </c>
      <c r="G115" t="s">
        <v>33</v>
      </c>
      <c r="H115" t="s">
        <v>33</v>
      </c>
      <c r="I115" t="s">
        <v>33</v>
      </c>
      <c r="J115" t="s">
        <v>33</v>
      </c>
      <c r="K115" t="s">
        <v>33</v>
      </c>
      <c r="L115" t="s">
        <v>42</v>
      </c>
      <c r="M115" t="s">
        <v>42</v>
      </c>
      <c r="N115">
        <v>824</v>
      </c>
      <c r="O115">
        <v>0</v>
      </c>
      <c r="P115" t="s">
        <v>66</v>
      </c>
      <c r="Q115">
        <v>0</v>
      </c>
      <c r="R115">
        <v>0</v>
      </c>
      <c r="S115">
        <v>0</v>
      </c>
      <c r="T115" t="s">
        <v>44</v>
      </c>
      <c r="U115" t="s">
        <v>34</v>
      </c>
      <c r="V115" t="s">
        <v>34</v>
      </c>
      <c r="W115" t="s">
        <v>33</v>
      </c>
      <c r="X115" t="s">
        <v>33</v>
      </c>
      <c r="Y115" t="s">
        <v>33</v>
      </c>
      <c r="Z115" t="s">
        <v>34</v>
      </c>
      <c r="AA115" t="s">
        <v>33</v>
      </c>
      <c r="AB115" t="s">
        <v>45</v>
      </c>
      <c r="AC115">
        <v>0</v>
      </c>
      <c r="AD115">
        <v>0</v>
      </c>
      <c r="AE115" t="s">
        <v>39</v>
      </c>
      <c r="AF115" t="str">
        <f>_xlfn.XLOOKUP(DermAI_Data[[#This Row],[diagnostic]],Diagnosis_lookup!$A$2:$A$7,Diagnosis_lookup!$B$2:$B$7,"Not Found")</f>
        <v>Seborreic keratosis</v>
      </c>
    </row>
    <row r="116" spans="1:32" x14ac:dyDescent="0.25">
      <c r="A116" t="s">
        <v>178</v>
      </c>
      <c r="B116">
        <v>17</v>
      </c>
      <c r="C116" t="s">
        <v>31</v>
      </c>
      <c r="D116" t="s">
        <v>79</v>
      </c>
      <c r="E116" t="s">
        <v>33</v>
      </c>
      <c r="F116" t="s">
        <v>33</v>
      </c>
      <c r="G116" t="s">
        <v>33</v>
      </c>
      <c r="H116" t="s">
        <v>33</v>
      </c>
      <c r="I116" t="s">
        <v>33</v>
      </c>
      <c r="J116" t="s">
        <v>33</v>
      </c>
      <c r="K116" t="s">
        <v>33</v>
      </c>
      <c r="L116" t="s">
        <v>42</v>
      </c>
      <c r="M116" t="s">
        <v>42</v>
      </c>
      <c r="N116">
        <v>826</v>
      </c>
      <c r="O116">
        <v>0</v>
      </c>
      <c r="P116" t="s">
        <v>145</v>
      </c>
      <c r="Q116">
        <v>0</v>
      </c>
      <c r="R116">
        <v>0</v>
      </c>
      <c r="S116">
        <v>0</v>
      </c>
      <c r="T116" t="s">
        <v>44</v>
      </c>
      <c r="U116" t="s">
        <v>33</v>
      </c>
      <c r="V116" t="s">
        <v>33</v>
      </c>
      <c r="W116" t="s">
        <v>33</v>
      </c>
      <c r="X116" t="s">
        <v>33</v>
      </c>
      <c r="Y116" t="s">
        <v>33</v>
      </c>
      <c r="Z116" t="s">
        <v>33</v>
      </c>
      <c r="AA116" t="s">
        <v>33</v>
      </c>
      <c r="AB116" t="s">
        <v>38</v>
      </c>
      <c r="AC116">
        <v>0</v>
      </c>
      <c r="AD116">
        <v>0</v>
      </c>
      <c r="AE116" t="s">
        <v>39</v>
      </c>
      <c r="AF116" t="str">
        <f>_xlfn.XLOOKUP(DermAI_Data[[#This Row],[diagnostic]],Diagnosis_lookup!$A$2:$A$7,Diagnosis_lookup!$B$2:$B$7,"Not Found")</f>
        <v>Melanocytic nevus</v>
      </c>
    </row>
    <row r="117" spans="1:32" x14ac:dyDescent="0.25">
      <c r="A117" t="s">
        <v>179</v>
      </c>
      <c r="B117">
        <v>57</v>
      </c>
      <c r="C117" t="s">
        <v>51</v>
      </c>
      <c r="D117" t="s">
        <v>79</v>
      </c>
      <c r="E117" t="s">
        <v>33</v>
      </c>
      <c r="F117" t="s">
        <v>33</v>
      </c>
      <c r="G117" t="s">
        <v>33</v>
      </c>
      <c r="H117" t="s">
        <v>33</v>
      </c>
      <c r="I117" t="s">
        <v>33</v>
      </c>
      <c r="J117" t="s">
        <v>33</v>
      </c>
      <c r="K117" t="s">
        <v>33</v>
      </c>
      <c r="L117" t="s">
        <v>42</v>
      </c>
      <c r="M117" t="s">
        <v>42</v>
      </c>
      <c r="N117">
        <v>836</v>
      </c>
      <c r="O117">
        <v>0</v>
      </c>
      <c r="P117" t="s">
        <v>47</v>
      </c>
      <c r="Q117">
        <v>0</v>
      </c>
      <c r="R117">
        <v>0</v>
      </c>
      <c r="S117">
        <v>0</v>
      </c>
      <c r="T117" t="s">
        <v>44</v>
      </c>
      <c r="U117" t="s">
        <v>34</v>
      </c>
      <c r="V117" t="s">
        <v>34</v>
      </c>
      <c r="W117" t="s">
        <v>33</v>
      </c>
      <c r="X117" t="s">
        <v>33</v>
      </c>
      <c r="Y117" t="s">
        <v>33</v>
      </c>
      <c r="Z117" t="s">
        <v>33</v>
      </c>
      <c r="AA117" t="s">
        <v>33</v>
      </c>
      <c r="AB117" t="s">
        <v>48</v>
      </c>
      <c r="AC117">
        <v>0</v>
      </c>
      <c r="AD117">
        <v>0</v>
      </c>
      <c r="AE117" t="s">
        <v>39</v>
      </c>
      <c r="AF117" t="str">
        <f>_xlfn.XLOOKUP(DermAI_Data[[#This Row],[diagnostic]],Diagnosis_lookup!$A$2:$A$7,Diagnosis_lookup!$B$2:$B$7,"Not Found")</f>
        <v>Actinic keratosis</v>
      </c>
    </row>
    <row r="118" spans="1:32" x14ac:dyDescent="0.25">
      <c r="A118" t="s">
        <v>180</v>
      </c>
      <c r="B118">
        <v>69</v>
      </c>
      <c r="C118" t="s">
        <v>41</v>
      </c>
      <c r="D118" t="s">
        <v>79</v>
      </c>
      <c r="E118" t="s">
        <v>33</v>
      </c>
      <c r="F118" t="s">
        <v>33</v>
      </c>
      <c r="G118" t="s">
        <v>33</v>
      </c>
      <c r="H118" t="s">
        <v>33</v>
      </c>
      <c r="I118" t="s">
        <v>33</v>
      </c>
      <c r="J118" t="s">
        <v>33</v>
      </c>
      <c r="K118" t="s">
        <v>33</v>
      </c>
      <c r="L118" t="s">
        <v>42</v>
      </c>
      <c r="M118" t="s">
        <v>42</v>
      </c>
      <c r="N118">
        <v>840</v>
      </c>
      <c r="O118">
        <v>0</v>
      </c>
      <c r="P118" t="s">
        <v>47</v>
      </c>
      <c r="Q118">
        <v>0</v>
      </c>
      <c r="R118">
        <v>0</v>
      </c>
      <c r="S118">
        <v>0</v>
      </c>
      <c r="T118" t="s">
        <v>44</v>
      </c>
      <c r="U118" t="s">
        <v>34</v>
      </c>
      <c r="V118" t="s">
        <v>33</v>
      </c>
      <c r="W118" t="s">
        <v>33</v>
      </c>
      <c r="X118" t="s">
        <v>33</v>
      </c>
      <c r="Y118" t="s">
        <v>33</v>
      </c>
      <c r="Z118" t="s">
        <v>33</v>
      </c>
      <c r="AA118" t="s">
        <v>33</v>
      </c>
      <c r="AB118" t="s">
        <v>48</v>
      </c>
      <c r="AC118">
        <v>0</v>
      </c>
      <c r="AD118">
        <v>0</v>
      </c>
      <c r="AE118" t="s">
        <v>39</v>
      </c>
      <c r="AF118" t="str">
        <f>_xlfn.XLOOKUP(DermAI_Data[[#This Row],[diagnostic]],Diagnosis_lookup!$A$2:$A$7,Diagnosis_lookup!$B$2:$B$7,"Not Found")</f>
        <v>Actinic keratosis</v>
      </c>
    </row>
    <row r="119" spans="1:32" x14ac:dyDescent="0.25">
      <c r="A119" t="s">
        <v>181</v>
      </c>
      <c r="B119">
        <v>22</v>
      </c>
      <c r="C119" t="s">
        <v>31</v>
      </c>
      <c r="D119" t="s">
        <v>79</v>
      </c>
      <c r="E119" t="s">
        <v>33</v>
      </c>
      <c r="F119" t="s">
        <v>33</v>
      </c>
      <c r="G119" t="s">
        <v>33</v>
      </c>
      <c r="H119" t="s">
        <v>33</v>
      </c>
      <c r="I119" t="s">
        <v>33</v>
      </c>
      <c r="J119" t="s">
        <v>33</v>
      </c>
      <c r="K119" t="s">
        <v>33</v>
      </c>
      <c r="L119" t="s">
        <v>42</v>
      </c>
      <c r="M119" t="s">
        <v>42</v>
      </c>
      <c r="N119">
        <v>844</v>
      </c>
      <c r="O119">
        <v>0</v>
      </c>
      <c r="P119" t="s">
        <v>66</v>
      </c>
      <c r="Q119">
        <v>0</v>
      </c>
      <c r="R119">
        <v>0</v>
      </c>
      <c r="S119">
        <v>0</v>
      </c>
      <c r="T119" t="s">
        <v>44</v>
      </c>
      <c r="U119" t="s">
        <v>33</v>
      </c>
      <c r="V119" t="s">
        <v>33</v>
      </c>
      <c r="W119" t="s">
        <v>33</v>
      </c>
      <c r="X119" t="s">
        <v>33</v>
      </c>
      <c r="Y119" t="s">
        <v>33</v>
      </c>
      <c r="Z119" t="s">
        <v>33</v>
      </c>
      <c r="AA119" t="s">
        <v>33</v>
      </c>
      <c r="AB119" t="s">
        <v>38</v>
      </c>
      <c r="AC119">
        <v>0</v>
      </c>
      <c r="AD119">
        <v>0</v>
      </c>
      <c r="AE119" t="s">
        <v>39</v>
      </c>
      <c r="AF119" t="str">
        <f>_xlfn.XLOOKUP(DermAI_Data[[#This Row],[diagnostic]],Diagnosis_lookup!$A$2:$A$7,Diagnosis_lookup!$B$2:$B$7,"Not Found")</f>
        <v>Melanocytic nevus</v>
      </c>
    </row>
    <row r="120" spans="1:32" x14ac:dyDescent="0.25">
      <c r="A120" t="s">
        <v>182</v>
      </c>
      <c r="B120">
        <v>51</v>
      </c>
      <c r="C120" t="s">
        <v>51</v>
      </c>
      <c r="D120" t="s">
        <v>79</v>
      </c>
      <c r="E120" t="s">
        <v>33</v>
      </c>
      <c r="F120" t="s">
        <v>33</v>
      </c>
      <c r="G120" t="s">
        <v>33</v>
      </c>
      <c r="H120" t="s">
        <v>33</v>
      </c>
      <c r="I120" t="s">
        <v>33</v>
      </c>
      <c r="J120" t="s">
        <v>33</v>
      </c>
      <c r="K120" t="s">
        <v>33</v>
      </c>
      <c r="L120" t="s">
        <v>42</v>
      </c>
      <c r="M120" t="s">
        <v>42</v>
      </c>
      <c r="N120">
        <v>846</v>
      </c>
      <c r="O120">
        <v>0</v>
      </c>
      <c r="P120" t="s">
        <v>63</v>
      </c>
      <c r="Q120">
        <v>0</v>
      </c>
      <c r="R120">
        <v>0</v>
      </c>
      <c r="S120">
        <v>0</v>
      </c>
      <c r="T120" t="s">
        <v>44</v>
      </c>
      <c r="U120" t="s">
        <v>34</v>
      </c>
      <c r="V120" t="s">
        <v>33</v>
      </c>
      <c r="W120" t="s">
        <v>33</v>
      </c>
      <c r="X120" t="s">
        <v>33</v>
      </c>
      <c r="Y120" t="s">
        <v>33</v>
      </c>
      <c r="Z120" t="s">
        <v>33</v>
      </c>
      <c r="AA120" t="s">
        <v>33</v>
      </c>
      <c r="AB120" t="s">
        <v>48</v>
      </c>
      <c r="AC120">
        <v>0</v>
      </c>
      <c r="AD120">
        <v>0</v>
      </c>
      <c r="AE120" t="s">
        <v>39</v>
      </c>
      <c r="AF120" t="str">
        <f>_xlfn.XLOOKUP(DermAI_Data[[#This Row],[diagnostic]],Diagnosis_lookup!$A$2:$A$7,Diagnosis_lookup!$B$2:$B$7,"Not Found")</f>
        <v>Actinic keratosis</v>
      </c>
    </row>
    <row r="121" spans="1:32" x14ac:dyDescent="0.25">
      <c r="A121" t="s">
        <v>183</v>
      </c>
      <c r="B121">
        <v>52</v>
      </c>
      <c r="C121" t="s">
        <v>51</v>
      </c>
      <c r="D121" t="s">
        <v>79</v>
      </c>
      <c r="E121" t="s">
        <v>33</v>
      </c>
      <c r="F121" t="s">
        <v>33</v>
      </c>
      <c r="G121" t="s">
        <v>33</v>
      </c>
      <c r="H121" t="s">
        <v>33</v>
      </c>
      <c r="I121" t="s">
        <v>33</v>
      </c>
      <c r="J121" t="s">
        <v>33</v>
      </c>
      <c r="K121" t="s">
        <v>33</v>
      </c>
      <c r="L121" t="s">
        <v>42</v>
      </c>
      <c r="M121" t="s">
        <v>42</v>
      </c>
      <c r="N121">
        <v>852</v>
      </c>
      <c r="O121">
        <v>0</v>
      </c>
      <c r="P121" t="s">
        <v>47</v>
      </c>
      <c r="Q121">
        <v>0</v>
      </c>
      <c r="R121">
        <v>0</v>
      </c>
      <c r="S121">
        <v>0</v>
      </c>
      <c r="T121" t="s">
        <v>44</v>
      </c>
      <c r="U121" t="s">
        <v>34</v>
      </c>
      <c r="V121" t="s">
        <v>33</v>
      </c>
      <c r="W121" t="s">
        <v>33</v>
      </c>
      <c r="X121" t="s">
        <v>33</v>
      </c>
      <c r="Y121" t="s">
        <v>33</v>
      </c>
      <c r="Z121" t="s">
        <v>33</v>
      </c>
      <c r="AA121" t="s">
        <v>33</v>
      </c>
      <c r="AB121" t="s">
        <v>48</v>
      </c>
      <c r="AC121">
        <v>0</v>
      </c>
      <c r="AD121">
        <v>0</v>
      </c>
      <c r="AE121" t="s">
        <v>39</v>
      </c>
      <c r="AF121" t="str">
        <f>_xlfn.XLOOKUP(DermAI_Data[[#This Row],[diagnostic]],Diagnosis_lookup!$A$2:$A$7,Diagnosis_lookup!$B$2:$B$7,"Not Found")</f>
        <v>Actinic keratosis</v>
      </c>
    </row>
    <row r="122" spans="1:32" x14ac:dyDescent="0.25">
      <c r="A122" t="s">
        <v>184</v>
      </c>
      <c r="B122">
        <v>52</v>
      </c>
      <c r="C122" t="s">
        <v>51</v>
      </c>
      <c r="D122" t="s">
        <v>79</v>
      </c>
      <c r="E122" t="s">
        <v>33</v>
      </c>
      <c r="F122" t="s">
        <v>33</v>
      </c>
      <c r="G122" t="s">
        <v>33</v>
      </c>
      <c r="H122" t="s">
        <v>33</v>
      </c>
      <c r="I122" t="s">
        <v>33</v>
      </c>
      <c r="J122" t="s">
        <v>33</v>
      </c>
      <c r="K122" t="s">
        <v>33</v>
      </c>
      <c r="L122" t="s">
        <v>42</v>
      </c>
      <c r="M122" t="s">
        <v>42</v>
      </c>
      <c r="N122">
        <v>862</v>
      </c>
      <c r="O122">
        <v>0</v>
      </c>
      <c r="P122" t="s">
        <v>59</v>
      </c>
      <c r="Q122">
        <v>0</v>
      </c>
      <c r="R122">
        <v>0</v>
      </c>
      <c r="S122">
        <v>0</v>
      </c>
      <c r="T122" t="s">
        <v>44</v>
      </c>
      <c r="U122" t="s">
        <v>33</v>
      </c>
      <c r="V122" t="s">
        <v>34</v>
      </c>
      <c r="W122" t="s">
        <v>33</v>
      </c>
      <c r="X122" t="s">
        <v>33</v>
      </c>
      <c r="Y122" t="s">
        <v>33</v>
      </c>
      <c r="Z122" t="s">
        <v>34</v>
      </c>
      <c r="AA122" t="s">
        <v>33</v>
      </c>
      <c r="AB122" t="s">
        <v>38</v>
      </c>
      <c r="AC122">
        <v>0</v>
      </c>
      <c r="AD122">
        <v>0</v>
      </c>
      <c r="AE122" t="s">
        <v>39</v>
      </c>
      <c r="AF122" t="str">
        <f>_xlfn.XLOOKUP(DermAI_Data[[#This Row],[diagnostic]],Diagnosis_lookup!$A$2:$A$7,Diagnosis_lookup!$B$2:$B$7,"Not Found")</f>
        <v>Melanocytic nevus</v>
      </c>
    </row>
    <row r="123" spans="1:32" x14ac:dyDescent="0.25">
      <c r="A123" t="s">
        <v>185</v>
      </c>
      <c r="B123">
        <v>65</v>
      </c>
      <c r="C123" t="s">
        <v>41</v>
      </c>
      <c r="D123" t="s">
        <v>79</v>
      </c>
      <c r="E123" t="s">
        <v>33</v>
      </c>
      <c r="F123" t="s">
        <v>33</v>
      </c>
      <c r="G123" t="s">
        <v>33</v>
      </c>
      <c r="H123" t="s">
        <v>33</v>
      </c>
      <c r="I123" t="s">
        <v>33</v>
      </c>
      <c r="J123" t="s">
        <v>33</v>
      </c>
      <c r="K123" t="s">
        <v>33</v>
      </c>
      <c r="L123" t="s">
        <v>42</v>
      </c>
      <c r="M123" t="s">
        <v>42</v>
      </c>
      <c r="N123">
        <v>866</v>
      </c>
      <c r="O123">
        <v>0</v>
      </c>
      <c r="P123" t="s">
        <v>59</v>
      </c>
      <c r="Q123">
        <v>0</v>
      </c>
      <c r="R123">
        <v>0</v>
      </c>
      <c r="S123">
        <v>0</v>
      </c>
      <c r="T123" t="s">
        <v>44</v>
      </c>
      <c r="U123" t="s">
        <v>34</v>
      </c>
      <c r="V123" t="s">
        <v>34</v>
      </c>
      <c r="W123" t="s">
        <v>33</v>
      </c>
      <c r="X123" t="s">
        <v>33</v>
      </c>
      <c r="Y123" t="s">
        <v>33</v>
      </c>
      <c r="Z123" t="s">
        <v>34</v>
      </c>
      <c r="AA123" t="s">
        <v>33</v>
      </c>
      <c r="AB123" t="s">
        <v>45</v>
      </c>
      <c r="AC123">
        <v>0</v>
      </c>
      <c r="AD123">
        <v>0</v>
      </c>
      <c r="AE123" t="s">
        <v>39</v>
      </c>
      <c r="AF123" t="str">
        <f>_xlfn.XLOOKUP(DermAI_Data[[#This Row],[diagnostic]],Diagnosis_lookup!$A$2:$A$7,Diagnosis_lookup!$B$2:$B$7,"Not Found")</f>
        <v>Seborreic keratosis</v>
      </c>
    </row>
    <row r="124" spans="1:32" x14ac:dyDescent="0.25">
      <c r="A124" t="s">
        <v>186</v>
      </c>
      <c r="B124">
        <v>60</v>
      </c>
      <c r="C124" t="s">
        <v>41</v>
      </c>
      <c r="D124" t="s">
        <v>79</v>
      </c>
      <c r="E124" t="s">
        <v>33</v>
      </c>
      <c r="F124" t="s">
        <v>33</v>
      </c>
      <c r="G124" t="s">
        <v>33</v>
      </c>
      <c r="H124" t="s">
        <v>33</v>
      </c>
      <c r="I124" t="s">
        <v>33</v>
      </c>
      <c r="J124" t="s">
        <v>33</v>
      </c>
      <c r="K124" t="s">
        <v>33</v>
      </c>
      <c r="L124" t="s">
        <v>42</v>
      </c>
      <c r="M124" t="s">
        <v>42</v>
      </c>
      <c r="N124">
        <v>876</v>
      </c>
      <c r="O124">
        <v>0</v>
      </c>
      <c r="P124" t="s">
        <v>63</v>
      </c>
      <c r="Q124">
        <v>0</v>
      </c>
      <c r="R124">
        <v>0</v>
      </c>
      <c r="S124">
        <v>0</v>
      </c>
      <c r="T124" t="s">
        <v>44</v>
      </c>
      <c r="U124" t="s">
        <v>33</v>
      </c>
      <c r="V124" t="s">
        <v>34</v>
      </c>
      <c r="W124" t="s">
        <v>33</v>
      </c>
      <c r="X124" t="s">
        <v>33</v>
      </c>
      <c r="Y124" t="s">
        <v>33</v>
      </c>
      <c r="Z124" t="s">
        <v>33</v>
      </c>
      <c r="AA124" t="s">
        <v>33</v>
      </c>
      <c r="AB124" t="s">
        <v>48</v>
      </c>
      <c r="AC124">
        <v>0</v>
      </c>
      <c r="AD124">
        <v>0</v>
      </c>
      <c r="AE124" t="s">
        <v>39</v>
      </c>
      <c r="AF124" t="str">
        <f>_xlfn.XLOOKUP(DermAI_Data[[#This Row],[diagnostic]],Diagnosis_lookup!$A$2:$A$7,Diagnosis_lookup!$B$2:$B$7,"Not Found")</f>
        <v>Actinic keratosis</v>
      </c>
    </row>
    <row r="125" spans="1:32" x14ac:dyDescent="0.25">
      <c r="A125" t="s">
        <v>187</v>
      </c>
      <c r="B125">
        <v>44</v>
      </c>
      <c r="C125" t="s">
        <v>58</v>
      </c>
      <c r="D125" t="s">
        <v>79</v>
      </c>
      <c r="E125" t="s">
        <v>33</v>
      </c>
      <c r="F125" t="s">
        <v>33</v>
      </c>
      <c r="G125" t="s">
        <v>33</v>
      </c>
      <c r="H125" t="s">
        <v>33</v>
      </c>
      <c r="I125" t="s">
        <v>33</v>
      </c>
      <c r="J125" t="s">
        <v>33</v>
      </c>
      <c r="K125" t="s">
        <v>33</v>
      </c>
      <c r="L125" t="s">
        <v>42</v>
      </c>
      <c r="M125" t="s">
        <v>42</v>
      </c>
      <c r="N125">
        <v>879</v>
      </c>
      <c r="O125">
        <v>0</v>
      </c>
      <c r="P125" t="s">
        <v>59</v>
      </c>
      <c r="Q125">
        <v>0</v>
      </c>
      <c r="R125">
        <v>0</v>
      </c>
      <c r="S125">
        <v>0</v>
      </c>
      <c r="T125" t="s">
        <v>44</v>
      </c>
      <c r="U125" t="s">
        <v>33</v>
      </c>
      <c r="V125" t="s">
        <v>33</v>
      </c>
      <c r="W125" t="s">
        <v>33</v>
      </c>
      <c r="X125" t="s">
        <v>34</v>
      </c>
      <c r="Y125" t="s">
        <v>33</v>
      </c>
      <c r="Z125" t="s">
        <v>33</v>
      </c>
      <c r="AA125" t="s">
        <v>33</v>
      </c>
      <c r="AB125" t="s">
        <v>38</v>
      </c>
      <c r="AC125">
        <v>0</v>
      </c>
      <c r="AD125">
        <v>0</v>
      </c>
      <c r="AE125" t="s">
        <v>39</v>
      </c>
      <c r="AF125" t="str">
        <f>_xlfn.XLOOKUP(DermAI_Data[[#This Row],[diagnostic]],Diagnosis_lookup!$A$2:$A$7,Diagnosis_lookup!$B$2:$B$7,"Not Found")</f>
        <v>Melanocytic nevus</v>
      </c>
    </row>
    <row r="126" spans="1:32" x14ac:dyDescent="0.25">
      <c r="A126" t="s">
        <v>188</v>
      </c>
      <c r="B126">
        <v>21</v>
      </c>
      <c r="C126" t="s">
        <v>31</v>
      </c>
      <c r="D126" t="s">
        <v>79</v>
      </c>
      <c r="E126" t="s">
        <v>33</v>
      </c>
      <c r="F126" t="s">
        <v>33</v>
      </c>
      <c r="G126" t="s">
        <v>33</v>
      </c>
      <c r="H126" t="s">
        <v>33</v>
      </c>
      <c r="I126" t="s">
        <v>33</v>
      </c>
      <c r="J126" t="s">
        <v>33</v>
      </c>
      <c r="K126" t="s">
        <v>33</v>
      </c>
      <c r="L126" t="s">
        <v>42</v>
      </c>
      <c r="M126" t="s">
        <v>42</v>
      </c>
      <c r="N126">
        <v>887</v>
      </c>
      <c r="O126">
        <v>0</v>
      </c>
      <c r="P126" t="s">
        <v>59</v>
      </c>
      <c r="Q126">
        <v>0</v>
      </c>
      <c r="R126">
        <v>0</v>
      </c>
      <c r="S126">
        <v>0</v>
      </c>
      <c r="T126" t="s">
        <v>44</v>
      </c>
      <c r="U126" t="s">
        <v>33</v>
      </c>
      <c r="V126" t="s">
        <v>33</v>
      </c>
      <c r="W126" t="s">
        <v>33</v>
      </c>
      <c r="X126" t="s">
        <v>33</v>
      </c>
      <c r="Y126" t="s">
        <v>33</v>
      </c>
      <c r="Z126" t="s">
        <v>33</v>
      </c>
      <c r="AA126" t="s">
        <v>33</v>
      </c>
      <c r="AB126" t="s">
        <v>38</v>
      </c>
      <c r="AC126">
        <v>0</v>
      </c>
      <c r="AD126">
        <v>0</v>
      </c>
      <c r="AE126" t="s">
        <v>39</v>
      </c>
      <c r="AF126" t="str">
        <f>_xlfn.XLOOKUP(DermAI_Data[[#This Row],[diagnostic]],Diagnosis_lookup!$A$2:$A$7,Diagnosis_lookup!$B$2:$B$7,"Not Found")</f>
        <v>Melanocytic nevus</v>
      </c>
    </row>
    <row r="127" spans="1:32" x14ac:dyDescent="0.25">
      <c r="A127" t="s">
        <v>189</v>
      </c>
      <c r="B127">
        <v>72</v>
      </c>
      <c r="C127" t="s">
        <v>41</v>
      </c>
      <c r="D127" t="s">
        <v>79</v>
      </c>
      <c r="E127" t="s">
        <v>33</v>
      </c>
      <c r="F127" t="s">
        <v>33</v>
      </c>
      <c r="G127" t="s">
        <v>33</v>
      </c>
      <c r="H127" t="s">
        <v>33</v>
      </c>
      <c r="I127" t="s">
        <v>33</v>
      </c>
      <c r="J127" t="s">
        <v>33</v>
      </c>
      <c r="K127" t="s">
        <v>33</v>
      </c>
      <c r="L127" t="s">
        <v>42</v>
      </c>
      <c r="M127" t="s">
        <v>42</v>
      </c>
      <c r="N127">
        <v>892</v>
      </c>
      <c r="O127">
        <v>0</v>
      </c>
      <c r="P127" t="s">
        <v>68</v>
      </c>
      <c r="Q127">
        <v>0</v>
      </c>
      <c r="R127">
        <v>0</v>
      </c>
      <c r="S127">
        <v>0</v>
      </c>
      <c r="T127" t="s">
        <v>44</v>
      </c>
      <c r="U127" t="s">
        <v>34</v>
      </c>
      <c r="V127" t="s">
        <v>33</v>
      </c>
      <c r="W127" t="s">
        <v>33</v>
      </c>
      <c r="X127" t="s">
        <v>33</v>
      </c>
      <c r="Y127" t="s">
        <v>33</v>
      </c>
      <c r="Z127" t="s">
        <v>33</v>
      </c>
      <c r="AA127" t="s">
        <v>33</v>
      </c>
      <c r="AB127" t="s">
        <v>48</v>
      </c>
      <c r="AC127">
        <v>0</v>
      </c>
      <c r="AD127">
        <v>0</v>
      </c>
      <c r="AE127" t="s">
        <v>39</v>
      </c>
      <c r="AF127" t="str">
        <f>_xlfn.XLOOKUP(DermAI_Data[[#This Row],[diagnostic]],Diagnosis_lookup!$A$2:$A$7,Diagnosis_lookup!$B$2:$B$7,"Not Found")</f>
        <v>Actinic keratosis</v>
      </c>
    </row>
    <row r="128" spans="1:32" x14ac:dyDescent="0.25">
      <c r="A128" t="s">
        <v>190</v>
      </c>
      <c r="B128">
        <v>48</v>
      </c>
      <c r="C128" t="s">
        <v>51</v>
      </c>
      <c r="D128" t="s">
        <v>32</v>
      </c>
      <c r="E128" t="s">
        <v>34</v>
      </c>
      <c r="F128" t="s">
        <v>33</v>
      </c>
      <c r="G128" t="s">
        <v>34</v>
      </c>
      <c r="H128" t="s">
        <v>33</v>
      </c>
      <c r="I128" t="s">
        <v>33</v>
      </c>
      <c r="J128" t="s">
        <v>33</v>
      </c>
      <c r="K128" t="s">
        <v>33</v>
      </c>
      <c r="L128" t="s">
        <v>105</v>
      </c>
      <c r="M128" t="s">
        <v>52</v>
      </c>
      <c r="N128">
        <v>191</v>
      </c>
      <c r="O128">
        <v>1</v>
      </c>
      <c r="P128" t="s">
        <v>36</v>
      </c>
      <c r="Q128">
        <v>10</v>
      </c>
      <c r="R128">
        <v>5</v>
      </c>
      <c r="S128">
        <v>7.5</v>
      </c>
      <c r="T128" t="s">
        <v>37</v>
      </c>
      <c r="U128" t="s">
        <v>34</v>
      </c>
      <c r="V128" t="s">
        <v>34</v>
      </c>
      <c r="W128" t="s">
        <v>33</v>
      </c>
      <c r="X128" t="s">
        <v>33</v>
      </c>
      <c r="Y128" t="s">
        <v>34</v>
      </c>
      <c r="Z128" t="s">
        <v>33</v>
      </c>
      <c r="AA128" t="s">
        <v>34</v>
      </c>
      <c r="AB128" t="s">
        <v>55</v>
      </c>
      <c r="AC128">
        <v>1</v>
      </c>
      <c r="AD128">
        <v>7.5</v>
      </c>
      <c r="AE128" t="s">
        <v>56</v>
      </c>
      <c r="AF128" t="str">
        <f>_xlfn.XLOOKUP(DermAI_Data[[#This Row],[diagnostic]],Diagnosis_lookup!$A$2:$A$7,Diagnosis_lookup!$B$2:$B$7,"Not Found")</f>
        <v>Basal cell carcinoma</v>
      </c>
    </row>
    <row r="129" spans="1:32" x14ac:dyDescent="0.25">
      <c r="A129" t="s">
        <v>191</v>
      </c>
      <c r="B129">
        <v>41</v>
      </c>
      <c r="C129" t="s">
        <v>58</v>
      </c>
      <c r="D129" t="s">
        <v>32</v>
      </c>
      <c r="E129" t="s">
        <v>33</v>
      </c>
      <c r="F129" t="s">
        <v>33</v>
      </c>
      <c r="G129" t="s">
        <v>33</v>
      </c>
      <c r="H129" t="s">
        <v>33</v>
      </c>
      <c r="I129" t="s">
        <v>33</v>
      </c>
      <c r="J129" t="s">
        <v>33</v>
      </c>
      <c r="K129" t="s">
        <v>33</v>
      </c>
      <c r="L129" t="s">
        <v>42</v>
      </c>
      <c r="M129" t="s">
        <v>42</v>
      </c>
      <c r="N129">
        <v>894</v>
      </c>
      <c r="O129">
        <v>0</v>
      </c>
      <c r="P129" t="s">
        <v>47</v>
      </c>
      <c r="Q129">
        <v>0</v>
      </c>
      <c r="R129">
        <v>0</v>
      </c>
      <c r="S129">
        <v>0</v>
      </c>
      <c r="T129" t="s">
        <v>44</v>
      </c>
      <c r="U129" t="s">
        <v>34</v>
      </c>
      <c r="V129" t="s">
        <v>33</v>
      </c>
      <c r="W129" t="s">
        <v>33</v>
      </c>
      <c r="X129" t="s">
        <v>33</v>
      </c>
      <c r="Y129" t="s">
        <v>33</v>
      </c>
      <c r="Z129" t="s">
        <v>33</v>
      </c>
      <c r="AA129" t="s">
        <v>33</v>
      </c>
      <c r="AB129" t="s">
        <v>48</v>
      </c>
      <c r="AC129">
        <v>0</v>
      </c>
      <c r="AD129">
        <v>0</v>
      </c>
      <c r="AE129" t="s">
        <v>39</v>
      </c>
      <c r="AF129" t="str">
        <f>_xlfn.XLOOKUP(DermAI_Data[[#This Row],[diagnostic]],Diagnosis_lookup!$A$2:$A$7,Diagnosis_lookup!$B$2:$B$7,"Not Found")</f>
        <v>Actinic keratosis</v>
      </c>
    </row>
    <row r="130" spans="1:32" x14ac:dyDescent="0.25">
      <c r="A130" t="s">
        <v>192</v>
      </c>
      <c r="B130">
        <v>68</v>
      </c>
      <c r="C130" t="s">
        <v>41</v>
      </c>
      <c r="D130" t="s">
        <v>32</v>
      </c>
      <c r="E130" t="s">
        <v>33</v>
      </c>
      <c r="F130" t="s">
        <v>33</v>
      </c>
      <c r="G130" t="s">
        <v>33</v>
      </c>
      <c r="H130" t="s">
        <v>33</v>
      </c>
      <c r="I130" t="s">
        <v>33</v>
      </c>
      <c r="J130" t="s">
        <v>33</v>
      </c>
      <c r="K130" t="s">
        <v>33</v>
      </c>
      <c r="L130" t="s">
        <v>42</v>
      </c>
      <c r="M130" t="s">
        <v>42</v>
      </c>
      <c r="N130">
        <v>896</v>
      </c>
      <c r="O130">
        <v>0</v>
      </c>
      <c r="P130" t="s">
        <v>36</v>
      </c>
      <c r="Q130">
        <v>0</v>
      </c>
      <c r="R130">
        <v>0</v>
      </c>
      <c r="S130">
        <v>0</v>
      </c>
      <c r="T130" t="s">
        <v>44</v>
      </c>
      <c r="U130" t="s">
        <v>33</v>
      </c>
      <c r="V130" t="s">
        <v>33</v>
      </c>
      <c r="W130" t="s">
        <v>33</v>
      </c>
      <c r="X130" t="s">
        <v>33</v>
      </c>
      <c r="Y130" t="s">
        <v>33</v>
      </c>
      <c r="Z130" t="s">
        <v>34</v>
      </c>
      <c r="AA130" t="s">
        <v>33</v>
      </c>
      <c r="AB130" t="s">
        <v>45</v>
      </c>
      <c r="AC130">
        <v>0</v>
      </c>
      <c r="AD130">
        <v>0</v>
      </c>
      <c r="AE130" t="s">
        <v>39</v>
      </c>
      <c r="AF130" t="str">
        <f>_xlfn.XLOOKUP(DermAI_Data[[#This Row],[diagnostic]],Diagnosis_lookup!$A$2:$A$7,Diagnosis_lookup!$B$2:$B$7,"Not Found")</f>
        <v>Seborreic keratosis</v>
      </c>
    </row>
    <row r="131" spans="1:32" x14ac:dyDescent="0.25">
      <c r="A131" t="s">
        <v>193</v>
      </c>
      <c r="B131">
        <v>31</v>
      </c>
      <c r="C131" t="s">
        <v>58</v>
      </c>
      <c r="D131" t="s">
        <v>32</v>
      </c>
      <c r="E131" t="s">
        <v>33</v>
      </c>
      <c r="F131" t="s">
        <v>33</v>
      </c>
      <c r="G131" t="s">
        <v>33</v>
      </c>
      <c r="H131" t="s">
        <v>33</v>
      </c>
      <c r="I131" t="s">
        <v>33</v>
      </c>
      <c r="J131" t="s">
        <v>33</v>
      </c>
      <c r="K131" t="s">
        <v>33</v>
      </c>
      <c r="L131" t="s">
        <v>42</v>
      </c>
      <c r="M131" t="s">
        <v>42</v>
      </c>
      <c r="N131">
        <v>907</v>
      </c>
      <c r="O131">
        <v>0</v>
      </c>
      <c r="P131" t="s">
        <v>59</v>
      </c>
      <c r="Q131">
        <v>0</v>
      </c>
      <c r="R131">
        <v>0</v>
      </c>
      <c r="S131">
        <v>0</v>
      </c>
      <c r="T131" t="s">
        <v>44</v>
      </c>
      <c r="U131" t="s">
        <v>33</v>
      </c>
      <c r="V131" t="s">
        <v>34</v>
      </c>
      <c r="W131" t="s">
        <v>33</v>
      </c>
      <c r="X131" t="s">
        <v>33</v>
      </c>
      <c r="Y131" t="s">
        <v>33</v>
      </c>
      <c r="Z131" t="s">
        <v>34</v>
      </c>
      <c r="AA131" t="s">
        <v>33</v>
      </c>
      <c r="AB131" t="s">
        <v>38</v>
      </c>
      <c r="AC131">
        <v>0</v>
      </c>
      <c r="AD131">
        <v>0</v>
      </c>
      <c r="AE131" t="s">
        <v>39</v>
      </c>
      <c r="AF131" t="str">
        <f>_xlfn.XLOOKUP(DermAI_Data[[#This Row],[diagnostic]],Diagnosis_lookup!$A$2:$A$7,Diagnosis_lookup!$B$2:$B$7,"Not Found")</f>
        <v>Melanocytic nevus</v>
      </c>
    </row>
    <row r="132" spans="1:32" x14ac:dyDescent="0.25">
      <c r="A132" t="s">
        <v>194</v>
      </c>
      <c r="B132">
        <v>55</v>
      </c>
      <c r="C132" t="s">
        <v>51</v>
      </c>
      <c r="D132" t="s">
        <v>32</v>
      </c>
      <c r="E132" t="s">
        <v>33</v>
      </c>
      <c r="F132" t="s">
        <v>33</v>
      </c>
      <c r="G132" t="s">
        <v>33</v>
      </c>
      <c r="H132" t="s">
        <v>33</v>
      </c>
      <c r="I132" t="s">
        <v>33</v>
      </c>
      <c r="J132" t="s">
        <v>33</v>
      </c>
      <c r="K132" t="s">
        <v>33</v>
      </c>
      <c r="L132" t="s">
        <v>42</v>
      </c>
      <c r="M132" t="s">
        <v>42</v>
      </c>
      <c r="N132">
        <v>908</v>
      </c>
      <c r="O132">
        <v>0</v>
      </c>
      <c r="P132" t="s">
        <v>36</v>
      </c>
      <c r="Q132">
        <v>0</v>
      </c>
      <c r="R132">
        <v>0</v>
      </c>
      <c r="S132">
        <v>0</v>
      </c>
      <c r="T132" t="s">
        <v>44</v>
      </c>
      <c r="U132" t="s">
        <v>34</v>
      </c>
      <c r="V132" t="s">
        <v>33</v>
      </c>
      <c r="W132" t="s">
        <v>33</v>
      </c>
      <c r="X132" t="s">
        <v>33</v>
      </c>
      <c r="Y132" t="s">
        <v>33</v>
      </c>
      <c r="Z132" t="s">
        <v>33</v>
      </c>
      <c r="AA132" t="s">
        <v>33</v>
      </c>
      <c r="AB132" t="s">
        <v>48</v>
      </c>
      <c r="AC132">
        <v>0</v>
      </c>
      <c r="AD132">
        <v>0</v>
      </c>
      <c r="AE132" t="s">
        <v>39</v>
      </c>
      <c r="AF132" t="str">
        <f>_xlfn.XLOOKUP(DermAI_Data[[#This Row],[diagnostic]],Diagnosis_lookup!$A$2:$A$7,Diagnosis_lookup!$B$2:$B$7,"Not Found")</f>
        <v>Actinic keratosis</v>
      </c>
    </row>
    <row r="133" spans="1:32" x14ac:dyDescent="0.25">
      <c r="A133" t="s">
        <v>195</v>
      </c>
      <c r="B133">
        <v>54</v>
      </c>
      <c r="C133" t="s">
        <v>51</v>
      </c>
      <c r="D133" t="s">
        <v>32</v>
      </c>
      <c r="E133" t="s">
        <v>33</v>
      </c>
      <c r="F133" t="s">
        <v>33</v>
      </c>
      <c r="G133" t="s">
        <v>33</v>
      </c>
      <c r="H133" t="s">
        <v>33</v>
      </c>
      <c r="I133" t="s">
        <v>33</v>
      </c>
      <c r="J133" t="s">
        <v>33</v>
      </c>
      <c r="K133" t="s">
        <v>33</v>
      </c>
      <c r="L133" t="s">
        <v>42</v>
      </c>
      <c r="M133" t="s">
        <v>42</v>
      </c>
      <c r="N133">
        <v>912</v>
      </c>
      <c r="O133">
        <v>0</v>
      </c>
      <c r="P133" t="s">
        <v>47</v>
      </c>
      <c r="Q133">
        <v>0</v>
      </c>
      <c r="R133">
        <v>0</v>
      </c>
      <c r="S133">
        <v>0</v>
      </c>
      <c r="T133" t="s">
        <v>44</v>
      </c>
      <c r="U133" t="s">
        <v>34</v>
      </c>
      <c r="V133" t="s">
        <v>33</v>
      </c>
      <c r="W133" t="s">
        <v>33</v>
      </c>
      <c r="X133" t="s">
        <v>33</v>
      </c>
      <c r="Y133" t="s">
        <v>33</v>
      </c>
      <c r="Z133" t="s">
        <v>33</v>
      </c>
      <c r="AA133" t="s">
        <v>33</v>
      </c>
      <c r="AB133" t="s">
        <v>48</v>
      </c>
      <c r="AC133">
        <v>0</v>
      </c>
      <c r="AD133">
        <v>0</v>
      </c>
      <c r="AE133" t="s">
        <v>39</v>
      </c>
      <c r="AF133" t="str">
        <f>_xlfn.XLOOKUP(DermAI_Data[[#This Row],[diagnostic]],Diagnosis_lookup!$A$2:$A$7,Diagnosis_lookup!$B$2:$B$7,"Not Found")</f>
        <v>Actinic keratosis</v>
      </c>
    </row>
    <row r="134" spans="1:32" x14ac:dyDescent="0.25">
      <c r="A134" t="s">
        <v>196</v>
      </c>
      <c r="B134">
        <v>72</v>
      </c>
      <c r="C134" t="s">
        <v>41</v>
      </c>
      <c r="D134" t="s">
        <v>32</v>
      </c>
      <c r="E134" t="s">
        <v>33</v>
      </c>
      <c r="F134" t="s">
        <v>33</v>
      </c>
      <c r="G134" t="s">
        <v>33</v>
      </c>
      <c r="H134" t="s">
        <v>33</v>
      </c>
      <c r="I134" t="s">
        <v>33</v>
      </c>
      <c r="J134" t="s">
        <v>33</v>
      </c>
      <c r="K134" t="s">
        <v>33</v>
      </c>
      <c r="L134" t="s">
        <v>42</v>
      </c>
      <c r="M134" t="s">
        <v>42</v>
      </c>
      <c r="N134">
        <v>936</v>
      </c>
      <c r="O134">
        <v>0</v>
      </c>
      <c r="P134" t="s">
        <v>66</v>
      </c>
      <c r="Q134">
        <v>0</v>
      </c>
      <c r="R134">
        <v>0</v>
      </c>
      <c r="S134">
        <v>0</v>
      </c>
      <c r="T134" t="s">
        <v>44</v>
      </c>
      <c r="U134" t="s">
        <v>33</v>
      </c>
      <c r="V134" t="s">
        <v>33</v>
      </c>
      <c r="W134" t="s">
        <v>33</v>
      </c>
      <c r="X134" t="s">
        <v>33</v>
      </c>
      <c r="Y134" t="s">
        <v>33</v>
      </c>
      <c r="Z134" t="s">
        <v>34</v>
      </c>
      <c r="AA134" t="s">
        <v>33</v>
      </c>
      <c r="AB134" t="s">
        <v>45</v>
      </c>
      <c r="AC134">
        <v>0</v>
      </c>
      <c r="AD134">
        <v>0</v>
      </c>
      <c r="AE134" t="s">
        <v>39</v>
      </c>
      <c r="AF134" t="str">
        <f>_xlfn.XLOOKUP(DermAI_Data[[#This Row],[diagnostic]],Diagnosis_lookup!$A$2:$A$7,Diagnosis_lookup!$B$2:$B$7,"Not Found")</f>
        <v>Seborreic keratosis</v>
      </c>
    </row>
    <row r="135" spans="1:32" x14ac:dyDescent="0.25">
      <c r="A135" t="s">
        <v>197</v>
      </c>
      <c r="B135">
        <v>32</v>
      </c>
      <c r="C135" t="s">
        <v>58</v>
      </c>
      <c r="D135" t="s">
        <v>32</v>
      </c>
      <c r="E135" t="s">
        <v>33</v>
      </c>
      <c r="F135" t="s">
        <v>33</v>
      </c>
      <c r="G135" t="s">
        <v>33</v>
      </c>
      <c r="H135" t="s">
        <v>33</v>
      </c>
      <c r="I135" t="s">
        <v>33</v>
      </c>
      <c r="J135" t="s">
        <v>33</v>
      </c>
      <c r="K135" t="s">
        <v>33</v>
      </c>
      <c r="L135" t="s">
        <v>42</v>
      </c>
      <c r="M135" t="s">
        <v>42</v>
      </c>
      <c r="N135">
        <v>953</v>
      </c>
      <c r="O135">
        <v>0</v>
      </c>
      <c r="P135" t="s">
        <v>59</v>
      </c>
      <c r="Q135">
        <v>0</v>
      </c>
      <c r="R135">
        <v>0</v>
      </c>
      <c r="S135">
        <v>0</v>
      </c>
      <c r="T135" t="s">
        <v>44</v>
      </c>
      <c r="U135" t="s">
        <v>33</v>
      </c>
      <c r="V135" t="s">
        <v>34</v>
      </c>
      <c r="W135" t="s">
        <v>33</v>
      </c>
      <c r="X135" t="s">
        <v>33</v>
      </c>
      <c r="Y135" t="s">
        <v>33</v>
      </c>
      <c r="Z135" t="s">
        <v>34</v>
      </c>
      <c r="AA135" t="s">
        <v>33</v>
      </c>
      <c r="AB135" t="s">
        <v>38</v>
      </c>
      <c r="AC135">
        <v>0</v>
      </c>
      <c r="AD135">
        <v>0</v>
      </c>
      <c r="AE135" t="s">
        <v>39</v>
      </c>
      <c r="AF135" t="str">
        <f>_xlfn.XLOOKUP(DermAI_Data[[#This Row],[diagnostic]],Diagnosis_lookup!$A$2:$A$7,Diagnosis_lookup!$B$2:$B$7,"Not Found")</f>
        <v>Melanocytic nevus</v>
      </c>
    </row>
    <row r="136" spans="1:32" x14ac:dyDescent="0.25">
      <c r="A136" t="s">
        <v>198</v>
      </c>
      <c r="B136">
        <v>52</v>
      </c>
      <c r="C136" t="s">
        <v>51</v>
      </c>
      <c r="D136" t="s">
        <v>32</v>
      </c>
      <c r="E136" t="s">
        <v>33</v>
      </c>
      <c r="F136" t="s">
        <v>33</v>
      </c>
      <c r="G136" t="s">
        <v>33</v>
      </c>
      <c r="H136" t="s">
        <v>33</v>
      </c>
      <c r="I136" t="s">
        <v>33</v>
      </c>
      <c r="J136" t="s">
        <v>33</v>
      </c>
      <c r="K136" t="s">
        <v>33</v>
      </c>
      <c r="L136" t="s">
        <v>42</v>
      </c>
      <c r="M136" t="s">
        <v>42</v>
      </c>
      <c r="N136">
        <v>954</v>
      </c>
      <c r="O136">
        <v>0</v>
      </c>
      <c r="P136" t="s">
        <v>36</v>
      </c>
      <c r="Q136">
        <v>0</v>
      </c>
      <c r="R136">
        <v>0</v>
      </c>
      <c r="S136">
        <v>0</v>
      </c>
      <c r="T136" t="s">
        <v>44</v>
      </c>
      <c r="U136" t="s">
        <v>34</v>
      </c>
      <c r="V136" t="s">
        <v>33</v>
      </c>
      <c r="W136" t="s">
        <v>33</v>
      </c>
      <c r="X136" t="s">
        <v>33</v>
      </c>
      <c r="Y136" t="s">
        <v>33</v>
      </c>
      <c r="Z136" t="s">
        <v>33</v>
      </c>
      <c r="AA136" t="s">
        <v>33</v>
      </c>
      <c r="AB136" t="s">
        <v>48</v>
      </c>
      <c r="AC136">
        <v>0</v>
      </c>
      <c r="AD136">
        <v>0</v>
      </c>
      <c r="AE136" t="s">
        <v>39</v>
      </c>
      <c r="AF136" t="str">
        <f>_xlfn.XLOOKUP(DermAI_Data[[#This Row],[diagnostic]],Diagnosis_lookup!$A$2:$A$7,Diagnosis_lookup!$B$2:$B$7,"Not Found")</f>
        <v>Actinic keratosis</v>
      </c>
    </row>
    <row r="137" spans="1:32" x14ac:dyDescent="0.25">
      <c r="A137" t="s">
        <v>199</v>
      </c>
      <c r="B137">
        <v>37</v>
      </c>
      <c r="C137" t="s">
        <v>58</v>
      </c>
      <c r="D137" t="s">
        <v>32</v>
      </c>
      <c r="E137" t="s">
        <v>33</v>
      </c>
      <c r="F137" t="s">
        <v>33</v>
      </c>
      <c r="G137" t="s">
        <v>33</v>
      </c>
      <c r="H137" t="s">
        <v>33</v>
      </c>
      <c r="I137" t="s">
        <v>33</v>
      </c>
      <c r="J137" t="s">
        <v>33</v>
      </c>
      <c r="K137" t="s">
        <v>33</v>
      </c>
      <c r="L137" t="s">
        <v>42</v>
      </c>
      <c r="M137" t="s">
        <v>42</v>
      </c>
      <c r="N137">
        <v>955</v>
      </c>
      <c r="O137">
        <v>0</v>
      </c>
      <c r="P137" t="s">
        <v>47</v>
      </c>
      <c r="Q137">
        <v>0</v>
      </c>
      <c r="R137">
        <v>0</v>
      </c>
      <c r="S137">
        <v>0</v>
      </c>
      <c r="T137" t="s">
        <v>44</v>
      </c>
      <c r="U137" t="s">
        <v>34</v>
      </c>
      <c r="V137" t="s">
        <v>34</v>
      </c>
      <c r="W137" t="s">
        <v>33</v>
      </c>
      <c r="X137" t="s">
        <v>33</v>
      </c>
      <c r="Y137" t="s">
        <v>33</v>
      </c>
      <c r="Z137" t="s">
        <v>33</v>
      </c>
      <c r="AA137" t="s">
        <v>33</v>
      </c>
      <c r="AB137" t="s">
        <v>48</v>
      </c>
      <c r="AC137">
        <v>0</v>
      </c>
      <c r="AD137">
        <v>0</v>
      </c>
      <c r="AE137" t="s">
        <v>39</v>
      </c>
      <c r="AF137" t="str">
        <f>_xlfn.XLOOKUP(DermAI_Data[[#This Row],[diagnostic]],Diagnosis_lookup!$A$2:$A$7,Diagnosis_lookup!$B$2:$B$7,"Not Found")</f>
        <v>Actinic keratosis</v>
      </c>
    </row>
    <row r="138" spans="1:32" x14ac:dyDescent="0.25">
      <c r="A138" t="s">
        <v>200</v>
      </c>
      <c r="B138">
        <v>33</v>
      </c>
      <c r="C138" t="s">
        <v>58</v>
      </c>
      <c r="D138" t="s">
        <v>32</v>
      </c>
      <c r="E138" t="s">
        <v>33</v>
      </c>
      <c r="F138" t="s">
        <v>33</v>
      </c>
      <c r="G138" t="s">
        <v>33</v>
      </c>
      <c r="H138" t="s">
        <v>33</v>
      </c>
      <c r="I138" t="s">
        <v>33</v>
      </c>
      <c r="J138" t="s">
        <v>33</v>
      </c>
      <c r="K138" t="s">
        <v>33</v>
      </c>
      <c r="L138" t="s">
        <v>42</v>
      </c>
      <c r="M138" t="s">
        <v>42</v>
      </c>
      <c r="N138">
        <v>957</v>
      </c>
      <c r="O138">
        <v>0</v>
      </c>
      <c r="P138" t="s">
        <v>36</v>
      </c>
      <c r="Q138">
        <v>0</v>
      </c>
      <c r="R138">
        <v>0</v>
      </c>
      <c r="S138">
        <v>0</v>
      </c>
      <c r="T138" t="s">
        <v>44</v>
      </c>
      <c r="U138" t="s">
        <v>33</v>
      </c>
      <c r="V138" t="s">
        <v>34</v>
      </c>
      <c r="W138" t="s">
        <v>33</v>
      </c>
      <c r="X138" t="s">
        <v>33</v>
      </c>
      <c r="Y138" t="s">
        <v>33</v>
      </c>
      <c r="Z138" t="s">
        <v>34</v>
      </c>
      <c r="AA138" t="s">
        <v>33</v>
      </c>
      <c r="AB138" t="s">
        <v>38</v>
      </c>
      <c r="AC138">
        <v>0</v>
      </c>
      <c r="AD138">
        <v>0</v>
      </c>
      <c r="AE138" t="s">
        <v>39</v>
      </c>
      <c r="AF138" t="str">
        <f>_xlfn.XLOOKUP(DermAI_Data[[#This Row],[diagnostic]],Diagnosis_lookup!$A$2:$A$7,Diagnosis_lookup!$B$2:$B$7,"Not Found")</f>
        <v>Melanocytic nevus</v>
      </c>
    </row>
    <row r="139" spans="1:32" x14ac:dyDescent="0.25">
      <c r="A139" t="s">
        <v>201</v>
      </c>
      <c r="B139">
        <v>61</v>
      </c>
      <c r="C139" t="s">
        <v>41</v>
      </c>
      <c r="D139" t="s">
        <v>32</v>
      </c>
      <c r="E139" t="s">
        <v>33</v>
      </c>
      <c r="F139" t="s">
        <v>33</v>
      </c>
      <c r="G139" t="s">
        <v>33</v>
      </c>
      <c r="H139" t="s">
        <v>33</v>
      </c>
      <c r="I139" t="s">
        <v>33</v>
      </c>
      <c r="J139" t="s">
        <v>33</v>
      </c>
      <c r="K139" t="s">
        <v>33</v>
      </c>
      <c r="L139" t="s">
        <v>42</v>
      </c>
      <c r="M139" t="s">
        <v>42</v>
      </c>
      <c r="N139">
        <v>964</v>
      </c>
      <c r="O139">
        <v>0</v>
      </c>
      <c r="P139" t="s">
        <v>66</v>
      </c>
      <c r="Q139">
        <v>0</v>
      </c>
      <c r="R139">
        <v>0</v>
      </c>
      <c r="S139">
        <v>0</v>
      </c>
      <c r="T139" t="s">
        <v>44</v>
      </c>
      <c r="U139" t="s">
        <v>34</v>
      </c>
      <c r="V139" t="s">
        <v>33</v>
      </c>
      <c r="W139" t="s">
        <v>33</v>
      </c>
      <c r="X139" t="s">
        <v>33</v>
      </c>
      <c r="Y139" t="s">
        <v>33</v>
      </c>
      <c r="Z139" t="s">
        <v>33</v>
      </c>
      <c r="AA139" t="s">
        <v>33</v>
      </c>
      <c r="AB139" t="s">
        <v>48</v>
      </c>
      <c r="AC139">
        <v>0</v>
      </c>
      <c r="AD139">
        <v>0</v>
      </c>
      <c r="AE139" t="s">
        <v>39</v>
      </c>
      <c r="AF139" t="str">
        <f>_xlfn.XLOOKUP(DermAI_Data[[#This Row],[diagnostic]],Diagnosis_lookup!$A$2:$A$7,Diagnosis_lookup!$B$2:$B$7,"Not Found")</f>
        <v>Actinic keratosis</v>
      </c>
    </row>
    <row r="140" spans="1:32" x14ac:dyDescent="0.25">
      <c r="A140" t="s">
        <v>202</v>
      </c>
      <c r="B140">
        <v>65</v>
      </c>
      <c r="C140" t="s">
        <v>41</v>
      </c>
      <c r="D140" t="s">
        <v>32</v>
      </c>
      <c r="E140" t="s">
        <v>33</v>
      </c>
      <c r="F140" t="s">
        <v>33</v>
      </c>
      <c r="G140" t="s">
        <v>33</v>
      </c>
      <c r="H140" t="s">
        <v>33</v>
      </c>
      <c r="I140" t="s">
        <v>33</v>
      </c>
      <c r="J140" t="s">
        <v>33</v>
      </c>
      <c r="K140" t="s">
        <v>33</v>
      </c>
      <c r="L140" t="s">
        <v>42</v>
      </c>
      <c r="M140" t="s">
        <v>42</v>
      </c>
      <c r="N140">
        <v>965</v>
      </c>
      <c r="O140">
        <v>0</v>
      </c>
      <c r="P140" t="s">
        <v>47</v>
      </c>
      <c r="Q140">
        <v>0</v>
      </c>
      <c r="R140">
        <v>0</v>
      </c>
      <c r="S140">
        <v>0</v>
      </c>
      <c r="T140" t="s">
        <v>44</v>
      </c>
      <c r="U140" t="s">
        <v>34</v>
      </c>
      <c r="V140" t="s">
        <v>33</v>
      </c>
      <c r="W140" t="s">
        <v>33</v>
      </c>
      <c r="X140" t="s">
        <v>33</v>
      </c>
      <c r="Y140" t="s">
        <v>34</v>
      </c>
      <c r="Z140" t="s">
        <v>33</v>
      </c>
      <c r="AA140" t="s">
        <v>33</v>
      </c>
      <c r="AB140" t="s">
        <v>48</v>
      </c>
      <c r="AC140">
        <v>0</v>
      </c>
      <c r="AD140">
        <v>0</v>
      </c>
      <c r="AE140" t="s">
        <v>39</v>
      </c>
      <c r="AF140" t="str">
        <f>_xlfn.XLOOKUP(DermAI_Data[[#This Row],[diagnostic]],Diagnosis_lookup!$A$2:$A$7,Diagnosis_lookup!$B$2:$B$7,"Not Found")</f>
        <v>Actinic keratosis</v>
      </c>
    </row>
    <row r="141" spans="1:32" x14ac:dyDescent="0.25">
      <c r="A141" t="s">
        <v>203</v>
      </c>
      <c r="B141">
        <v>56</v>
      </c>
      <c r="C141" t="s">
        <v>51</v>
      </c>
      <c r="D141" t="s">
        <v>79</v>
      </c>
      <c r="E141" t="s">
        <v>33</v>
      </c>
      <c r="F141" t="s">
        <v>33</v>
      </c>
      <c r="G141" t="s">
        <v>34</v>
      </c>
      <c r="H141" t="s">
        <v>33</v>
      </c>
      <c r="I141" t="s">
        <v>33</v>
      </c>
      <c r="J141" t="s">
        <v>33</v>
      </c>
      <c r="K141" t="s">
        <v>33</v>
      </c>
      <c r="L141" t="s">
        <v>35</v>
      </c>
      <c r="M141" t="s">
        <v>35</v>
      </c>
      <c r="N141">
        <v>194</v>
      </c>
      <c r="O141">
        <v>2</v>
      </c>
      <c r="P141" t="s">
        <v>66</v>
      </c>
      <c r="Q141">
        <v>9</v>
      </c>
      <c r="R141">
        <v>6</v>
      </c>
      <c r="S141">
        <v>7.5</v>
      </c>
      <c r="T141" t="s">
        <v>37</v>
      </c>
      <c r="U141" t="s">
        <v>34</v>
      </c>
      <c r="V141" t="s">
        <v>34</v>
      </c>
      <c r="W141" t="s">
        <v>33</v>
      </c>
      <c r="X141" t="s">
        <v>33</v>
      </c>
      <c r="Y141" t="s">
        <v>33</v>
      </c>
      <c r="Z141" t="s">
        <v>34</v>
      </c>
      <c r="AA141" t="s">
        <v>34</v>
      </c>
      <c r="AB141" t="s">
        <v>55</v>
      </c>
      <c r="AC141">
        <v>1</v>
      </c>
      <c r="AD141">
        <v>7.5</v>
      </c>
      <c r="AE141" t="s">
        <v>56</v>
      </c>
      <c r="AF141" t="str">
        <f>_xlfn.XLOOKUP(DermAI_Data[[#This Row],[diagnostic]],Diagnosis_lookup!$A$2:$A$7,Diagnosis_lookup!$B$2:$B$7,"Not Found")</f>
        <v>Basal cell carcinoma</v>
      </c>
    </row>
    <row r="142" spans="1:32" x14ac:dyDescent="0.25">
      <c r="A142" t="s">
        <v>204</v>
      </c>
      <c r="B142">
        <v>60</v>
      </c>
      <c r="C142" t="s">
        <v>41</v>
      </c>
      <c r="D142" t="s">
        <v>79</v>
      </c>
      <c r="E142" t="s">
        <v>33</v>
      </c>
      <c r="F142" t="s">
        <v>33</v>
      </c>
      <c r="G142" t="s">
        <v>33</v>
      </c>
      <c r="H142" t="s">
        <v>33</v>
      </c>
      <c r="I142" t="s">
        <v>33</v>
      </c>
      <c r="J142" t="s">
        <v>33</v>
      </c>
      <c r="K142" t="s">
        <v>33</v>
      </c>
      <c r="L142" t="s">
        <v>42</v>
      </c>
      <c r="M142" t="s">
        <v>42</v>
      </c>
      <c r="N142">
        <v>972</v>
      </c>
      <c r="O142">
        <v>0</v>
      </c>
      <c r="P142" t="s">
        <v>47</v>
      </c>
      <c r="Q142">
        <v>0</v>
      </c>
      <c r="R142">
        <v>0</v>
      </c>
      <c r="S142">
        <v>0</v>
      </c>
      <c r="T142" t="s">
        <v>44</v>
      </c>
      <c r="U142" t="s">
        <v>34</v>
      </c>
      <c r="V142" t="s">
        <v>33</v>
      </c>
      <c r="W142" t="s">
        <v>33</v>
      </c>
      <c r="X142" t="s">
        <v>33</v>
      </c>
      <c r="Y142" t="s">
        <v>33</v>
      </c>
      <c r="Z142" t="s">
        <v>33</v>
      </c>
      <c r="AA142" t="s">
        <v>33</v>
      </c>
      <c r="AB142" t="s">
        <v>48</v>
      </c>
      <c r="AC142">
        <v>0</v>
      </c>
      <c r="AD142">
        <v>0</v>
      </c>
      <c r="AE142" t="s">
        <v>39</v>
      </c>
      <c r="AF142" t="str">
        <f>_xlfn.XLOOKUP(DermAI_Data[[#This Row],[diagnostic]],Diagnosis_lookup!$A$2:$A$7,Diagnosis_lookup!$B$2:$B$7,"Not Found")</f>
        <v>Actinic keratosis</v>
      </c>
    </row>
    <row r="143" spans="1:32" x14ac:dyDescent="0.25">
      <c r="A143" t="s">
        <v>205</v>
      </c>
      <c r="B143">
        <v>51</v>
      </c>
      <c r="C143" t="s">
        <v>51</v>
      </c>
      <c r="D143" t="s">
        <v>79</v>
      </c>
      <c r="E143" t="s">
        <v>33</v>
      </c>
      <c r="F143" t="s">
        <v>33</v>
      </c>
      <c r="G143" t="s">
        <v>33</v>
      </c>
      <c r="H143" t="s">
        <v>33</v>
      </c>
      <c r="I143" t="s">
        <v>33</v>
      </c>
      <c r="J143" t="s">
        <v>33</v>
      </c>
      <c r="K143" t="s">
        <v>33</v>
      </c>
      <c r="L143" t="s">
        <v>42</v>
      </c>
      <c r="M143" t="s">
        <v>42</v>
      </c>
      <c r="N143">
        <v>978</v>
      </c>
      <c r="O143">
        <v>0</v>
      </c>
      <c r="P143" t="s">
        <v>53</v>
      </c>
      <c r="Q143">
        <v>0</v>
      </c>
      <c r="R143">
        <v>0</v>
      </c>
      <c r="S143">
        <v>0</v>
      </c>
      <c r="T143" t="s">
        <v>44</v>
      </c>
      <c r="U143" t="s">
        <v>34</v>
      </c>
      <c r="V143" t="s">
        <v>33</v>
      </c>
      <c r="W143" t="s">
        <v>33</v>
      </c>
      <c r="X143" t="s">
        <v>33</v>
      </c>
      <c r="Y143" t="s">
        <v>33</v>
      </c>
      <c r="Z143" t="s">
        <v>34</v>
      </c>
      <c r="AA143" t="s">
        <v>33</v>
      </c>
      <c r="AB143" t="s">
        <v>48</v>
      </c>
      <c r="AC143">
        <v>0</v>
      </c>
      <c r="AD143">
        <v>0</v>
      </c>
      <c r="AE143" t="s">
        <v>39</v>
      </c>
      <c r="AF143" t="str">
        <f>_xlfn.XLOOKUP(DermAI_Data[[#This Row],[diagnostic]],Diagnosis_lookup!$A$2:$A$7,Diagnosis_lookup!$B$2:$B$7,"Not Found")</f>
        <v>Actinic keratosis</v>
      </c>
    </row>
    <row r="144" spans="1:32" x14ac:dyDescent="0.25">
      <c r="A144" t="s">
        <v>206</v>
      </c>
      <c r="B144">
        <v>75</v>
      </c>
      <c r="C144" t="s">
        <v>41</v>
      </c>
      <c r="D144" t="s">
        <v>79</v>
      </c>
      <c r="E144" t="s">
        <v>33</v>
      </c>
      <c r="F144" t="s">
        <v>33</v>
      </c>
      <c r="G144" t="s">
        <v>33</v>
      </c>
      <c r="H144" t="s">
        <v>33</v>
      </c>
      <c r="I144" t="s">
        <v>33</v>
      </c>
      <c r="J144" t="s">
        <v>33</v>
      </c>
      <c r="K144" t="s">
        <v>33</v>
      </c>
      <c r="L144" t="s">
        <v>42</v>
      </c>
      <c r="M144" t="s">
        <v>42</v>
      </c>
      <c r="N144">
        <v>995</v>
      </c>
      <c r="O144">
        <v>0</v>
      </c>
      <c r="P144" t="s">
        <v>47</v>
      </c>
      <c r="Q144">
        <v>0</v>
      </c>
      <c r="R144">
        <v>0</v>
      </c>
      <c r="S144">
        <v>0</v>
      </c>
      <c r="T144" t="s">
        <v>44</v>
      </c>
      <c r="U144" t="s">
        <v>34</v>
      </c>
      <c r="V144" t="s">
        <v>33</v>
      </c>
      <c r="W144" t="s">
        <v>33</v>
      </c>
      <c r="X144" t="s">
        <v>33</v>
      </c>
      <c r="Y144" t="s">
        <v>33</v>
      </c>
      <c r="Z144" t="s">
        <v>33</v>
      </c>
      <c r="AA144" t="s">
        <v>33</v>
      </c>
      <c r="AB144" t="s">
        <v>48</v>
      </c>
      <c r="AC144">
        <v>0</v>
      </c>
      <c r="AD144">
        <v>0</v>
      </c>
      <c r="AE144" t="s">
        <v>39</v>
      </c>
      <c r="AF144" t="str">
        <f>_xlfn.XLOOKUP(DermAI_Data[[#This Row],[diagnostic]],Diagnosis_lookup!$A$2:$A$7,Diagnosis_lookup!$B$2:$B$7,"Not Found")</f>
        <v>Actinic keratosis</v>
      </c>
    </row>
    <row r="145" spans="1:32" x14ac:dyDescent="0.25">
      <c r="A145" t="s">
        <v>207</v>
      </c>
      <c r="B145">
        <v>73</v>
      </c>
      <c r="C145" t="s">
        <v>41</v>
      </c>
      <c r="D145" t="s">
        <v>79</v>
      </c>
      <c r="E145" t="s">
        <v>33</v>
      </c>
      <c r="F145" t="s">
        <v>33</v>
      </c>
      <c r="G145" t="s">
        <v>33</v>
      </c>
      <c r="H145" t="s">
        <v>33</v>
      </c>
      <c r="I145" t="s">
        <v>33</v>
      </c>
      <c r="J145" t="s">
        <v>33</v>
      </c>
      <c r="K145" t="s">
        <v>33</v>
      </c>
      <c r="L145" t="s">
        <v>42</v>
      </c>
      <c r="M145" t="s">
        <v>42</v>
      </c>
      <c r="N145">
        <v>1000</v>
      </c>
      <c r="O145">
        <v>0</v>
      </c>
      <c r="P145" t="s">
        <v>36</v>
      </c>
      <c r="Q145">
        <v>0</v>
      </c>
      <c r="R145">
        <v>0</v>
      </c>
      <c r="S145">
        <v>0</v>
      </c>
      <c r="T145" t="s">
        <v>44</v>
      </c>
      <c r="U145" t="s">
        <v>33</v>
      </c>
      <c r="V145" t="s">
        <v>33</v>
      </c>
      <c r="W145" t="s">
        <v>33</v>
      </c>
      <c r="X145" t="s">
        <v>33</v>
      </c>
      <c r="Y145" t="s">
        <v>33</v>
      </c>
      <c r="Z145" t="s">
        <v>34</v>
      </c>
      <c r="AA145" t="s">
        <v>33</v>
      </c>
      <c r="AB145" t="s">
        <v>45</v>
      </c>
      <c r="AC145">
        <v>0</v>
      </c>
      <c r="AD145">
        <v>0</v>
      </c>
      <c r="AE145" t="s">
        <v>39</v>
      </c>
      <c r="AF145" t="str">
        <f>_xlfn.XLOOKUP(DermAI_Data[[#This Row],[diagnostic]],Diagnosis_lookup!$A$2:$A$7,Diagnosis_lookup!$B$2:$B$7,"Not Found")</f>
        <v>Seborreic keratosis</v>
      </c>
    </row>
    <row r="146" spans="1:32" x14ac:dyDescent="0.25">
      <c r="A146" t="s">
        <v>208</v>
      </c>
      <c r="B146">
        <v>39</v>
      </c>
      <c r="C146" t="s">
        <v>58</v>
      </c>
      <c r="D146" t="s">
        <v>79</v>
      </c>
      <c r="E146" t="s">
        <v>33</v>
      </c>
      <c r="F146" t="s">
        <v>33</v>
      </c>
      <c r="G146" t="s">
        <v>33</v>
      </c>
      <c r="H146" t="s">
        <v>33</v>
      </c>
      <c r="I146" t="s">
        <v>33</v>
      </c>
      <c r="J146" t="s">
        <v>33</v>
      </c>
      <c r="K146" t="s">
        <v>33</v>
      </c>
      <c r="L146" t="s">
        <v>42</v>
      </c>
      <c r="M146" t="s">
        <v>42</v>
      </c>
      <c r="N146">
        <v>1003</v>
      </c>
      <c r="O146">
        <v>0</v>
      </c>
      <c r="P146" t="s">
        <v>53</v>
      </c>
      <c r="Q146">
        <v>0</v>
      </c>
      <c r="R146">
        <v>0</v>
      </c>
      <c r="S146">
        <v>0</v>
      </c>
      <c r="T146" t="s">
        <v>44</v>
      </c>
      <c r="U146" t="s">
        <v>33</v>
      </c>
      <c r="V146" t="s">
        <v>34</v>
      </c>
      <c r="W146" t="s">
        <v>33</v>
      </c>
      <c r="X146" t="s">
        <v>33</v>
      </c>
      <c r="Y146" t="s">
        <v>33</v>
      </c>
      <c r="Z146" t="s">
        <v>34</v>
      </c>
      <c r="AA146" t="s">
        <v>33</v>
      </c>
      <c r="AB146" t="s">
        <v>38</v>
      </c>
      <c r="AC146">
        <v>0</v>
      </c>
      <c r="AD146">
        <v>0</v>
      </c>
      <c r="AE146" t="s">
        <v>39</v>
      </c>
      <c r="AF146" t="str">
        <f>_xlfn.XLOOKUP(DermAI_Data[[#This Row],[diagnostic]],Diagnosis_lookup!$A$2:$A$7,Diagnosis_lookup!$B$2:$B$7,"Not Found")</f>
        <v>Melanocytic nevus</v>
      </c>
    </row>
    <row r="147" spans="1:32" x14ac:dyDescent="0.25">
      <c r="A147" t="s">
        <v>209</v>
      </c>
      <c r="B147">
        <v>35</v>
      </c>
      <c r="C147" t="s">
        <v>58</v>
      </c>
      <c r="D147" t="s">
        <v>79</v>
      </c>
      <c r="E147" t="s">
        <v>33</v>
      </c>
      <c r="F147" t="s">
        <v>33</v>
      </c>
      <c r="G147" t="s">
        <v>33</v>
      </c>
      <c r="H147" t="s">
        <v>33</v>
      </c>
      <c r="I147" t="s">
        <v>33</v>
      </c>
      <c r="J147" t="s">
        <v>33</v>
      </c>
      <c r="K147" t="s">
        <v>33</v>
      </c>
      <c r="L147" t="s">
        <v>42</v>
      </c>
      <c r="M147" t="s">
        <v>42</v>
      </c>
      <c r="N147">
        <v>1031</v>
      </c>
      <c r="O147">
        <v>0</v>
      </c>
      <c r="P147" t="s">
        <v>36</v>
      </c>
      <c r="Q147">
        <v>0</v>
      </c>
      <c r="R147">
        <v>0</v>
      </c>
      <c r="S147">
        <v>0</v>
      </c>
      <c r="T147" t="s">
        <v>44</v>
      </c>
      <c r="U147" t="s">
        <v>34</v>
      </c>
      <c r="V147" t="s">
        <v>33</v>
      </c>
      <c r="W147" t="s">
        <v>34</v>
      </c>
      <c r="X147" t="s">
        <v>33</v>
      </c>
      <c r="Y147" t="s">
        <v>33</v>
      </c>
      <c r="Z147" t="s">
        <v>33</v>
      </c>
      <c r="AA147" t="s">
        <v>33</v>
      </c>
      <c r="AB147" t="s">
        <v>48</v>
      </c>
      <c r="AC147">
        <v>0</v>
      </c>
      <c r="AD147">
        <v>0</v>
      </c>
      <c r="AE147" t="s">
        <v>39</v>
      </c>
      <c r="AF147" t="str">
        <f>_xlfn.XLOOKUP(DermAI_Data[[#This Row],[diagnostic]],Diagnosis_lookup!$A$2:$A$7,Diagnosis_lookup!$B$2:$B$7,"Not Found")</f>
        <v>Actinic keratosis</v>
      </c>
    </row>
    <row r="148" spans="1:32" x14ac:dyDescent="0.25">
      <c r="A148" t="s">
        <v>210</v>
      </c>
      <c r="B148">
        <v>56</v>
      </c>
      <c r="C148" t="s">
        <v>51</v>
      </c>
      <c r="D148" t="s">
        <v>79</v>
      </c>
      <c r="E148" t="s">
        <v>33</v>
      </c>
      <c r="F148" t="s">
        <v>33</v>
      </c>
      <c r="G148" t="s">
        <v>33</v>
      </c>
      <c r="H148" t="s">
        <v>33</v>
      </c>
      <c r="I148" t="s">
        <v>33</v>
      </c>
      <c r="J148" t="s">
        <v>33</v>
      </c>
      <c r="K148" t="s">
        <v>33</v>
      </c>
      <c r="L148" t="s">
        <v>42</v>
      </c>
      <c r="M148" t="s">
        <v>42</v>
      </c>
      <c r="N148">
        <v>1038</v>
      </c>
      <c r="O148">
        <v>0</v>
      </c>
      <c r="P148" t="s">
        <v>47</v>
      </c>
      <c r="Q148">
        <v>0</v>
      </c>
      <c r="R148">
        <v>0</v>
      </c>
      <c r="S148">
        <v>0</v>
      </c>
      <c r="T148" t="s">
        <v>44</v>
      </c>
      <c r="U148" t="s">
        <v>34</v>
      </c>
      <c r="V148" t="s">
        <v>33</v>
      </c>
      <c r="W148" t="s">
        <v>33</v>
      </c>
      <c r="X148" t="s">
        <v>33</v>
      </c>
      <c r="Y148" t="s">
        <v>33</v>
      </c>
      <c r="Z148" t="s">
        <v>33</v>
      </c>
      <c r="AA148" t="s">
        <v>33</v>
      </c>
      <c r="AB148" t="s">
        <v>48</v>
      </c>
      <c r="AC148">
        <v>0</v>
      </c>
      <c r="AD148">
        <v>0</v>
      </c>
      <c r="AE148" t="s">
        <v>39</v>
      </c>
      <c r="AF148" t="str">
        <f>_xlfn.XLOOKUP(DermAI_Data[[#This Row],[diagnostic]],Diagnosis_lookup!$A$2:$A$7,Diagnosis_lookup!$B$2:$B$7,"Not Found")</f>
        <v>Actinic keratosis</v>
      </c>
    </row>
    <row r="149" spans="1:32" x14ac:dyDescent="0.25">
      <c r="A149" t="s">
        <v>211</v>
      </c>
      <c r="B149">
        <v>66</v>
      </c>
      <c r="C149" t="s">
        <v>41</v>
      </c>
      <c r="D149" t="s">
        <v>79</v>
      </c>
      <c r="E149" t="s">
        <v>33</v>
      </c>
      <c r="F149" t="s">
        <v>33</v>
      </c>
      <c r="G149" t="s">
        <v>33</v>
      </c>
      <c r="H149" t="s">
        <v>33</v>
      </c>
      <c r="I149" t="s">
        <v>33</v>
      </c>
      <c r="J149" t="s">
        <v>33</v>
      </c>
      <c r="K149" t="s">
        <v>33</v>
      </c>
      <c r="L149" t="s">
        <v>42</v>
      </c>
      <c r="M149" t="s">
        <v>42</v>
      </c>
      <c r="N149">
        <v>1048</v>
      </c>
      <c r="O149">
        <v>0</v>
      </c>
      <c r="P149" t="s">
        <v>47</v>
      </c>
      <c r="Q149">
        <v>0</v>
      </c>
      <c r="R149">
        <v>0</v>
      </c>
      <c r="S149">
        <v>0</v>
      </c>
      <c r="T149" t="s">
        <v>44</v>
      </c>
      <c r="U149" t="s">
        <v>33</v>
      </c>
      <c r="V149" t="s">
        <v>34</v>
      </c>
      <c r="W149" t="s">
        <v>33</v>
      </c>
      <c r="X149" t="s">
        <v>33</v>
      </c>
      <c r="Y149" t="s">
        <v>33</v>
      </c>
      <c r="Z149" t="s">
        <v>33</v>
      </c>
      <c r="AA149" t="s">
        <v>33</v>
      </c>
      <c r="AB149" t="s">
        <v>38</v>
      </c>
      <c r="AC149">
        <v>0</v>
      </c>
      <c r="AD149">
        <v>0</v>
      </c>
      <c r="AE149" t="s">
        <v>39</v>
      </c>
      <c r="AF149" t="str">
        <f>_xlfn.XLOOKUP(DermAI_Data[[#This Row],[diagnostic]],Diagnosis_lookup!$A$2:$A$7,Diagnosis_lookup!$B$2:$B$7,"Not Found")</f>
        <v>Melanocytic nevus</v>
      </c>
    </row>
    <row r="150" spans="1:32" x14ac:dyDescent="0.25">
      <c r="A150" t="s">
        <v>212</v>
      </c>
      <c r="B150">
        <v>43</v>
      </c>
      <c r="C150" t="s">
        <v>58</v>
      </c>
      <c r="D150" t="s">
        <v>79</v>
      </c>
      <c r="E150" t="s">
        <v>33</v>
      </c>
      <c r="F150" t="s">
        <v>33</v>
      </c>
      <c r="G150" t="s">
        <v>33</v>
      </c>
      <c r="H150" t="s">
        <v>33</v>
      </c>
      <c r="I150" t="s">
        <v>33</v>
      </c>
      <c r="J150" t="s">
        <v>33</v>
      </c>
      <c r="K150" t="s">
        <v>33</v>
      </c>
      <c r="L150" t="s">
        <v>42</v>
      </c>
      <c r="M150" t="s">
        <v>42</v>
      </c>
      <c r="N150">
        <v>1051</v>
      </c>
      <c r="O150">
        <v>0</v>
      </c>
      <c r="P150" t="s">
        <v>36</v>
      </c>
      <c r="Q150">
        <v>0</v>
      </c>
      <c r="R150">
        <v>0</v>
      </c>
      <c r="S150">
        <v>0</v>
      </c>
      <c r="T150" t="s">
        <v>44</v>
      </c>
      <c r="U150" t="s">
        <v>33</v>
      </c>
      <c r="V150" t="s">
        <v>34</v>
      </c>
      <c r="W150" t="s">
        <v>33</v>
      </c>
      <c r="X150" t="s">
        <v>33</v>
      </c>
      <c r="Y150" t="s">
        <v>33</v>
      </c>
      <c r="Z150" t="s">
        <v>34</v>
      </c>
      <c r="AA150" t="s">
        <v>33</v>
      </c>
      <c r="AB150" t="s">
        <v>38</v>
      </c>
      <c r="AC150">
        <v>0</v>
      </c>
      <c r="AD150">
        <v>0</v>
      </c>
      <c r="AE150" t="s">
        <v>39</v>
      </c>
      <c r="AF150" t="str">
        <f>_xlfn.XLOOKUP(DermAI_Data[[#This Row],[diagnostic]],Diagnosis_lookup!$A$2:$A$7,Diagnosis_lookup!$B$2:$B$7,"Not Found")</f>
        <v>Melanocytic nevus</v>
      </c>
    </row>
    <row r="151" spans="1:32" x14ac:dyDescent="0.25">
      <c r="A151" t="s">
        <v>213</v>
      </c>
      <c r="B151">
        <v>57</v>
      </c>
      <c r="C151" t="s">
        <v>51</v>
      </c>
      <c r="D151" t="s">
        <v>79</v>
      </c>
      <c r="E151" t="s">
        <v>33</v>
      </c>
      <c r="F151" t="s">
        <v>33</v>
      </c>
      <c r="G151" t="s">
        <v>33</v>
      </c>
      <c r="H151" t="s">
        <v>33</v>
      </c>
      <c r="I151" t="s">
        <v>33</v>
      </c>
      <c r="J151" t="s">
        <v>33</v>
      </c>
      <c r="K151" t="s">
        <v>33</v>
      </c>
      <c r="L151" t="s">
        <v>42</v>
      </c>
      <c r="M151" t="s">
        <v>42</v>
      </c>
      <c r="N151">
        <v>1055</v>
      </c>
      <c r="O151">
        <v>0</v>
      </c>
      <c r="P151" t="s">
        <v>63</v>
      </c>
      <c r="Q151">
        <v>0</v>
      </c>
      <c r="R151">
        <v>0</v>
      </c>
      <c r="S151">
        <v>0</v>
      </c>
      <c r="T151" t="s">
        <v>44</v>
      </c>
      <c r="U151" t="s">
        <v>34</v>
      </c>
      <c r="V151" t="s">
        <v>33</v>
      </c>
      <c r="W151" t="s">
        <v>33</v>
      </c>
      <c r="X151" t="s">
        <v>33</v>
      </c>
      <c r="Y151" t="s">
        <v>33</v>
      </c>
      <c r="Z151" t="s">
        <v>33</v>
      </c>
      <c r="AA151" t="s">
        <v>33</v>
      </c>
      <c r="AB151" t="s">
        <v>48</v>
      </c>
      <c r="AC151">
        <v>0</v>
      </c>
      <c r="AD151">
        <v>0</v>
      </c>
      <c r="AE151" t="s">
        <v>39</v>
      </c>
      <c r="AF151" t="str">
        <f>_xlfn.XLOOKUP(DermAI_Data[[#This Row],[diagnostic]],Diagnosis_lookup!$A$2:$A$7,Diagnosis_lookup!$B$2:$B$7,"Not Found")</f>
        <v>Actinic keratosis</v>
      </c>
    </row>
    <row r="152" spans="1:32" x14ac:dyDescent="0.25">
      <c r="A152" t="s">
        <v>214</v>
      </c>
      <c r="B152">
        <v>75</v>
      </c>
      <c r="C152" t="s">
        <v>41</v>
      </c>
      <c r="D152" t="s">
        <v>79</v>
      </c>
      <c r="E152" t="s">
        <v>33</v>
      </c>
      <c r="F152" t="s">
        <v>33</v>
      </c>
      <c r="G152" t="s">
        <v>33</v>
      </c>
      <c r="H152" t="s">
        <v>33</v>
      </c>
      <c r="I152" t="s">
        <v>33</v>
      </c>
      <c r="J152" t="s">
        <v>33</v>
      </c>
      <c r="K152" t="s">
        <v>33</v>
      </c>
      <c r="L152" t="s">
        <v>42</v>
      </c>
      <c r="M152" t="s">
        <v>42</v>
      </c>
      <c r="N152">
        <v>1056</v>
      </c>
      <c r="O152">
        <v>0</v>
      </c>
      <c r="P152" t="s">
        <v>68</v>
      </c>
      <c r="Q152">
        <v>0</v>
      </c>
      <c r="R152">
        <v>0</v>
      </c>
      <c r="S152">
        <v>0</v>
      </c>
      <c r="T152" t="s">
        <v>44</v>
      </c>
      <c r="U152" t="s">
        <v>34</v>
      </c>
      <c r="V152" t="s">
        <v>34</v>
      </c>
      <c r="W152" t="s">
        <v>33</v>
      </c>
      <c r="X152" t="s">
        <v>33</v>
      </c>
      <c r="Y152" t="s">
        <v>33</v>
      </c>
      <c r="Z152" t="s">
        <v>33</v>
      </c>
      <c r="AA152" t="s">
        <v>33</v>
      </c>
      <c r="AB152" t="s">
        <v>48</v>
      </c>
      <c r="AC152">
        <v>0</v>
      </c>
      <c r="AD152">
        <v>0</v>
      </c>
      <c r="AE152" t="s">
        <v>39</v>
      </c>
      <c r="AF152" t="str">
        <f>_xlfn.XLOOKUP(DermAI_Data[[#This Row],[diagnostic]],Diagnosis_lookup!$A$2:$A$7,Diagnosis_lookup!$B$2:$B$7,"Not Found")</f>
        <v>Actinic keratosis</v>
      </c>
    </row>
    <row r="153" spans="1:32" x14ac:dyDescent="0.25">
      <c r="A153" t="s">
        <v>215</v>
      </c>
      <c r="B153">
        <v>79</v>
      </c>
      <c r="C153" t="s">
        <v>41</v>
      </c>
      <c r="D153" t="s">
        <v>79</v>
      </c>
      <c r="E153" t="s">
        <v>33</v>
      </c>
      <c r="F153" t="s">
        <v>33</v>
      </c>
      <c r="G153" t="s">
        <v>33</v>
      </c>
      <c r="H153" t="s">
        <v>33</v>
      </c>
      <c r="I153" t="s">
        <v>33</v>
      </c>
      <c r="J153" t="s">
        <v>33</v>
      </c>
      <c r="K153" t="s">
        <v>33</v>
      </c>
      <c r="L153" t="s">
        <v>42</v>
      </c>
      <c r="M153" t="s">
        <v>42</v>
      </c>
      <c r="N153">
        <v>1063</v>
      </c>
      <c r="O153">
        <v>0</v>
      </c>
      <c r="P153" t="s">
        <v>63</v>
      </c>
      <c r="Q153">
        <v>0</v>
      </c>
      <c r="R153">
        <v>0</v>
      </c>
      <c r="S153">
        <v>0</v>
      </c>
      <c r="T153" t="s">
        <v>44</v>
      </c>
      <c r="U153" t="s">
        <v>34</v>
      </c>
      <c r="V153" t="s">
        <v>34</v>
      </c>
      <c r="W153" t="s">
        <v>33</v>
      </c>
      <c r="X153" t="s">
        <v>33</v>
      </c>
      <c r="Y153" t="s">
        <v>33</v>
      </c>
      <c r="Z153" t="s">
        <v>33</v>
      </c>
      <c r="AA153" t="s">
        <v>33</v>
      </c>
      <c r="AB153" t="s">
        <v>48</v>
      </c>
      <c r="AC153">
        <v>0</v>
      </c>
      <c r="AD153">
        <v>0</v>
      </c>
      <c r="AE153" t="s">
        <v>39</v>
      </c>
      <c r="AF153" t="str">
        <f>_xlfn.XLOOKUP(DermAI_Data[[#This Row],[diagnostic]],Diagnosis_lookup!$A$2:$A$7,Diagnosis_lookup!$B$2:$B$7,"Not Found")</f>
        <v>Actinic keratosis</v>
      </c>
    </row>
    <row r="154" spans="1:32" x14ac:dyDescent="0.25">
      <c r="A154" t="s">
        <v>216</v>
      </c>
      <c r="B154">
        <v>79</v>
      </c>
      <c r="C154" t="s">
        <v>41</v>
      </c>
      <c r="D154" t="s">
        <v>79</v>
      </c>
      <c r="E154" t="s">
        <v>33</v>
      </c>
      <c r="F154" t="s">
        <v>33</v>
      </c>
      <c r="G154" t="s">
        <v>33</v>
      </c>
      <c r="H154" t="s">
        <v>33</v>
      </c>
      <c r="I154" t="s">
        <v>33</v>
      </c>
      <c r="J154" t="s">
        <v>33</v>
      </c>
      <c r="K154" t="s">
        <v>33</v>
      </c>
      <c r="L154" t="s">
        <v>42</v>
      </c>
      <c r="M154" t="s">
        <v>42</v>
      </c>
      <c r="N154">
        <v>1077</v>
      </c>
      <c r="O154">
        <v>0</v>
      </c>
      <c r="P154" t="s">
        <v>47</v>
      </c>
      <c r="Q154">
        <v>0</v>
      </c>
      <c r="R154">
        <v>0</v>
      </c>
      <c r="S154">
        <v>0</v>
      </c>
      <c r="T154" t="s">
        <v>44</v>
      </c>
      <c r="U154" t="s">
        <v>34</v>
      </c>
      <c r="V154" t="s">
        <v>33</v>
      </c>
      <c r="W154" t="s">
        <v>33</v>
      </c>
      <c r="X154" t="s">
        <v>33</v>
      </c>
      <c r="Y154" t="s">
        <v>33</v>
      </c>
      <c r="Z154" t="s">
        <v>33</v>
      </c>
      <c r="AA154" t="s">
        <v>33</v>
      </c>
      <c r="AB154" t="s">
        <v>48</v>
      </c>
      <c r="AC154">
        <v>0</v>
      </c>
      <c r="AD154">
        <v>0</v>
      </c>
      <c r="AE154" t="s">
        <v>39</v>
      </c>
      <c r="AF154" t="str">
        <f>_xlfn.XLOOKUP(DermAI_Data[[#This Row],[diagnostic]],Diagnosis_lookup!$A$2:$A$7,Diagnosis_lookup!$B$2:$B$7,"Not Found")</f>
        <v>Actinic keratosis</v>
      </c>
    </row>
    <row r="155" spans="1:32" x14ac:dyDescent="0.25">
      <c r="A155" t="s">
        <v>217</v>
      </c>
      <c r="B155">
        <v>55</v>
      </c>
      <c r="C155" t="s">
        <v>51</v>
      </c>
      <c r="D155" t="s">
        <v>79</v>
      </c>
      <c r="E155" t="s">
        <v>33</v>
      </c>
      <c r="F155" t="s">
        <v>33</v>
      </c>
      <c r="G155" t="s">
        <v>33</v>
      </c>
      <c r="H155" t="s">
        <v>33</v>
      </c>
      <c r="I155" t="s">
        <v>33</v>
      </c>
      <c r="J155" t="s">
        <v>33</v>
      </c>
      <c r="K155" t="s">
        <v>33</v>
      </c>
      <c r="L155" t="s">
        <v>42</v>
      </c>
      <c r="M155" t="s">
        <v>42</v>
      </c>
      <c r="N155">
        <v>3507</v>
      </c>
      <c r="O155">
        <v>0</v>
      </c>
      <c r="P155" t="s">
        <v>59</v>
      </c>
      <c r="Q155">
        <v>0</v>
      </c>
      <c r="R155">
        <v>0</v>
      </c>
      <c r="S155">
        <v>0</v>
      </c>
      <c r="T155" t="s">
        <v>44</v>
      </c>
      <c r="U155" t="s">
        <v>33</v>
      </c>
      <c r="V155" t="s">
        <v>34</v>
      </c>
      <c r="W155" t="s">
        <v>33</v>
      </c>
      <c r="X155" t="s">
        <v>33</v>
      </c>
      <c r="Y155" t="s">
        <v>33</v>
      </c>
      <c r="Z155" t="s">
        <v>34</v>
      </c>
      <c r="AA155" t="s">
        <v>33</v>
      </c>
      <c r="AB155" t="s">
        <v>38</v>
      </c>
      <c r="AC155">
        <v>0</v>
      </c>
      <c r="AD155">
        <v>0</v>
      </c>
      <c r="AE155" t="s">
        <v>39</v>
      </c>
      <c r="AF155" t="str">
        <f>_xlfn.XLOOKUP(DermAI_Data[[#This Row],[diagnostic]],Diagnosis_lookup!$A$2:$A$7,Diagnosis_lookup!$B$2:$B$7,"Not Found")</f>
        <v>Melanocytic nevus</v>
      </c>
    </row>
    <row r="156" spans="1:32" x14ac:dyDescent="0.25">
      <c r="A156" t="s">
        <v>218</v>
      </c>
      <c r="B156">
        <v>54</v>
      </c>
      <c r="C156" t="s">
        <v>51</v>
      </c>
      <c r="D156" t="s">
        <v>79</v>
      </c>
      <c r="E156" t="s">
        <v>33</v>
      </c>
      <c r="F156" t="s">
        <v>33</v>
      </c>
      <c r="G156" t="s">
        <v>33</v>
      </c>
      <c r="H156" t="s">
        <v>33</v>
      </c>
      <c r="I156" t="s">
        <v>33</v>
      </c>
      <c r="J156" t="s">
        <v>33</v>
      </c>
      <c r="K156" t="s">
        <v>33</v>
      </c>
      <c r="L156" t="s">
        <v>42</v>
      </c>
      <c r="M156" t="s">
        <v>42</v>
      </c>
      <c r="N156">
        <v>4097</v>
      </c>
      <c r="O156">
        <v>0</v>
      </c>
      <c r="P156" t="s">
        <v>36</v>
      </c>
      <c r="Q156">
        <v>0</v>
      </c>
      <c r="R156">
        <v>0</v>
      </c>
      <c r="S156">
        <v>0</v>
      </c>
      <c r="T156" t="s">
        <v>44</v>
      </c>
      <c r="U156" t="s">
        <v>33</v>
      </c>
      <c r="V156" t="s">
        <v>33</v>
      </c>
      <c r="W156" t="s">
        <v>33</v>
      </c>
      <c r="X156" t="s">
        <v>33</v>
      </c>
      <c r="Y156" t="s">
        <v>33</v>
      </c>
      <c r="Z156" t="s">
        <v>34</v>
      </c>
      <c r="AA156" t="s">
        <v>33</v>
      </c>
      <c r="AB156" t="s">
        <v>45</v>
      </c>
      <c r="AC156">
        <v>0</v>
      </c>
      <c r="AD156">
        <v>0</v>
      </c>
      <c r="AE156" t="s">
        <v>39</v>
      </c>
      <c r="AF156" t="str">
        <f>_xlfn.XLOOKUP(DermAI_Data[[#This Row],[diagnostic]],Diagnosis_lookup!$A$2:$A$7,Diagnosis_lookup!$B$2:$B$7,"Not Found")</f>
        <v>Seborreic keratosis</v>
      </c>
    </row>
    <row r="157" spans="1:32" x14ac:dyDescent="0.25">
      <c r="A157" t="s">
        <v>219</v>
      </c>
      <c r="B157">
        <v>52</v>
      </c>
      <c r="C157" t="s">
        <v>51</v>
      </c>
      <c r="D157" t="s">
        <v>79</v>
      </c>
      <c r="E157" t="s">
        <v>33</v>
      </c>
      <c r="F157" t="s">
        <v>33</v>
      </c>
      <c r="G157" t="s">
        <v>33</v>
      </c>
      <c r="H157" t="s">
        <v>33</v>
      </c>
      <c r="I157" t="s">
        <v>33</v>
      </c>
      <c r="J157" t="s">
        <v>33</v>
      </c>
      <c r="K157" t="s">
        <v>33</v>
      </c>
      <c r="L157" t="s">
        <v>42</v>
      </c>
      <c r="M157" t="s">
        <v>42</v>
      </c>
      <c r="N157">
        <v>1086</v>
      </c>
      <c r="O157">
        <v>0</v>
      </c>
      <c r="P157" t="s">
        <v>59</v>
      </c>
      <c r="Q157">
        <v>0</v>
      </c>
      <c r="R157">
        <v>0</v>
      </c>
      <c r="S157">
        <v>0</v>
      </c>
      <c r="T157" t="s">
        <v>44</v>
      </c>
      <c r="U157" t="s">
        <v>33</v>
      </c>
      <c r="V157" t="s">
        <v>33</v>
      </c>
      <c r="W157" t="s">
        <v>33</v>
      </c>
      <c r="X157" t="s">
        <v>33</v>
      </c>
      <c r="Y157" t="s">
        <v>33</v>
      </c>
      <c r="Z157" t="s">
        <v>34</v>
      </c>
      <c r="AA157" t="s">
        <v>33</v>
      </c>
      <c r="AB157" t="s">
        <v>45</v>
      </c>
      <c r="AC157">
        <v>0</v>
      </c>
      <c r="AD157">
        <v>0</v>
      </c>
      <c r="AE157" t="s">
        <v>39</v>
      </c>
      <c r="AF157" t="str">
        <f>_xlfn.XLOOKUP(DermAI_Data[[#This Row],[diagnostic]],Diagnosis_lookup!$A$2:$A$7,Diagnosis_lookup!$B$2:$B$7,"Not Found")</f>
        <v>Seborreic keratosis</v>
      </c>
    </row>
    <row r="158" spans="1:32" x14ac:dyDescent="0.25">
      <c r="A158" t="s">
        <v>220</v>
      </c>
      <c r="B158">
        <v>58</v>
      </c>
      <c r="C158" t="s">
        <v>51</v>
      </c>
      <c r="D158" t="s">
        <v>79</v>
      </c>
      <c r="E158" t="s">
        <v>33</v>
      </c>
      <c r="F158" t="s">
        <v>33</v>
      </c>
      <c r="G158" t="s">
        <v>33</v>
      </c>
      <c r="H158" t="s">
        <v>33</v>
      </c>
      <c r="I158" t="s">
        <v>33</v>
      </c>
      <c r="J158" t="s">
        <v>33</v>
      </c>
      <c r="K158" t="s">
        <v>33</v>
      </c>
      <c r="L158" t="s">
        <v>42</v>
      </c>
      <c r="M158" t="s">
        <v>42</v>
      </c>
      <c r="N158">
        <v>1092</v>
      </c>
      <c r="O158">
        <v>0</v>
      </c>
      <c r="P158" t="s">
        <v>47</v>
      </c>
      <c r="Q158">
        <v>0</v>
      </c>
      <c r="R158">
        <v>0</v>
      </c>
      <c r="S158">
        <v>0</v>
      </c>
      <c r="T158" t="s">
        <v>44</v>
      </c>
      <c r="U158" t="s">
        <v>34</v>
      </c>
      <c r="V158" t="s">
        <v>33</v>
      </c>
      <c r="W158" t="s">
        <v>33</v>
      </c>
      <c r="X158" t="s">
        <v>33</v>
      </c>
      <c r="Y158" t="s">
        <v>33</v>
      </c>
      <c r="Z158" t="s">
        <v>34</v>
      </c>
      <c r="AA158" t="s">
        <v>33</v>
      </c>
      <c r="AB158" t="s">
        <v>48</v>
      </c>
      <c r="AC158">
        <v>0</v>
      </c>
      <c r="AD158">
        <v>0</v>
      </c>
      <c r="AE158" t="s">
        <v>39</v>
      </c>
      <c r="AF158" t="str">
        <f>_xlfn.XLOOKUP(DermAI_Data[[#This Row],[diagnostic]],Diagnosis_lookup!$A$2:$A$7,Diagnosis_lookup!$B$2:$B$7,"Not Found")</f>
        <v>Actinic keratosis</v>
      </c>
    </row>
    <row r="159" spans="1:32" x14ac:dyDescent="0.25">
      <c r="A159" t="s">
        <v>221</v>
      </c>
      <c r="B159">
        <v>46</v>
      </c>
      <c r="C159" t="s">
        <v>51</v>
      </c>
      <c r="D159" t="s">
        <v>79</v>
      </c>
      <c r="E159" t="s">
        <v>33</v>
      </c>
      <c r="F159" t="s">
        <v>33</v>
      </c>
      <c r="G159" t="s">
        <v>33</v>
      </c>
      <c r="H159" t="s">
        <v>33</v>
      </c>
      <c r="I159" t="s">
        <v>33</v>
      </c>
      <c r="J159" t="s">
        <v>33</v>
      </c>
      <c r="K159" t="s">
        <v>33</v>
      </c>
      <c r="L159" t="s">
        <v>42</v>
      </c>
      <c r="M159" t="s">
        <v>42</v>
      </c>
      <c r="N159">
        <v>1095</v>
      </c>
      <c r="O159">
        <v>0</v>
      </c>
      <c r="P159" t="s">
        <v>93</v>
      </c>
      <c r="Q159">
        <v>0</v>
      </c>
      <c r="R159">
        <v>0</v>
      </c>
      <c r="S159">
        <v>0</v>
      </c>
      <c r="T159" t="s">
        <v>44</v>
      </c>
      <c r="U159" t="s">
        <v>33</v>
      </c>
      <c r="V159" t="s">
        <v>34</v>
      </c>
      <c r="W159" t="s">
        <v>33</v>
      </c>
      <c r="X159" t="s">
        <v>33</v>
      </c>
      <c r="Y159" t="s">
        <v>33</v>
      </c>
      <c r="Z159" t="s">
        <v>34</v>
      </c>
      <c r="AA159" t="s">
        <v>33</v>
      </c>
      <c r="AB159" t="s">
        <v>38</v>
      </c>
      <c r="AC159">
        <v>0</v>
      </c>
      <c r="AD159">
        <v>0</v>
      </c>
      <c r="AE159" t="s">
        <v>39</v>
      </c>
      <c r="AF159" t="str">
        <f>_xlfn.XLOOKUP(DermAI_Data[[#This Row],[diagnostic]],Diagnosis_lookup!$A$2:$A$7,Diagnosis_lookup!$B$2:$B$7,"Not Found")</f>
        <v>Melanocytic nevus</v>
      </c>
    </row>
    <row r="160" spans="1:32" x14ac:dyDescent="0.25">
      <c r="A160" t="s">
        <v>222</v>
      </c>
      <c r="B160">
        <v>67</v>
      </c>
      <c r="C160" t="s">
        <v>41</v>
      </c>
      <c r="D160" t="s">
        <v>79</v>
      </c>
      <c r="E160" t="s">
        <v>33</v>
      </c>
      <c r="F160" t="s">
        <v>33</v>
      </c>
      <c r="G160" t="s">
        <v>33</v>
      </c>
      <c r="H160" t="s">
        <v>33</v>
      </c>
      <c r="I160" t="s">
        <v>33</v>
      </c>
      <c r="J160" t="s">
        <v>33</v>
      </c>
      <c r="K160" t="s">
        <v>33</v>
      </c>
      <c r="L160" t="s">
        <v>42</v>
      </c>
      <c r="M160" t="s">
        <v>42</v>
      </c>
      <c r="N160">
        <v>1096</v>
      </c>
      <c r="O160">
        <v>0</v>
      </c>
      <c r="P160" t="s">
        <v>63</v>
      </c>
      <c r="Q160">
        <v>0</v>
      </c>
      <c r="R160">
        <v>0</v>
      </c>
      <c r="S160">
        <v>0</v>
      </c>
      <c r="T160" t="s">
        <v>44</v>
      </c>
      <c r="U160" t="s">
        <v>34</v>
      </c>
      <c r="V160" t="s">
        <v>34</v>
      </c>
      <c r="W160" t="s">
        <v>33</v>
      </c>
      <c r="X160" t="s">
        <v>33</v>
      </c>
      <c r="Y160" t="s">
        <v>34</v>
      </c>
      <c r="Z160" t="s">
        <v>33</v>
      </c>
      <c r="AA160" t="s">
        <v>33</v>
      </c>
      <c r="AB160" t="s">
        <v>48</v>
      </c>
      <c r="AC160">
        <v>0</v>
      </c>
      <c r="AD160">
        <v>0</v>
      </c>
      <c r="AE160" t="s">
        <v>39</v>
      </c>
      <c r="AF160" t="str">
        <f>_xlfn.XLOOKUP(DermAI_Data[[#This Row],[diagnostic]],Diagnosis_lookup!$A$2:$A$7,Diagnosis_lookup!$B$2:$B$7,"Not Found")</f>
        <v>Actinic keratosis</v>
      </c>
    </row>
    <row r="161" spans="1:32" x14ac:dyDescent="0.25">
      <c r="A161" t="s">
        <v>223</v>
      </c>
      <c r="B161">
        <v>90</v>
      </c>
      <c r="C161" t="s">
        <v>41</v>
      </c>
      <c r="D161" t="s">
        <v>32</v>
      </c>
      <c r="E161" t="s">
        <v>33</v>
      </c>
      <c r="F161" t="s">
        <v>33</v>
      </c>
      <c r="G161" t="s">
        <v>33</v>
      </c>
      <c r="H161" t="s">
        <v>34</v>
      </c>
      <c r="I161" t="s">
        <v>34</v>
      </c>
      <c r="J161" t="s">
        <v>34</v>
      </c>
      <c r="K161" t="s">
        <v>34</v>
      </c>
      <c r="L161" t="s">
        <v>52</v>
      </c>
      <c r="M161" t="s">
        <v>52</v>
      </c>
      <c r="N161">
        <v>197</v>
      </c>
      <c r="O161">
        <v>2</v>
      </c>
      <c r="P161" t="s">
        <v>47</v>
      </c>
      <c r="Q161">
        <v>17</v>
      </c>
      <c r="R161">
        <v>15</v>
      </c>
      <c r="S161">
        <v>16</v>
      </c>
      <c r="T161" t="s">
        <v>54</v>
      </c>
      <c r="U161" t="s">
        <v>34</v>
      </c>
      <c r="V161" t="s">
        <v>34</v>
      </c>
      <c r="W161" t="s">
        <v>34</v>
      </c>
      <c r="X161" t="s">
        <v>33</v>
      </c>
      <c r="Y161" t="s">
        <v>34</v>
      </c>
      <c r="Z161" t="s">
        <v>34</v>
      </c>
      <c r="AA161" t="s">
        <v>34</v>
      </c>
      <c r="AB161" t="s">
        <v>224</v>
      </c>
      <c r="AC161">
        <v>1</v>
      </c>
      <c r="AD161">
        <v>16</v>
      </c>
      <c r="AE161" t="s">
        <v>56</v>
      </c>
      <c r="AF161" t="str">
        <f>_xlfn.XLOOKUP(DermAI_Data[[#This Row],[diagnostic]],Diagnosis_lookup!$A$2:$A$7,Diagnosis_lookup!$B$2:$B$7,"Not Found")</f>
        <v>Squamous cell carcinoma</v>
      </c>
    </row>
    <row r="162" spans="1:32" x14ac:dyDescent="0.25">
      <c r="A162" t="s">
        <v>225</v>
      </c>
      <c r="B162">
        <v>69</v>
      </c>
      <c r="C162" t="s">
        <v>41</v>
      </c>
      <c r="D162" t="s">
        <v>32</v>
      </c>
      <c r="E162" t="s">
        <v>33</v>
      </c>
      <c r="F162" t="s">
        <v>33</v>
      </c>
      <c r="G162" t="s">
        <v>33</v>
      </c>
      <c r="H162" t="s">
        <v>33</v>
      </c>
      <c r="I162" t="s">
        <v>33</v>
      </c>
      <c r="J162" t="s">
        <v>33</v>
      </c>
      <c r="K162" t="s">
        <v>33</v>
      </c>
      <c r="L162" t="s">
        <v>42</v>
      </c>
      <c r="M162" t="s">
        <v>42</v>
      </c>
      <c r="N162">
        <v>1097</v>
      </c>
      <c r="O162">
        <v>0</v>
      </c>
      <c r="P162" t="s">
        <v>66</v>
      </c>
      <c r="Q162">
        <v>0</v>
      </c>
      <c r="R162">
        <v>0</v>
      </c>
      <c r="S162">
        <v>0</v>
      </c>
      <c r="T162" t="s">
        <v>44</v>
      </c>
      <c r="U162" t="s">
        <v>33</v>
      </c>
      <c r="V162" t="s">
        <v>34</v>
      </c>
      <c r="W162" t="s">
        <v>33</v>
      </c>
      <c r="X162" t="s">
        <v>33</v>
      </c>
      <c r="Y162" t="s">
        <v>33</v>
      </c>
      <c r="Z162" t="s">
        <v>34</v>
      </c>
      <c r="AA162" t="s">
        <v>33</v>
      </c>
      <c r="AB162" t="s">
        <v>45</v>
      </c>
      <c r="AC162">
        <v>0</v>
      </c>
      <c r="AD162">
        <v>0</v>
      </c>
      <c r="AE162" t="s">
        <v>39</v>
      </c>
      <c r="AF162" t="str">
        <f>_xlfn.XLOOKUP(DermAI_Data[[#This Row],[diagnostic]],Diagnosis_lookup!$A$2:$A$7,Diagnosis_lookup!$B$2:$B$7,"Not Found")</f>
        <v>Seborreic keratosis</v>
      </c>
    </row>
    <row r="163" spans="1:32" x14ac:dyDescent="0.25">
      <c r="A163" t="s">
        <v>226</v>
      </c>
      <c r="B163">
        <v>58</v>
      </c>
      <c r="C163" t="s">
        <v>51</v>
      </c>
      <c r="D163" t="s">
        <v>32</v>
      </c>
      <c r="E163" t="s">
        <v>33</v>
      </c>
      <c r="F163" t="s">
        <v>33</v>
      </c>
      <c r="G163" t="s">
        <v>33</v>
      </c>
      <c r="H163" t="s">
        <v>33</v>
      </c>
      <c r="I163" t="s">
        <v>33</v>
      </c>
      <c r="J163" t="s">
        <v>33</v>
      </c>
      <c r="K163" t="s">
        <v>33</v>
      </c>
      <c r="L163" t="s">
        <v>42</v>
      </c>
      <c r="M163" t="s">
        <v>42</v>
      </c>
      <c r="N163">
        <v>1102</v>
      </c>
      <c r="O163">
        <v>0</v>
      </c>
      <c r="P163" t="s">
        <v>36</v>
      </c>
      <c r="Q163">
        <v>0</v>
      </c>
      <c r="R163">
        <v>0</v>
      </c>
      <c r="S163">
        <v>0</v>
      </c>
      <c r="T163" t="s">
        <v>44</v>
      </c>
      <c r="U163" t="s">
        <v>34</v>
      </c>
      <c r="V163" t="s">
        <v>34</v>
      </c>
      <c r="W163" t="s">
        <v>33</v>
      </c>
      <c r="X163" t="s">
        <v>33</v>
      </c>
      <c r="Y163" t="s">
        <v>33</v>
      </c>
      <c r="Z163" t="s">
        <v>34</v>
      </c>
      <c r="AA163" t="s">
        <v>33</v>
      </c>
      <c r="AB163" t="s">
        <v>45</v>
      </c>
      <c r="AC163">
        <v>0</v>
      </c>
      <c r="AD163">
        <v>0</v>
      </c>
      <c r="AE163" t="s">
        <v>39</v>
      </c>
      <c r="AF163" t="str">
        <f>_xlfn.XLOOKUP(DermAI_Data[[#This Row],[diagnostic]],Diagnosis_lookup!$A$2:$A$7,Diagnosis_lookup!$B$2:$B$7,"Not Found")</f>
        <v>Seborreic keratosis</v>
      </c>
    </row>
    <row r="164" spans="1:32" x14ac:dyDescent="0.25">
      <c r="A164" t="s">
        <v>227</v>
      </c>
      <c r="B164">
        <v>33</v>
      </c>
      <c r="C164" t="s">
        <v>58</v>
      </c>
      <c r="D164" t="s">
        <v>32</v>
      </c>
      <c r="E164" t="s">
        <v>33</v>
      </c>
      <c r="F164" t="s">
        <v>33</v>
      </c>
      <c r="G164" t="s">
        <v>33</v>
      </c>
      <c r="H164" t="s">
        <v>33</v>
      </c>
      <c r="I164" t="s">
        <v>33</v>
      </c>
      <c r="J164" t="s">
        <v>33</v>
      </c>
      <c r="K164" t="s">
        <v>33</v>
      </c>
      <c r="L164" t="s">
        <v>42</v>
      </c>
      <c r="M164" t="s">
        <v>42</v>
      </c>
      <c r="N164">
        <v>1105</v>
      </c>
      <c r="O164">
        <v>0</v>
      </c>
      <c r="P164" t="s">
        <v>81</v>
      </c>
      <c r="Q164">
        <v>0</v>
      </c>
      <c r="R164">
        <v>0</v>
      </c>
      <c r="S164">
        <v>0</v>
      </c>
      <c r="T164" t="s">
        <v>44</v>
      </c>
      <c r="U164" t="s">
        <v>34</v>
      </c>
      <c r="V164" t="s">
        <v>34</v>
      </c>
      <c r="W164" t="s">
        <v>33</v>
      </c>
      <c r="X164" t="s">
        <v>33</v>
      </c>
      <c r="Y164" t="s">
        <v>33</v>
      </c>
      <c r="Z164" t="s">
        <v>34</v>
      </c>
      <c r="AA164" t="s">
        <v>33</v>
      </c>
      <c r="AB164" t="s">
        <v>48</v>
      </c>
      <c r="AC164">
        <v>0</v>
      </c>
      <c r="AD164">
        <v>0</v>
      </c>
      <c r="AE164" t="s">
        <v>39</v>
      </c>
      <c r="AF164" t="str">
        <f>_xlfn.XLOOKUP(DermAI_Data[[#This Row],[diagnostic]],Diagnosis_lookup!$A$2:$A$7,Diagnosis_lookup!$B$2:$B$7,"Not Found")</f>
        <v>Actinic keratosis</v>
      </c>
    </row>
    <row r="165" spans="1:32" x14ac:dyDescent="0.25">
      <c r="A165" t="s">
        <v>228</v>
      </c>
      <c r="B165">
        <v>61</v>
      </c>
      <c r="C165" t="s">
        <v>41</v>
      </c>
      <c r="D165" t="s">
        <v>32</v>
      </c>
      <c r="E165" t="s">
        <v>33</v>
      </c>
      <c r="F165" t="s">
        <v>33</v>
      </c>
      <c r="G165" t="s">
        <v>33</v>
      </c>
      <c r="H165" t="s">
        <v>33</v>
      </c>
      <c r="I165" t="s">
        <v>33</v>
      </c>
      <c r="J165" t="s">
        <v>33</v>
      </c>
      <c r="K165" t="s">
        <v>33</v>
      </c>
      <c r="L165" t="s">
        <v>42</v>
      </c>
      <c r="M165" t="s">
        <v>42</v>
      </c>
      <c r="N165">
        <v>1108</v>
      </c>
      <c r="O165">
        <v>0</v>
      </c>
      <c r="P165" t="s">
        <v>36</v>
      </c>
      <c r="Q165">
        <v>0</v>
      </c>
      <c r="R165">
        <v>0</v>
      </c>
      <c r="S165">
        <v>0</v>
      </c>
      <c r="T165" t="s">
        <v>44</v>
      </c>
      <c r="U165" t="s">
        <v>34</v>
      </c>
      <c r="V165" t="s">
        <v>34</v>
      </c>
      <c r="W165" t="s">
        <v>33</v>
      </c>
      <c r="X165" t="s">
        <v>33</v>
      </c>
      <c r="Y165" t="s">
        <v>33</v>
      </c>
      <c r="Z165" t="s">
        <v>34</v>
      </c>
      <c r="AA165" t="s">
        <v>33</v>
      </c>
      <c r="AB165" t="s">
        <v>45</v>
      </c>
      <c r="AC165">
        <v>0</v>
      </c>
      <c r="AD165">
        <v>0</v>
      </c>
      <c r="AE165" t="s">
        <v>39</v>
      </c>
      <c r="AF165" t="str">
        <f>_xlfn.XLOOKUP(DermAI_Data[[#This Row],[diagnostic]],Diagnosis_lookup!$A$2:$A$7,Diagnosis_lookup!$B$2:$B$7,"Not Found")</f>
        <v>Seborreic keratosis</v>
      </c>
    </row>
    <row r="166" spans="1:32" x14ac:dyDescent="0.25">
      <c r="A166" t="s">
        <v>229</v>
      </c>
      <c r="B166">
        <v>80</v>
      </c>
      <c r="C166" t="s">
        <v>41</v>
      </c>
      <c r="D166" t="s">
        <v>32</v>
      </c>
      <c r="E166" t="s">
        <v>33</v>
      </c>
      <c r="F166" t="s">
        <v>33</v>
      </c>
      <c r="G166" t="s">
        <v>33</v>
      </c>
      <c r="H166" t="s">
        <v>33</v>
      </c>
      <c r="I166" t="s">
        <v>33</v>
      </c>
      <c r="J166" t="s">
        <v>33</v>
      </c>
      <c r="K166" t="s">
        <v>33</v>
      </c>
      <c r="L166" t="s">
        <v>42</v>
      </c>
      <c r="M166" t="s">
        <v>42</v>
      </c>
      <c r="N166">
        <v>1110</v>
      </c>
      <c r="O166">
        <v>0</v>
      </c>
      <c r="P166" t="s">
        <v>63</v>
      </c>
      <c r="Q166">
        <v>0</v>
      </c>
      <c r="R166">
        <v>0</v>
      </c>
      <c r="S166">
        <v>0</v>
      </c>
      <c r="T166" t="s">
        <v>44</v>
      </c>
      <c r="U166" t="s">
        <v>34</v>
      </c>
      <c r="V166" t="s">
        <v>33</v>
      </c>
      <c r="W166" t="s">
        <v>33</v>
      </c>
      <c r="X166" t="s">
        <v>33</v>
      </c>
      <c r="Y166" t="s">
        <v>33</v>
      </c>
      <c r="Z166" t="s">
        <v>33</v>
      </c>
      <c r="AA166" t="s">
        <v>33</v>
      </c>
      <c r="AB166" t="s">
        <v>48</v>
      </c>
      <c r="AC166">
        <v>0</v>
      </c>
      <c r="AD166">
        <v>0</v>
      </c>
      <c r="AE166" t="s">
        <v>39</v>
      </c>
      <c r="AF166" t="str">
        <f>_xlfn.XLOOKUP(DermAI_Data[[#This Row],[diagnostic]],Diagnosis_lookup!$A$2:$A$7,Diagnosis_lookup!$B$2:$B$7,"Not Found")</f>
        <v>Actinic keratosis</v>
      </c>
    </row>
    <row r="167" spans="1:32" x14ac:dyDescent="0.25">
      <c r="A167" t="s">
        <v>230</v>
      </c>
      <c r="B167">
        <v>69</v>
      </c>
      <c r="C167" t="s">
        <v>41</v>
      </c>
      <c r="D167" t="s">
        <v>32</v>
      </c>
      <c r="E167" t="s">
        <v>33</v>
      </c>
      <c r="F167" t="s">
        <v>33</v>
      </c>
      <c r="G167" t="s">
        <v>33</v>
      </c>
      <c r="H167" t="s">
        <v>33</v>
      </c>
      <c r="I167" t="s">
        <v>33</v>
      </c>
      <c r="J167" t="s">
        <v>33</v>
      </c>
      <c r="K167" t="s">
        <v>33</v>
      </c>
      <c r="L167" t="s">
        <v>42</v>
      </c>
      <c r="M167" t="s">
        <v>42</v>
      </c>
      <c r="N167">
        <v>1114</v>
      </c>
      <c r="O167">
        <v>0</v>
      </c>
      <c r="P167" t="s">
        <v>63</v>
      </c>
      <c r="Q167">
        <v>0</v>
      </c>
      <c r="R167">
        <v>0</v>
      </c>
      <c r="S167">
        <v>0</v>
      </c>
      <c r="T167" t="s">
        <v>44</v>
      </c>
      <c r="U167" t="s">
        <v>34</v>
      </c>
      <c r="V167" t="s">
        <v>33</v>
      </c>
      <c r="W167" t="s">
        <v>33</v>
      </c>
      <c r="X167" t="s">
        <v>33</v>
      </c>
      <c r="Y167" t="s">
        <v>33</v>
      </c>
      <c r="Z167" t="s">
        <v>33</v>
      </c>
      <c r="AA167" t="s">
        <v>33</v>
      </c>
      <c r="AB167" t="s">
        <v>48</v>
      </c>
      <c r="AC167">
        <v>0</v>
      </c>
      <c r="AD167">
        <v>0</v>
      </c>
      <c r="AE167" t="s">
        <v>39</v>
      </c>
      <c r="AF167" t="str">
        <f>_xlfn.XLOOKUP(DermAI_Data[[#This Row],[diagnostic]],Diagnosis_lookup!$A$2:$A$7,Diagnosis_lookup!$B$2:$B$7,"Not Found")</f>
        <v>Actinic keratosis</v>
      </c>
    </row>
    <row r="168" spans="1:32" x14ac:dyDescent="0.25">
      <c r="A168" t="s">
        <v>231</v>
      </c>
      <c r="B168">
        <v>72</v>
      </c>
      <c r="C168" t="s">
        <v>41</v>
      </c>
      <c r="D168" t="s">
        <v>32</v>
      </c>
      <c r="E168" t="s">
        <v>33</v>
      </c>
      <c r="F168" t="s">
        <v>33</v>
      </c>
      <c r="G168" t="s">
        <v>33</v>
      </c>
      <c r="H168" t="s">
        <v>33</v>
      </c>
      <c r="I168" t="s">
        <v>33</v>
      </c>
      <c r="J168" t="s">
        <v>33</v>
      </c>
      <c r="K168" t="s">
        <v>33</v>
      </c>
      <c r="L168" t="s">
        <v>42</v>
      </c>
      <c r="M168" t="s">
        <v>42</v>
      </c>
      <c r="N168">
        <v>1130</v>
      </c>
      <c r="O168">
        <v>0</v>
      </c>
      <c r="P168" t="s">
        <v>47</v>
      </c>
      <c r="Q168">
        <v>0</v>
      </c>
      <c r="R168">
        <v>0</v>
      </c>
      <c r="S168">
        <v>0</v>
      </c>
      <c r="T168" t="s">
        <v>44</v>
      </c>
      <c r="U168" t="s">
        <v>34</v>
      </c>
      <c r="V168" t="s">
        <v>33</v>
      </c>
      <c r="W168" t="s">
        <v>33</v>
      </c>
      <c r="X168" t="s">
        <v>33</v>
      </c>
      <c r="Y168" t="s">
        <v>33</v>
      </c>
      <c r="Z168" t="s">
        <v>33</v>
      </c>
      <c r="AA168" t="s">
        <v>33</v>
      </c>
      <c r="AB168" t="s">
        <v>48</v>
      </c>
      <c r="AC168">
        <v>0</v>
      </c>
      <c r="AD168">
        <v>0</v>
      </c>
      <c r="AE168" t="s">
        <v>39</v>
      </c>
      <c r="AF168" t="str">
        <f>_xlfn.XLOOKUP(DermAI_Data[[#This Row],[diagnostic]],Diagnosis_lookup!$A$2:$A$7,Diagnosis_lookup!$B$2:$B$7,"Not Found")</f>
        <v>Actinic keratosis</v>
      </c>
    </row>
    <row r="169" spans="1:32" x14ac:dyDescent="0.25">
      <c r="A169" t="s">
        <v>232</v>
      </c>
      <c r="B169">
        <v>58</v>
      </c>
      <c r="C169" t="s">
        <v>51</v>
      </c>
      <c r="D169" t="s">
        <v>32</v>
      </c>
      <c r="E169" t="s">
        <v>33</v>
      </c>
      <c r="F169" t="s">
        <v>33</v>
      </c>
      <c r="G169" t="s">
        <v>34</v>
      </c>
      <c r="H169" t="s">
        <v>33</v>
      </c>
      <c r="I169" t="s">
        <v>34</v>
      </c>
      <c r="J169" t="s">
        <v>33</v>
      </c>
      <c r="K169" t="s">
        <v>33</v>
      </c>
      <c r="L169" t="s">
        <v>35</v>
      </c>
      <c r="M169" t="s">
        <v>35</v>
      </c>
      <c r="N169">
        <v>198</v>
      </c>
      <c r="O169">
        <v>2</v>
      </c>
      <c r="P169" t="s">
        <v>68</v>
      </c>
      <c r="Q169">
        <v>11</v>
      </c>
      <c r="R169">
        <v>7</v>
      </c>
      <c r="S169">
        <v>9</v>
      </c>
      <c r="T169" t="s">
        <v>37</v>
      </c>
      <c r="U169" t="s">
        <v>34</v>
      </c>
      <c r="V169" t="s">
        <v>34</v>
      </c>
      <c r="W169" t="s">
        <v>34</v>
      </c>
      <c r="X169" t="s">
        <v>33</v>
      </c>
      <c r="Y169" t="s">
        <v>34</v>
      </c>
      <c r="Z169" t="s">
        <v>34</v>
      </c>
      <c r="AA169" t="s">
        <v>34</v>
      </c>
      <c r="AB169" t="s">
        <v>55</v>
      </c>
      <c r="AC169">
        <v>1</v>
      </c>
      <c r="AD169">
        <v>9</v>
      </c>
      <c r="AE169" t="s">
        <v>56</v>
      </c>
      <c r="AF169" t="str">
        <f>_xlfn.XLOOKUP(DermAI_Data[[#This Row],[diagnostic]],Diagnosis_lookup!$A$2:$A$7,Diagnosis_lookup!$B$2:$B$7,"Not Found")</f>
        <v>Basal cell carcinoma</v>
      </c>
    </row>
    <row r="170" spans="1:32" x14ac:dyDescent="0.25">
      <c r="A170" t="s">
        <v>233</v>
      </c>
      <c r="B170">
        <v>34</v>
      </c>
      <c r="C170" t="s">
        <v>58</v>
      </c>
      <c r="D170" t="s">
        <v>32</v>
      </c>
      <c r="E170" t="s">
        <v>33</v>
      </c>
      <c r="F170" t="s">
        <v>33</v>
      </c>
      <c r="G170" t="s">
        <v>33</v>
      </c>
      <c r="H170" t="s">
        <v>33</v>
      </c>
      <c r="I170" t="s">
        <v>33</v>
      </c>
      <c r="J170" t="s">
        <v>33</v>
      </c>
      <c r="K170" t="s">
        <v>33</v>
      </c>
      <c r="L170" t="s">
        <v>42</v>
      </c>
      <c r="M170" t="s">
        <v>42</v>
      </c>
      <c r="N170">
        <v>1135</v>
      </c>
      <c r="O170">
        <v>0</v>
      </c>
      <c r="P170" t="s">
        <v>47</v>
      </c>
      <c r="Q170">
        <v>0</v>
      </c>
      <c r="R170">
        <v>0</v>
      </c>
      <c r="S170">
        <v>0</v>
      </c>
      <c r="T170" t="s">
        <v>44</v>
      </c>
      <c r="U170" t="s">
        <v>34</v>
      </c>
      <c r="V170" t="s">
        <v>33</v>
      </c>
      <c r="W170" t="s">
        <v>33</v>
      </c>
      <c r="X170" t="s">
        <v>33</v>
      </c>
      <c r="Y170" t="s">
        <v>33</v>
      </c>
      <c r="Z170" t="s">
        <v>33</v>
      </c>
      <c r="AA170" t="s">
        <v>33</v>
      </c>
      <c r="AB170" t="s">
        <v>48</v>
      </c>
      <c r="AC170">
        <v>0</v>
      </c>
      <c r="AD170">
        <v>0</v>
      </c>
      <c r="AE170" t="s">
        <v>39</v>
      </c>
      <c r="AF170" t="str">
        <f>_xlfn.XLOOKUP(DermAI_Data[[#This Row],[diagnostic]],Diagnosis_lookup!$A$2:$A$7,Diagnosis_lookup!$B$2:$B$7,"Not Found")</f>
        <v>Actinic keratosis</v>
      </c>
    </row>
    <row r="171" spans="1:32" x14ac:dyDescent="0.25">
      <c r="A171" t="s">
        <v>234</v>
      </c>
      <c r="B171">
        <v>70</v>
      </c>
      <c r="C171" t="s">
        <v>41</v>
      </c>
      <c r="D171" t="s">
        <v>32</v>
      </c>
      <c r="E171" t="s">
        <v>33</v>
      </c>
      <c r="F171" t="s">
        <v>33</v>
      </c>
      <c r="G171" t="s">
        <v>33</v>
      </c>
      <c r="H171" t="s">
        <v>33</v>
      </c>
      <c r="I171" t="s">
        <v>33</v>
      </c>
      <c r="J171" t="s">
        <v>33</v>
      </c>
      <c r="K171" t="s">
        <v>33</v>
      </c>
      <c r="L171" t="s">
        <v>42</v>
      </c>
      <c r="M171" t="s">
        <v>42</v>
      </c>
      <c r="N171">
        <v>1137</v>
      </c>
      <c r="O171">
        <v>0</v>
      </c>
      <c r="P171" t="s">
        <v>66</v>
      </c>
      <c r="Q171">
        <v>0</v>
      </c>
      <c r="R171">
        <v>0</v>
      </c>
      <c r="S171">
        <v>0</v>
      </c>
      <c r="T171" t="s">
        <v>44</v>
      </c>
      <c r="U171" t="s">
        <v>34</v>
      </c>
      <c r="V171" t="s">
        <v>33</v>
      </c>
      <c r="W171" t="s">
        <v>33</v>
      </c>
      <c r="X171" t="s">
        <v>33</v>
      </c>
      <c r="Y171" t="s">
        <v>33</v>
      </c>
      <c r="Z171" t="s">
        <v>33</v>
      </c>
      <c r="AA171" t="s">
        <v>33</v>
      </c>
      <c r="AB171" t="s">
        <v>48</v>
      </c>
      <c r="AC171">
        <v>0</v>
      </c>
      <c r="AD171">
        <v>0</v>
      </c>
      <c r="AE171" t="s">
        <v>39</v>
      </c>
      <c r="AF171" t="str">
        <f>_xlfn.XLOOKUP(DermAI_Data[[#This Row],[diagnostic]],Diagnosis_lookup!$A$2:$A$7,Diagnosis_lookup!$B$2:$B$7,"Not Found")</f>
        <v>Actinic keratosis</v>
      </c>
    </row>
    <row r="172" spans="1:32" x14ac:dyDescent="0.25">
      <c r="A172" t="s">
        <v>235</v>
      </c>
      <c r="B172">
        <v>67</v>
      </c>
      <c r="C172" t="s">
        <v>41</v>
      </c>
      <c r="D172" t="s">
        <v>32</v>
      </c>
      <c r="E172" t="s">
        <v>33</v>
      </c>
      <c r="F172" t="s">
        <v>33</v>
      </c>
      <c r="G172" t="s">
        <v>33</v>
      </c>
      <c r="H172" t="s">
        <v>33</v>
      </c>
      <c r="I172" t="s">
        <v>33</v>
      </c>
      <c r="J172" t="s">
        <v>33</v>
      </c>
      <c r="K172" t="s">
        <v>33</v>
      </c>
      <c r="L172" t="s">
        <v>42</v>
      </c>
      <c r="M172" t="s">
        <v>42</v>
      </c>
      <c r="N172">
        <v>1145</v>
      </c>
      <c r="O172">
        <v>0</v>
      </c>
      <c r="P172" t="s">
        <v>47</v>
      </c>
      <c r="Q172">
        <v>0</v>
      </c>
      <c r="R172">
        <v>0</v>
      </c>
      <c r="S172">
        <v>0</v>
      </c>
      <c r="T172" t="s">
        <v>44</v>
      </c>
      <c r="U172" t="s">
        <v>34</v>
      </c>
      <c r="V172" t="s">
        <v>33</v>
      </c>
      <c r="W172" t="s">
        <v>33</v>
      </c>
      <c r="X172" t="s">
        <v>33</v>
      </c>
      <c r="Y172" t="s">
        <v>33</v>
      </c>
      <c r="Z172" t="s">
        <v>33</v>
      </c>
      <c r="AA172" t="s">
        <v>33</v>
      </c>
      <c r="AB172" t="s">
        <v>48</v>
      </c>
      <c r="AC172">
        <v>0</v>
      </c>
      <c r="AD172">
        <v>0</v>
      </c>
      <c r="AE172" t="s">
        <v>39</v>
      </c>
      <c r="AF172" t="str">
        <f>_xlfn.XLOOKUP(DermAI_Data[[#This Row],[diagnostic]],Diagnosis_lookup!$A$2:$A$7,Diagnosis_lookup!$B$2:$B$7,"Not Found")</f>
        <v>Actinic keratosis</v>
      </c>
    </row>
    <row r="173" spans="1:32" x14ac:dyDescent="0.25">
      <c r="A173" t="s">
        <v>236</v>
      </c>
      <c r="B173">
        <v>59</v>
      </c>
      <c r="C173" t="s">
        <v>51</v>
      </c>
      <c r="D173" t="s">
        <v>32</v>
      </c>
      <c r="E173" t="s">
        <v>33</v>
      </c>
      <c r="F173" t="s">
        <v>33</v>
      </c>
      <c r="G173" t="s">
        <v>33</v>
      </c>
      <c r="H173" t="s">
        <v>33</v>
      </c>
      <c r="I173" t="s">
        <v>33</v>
      </c>
      <c r="J173" t="s">
        <v>33</v>
      </c>
      <c r="K173" t="s">
        <v>33</v>
      </c>
      <c r="L173" t="s">
        <v>42</v>
      </c>
      <c r="M173" t="s">
        <v>42</v>
      </c>
      <c r="N173">
        <v>1156</v>
      </c>
      <c r="O173">
        <v>0</v>
      </c>
      <c r="P173" t="s">
        <v>93</v>
      </c>
      <c r="Q173">
        <v>0</v>
      </c>
      <c r="R173">
        <v>0</v>
      </c>
      <c r="S173">
        <v>0</v>
      </c>
      <c r="T173" t="s">
        <v>44</v>
      </c>
      <c r="U173" t="s">
        <v>33</v>
      </c>
      <c r="V173" t="s">
        <v>34</v>
      </c>
      <c r="W173" t="s">
        <v>33</v>
      </c>
      <c r="X173" t="s">
        <v>33</v>
      </c>
      <c r="Y173" t="s">
        <v>33</v>
      </c>
      <c r="Z173" t="s">
        <v>34</v>
      </c>
      <c r="AA173" t="s">
        <v>33</v>
      </c>
      <c r="AB173" t="s">
        <v>38</v>
      </c>
      <c r="AC173">
        <v>0</v>
      </c>
      <c r="AD173">
        <v>0</v>
      </c>
      <c r="AE173" t="s">
        <v>39</v>
      </c>
      <c r="AF173" t="str">
        <f>_xlfn.XLOOKUP(DermAI_Data[[#This Row],[diagnostic]],Diagnosis_lookup!$A$2:$A$7,Diagnosis_lookup!$B$2:$B$7,"Not Found")</f>
        <v>Melanocytic nevus</v>
      </c>
    </row>
    <row r="174" spans="1:32" x14ac:dyDescent="0.25">
      <c r="A174" t="s">
        <v>237</v>
      </c>
      <c r="B174">
        <v>57</v>
      </c>
      <c r="C174" t="s">
        <v>51</v>
      </c>
      <c r="D174" t="s">
        <v>32</v>
      </c>
      <c r="E174" t="s">
        <v>33</v>
      </c>
      <c r="F174" t="s">
        <v>33</v>
      </c>
      <c r="G174" t="s">
        <v>33</v>
      </c>
      <c r="H174" t="s">
        <v>33</v>
      </c>
      <c r="I174" t="s">
        <v>33</v>
      </c>
      <c r="J174" t="s">
        <v>33</v>
      </c>
      <c r="K174" t="s">
        <v>33</v>
      </c>
      <c r="L174" t="s">
        <v>42</v>
      </c>
      <c r="M174" t="s">
        <v>42</v>
      </c>
      <c r="N174">
        <v>1168</v>
      </c>
      <c r="O174">
        <v>0</v>
      </c>
      <c r="P174" t="s">
        <v>145</v>
      </c>
      <c r="Q174">
        <v>0</v>
      </c>
      <c r="R174">
        <v>0</v>
      </c>
      <c r="S174">
        <v>0</v>
      </c>
      <c r="T174" t="s">
        <v>44</v>
      </c>
      <c r="U174" t="s">
        <v>33</v>
      </c>
      <c r="V174" t="s">
        <v>34</v>
      </c>
      <c r="W174" t="s">
        <v>33</v>
      </c>
      <c r="X174" t="s">
        <v>33</v>
      </c>
      <c r="Y174" t="s">
        <v>33</v>
      </c>
      <c r="Z174" t="s">
        <v>33</v>
      </c>
      <c r="AA174" t="s">
        <v>33</v>
      </c>
      <c r="AB174" t="s">
        <v>45</v>
      </c>
      <c r="AC174">
        <v>0</v>
      </c>
      <c r="AD174">
        <v>0</v>
      </c>
      <c r="AE174" t="s">
        <v>39</v>
      </c>
      <c r="AF174" t="str">
        <f>_xlfn.XLOOKUP(DermAI_Data[[#This Row],[diagnostic]],Diagnosis_lookup!$A$2:$A$7,Diagnosis_lookup!$B$2:$B$7,"Not Found")</f>
        <v>Seborreic keratosis</v>
      </c>
    </row>
    <row r="175" spans="1:32" x14ac:dyDescent="0.25">
      <c r="A175" t="s">
        <v>238</v>
      </c>
      <c r="B175">
        <v>24</v>
      </c>
      <c r="C175" t="s">
        <v>31</v>
      </c>
      <c r="D175" t="s">
        <v>32</v>
      </c>
      <c r="E175" t="s">
        <v>33</v>
      </c>
      <c r="F175" t="s">
        <v>33</v>
      </c>
      <c r="G175" t="s">
        <v>33</v>
      </c>
      <c r="H175" t="s">
        <v>33</v>
      </c>
      <c r="I175" t="s">
        <v>33</v>
      </c>
      <c r="J175" t="s">
        <v>33</v>
      </c>
      <c r="K175" t="s">
        <v>33</v>
      </c>
      <c r="L175" t="s">
        <v>42</v>
      </c>
      <c r="M175" t="s">
        <v>42</v>
      </c>
      <c r="N175">
        <v>1172</v>
      </c>
      <c r="O175">
        <v>0</v>
      </c>
      <c r="P175" t="s">
        <v>66</v>
      </c>
      <c r="Q175">
        <v>0</v>
      </c>
      <c r="R175">
        <v>0</v>
      </c>
      <c r="S175">
        <v>0</v>
      </c>
      <c r="T175" t="s">
        <v>44</v>
      </c>
      <c r="U175" t="s">
        <v>33</v>
      </c>
      <c r="V175" t="s">
        <v>33</v>
      </c>
      <c r="W175" t="s">
        <v>33</v>
      </c>
      <c r="X175" t="s">
        <v>33</v>
      </c>
      <c r="Y175" t="s">
        <v>33</v>
      </c>
      <c r="Z175" t="s">
        <v>34</v>
      </c>
      <c r="AA175" t="s">
        <v>33</v>
      </c>
      <c r="AB175" t="s">
        <v>38</v>
      </c>
      <c r="AC175">
        <v>0</v>
      </c>
      <c r="AD175">
        <v>0</v>
      </c>
      <c r="AE175" t="s">
        <v>39</v>
      </c>
      <c r="AF175" t="str">
        <f>_xlfn.XLOOKUP(DermAI_Data[[#This Row],[diagnostic]],Diagnosis_lookup!$A$2:$A$7,Diagnosis_lookup!$B$2:$B$7,"Not Found")</f>
        <v>Melanocytic nevus</v>
      </c>
    </row>
    <row r="176" spans="1:32" x14ac:dyDescent="0.25">
      <c r="A176" t="s">
        <v>239</v>
      </c>
      <c r="B176">
        <v>31</v>
      </c>
      <c r="C176" t="s">
        <v>58</v>
      </c>
      <c r="D176" t="s">
        <v>32</v>
      </c>
      <c r="E176" t="s">
        <v>33</v>
      </c>
      <c r="F176" t="s">
        <v>33</v>
      </c>
      <c r="G176" t="s">
        <v>33</v>
      </c>
      <c r="H176" t="s">
        <v>33</v>
      </c>
      <c r="I176" t="s">
        <v>33</v>
      </c>
      <c r="J176" t="s">
        <v>33</v>
      </c>
      <c r="K176" t="s">
        <v>33</v>
      </c>
      <c r="L176" t="s">
        <v>42</v>
      </c>
      <c r="M176" t="s">
        <v>42</v>
      </c>
      <c r="N176">
        <v>1173</v>
      </c>
      <c r="O176">
        <v>0</v>
      </c>
      <c r="P176" t="s">
        <v>59</v>
      </c>
      <c r="Q176">
        <v>0</v>
      </c>
      <c r="R176">
        <v>0</v>
      </c>
      <c r="S176">
        <v>0</v>
      </c>
      <c r="T176" t="s">
        <v>44</v>
      </c>
      <c r="U176" t="s">
        <v>33</v>
      </c>
      <c r="V176" t="s">
        <v>34</v>
      </c>
      <c r="W176" t="s">
        <v>33</v>
      </c>
      <c r="X176" t="s">
        <v>33</v>
      </c>
      <c r="Y176" t="s">
        <v>33</v>
      </c>
      <c r="Z176" t="s">
        <v>34</v>
      </c>
      <c r="AA176" t="s">
        <v>33</v>
      </c>
      <c r="AB176" t="s">
        <v>38</v>
      </c>
      <c r="AC176">
        <v>0</v>
      </c>
      <c r="AD176">
        <v>0</v>
      </c>
      <c r="AE176" t="s">
        <v>39</v>
      </c>
      <c r="AF176" t="str">
        <f>_xlfn.XLOOKUP(DermAI_Data[[#This Row],[diagnostic]],Diagnosis_lookup!$A$2:$A$7,Diagnosis_lookup!$B$2:$B$7,"Not Found")</f>
        <v>Melanocytic nevus</v>
      </c>
    </row>
    <row r="177" spans="1:32" x14ac:dyDescent="0.25">
      <c r="A177" t="s">
        <v>240</v>
      </c>
      <c r="B177">
        <v>76</v>
      </c>
      <c r="C177" t="s">
        <v>41</v>
      </c>
      <c r="D177" t="s">
        <v>32</v>
      </c>
      <c r="E177" t="s">
        <v>33</v>
      </c>
      <c r="F177" t="s">
        <v>33</v>
      </c>
      <c r="G177" t="s">
        <v>33</v>
      </c>
      <c r="H177" t="s">
        <v>33</v>
      </c>
      <c r="I177" t="s">
        <v>33</v>
      </c>
      <c r="J177" t="s">
        <v>33</v>
      </c>
      <c r="K177" t="s">
        <v>33</v>
      </c>
      <c r="L177" t="s">
        <v>42</v>
      </c>
      <c r="M177" t="s">
        <v>42</v>
      </c>
      <c r="N177">
        <v>1174</v>
      </c>
      <c r="O177">
        <v>0</v>
      </c>
      <c r="P177" t="s">
        <v>36</v>
      </c>
      <c r="Q177">
        <v>0</v>
      </c>
      <c r="R177">
        <v>0</v>
      </c>
      <c r="S177">
        <v>0</v>
      </c>
      <c r="T177" t="s">
        <v>44</v>
      </c>
      <c r="U177" t="s">
        <v>33</v>
      </c>
      <c r="V177" t="s">
        <v>34</v>
      </c>
      <c r="W177" t="s">
        <v>33</v>
      </c>
      <c r="X177" t="s">
        <v>33</v>
      </c>
      <c r="Y177" t="s">
        <v>33</v>
      </c>
      <c r="Z177" t="s">
        <v>33</v>
      </c>
      <c r="AA177" t="s">
        <v>33</v>
      </c>
      <c r="AB177" t="s">
        <v>45</v>
      </c>
      <c r="AC177">
        <v>0</v>
      </c>
      <c r="AD177">
        <v>0</v>
      </c>
      <c r="AE177" t="s">
        <v>39</v>
      </c>
      <c r="AF177" t="str">
        <f>_xlfn.XLOOKUP(DermAI_Data[[#This Row],[diagnostic]],Diagnosis_lookup!$A$2:$A$7,Diagnosis_lookup!$B$2:$B$7,"Not Found")</f>
        <v>Seborreic keratosis</v>
      </c>
    </row>
    <row r="178" spans="1:32" x14ac:dyDescent="0.25">
      <c r="A178" t="s">
        <v>241</v>
      </c>
      <c r="B178">
        <v>38</v>
      </c>
      <c r="C178" t="s">
        <v>58</v>
      </c>
      <c r="D178" t="s">
        <v>32</v>
      </c>
      <c r="E178" t="s">
        <v>33</v>
      </c>
      <c r="F178" t="s">
        <v>33</v>
      </c>
      <c r="G178" t="s">
        <v>33</v>
      </c>
      <c r="H178" t="s">
        <v>33</v>
      </c>
      <c r="I178" t="s">
        <v>33</v>
      </c>
      <c r="J178" t="s">
        <v>33</v>
      </c>
      <c r="K178" t="s">
        <v>33</v>
      </c>
      <c r="L178" t="s">
        <v>42</v>
      </c>
      <c r="M178" t="s">
        <v>42</v>
      </c>
      <c r="N178">
        <v>1177</v>
      </c>
      <c r="O178">
        <v>0</v>
      </c>
      <c r="P178" t="s">
        <v>59</v>
      </c>
      <c r="Q178">
        <v>0</v>
      </c>
      <c r="R178">
        <v>0</v>
      </c>
      <c r="S178">
        <v>0</v>
      </c>
      <c r="T178" t="s">
        <v>44</v>
      </c>
      <c r="U178" t="s">
        <v>33</v>
      </c>
      <c r="V178" t="s">
        <v>34</v>
      </c>
      <c r="W178" t="s">
        <v>33</v>
      </c>
      <c r="X178" t="s">
        <v>33</v>
      </c>
      <c r="Y178" t="s">
        <v>33</v>
      </c>
      <c r="Z178" t="s">
        <v>34</v>
      </c>
      <c r="AA178" t="s">
        <v>33</v>
      </c>
      <c r="AB178" t="s">
        <v>38</v>
      </c>
      <c r="AC178">
        <v>0</v>
      </c>
      <c r="AD178">
        <v>0</v>
      </c>
      <c r="AE178" t="s">
        <v>39</v>
      </c>
      <c r="AF178" t="str">
        <f>_xlfn.XLOOKUP(DermAI_Data[[#This Row],[diagnostic]],Diagnosis_lookup!$A$2:$A$7,Diagnosis_lookup!$B$2:$B$7,"Not Found")</f>
        <v>Melanocytic nevus</v>
      </c>
    </row>
    <row r="179" spans="1:32" x14ac:dyDescent="0.25">
      <c r="A179" t="s">
        <v>242</v>
      </c>
      <c r="B179">
        <v>16</v>
      </c>
      <c r="C179" t="s">
        <v>31</v>
      </c>
      <c r="D179" t="s">
        <v>32</v>
      </c>
      <c r="E179" t="s">
        <v>33</v>
      </c>
      <c r="F179" t="s">
        <v>33</v>
      </c>
      <c r="G179" t="s">
        <v>33</v>
      </c>
      <c r="H179" t="s">
        <v>33</v>
      </c>
      <c r="I179" t="s">
        <v>33</v>
      </c>
      <c r="J179" t="s">
        <v>33</v>
      </c>
      <c r="K179" t="s">
        <v>33</v>
      </c>
      <c r="L179" t="s">
        <v>42</v>
      </c>
      <c r="M179" t="s">
        <v>42</v>
      </c>
      <c r="N179">
        <v>1178</v>
      </c>
      <c r="O179">
        <v>0</v>
      </c>
      <c r="P179" t="s">
        <v>59</v>
      </c>
      <c r="Q179">
        <v>0</v>
      </c>
      <c r="R179">
        <v>0</v>
      </c>
      <c r="S179">
        <v>0</v>
      </c>
      <c r="T179" t="s">
        <v>44</v>
      </c>
      <c r="U179" t="s">
        <v>34</v>
      </c>
      <c r="V179" t="s">
        <v>34</v>
      </c>
      <c r="W179" t="s">
        <v>33</v>
      </c>
      <c r="X179" t="s">
        <v>33</v>
      </c>
      <c r="Y179" t="s">
        <v>33</v>
      </c>
      <c r="Z179" t="s">
        <v>34</v>
      </c>
      <c r="AA179" t="s">
        <v>33</v>
      </c>
      <c r="AB179" t="s">
        <v>38</v>
      </c>
      <c r="AC179">
        <v>0</v>
      </c>
      <c r="AD179">
        <v>0</v>
      </c>
      <c r="AE179" t="s">
        <v>39</v>
      </c>
      <c r="AF179" t="str">
        <f>_xlfn.XLOOKUP(DermAI_Data[[#This Row],[diagnostic]],Diagnosis_lookup!$A$2:$A$7,Diagnosis_lookup!$B$2:$B$7,"Not Found")</f>
        <v>Melanocytic nevus</v>
      </c>
    </row>
    <row r="180" spans="1:32" x14ac:dyDescent="0.25">
      <c r="A180" t="s">
        <v>243</v>
      </c>
      <c r="B180">
        <v>12</v>
      </c>
      <c r="C180" t="s">
        <v>31</v>
      </c>
      <c r="D180" t="s">
        <v>32</v>
      </c>
      <c r="E180" t="s">
        <v>33</v>
      </c>
      <c r="F180" t="s">
        <v>33</v>
      </c>
      <c r="G180" t="s">
        <v>33</v>
      </c>
      <c r="H180" t="s">
        <v>33</v>
      </c>
      <c r="I180" t="s">
        <v>33</v>
      </c>
      <c r="J180" t="s">
        <v>33</v>
      </c>
      <c r="K180" t="s">
        <v>33</v>
      </c>
      <c r="L180" t="s">
        <v>42</v>
      </c>
      <c r="M180" t="s">
        <v>42</v>
      </c>
      <c r="N180">
        <v>1181</v>
      </c>
      <c r="O180">
        <v>0</v>
      </c>
      <c r="P180" t="s">
        <v>59</v>
      </c>
      <c r="Q180">
        <v>0</v>
      </c>
      <c r="R180">
        <v>0</v>
      </c>
      <c r="S180">
        <v>0</v>
      </c>
      <c r="T180" t="s">
        <v>44</v>
      </c>
      <c r="U180" t="s">
        <v>33</v>
      </c>
      <c r="V180" t="s">
        <v>34</v>
      </c>
      <c r="W180" t="s">
        <v>33</v>
      </c>
      <c r="X180" t="s">
        <v>33</v>
      </c>
      <c r="Y180" t="s">
        <v>33</v>
      </c>
      <c r="Z180" t="s">
        <v>34</v>
      </c>
      <c r="AA180" t="s">
        <v>33</v>
      </c>
      <c r="AB180" t="s">
        <v>38</v>
      </c>
      <c r="AC180">
        <v>0</v>
      </c>
      <c r="AD180">
        <v>0</v>
      </c>
      <c r="AE180" t="s">
        <v>39</v>
      </c>
      <c r="AF180" t="str">
        <f>_xlfn.XLOOKUP(DermAI_Data[[#This Row],[diagnostic]],Diagnosis_lookup!$A$2:$A$7,Diagnosis_lookup!$B$2:$B$7,"Not Found")</f>
        <v>Melanocytic nevus</v>
      </c>
    </row>
    <row r="181" spans="1:32" x14ac:dyDescent="0.25">
      <c r="A181" t="s">
        <v>244</v>
      </c>
      <c r="B181">
        <v>62</v>
      </c>
      <c r="C181" t="s">
        <v>41</v>
      </c>
      <c r="D181" t="s">
        <v>32</v>
      </c>
      <c r="E181" t="s">
        <v>33</v>
      </c>
      <c r="F181" t="s">
        <v>33</v>
      </c>
      <c r="G181" t="s">
        <v>33</v>
      </c>
      <c r="H181" t="s">
        <v>34</v>
      </c>
      <c r="I181" t="s">
        <v>33</v>
      </c>
      <c r="J181" t="s">
        <v>33</v>
      </c>
      <c r="K181" t="s">
        <v>33</v>
      </c>
      <c r="L181" t="s">
        <v>35</v>
      </c>
      <c r="M181" t="s">
        <v>35</v>
      </c>
      <c r="N181">
        <v>201</v>
      </c>
      <c r="O181">
        <v>1</v>
      </c>
      <c r="P181" t="s">
        <v>68</v>
      </c>
      <c r="Q181">
        <v>10</v>
      </c>
      <c r="R181">
        <v>6</v>
      </c>
      <c r="S181">
        <v>8</v>
      </c>
      <c r="T181" t="s">
        <v>37</v>
      </c>
      <c r="U181" t="s">
        <v>33</v>
      </c>
      <c r="V181" t="s">
        <v>34</v>
      </c>
      <c r="W181" t="s">
        <v>33</v>
      </c>
      <c r="X181" t="s">
        <v>33</v>
      </c>
      <c r="Y181" t="s">
        <v>33</v>
      </c>
      <c r="Z181" t="s">
        <v>33</v>
      </c>
      <c r="AA181" t="s">
        <v>34</v>
      </c>
      <c r="AB181" t="s">
        <v>55</v>
      </c>
      <c r="AC181">
        <v>1</v>
      </c>
      <c r="AD181">
        <v>8</v>
      </c>
      <c r="AE181" t="s">
        <v>56</v>
      </c>
      <c r="AF181" t="str">
        <f>_xlfn.XLOOKUP(DermAI_Data[[#This Row],[diagnostic]],Diagnosis_lookup!$A$2:$A$7,Diagnosis_lookup!$B$2:$B$7,"Not Found")</f>
        <v>Basal cell carcinoma</v>
      </c>
    </row>
    <row r="182" spans="1:32" x14ac:dyDescent="0.25">
      <c r="A182" t="s">
        <v>245</v>
      </c>
      <c r="B182">
        <v>62</v>
      </c>
      <c r="C182" t="s">
        <v>41</v>
      </c>
      <c r="D182" t="s">
        <v>32</v>
      </c>
      <c r="E182" t="s">
        <v>33</v>
      </c>
      <c r="F182" t="s">
        <v>33</v>
      </c>
      <c r="G182" t="s">
        <v>33</v>
      </c>
      <c r="H182" t="s">
        <v>33</v>
      </c>
      <c r="I182" t="s">
        <v>33</v>
      </c>
      <c r="J182" t="s">
        <v>33</v>
      </c>
      <c r="K182" t="s">
        <v>33</v>
      </c>
      <c r="L182" t="s">
        <v>42</v>
      </c>
      <c r="M182" t="s">
        <v>42</v>
      </c>
      <c r="N182">
        <v>1208</v>
      </c>
      <c r="O182">
        <v>0</v>
      </c>
      <c r="P182" t="s">
        <v>47</v>
      </c>
      <c r="Q182">
        <v>0</v>
      </c>
      <c r="R182">
        <v>0</v>
      </c>
      <c r="S182">
        <v>0</v>
      </c>
      <c r="T182" t="s">
        <v>44</v>
      </c>
      <c r="U182" t="s">
        <v>33</v>
      </c>
      <c r="V182" t="s">
        <v>34</v>
      </c>
      <c r="W182" t="s">
        <v>33</v>
      </c>
      <c r="X182" t="s">
        <v>33</v>
      </c>
      <c r="Y182" t="s">
        <v>33</v>
      </c>
      <c r="Z182" t="s">
        <v>34</v>
      </c>
      <c r="AA182" t="s">
        <v>33</v>
      </c>
      <c r="AB182" t="s">
        <v>45</v>
      </c>
      <c r="AC182">
        <v>0</v>
      </c>
      <c r="AD182">
        <v>0</v>
      </c>
      <c r="AE182" t="s">
        <v>39</v>
      </c>
      <c r="AF182" t="str">
        <f>_xlfn.XLOOKUP(DermAI_Data[[#This Row],[diagnostic]],Diagnosis_lookup!$A$2:$A$7,Diagnosis_lookup!$B$2:$B$7,"Not Found")</f>
        <v>Seborreic keratosis</v>
      </c>
    </row>
    <row r="183" spans="1:32" x14ac:dyDescent="0.25">
      <c r="A183" t="s">
        <v>246</v>
      </c>
      <c r="B183">
        <v>66</v>
      </c>
      <c r="C183" t="s">
        <v>41</v>
      </c>
      <c r="D183" t="s">
        <v>32</v>
      </c>
      <c r="E183" t="s">
        <v>33</v>
      </c>
      <c r="F183" t="s">
        <v>33</v>
      </c>
      <c r="G183" t="s">
        <v>33</v>
      </c>
      <c r="H183" t="s">
        <v>33</v>
      </c>
      <c r="I183" t="s">
        <v>33</v>
      </c>
      <c r="J183" t="s">
        <v>33</v>
      </c>
      <c r="K183" t="s">
        <v>33</v>
      </c>
      <c r="L183" t="s">
        <v>42</v>
      </c>
      <c r="M183" t="s">
        <v>42</v>
      </c>
      <c r="N183">
        <v>1212</v>
      </c>
      <c r="O183">
        <v>0</v>
      </c>
      <c r="P183" t="s">
        <v>47</v>
      </c>
      <c r="Q183">
        <v>0</v>
      </c>
      <c r="R183">
        <v>0</v>
      </c>
      <c r="S183">
        <v>0</v>
      </c>
      <c r="T183" t="s">
        <v>44</v>
      </c>
      <c r="U183" t="s">
        <v>33</v>
      </c>
      <c r="V183" t="s">
        <v>33</v>
      </c>
      <c r="W183" t="s">
        <v>33</v>
      </c>
      <c r="X183" t="s">
        <v>33</v>
      </c>
      <c r="Y183" t="s">
        <v>33</v>
      </c>
      <c r="Z183" t="s">
        <v>33</v>
      </c>
      <c r="AA183" t="s">
        <v>33</v>
      </c>
      <c r="AB183" t="s">
        <v>45</v>
      </c>
      <c r="AC183">
        <v>0</v>
      </c>
      <c r="AD183">
        <v>0</v>
      </c>
      <c r="AE183" t="s">
        <v>39</v>
      </c>
      <c r="AF183" t="str">
        <f>_xlfn.XLOOKUP(DermAI_Data[[#This Row],[diagnostic]],Diagnosis_lookup!$A$2:$A$7,Diagnosis_lookup!$B$2:$B$7,"Not Found")</f>
        <v>Seborreic keratosis</v>
      </c>
    </row>
    <row r="184" spans="1:32" x14ac:dyDescent="0.25">
      <c r="A184" t="s">
        <v>247</v>
      </c>
      <c r="B184">
        <v>74</v>
      </c>
      <c r="C184" t="s">
        <v>41</v>
      </c>
      <c r="D184" t="s">
        <v>32</v>
      </c>
      <c r="E184" t="s">
        <v>33</v>
      </c>
      <c r="F184" t="s">
        <v>33</v>
      </c>
      <c r="G184" t="s">
        <v>33</v>
      </c>
      <c r="H184" t="s">
        <v>33</v>
      </c>
      <c r="I184" t="s">
        <v>33</v>
      </c>
      <c r="J184" t="s">
        <v>33</v>
      </c>
      <c r="K184" t="s">
        <v>33</v>
      </c>
      <c r="L184" t="s">
        <v>42</v>
      </c>
      <c r="M184" t="s">
        <v>42</v>
      </c>
      <c r="N184">
        <v>1217</v>
      </c>
      <c r="O184">
        <v>0</v>
      </c>
      <c r="P184" t="s">
        <v>47</v>
      </c>
      <c r="Q184">
        <v>0</v>
      </c>
      <c r="R184">
        <v>0</v>
      </c>
      <c r="S184">
        <v>0</v>
      </c>
      <c r="T184" t="s">
        <v>44</v>
      </c>
      <c r="U184" t="s">
        <v>33</v>
      </c>
      <c r="V184" t="s">
        <v>33</v>
      </c>
      <c r="W184" t="s">
        <v>33</v>
      </c>
      <c r="X184" t="s">
        <v>33</v>
      </c>
      <c r="Y184" t="s">
        <v>33</v>
      </c>
      <c r="Z184" t="s">
        <v>33</v>
      </c>
      <c r="AA184" t="s">
        <v>33</v>
      </c>
      <c r="AB184" t="s">
        <v>45</v>
      </c>
      <c r="AC184">
        <v>0</v>
      </c>
      <c r="AD184">
        <v>0</v>
      </c>
      <c r="AE184" t="s">
        <v>39</v>
      </c>
      <c r="AF184" t="str">
        <f>_xlfn.XLOOKUP(DermAI_Data[[#This Row],[diagnostic]],Diagnosis_lookup!$A$2:$A$7,Diagnosis_lookup!$B$2:$B$7,"Not Found")</f>
        <v>Seborreic keratosis</v>
      </c>
    </row>
    <row r="185" spans="1:32" x14ac:dyDescent="0.25">
      <c r="A185" t="s">
        <v>248</v>
      </c>
      <c r="B185">
        <v>41</v>
      </c>
      <c r="C185" t="s">
        <v>58</v>
      </c>
      <c r="D185" t="s">
        <v>32</v>
      </c>
      <c r="E185" t="s">
        <v>33</v>
      </c>
      <c r="F185" t="s">
        <v>33</v>
      </c>
      <c r="G185" t="s">
        <v>33</v>
      </c>
      <c r="H185" t="s">
        <v>33</v>
      </c>
      <c r="I185" t="s">
        <v>33</v>
      </c>
      <c r="J185" t="s">
        <v>33</v>
      </c>
      <c r="K185" t="s">
        <v>33</v>
      </c>
      <c r="L185" t="s">
        <v>42</v>
      </c>
      <c r="M185" t="s">
        <v>42</v>
      </c>
      <c r="N185">
        <v>1222</v>
      </c>
      <c r="O185">
        <v>0</v>
      </c>
      <c r="P185" t="s">
        <v>36</v>
      </c>
      <c r="Q185">
        <v>0</v>
      </c>
      <c r="R185">
        <v>0</v>
      </c>
      <c r="S185">
        <v>0</v>
      </c>
      <c r="T185" t="s">
        <v>44</v>
      </c>
      <c r="U185" t="s">
        <v>33</v>
      </c>
      <c r="V185" t="s">
        <v>33</v>
      </c>
      <c r="W185" t="s">
        <v>33</v>
      </c>
      <c r="X185" t="s">
        <v>33</v>
      </c>
      <c r="Y185" t="s">
        <v>33</v>
      </c>
      <c r="Z185" t="s">
        <v>34</v>
      </c>
      <c r="AA185" t="s">
        <v>33</v>
      </c>
      <c r="AB185" t="s">
        <v>38</v>
      </c>
      <c r="AC185">
        <v>0</v>
      </c>
      <c r="AD185">
        <v>0</v>
      </c>
      <c r="AE185" t="s">
        <v>39</v>
      </c>
      <c r="AF185" t="str">
        <f>_xlfn.XLOOKUP(DermAI_Data[[#This Row],[diagnostic]],Diagnosis_lookup!$A$2:$A$7,Diagnosis_lookup!$B$2:$B$7,"Not Found")</f>
        <v>Melanocytic nevus</v>
      </c>
    </row>
    <row r="186" spans="1:32" x14ac:dyDescent="0.25">
      <c r="A186" t="s">
        <v>249</v>
      </c>
      <c r="B186">
        <v>56</v>
      </c>
      <c r="C186" t="s">
        <v>51</v>
      </c>
      <c r="D186" t="s">
        <v>32</v>
      </c>
      <c r="E186" t="s">
        <v>33</v>
      </c>
      <c r="F186" t="s">
        <v>33</v>
      </c>
      <c r="G186" t="s">
        <v>33</v>
      </c>
      <c r="H186" t="s">
        <v>33</v>
      </c>
      <c r="I186" t="s">
        <v>33</v>
      </c>
      <c r="J186" t="s">
        <v>33</v>
      </c>
      <c r="K186" t="s">
        <v>33</v>
      </c>
      <c r="L186" t="s">
        <v>42</v>
      </c>
      <c r="M186" t="s">
        <v>42</v>
      </c>
      <c r="N186">
        <v>1223</v>
      </c>
      <c r="O186">
        <v>0</v>
      </c>
      <c r="P186" t="s">
        <v>59</v>
      </c>
      <c r="Q186">
        <v>0</v>
      </c>
      <c r="R186">
        <v>0</v>
      </c>
      <c r="S186">
        <v>0</v>
      </c>
      <c r="T186" t="s">
        <v>44</v>
      </c>
      <c r="U186" t="s">
        <v>33</v>
      </c>
      <c r="V186" t="s">
        <v>34</v>
      </c>
      <c r="W186" t="s">
        <v>33</v>
      </c>
      <c r="X186" t="s">
        <v>33</v>
      </c>
      <c r="Y186" t="s">
        <v>33</v>
      </c>
      <c r="Z186" t="s">
        <v>34</v>
      </c>
      <c r="AA186" t="s">
        <v>33</v>
      </c>
      <c r="AB186" t="s">
        <v>38</v>
      </c>
      <c r="AC186">
        <v>0</v>
      </c>
      <c r="AD186">
        <v>0</v>
      </c>
      <c r="AE186" t="s">
        <v>39</v>
      </c>
      <c r="AF186" t="str">
        <f>_xlfn.XLOOKUP(DermAI_Data[[#This Row],[diagnostic]],Diagnosis_lookup!$A$2:$A$7,Diagnosis_lookup!$B$2:$B$7,"Not Found")</f>
        <v>Melanocytic nevus</v>
      </c>
    </row>
    <row r="187" spans="1:32" x14ac:dyDescent="0.25">
      <c r="A187" t="s">
        <v>250</v>
      </c>
      <c r="B187">
        <v>64</v>
      </c>
      <c r="C187" t="s">
        <v>41</v>
      </c>
      <c r="D187" t="s">
        <v>32</v>
      </c>
      <c r="E187" t="s">
        <v>33</v>
      </c>
      <c r="F187" t="s">
        <v>33</v>
      </c>
      <c r="G187" t="s">
        <v>33</v>
      </c>
      <c r="H187" t="s">
        <v>33</v>
      </c>
      <c r="I187" t="s">
        <v>33</v>
      </c>
      <c r="J187" t="s">
        <v>33</v>
      </c>
      <c r="K187" t="s">
        <v>33</v>
      </c>
      <c r="L187" t="s">
        <v>42</v>
      </c>
      <c r="M187" t="s">
        <v>42</v>
      </c>
      <c r="N187">
        <v>1226</v>
      </c>
      <c r="O187">
        <v>0</v>
      </c>
      <c r="P187" t="s">
        <v>53</v>
      </c>
      <c r="Q187">
        <v>0</v>
      </c>
      <c r="R187">
        <v>0</v>
      </c>
      <c r="S187">
        <v>0</v>
      </c>
      <c r="T187" t="s">
        <v>44</v>
      </c>
      <c r="U187" t="s">
        <v>34</v>
      </c>
      <c r="V187" t="s">
        <v>33</v>
      </c>
      <c r="W187" t="s">
        <v>33</v>
      </c>
      <c r="X187" t="s">
        <v>33</v>
      </c>
      <c r="Y187" t="s">
        <v>33</v>
      </c>
      <c r="Z187" t="s">
        <v>33</v>
      </c>
      <c r="AA187" t="s">
        <v>33</v>
      </c>
      <c r="AB187" t="s">
        <v>48</v>
      </c>
      <c r="AC187">
        <v>0</v>
      </c>
      <c r="AD187">
        <v>0</v>
      </c>
      <c r="AE187" t="s">
        <v>39</v>
      </c>
      <c r="AF187" t="str">
        <f>_xlfn.XLOOKUP(DermAI_Data[[#This Row],[diagnostic]],Diagnosis_lookup!$A$2:$A$7,Diagnosis_lookup!$B$2:$B$7,"Not Found")</f>
        <v>Actinic keratosis</v>
      </c>
    </row>
    <row r="188" spans="1:32" x14ac:dyDescent="0.25">
      <c r="A188" t="s">
        <v>251</v>
      </c>
      <c r="B188">
        <v>58</v>
      </c>
      <c r="C188" t="s">
        <v>51</v>
      </c>
      <c r="D188" t="s">
        <v>32</v>
      </c>
      <c r="E188" t="s">
        <v>33</v>
      </c>
      <c r="F188" t="s">
        <v>33</v>
      </c>
      <c r="G188" t="s">
        <v>33</v>
      </c>
      <c r="H188" t="s">
        <v>33</v>
      </c>
      <c r="I188" t="s">
        <v>33</v>
      </c>
      <c r="J188" t="s">
        <v>33</v>
      </c>
      <c r="K188" t="s">
        <v>33</v>
      </c>
      <c r="L188" t="s">
        <v>42</v>
      </c>
      <c r="M188" t="s">
        <v>42</v>
      </c>
      <c r="N188">
        <v>1229</v>
      </c>
      <c r="O188">
        <v>0</v>
      </c>
      <c r="P188" t="s">
        <v>252</v>
      </c>
      <c r="Q188">
        <v>0</v>
      </c>
      <c r="R188">
        <v>0</v>
      </c>
      <c r="S188">
        <v>0</v>
      </c>
      <c r="T188" t="s">
        <v>44</v>
      </c>
      <c r="U188" t="s">
        <v>33</v>
      </c>
      <c r="V188" t="s">
        <v>33</v>
      </c>
      <c r="W188" t="s">
        <v>33</v>
      </c>
      <c r="X188" t="s">
        <v>33</v>
      </c>
      <c r="Y188" t="s">
        <v>33</v>
      </c>
      <c r="Z188" t="s">
        <v>34</v>
      </c>
      <c r="AA188" t="s">
        <v>33</v>
      </c>
      <c r="AB188" t="s">
        <v>38</v>
      </c>
      <c r="AC188">
        <v>0</v>
      </c>
      <c r="AD188">
        <v>0</v>
      </c>
      <c r="AE188" t="s">
        <v>39</v>
      </c>
      <c r="AF188" t="str">
        <f>_xlfn.XLOOKUP(DermAI_Data[[#This Row],[diagnostic]],Diagnosis_lookup!$A$2:$A$7,Diagnosis_lookup!$B$2:$B$7,"Not Found")</f>
        <v>Melanocytic nevus</v>
      </c>
    </row>
    <row r="189" spans="1:32" x14ac:dyDescent="0.25">
      <c r="A189" t="s">
        <v>253</v>
      </c>
      <c r="B189">
        <v>53</v>
      </c>
      <c r="C189" t="s">
        <v>51</v>
      </c>
      <c r="D189" t="s">
        <v>32</v>
      </c>
      <c r="E189" t="s">
        <v>33</v>
      </c>
      <c r="F189" t="s">
        <v>33</v>
      </c>
      <c r="G189" t="s">
        <v>34</v>
      </c>
      <c r="H189" t="s">
        <v>33</v>
      </c>
      <c r="I189" t="s">
        <v>34</v>
      </c>
      <c r="J189" t="s">
        <v>33</v>
      </c>
      <c r="K189" t="s">
        <v>33</v>
      </c>
      <c r="L189" t="s">
        <v>35</v>
      </c>
      <c r="M189" t="s">
        <v>35</v>
      </c>
      <c r="N189">
        <v>202</v>
      </c>
      <c r="O189">
        <v>2</v>
      </c>
      <c r="P189" t="s">
        <v>59</v>
      </c>
      <c r="Q189">
        <v>10</v>
      </c>
      <c r="R189">
        <v>9</v>
      </c>
      <c r="S189">
        <v>9.5</v>
      </c>
      <c r="T189" t="s">
        <v>37</v>
      </c>
      <c r="U189" t="s">
        <v>34</v>
      </c>
      <c r="V189" t="s">
        <v>34</v>
      </c>
      <c r="W189" t="s">
        <v>34</v>
      </c>
      <c r="X189" t="s">
        <v>33</v>
      </c>
      <c r="Y189" t="s">
        <v>34</v>
      </c>
      <c r="Z189" t="s">
        <v>34</v>
      </c>
      <c r="AA189" t="s">
        <v>34</v>
      </c>
      <c r="AB189" t="s">
        <v>55</v>
      </c>
      <c r="AC189">
        <v>1</v>
      </c>
      <c r="AD189">
        <v>9.5</v>
      </c>
      <c r="AE189" t="s">
        <v>56</v>
      </c>
      <c r="AF189" t="str">
        <f>_xlfn.XLOOKUP(DermAI_Data[[#This Row],[diagnostic]],Diagnosis_lookup!$A$2:$A$7,Diagnosis_lookup!$B$2:$B$7,"Not Found")</f>
        <v>Basal cell carcinoma</v>
      </c>
    </row>
    <row r="190" spans="1:32" x14ac:dyDescent="0.25">
      <c r="A190" t="s">
        <v>254</v>
      </c>
      <c r="B190">
        <v>20</v>
      </c>
      <c r="C190" t="s">
        <v>31</v>
      </c>
      <c r="D190" t="s">
        <v>32</v>
      </c>
      <c r="E190" t="s">
        <v>33</v>
      </c>
      <c r="F190" t="s">
        <v>33</v>
      </c>
      <c r="G190" t="s">
        <v>33</v>
      </c>
      <c r="H190" t="s">
        <v>33</v>
      </c>
      <c r="I190" t="s">
        <v>33</v>
      </c>
      <c r="J190" t="s">
        <v>33</v>
      </c>
      <c r="K190" t="s">
        <v>33</v>
      </c>
      <c r="L190" t="s">
        <v>42</v>
      </c>
      <c r="M190" t="s">
        <v>42</v>
      </c>
      <c r="N190">
        <v>1230</v>
      </c>
      <c r="O190">
        <v>0</v>
      </c>
      <c r="P190" t="s">
        <v>59</v>
      </c>
      <c r="Q190">
        <v>0</v>
      </c>
      <c r="R190">
        <v>0</v>
      </c>
      <c r="S190">
        <v>0</v>
      </c>
      <c r="T190" t="s">
        <v>44</v>
      </c>
      <c r="U190" t="s">
        <v>33</v>
      </c>
      <c r="V190" t="s">
        <v>33</v>
      </c>
      <c r="W190" t="s">
        <v>33</v>
      </c>
      <c r="X190" t="s">
        <v>33</v>
      </c>
      <c r="Y190" t="s">
        <v>33</v>
      </c>
      <c r="Z190" t="s">
        <v>34</v>
      </c>
      <c r="AA190" t="s">
        <v>33</v>
      </c>
      <c r="AB190" t="s">
        <v>38</v>
      </c>
      <c r="AC190">
        <v>0</v>
      </c>
      <c r="AD190">
        <v>0</v>
      </c>
      <c r="AE190" t="s">
        <v>39</v>
      </c>
      <c r="AF190" t="str">
        <f>_xlfn.XLOOKUP(DermAI_Data[[#This Row],[diagnostic]],Diagnosis_lookup!$A$2:$A$7,Diagnosis_lookup!$B$2:$B$7,"Not Found")</f>
        <v>Melanocytic nevus</v>
      </c>
    </row>
    <row r="191" spans="1:32" x14ac:dyDescent="0.25">
      <c r="A191" t="s">
        <v>255</v>
      </c>
      <c r="B191">
        <v>25</v>
      </c>
      <c r="C191" t="s">
        <v>31</v>
      </c>
      <c r="D191" t="s">
        <v>32</v>
      </c>
      <c r="E191" t="s">
        <v>33</v>
      </c>
      <c r="F191" t="s">
        <v>33</v>
      </c>
      <c r="G191" t="s">
        <v>33</v>
      </c>
      <c r="H191" t="s">
        <v>33</v>
      </c>
      <c r="I191" t="s">
        <v>33</v>
      </c>
      <c r="J191" t="s">
        <v>33</v>
      </c>
      <c r="K191" t="s">
        <v>33</v>
      </c>
      <c r="L191" t="s">
        <v>42</v>
      </c>
      <c r="M191" t="s">
        <v>42</v>
      </c>
      <c r="N191">
        <v>1231</v>
      </c>
      <c r="O191">
        <v>0</v>
      </c>
      <c r="P191" t="s">
        <v>93</v>
      </c>
      <c r="Q191">
        <v>0</v>
      </c>
      <c r="R191">
        <v>0</v>
      </c>
      <c r="S191">
        <v>0</v>
      </c>
      <c r="T191" t="s">
        <v>44</v>
      </c>
      <c r="U191" t="s">
        <v>33</v>
      </c>
      <c r="V191" t="s">
        <v>34</v>
      </c>
      <c r="W191" t="s">
        <v>33</v>
      </c>
      <c r="X191" t="s">
        <v>34</v>
      </c>
      <c r="Y191" t="s">
        <v>33</v>
      </c>
      <c r="Z191" t="s">
        <v>34</v>
      </c>
      <c r="AA191" t="s">
        <v>33</v>
      </c>
      <c r="AB191" t="s">
        <v>38</v>
      </c>
      <c r="AC191">
        <v>0</v>
      </c>
      <c r="AD191">
        <v>0</v>
      </c>
      <c r="AE191" t="s">
        <v>39</v>
      </c>
      <c r="AF191" t="str">
        <f>_xlfn.XLOOKUP(DermAI_Data[[#This Row],[diagnostic]],Diagnosis_lookup!$A$2:$A$7,Diagnosis_lookup!$B$2:$B$7,"Not Found")</f>
        <v>Melanocytic nevus</v>
      </c>
    </row>
    <row r="192" spans="1:32" x14ac:dyDescent="0.25">
      <c r="A192" t="s">
        <v>256</v>
      </c>
      <c r="B192">
        <v>17</v>
      </c>
      <c r="C192" t="s">
        <v>31</v>
      </c>
      <c r="D192" t="s">
        <v>32</v>
      </c>
      <c r="E192" t="s">
        <v>33</v>
      </c>
      <c r="F192" t="s">
        <v>33</v>
      </c>
      <c r="G192" t="s">
        <v>33</v>
      </c>
      <c r="H192" t="s">
        <v>33</v>
      </c>
      <c r="I192" t="s">
        <v>33</v>
      </c>
      <c r="J192" t="s">
        <v>33</v>
      </c>
      <c r="K192" t="s">
        <v>33</v>
      </c>
      <c r="L192" t="s">
        <v>42</v>
      </c>
      <c r="M192" t="s">
        <v>42</v>
      </c>
      <c r="N192">
        <v>1246</v>
      </c>
      <c r="O192">
        <v>0</v>
      </c>
      <c r="P192" t="s">
        <v>59</v>
      </c>
      <c r="Q192">
        <v>0</v>
      </c>
      <c r="R192">
        <v>0</v>
      </c>
      <c r="S192">
        <v>0</v>
      </c>
      <c r="T192" t="s">
        <v>44</v>
      </c>
      <c r="U192" t="s">
        <v>33</v>
      </c>
      <c r="V192" t="s">
        <v>34</v>
      </c>
      <c r="W192" t="s">
        <v>33</v>
      </c>
      <c r="X192" t="s">
        <v>33</v>
      </c>
      <c r="Y192" t="s">
        <v>33</v>
      </c>
      <c r="Z192" t="s">
        <v>34</v>
      </c>
      <c r="AA192" t="s">
        <v>33</v>
      </c>
      <c r="AB192" t="s">
        <v>38</v>
      </c>
      <c r="AC192">
        <v>0</v>
      </c>
      <c r="AD192">
        <v>0</v>
      </c>
      <c r="AE192" t="s">
        <v>39</v>
      </c>
      <c r="AF192" t="str">
        <f>_xlfn.XLOOKUP(DermAI_Data[[#This Row],[diagnostic]],Diagnosis_lookup!$A$2:$A$7,Diagnosis_lookup!$B$2:$B$7,"Not Found")</f>
        <v>Melanocytic nevus</v>
      </c>
    </row>
    <row r="193" spans="1:32" x14ac:dyDescent="0.25">
      <c r="A193" t="s">
        <v>257</v>
      </c>
      <c r="B193">
        <v>48</v>
      </c>
      <c r="C193" t="s">
        <v>51</v>
      </c>
      <c r="D193" t="s">
        <v>32</v>
      </c>
      <c r="E193" t="s">
        <v>33</v>
      </c>
      <c r="F193" t="s">
        <v>33</v>
      </c>
      <c r="G193" t="s">
        <v>33</v>
      </c>
      <c r="H193" t="s">
        <v>33</v>
      </c>
      <c r="I193" t="s">
        <v>33</v>
      </c>
      <c r="J193" t="s">
        <v>33</v>
      </c>
      <c r="K193" t="s">
        <v>33</v>
      </c>
      <c r="L193" t="s">
        <v>42</v>
      </c>
      <c r="M193" t="s">
        <v>42</v>
      </c>
      <c r="N193">
        <v>1253</v>
      </c>
      <c r="O193">
        <v>0</v>
      </c>
      <c r="P193" t="s">
        <v>63</v>
      </c>
      <c r="Q193">
        <v>0</v>
      </c>
      <c r="R193">
        <v>0</v>
      </c>
      <c r="S193">
        <v>0</v>
      </c>
      <c r="T193" t="s">
        <v>44</v>
      </c>
      <c r="U193" t="s">
        <v>34</v>
      </c>
      <c r="V193" t="s">
        <v>33</v>
      </c>
      <c r="W193" t="s">
        <v>33</v>
      </c>
      <c r="X193" t="s">
        <v>33</v>
      </c>
      <c r="Y193" t="s">
        <v>33</v>
      </c>
      <c r="Z193" t="s">
        <v>33</v>
      </c>
      <c r="AA193" t="s">
        <v>33</v>
      </c>
      <c r="AB193" t="s">
        <v>48</v>
      </c>
      <c r="AC193">
        <v>0</v>
      </c>
      <c r="AD193">
        <v>0</v>
      </c>
      <c r="AE193" t="s">
        <v>39</v>
      </c>
      <c r="AF193" t="str">
        <f>_xlfn.XLOOKUP(DermAI_Data[[#This Row],[diagnostic]],Diagnosis_lookup!$A$2:$A$7,Diagnosis_lookup!$B$2:$B$7,"Not Found")</f>
        <v>Actinic keratosis</v>
      </c>
    </row>
    <row r="194" spans="1:32" x14ac:dyDescent="0.25">
      <c r="A194" t="s">
        <v>258</v>
      </c>
      <c r="B194">
        <v>77</v>
      </c>
      <c r="C194" t="s">
        <v>41</v>
      </c>
      <c r="D194" t="s">
        <v>32</v>
      </c>
      <c r="E194" t="s">
        <v>33</v>
      </c>
      <c r="F194" t="s">
        <v>33</v>
      </c>
      <c r="G194" t="s">
        <v>33</v>
      </c>
      <c r="H194" t="s">
        <v>33</v>
      </c>
      <c r="I194" t="s">
        <v>33</v>
      </c>
      <c r="J194" t="s">
        <v>33</v>
      </c>
      <c r="K194" t="s">
        <v>33</v>
      </c>
      <c r="L194" t="s">
        <v>42</v>
      </c>
      <c r="M194" t="s">
        <v>42</v>
      </c>
      <c r="N194">
        <v>1264</v>
      </c>
      <c r="O194">
        <v>0</v>
      </c>
      <c r="P194" t="s">
        <v>47</v>
      </c>
      <c r="Q194">
        <v>0</v>
      </c>
      <c r="R194">
        <v>0</v>
      </c>
      <c r="S194">
        <v>0</v>
      </c>
      <c r="T194" t="s">
        <v>44</v>
      </c>
      <c r="U194" t="s">
        <v>33</v>
      </c>
      <c r="V194" t="s">
        <v>33</v>
      </c>
      <c r="W194" t="s">
        <v>33</v>
      </c>
      <c r="X194" t="s">
        <v>33</v>
      </c>
      <c r="Y194" t="s">
        <v>33</v>
      </c>
      <c r="Z194" t="s">
        <v>33</v>
      </c>
      <c r="AA194" t="s">
        <v>33</v>
      </c>
      <c r="AB194" t="s">
        <v>48</v>
      </c>
      <c r="AC194">
        <v>0</v>
      </c>
      <c r="AD194">
        <v>0</v>
      </c>
      <c r="AE194" t="s">
        <v>39</v>
      </c>
      <c r="AF194" t="str">
        <f>_xlfn.XLOOKUP(DermAI_Data[[#This Row],[diagnostic]],Diagnosis_lookup!$A$2:$A$7,Diagnosis_lookup!$B$2:$B$7,"Not Found")</f>
        <v>Actinic keratosis</v>
      </c>
    </row>
    <row r="195" spans="1:32" x14ac:dyDescent="0.25">
      <c r="A195" t="s">
        <v>259</v>
      </c>
      <c r="B195">
        <v>62</v>
      </c>
      <c r="C195" t="s">
        <v>41</v>
      </c>
      <c r="D195" t="s">
        <v>32</v>
      </c>
      <c r="E195" t="s">
        <v>33</v>
      </c>
      <c r="F195" t="s">
        <v>33</v>
      </c>
      <c r="G195" t="s">
        <v>33</v>
      </c>
      <c r="H195" t="s">
        <v>33</v>
      </c>
      <c r="I195" t="s">
        <v>33</v>
      </c>
      <c r="J195" t="s">
        <v>33</v>
      </c>
      <c r="K195" t="s">
        <v>33</v>
      </c>
      <c r="L195" t="s">
        <v>42</v>
      </c>
      <c r="M195" t="s">
        <v>42</v>
      </c>
      <c r="N195">
        <v>1269</v>
      </c>
      <c r="O195">
        <v>0</v>
      </c>
      <c r="P195" t="s">
        <v>47</v>
      </c>
      <c r="Q195">
        <v>0</v>
      </c>
      <c r="R195">
        <v>0</v>
      </c>
      <c r="S195">
        <v>0</v>
      </c>
      <c r="T195" t="s">
        <v>44</v>
      </c>
      <c r="U195" t="s">
        <v>34</v>
      </c>
      <c r="V195" t="s">
        <v>33</v>
      </c>
      <c r="W195" t="s">
        <v>33</v>
      </c>
      <c r="X195" t="s">
        <v>33</v>
      </c>
      <c r="Y195" t="s">
        <v>33</v>
      </c>
      <c r="Z195" t="s">
        <v>34</v>
      </c>
      <c r="AA195" t="s">
        <v>33</v>
      </c>
      <c r="AB195" t="s">
        <v>48</v>
      </c>
      <c r="AC195">
        <v>0</v>
      </c>
      <c r="AD195">
        <v>0</v>
      </c>
      <c r="AE195" t="s">
        <v>39</v>
      </c>
      <c r="AF195" t="str">
        <f>_xlfn.XLOOKUP(DermAI_Data[[#This Row],[diagnostic]],Diagnosis_lookup!$A$2:$A$7,Diagnosis_lookup!$B$2:$B$7,"Not Found")</f>
        <v>Actinic keratosis</v>
      </c>
    </row>
    <row r="196" spans="1:32" x14ac:dyDescent="0.25">
      <c r="A196" t="s">
        <v>260</v>
      </c>
      <c r="B196">
        <v>57</v>
      </c>
      <c r="C196" t="s">
        <v>51</v>
      </c>
      <c r="D196" t="s">
        <v>32</v>
      </c>
      <c r="E196" t="s">
        <v>33</v>
      </c>
      <c r="F196" t="s">
        <v>33</v>
      </c>
      <c r="G196" t="s">
        <v>33</v>
      </c>
      <c r="H196" t="s">
        <v>33</v>
      </c>
      <c r="I196" t="s">
        <v>33</v>
      </c>
      <c r="J196" t="s">
        <v>33</v>
      </c>
      <c r="K196" t="s">
        <v>33</v>
      </c>
      <c r="L196" t="s">
        <v>42</v>
      </c>
      <c r="M196" t="s">
        <v>42</v>
      </c>
      <c r="N196">
        <v>1274</v>
      </c>
      <c r="O196">
        <v>0</v>
      </c>
      <c r="P196" t="s">
        <v>66</v>
      </c>
      <c r="Q196">
        <v>0</v>
      </c>
      <c r="R196">
        <v>0</v>
      </c>
      <c r="S196">
        <v>0</v>
      </c>
      <c r="T196" t="s">
        <v>44</v>
      </c>
      <c r="U196" t="s">
        <v>34</v>
      </c>
      <c r="V196" t="s">
        <v>33</v>
      </c>
      <c r="W196" t="s">
        <v>33</v>
      </c>
      <c r="X196" t="s">
        <v>33</v>
      </c>
      <c r="Y196" t="s">
        <v>33</v>
      </c>
      <c r="Z196" t="s">
        <v>33</v>
      </c>
      <c r="AA196" t="s">
        <v>33</v>
      </c>
      <c r="AB196" t="s">
        <v>48</v>
      </c>
      <c r="AC196">
        <v>0</v>
      </c>
      <c r="AD196">
        <v>0</v>
      </c>
      <c r="AE196" t="s">
        <v>39</v>
      </c>
      <c r="AF196" t="str">
        <f>_xlfn.XLOOKUP(DermAI_Data[[#This Row],[diagnostic]],Diagnosis_lookup!$A$2:$A$7,Diagnosis_lookup!$B$2:$B$7,"Not Found")</f>
        <v>Actinic keratosis</v>
      </c>
    </row>
    <row r="197" spans="1:32" x14ac:dyDescent="0.25">
      <c r="A197" t="s">
        <v>261</v>
      </c>
      <c r="B197">
        <v>53</v>
      </c>
      <c r="C197" t="s">
        <v>51</v>
      </c>
      <c r="D197" t="s">
        <v>32</v>
      </c>
      <c r="E197" t="s">
        <v>33</v>
      </c>
      <c r="F197" t="s">
        <v>33</v>
      </c>
      <c r="G197" t="s">
        <v>33</v>
      </c>
      <c r="H197" t="s">
        <v>33</v>
      </c>
      <c r="I197" t="s">
        <v>33</v>
      </c>
      <c r="J197" t="s">
        <v>33</v>
      </c>
      <c r="K197" t="s">
        <v>33</v>
      </c>
      <c r="L197" t="s">
        <v>42</v>
      </c>
      <c r="M197" t="s">
        <v>42</v>
      </c>
      <c r="N197">
        <v>1276</v>
      </c>
      <c r="O197">
        <v>0</v>
      </c>
      <c r="P197" t="s">
        <v>66</v>
      </c>
      <c r="Q197">
        <v>0</v>
      </c>
      <c r="R197">
        <v>0</v>
      </c>
      <c r="S197">
        <v>0</v>
      </c>
      <c r="T197" t="s">
        <v>44</v>
      </c>
      <c r="U197" t="s">
        <v>34</v>
      </c>
      <c r="V197" t="s">
        <v>33</v>
      </c>
      <c r="W197" t="s">
        <v>33</v>
      </c>
      <c r="X197" t="s">
        <v>33</v>
      </c>
      <c r="Y197" t="s">
        <v>33</v>
      </c>
      <c r="Z197" t="s">
        <v>33</v>
      </c>
      <c r="AA197" t="s">
        <v>33</v>
      </c>
      <c r="AB197" t="s">
        <v>48</v>
      </c>
      <c r="AC197">
        <v>0</v>
      </c>
      <c r="AD197">
        <v>0</v>
      </c>
      <c r="AE197" t="s">
        <v>39</v>
      </c>
      <c r="AF197" t="str">
        <f>_xlfn.XLOOKUP(DermAI_Data[[#This Row],[diagnostic]],Diagnosis_lookup!$A$2:$A$7,Diagnosis_lookup!$B$2:$B$7,"Not Found")</f>
        <v>Actinic keratosis</v>
      </c>
    </row>
    <row r="198" spans="1:32" x14ac:dyDescent="0.25">
      <c r="A198" t="s">
        <v>262</v>
      </c>
      <c r="B198">
        <v>39</v>
      </c>
      <c r="C198" t="s">
        <v>58</v>
      </c>
      <c r="D198" t="s">
        <v>32</v>
      </c>
      <c r="E198" t="s">
        <v>33</v>
      </c>
      <c r="F198" t="s">
        <v>33</v>
      </c>
      <c r="G198" t="s">
        <v>33</v>
      </c>
      <c r="H198" t="s">
        <v>33</v>
      </c>
      <c r="I198" t="s">
        <v>33</v>
      </c>
      <c r="J198" t="s">
        <v>33</v>
      </c>
      <c r="K198" t="s">
        <v>33</v>
      </c>
      <c r="L198" t="s">
        <v>42</v>
      </c>
      <c r="M198" t="s">
        <v>42</v>
      </c>
      <c r="N198">
        <v>1283</v>
      </c>
      <c r="O198">
        <v>0</v>
      </c>
      <c r="P198" t="s">
        <v>47</v>
      </c>
      <c r="Q198">
        <v>0</v>
      </c>
      <c r="R198">
        <v>0</v>
      </c>
      <c r="S198">
        <v>0</v>
      </c>
      <c r="T198" t="s">
        <v>44</v>
      </c>
      <c r="U198" t="s">
        <v>34</v>
      </c>
      <c r="V198" t="s">
        <v>34</v>
      </c>
      <c r="W198" t="s">
        <v>33</v>
      </c>
      <c r="X198" t="s">
        <v>33</v>
      </c>
      <c r="Y198" t="s">
        <v>34</v>
      </c>
      <c r="Z198" t="s">
        <v>33</v>
      </c>
      <c r="AA198" t="s">
        <v>33</v>
      </c>
      <c r="AB198" t="s">
        <v>48</v>
      </c>
      <c r="AC198">
        <v>0</v>
      </c>
      <c r="AD198">
        <v>0</v>
      </c>
      <c r="AE198" t="s">
        <v>39</v>
      </c>
      <c r="AF198" t="str">
        <f>_xlfn.XLOOKUP(DermAI_Data[[#This Row],[diagnostic]],Diagnosis_lookup!$A$2:$A$7,Diagnosis_lookup!$B$2:$B$7,"Not Found")</f>
        <v>Actinic keratosis</v>
      </c>
    </row>
    <row r="199" spans="1:32" x14ac:dyDescent="0.25">
      <c r="A199" t="s">
        <v>263</v>
      </c>
      <c r="B199">
        <v>54</v>
      </c>
      <c r="C199" t="s">
        <v>51</v>
      </c>
      <c r="D199" t="s">
        <v>32</v>
      </c>
      <c r="E199" t="s">
        <v>33</v>
      </c>
      <c r="F199" t="s">
        <v>33</v>
      </c>
      <c r="G199" t="s">
        <v>33</v>
      </c>
      <c r="H199" t="s">
        <v>33</v>
      </c>
      <c r="I199" t="s">
        <v>33</v>
      </c>
      <c r="J199" t="s">
        <v>33</v>
      </c>
      <c r="K199" t="s">
        <v>33</v>
      </c>
      <c r="L199" t="s">
        <v>42</v>
      </c>
      <c r="M199" t="s">
        <v>42</v>
      </c>
      <c r="N199">
        <v>1286</v>
      </c>
      <c r="O199">
        <v>0</v>
      </c>
      <c r="P199" t="s">
        <v>66</v>
      </c>
      <c r="Q199">
        <v>0</v>
      </c>
      <c r="R199">
        <v>0</v>
      </c>
      <c r="S199">
        <v>0</v>
      </c>
      <c r="T199" t="s">
        <v>44</v>
      </c>
      <c r="U199" t="s">
        <v>34</v>
      </c>
      <c r="V199" t="s">
        <v>33</v>
      </c>
      <c r="W199" t="s">
        <v>33</v>
      </c>
      <c r="X199" t="s">
        <v>33</v>
      </c>
      <c r="Y199" t="s">
        <v>34</v>
      </c>
      <c r="Z199" t="s">
        <v>34</v>
      </c>
      <c r="AA199" t="s">
        <v>33</v>
      </c>
      <c r="AB199" t="s">
        <v>48</v>
      </c>
      <c r="AC199">
        <v>0</v>
      </c>
      <c r="AD199">
        <v>0</v>
      </c>
      <c r="AE199" t="s">
        <v>39</v>
      </c>
      <c r="AF199" t="str">
        <f>_xlfn.XLOOKUP(DermAI_Data[[#This Row],[diagnostic]],Diagnosis_lookup!$A$2:$A$7,Diagnosis_lookup!$B$2:$B$7,"Not Found")</f>
        <v>Actinic keratosis</v>
      </c>
    </row>
    <row r="200" spans="1:32" x14ac:dyDescent="0.25">
      <c r="A200" t="s">
        <v>264</v>
      </c>
      <c r="B200">
        <v>75</v>
      </c>
      <c r="C200" t="s">
        <v>41</v>
      </c>
      <c r="D200" t="s">
        <v>32</v>
      </c>
      <c r="E200" t="s">
        <v>33</v>
      </c>
      <c r="F200" t="s">
        <v>33</v>
      </c>
      <c r="G200" t="s">
        <v>33</v>
      </c>
      <c r="H200" t="s">
        <v>33</v>
      </c>
      <c r="I200" t="s">
        <v>33</v>
      </c>
      <c r="J200" t="s">
        <v>33</v>
      </c>
      <c r="K200" t="s">
        <v>33</v>
      </c>
      <c r="L200" t="s">
        <v>42</v>
      </c>
      <c r="M200" t="s">
        <v>42</v>
      </c>
      <c r="N200">
        <v>1297</v>
      </c>
      <c r="O200">
        <v>0</v>
      </c>
      <c r="P200" t="s">
        <v>47</v>
      </c>
      <c r="Q200">
        <v>0</v>
      </c>
      <c r="R200">
        <v>0</v>
      </c>
      <c r="S200">
        <v>0</v>
      </c>
      <c r="T200" t="s">
        <v>44</v>
      </c>
      <c r="U200" t="s">
        <v>34</v>
      </c>
      <c r="V200" t="s">
        <v>34</v>
      </c>
      <c r="W200" t="s">
        <v>33</v>
      </c>
      <c r="X200" t="s">
        <v>33</v>
      </c>
      <c r="Y200" t="s">
        <v>33</v>
      </c>
      <c r="Z200" t="s">
        <v>34</v>
      </c>
      <c r="AA200" t="s">
        <v>33</v>
      </c>
      <c r="AB200" t="s">
        <v>48</v>
      </c>
      <c r="AC200">
        <v>0</v>
      </c>
      <c r="AD200">
        <v>0</v>
      </c>
      <c r="AE200" t="s">
        <v>39</v>
      </c>
      <c r="AF200" t="str">
        <f>_xlfn.XLOOKUP(DermAI_Data[[#This Row],[diagnostic]],Diagnosis_lookup!$A$2:$A$7,Diagnosis_lookup!$B$2:$B$7,"Not Found")</f>
        <v>Actinic keratosis</v>
      </c>
    </row>
    <row r="201" spans="1:32" x14ac:dyDescent="0.25">
      <c r="A201" t="s">
        <v>265</v>
      </c>
      <c r="B201">
        <v>71</v>
      </c>
      <c r="C201" t="s">
        <v>41</v>
      </c>
      <c r="D201" t="s">
        <v>32</v>
      </c>
      <c r="E201" t="s">
        <v>33</v>
      </c>
      <c r="F201" t="s">
        <v>33</v>
      </c>
      <c r="G201" t="s">
        <v>33</v>
      </c>
      <c r="H201" t="s">
        <v>33</v>
      </c>
      <c r="I201" t="s">
        <v>33</v>
      </c>
      <c r="J201" t="s">
        <v>33</v>
      </c>
      <c r="K201" t="s">
        <v>33</v>
      </c>
      <c r="L201" t="s">
        <v>42</v>
      </c>
      <c r="M201" t="s">
        <v>42</v>
      </c>
      <c r="N201">
        <v>3512</v>
      </c>
      <c r="O201">
        <v>0</v>
      </c>
      <c r="P201" t="s">
        <v>36</v>
      </c>
      <c r="Q201">
        <v>0</v>
      </c>
      <c r="R201">
        <v>0</v>
      </c>
      <c r="S201">
        <v>0</v>
      </c>
      <c r="T201" t="s">
        <v>44</v>
      </c>
      <c r="U201" t="s">
        <v>33</v>
      </c>
      <c r="V201" t="s">
        <v>33</v>
      </c>
      <c r="W201" t="s">
        <v>33</v>
      </c>
      <c r="X201" t="s">
        <v>33</v>
      </c>
      <c r="Y201" t="s">
        <v>33</v>
      </c>
      <c r="Z201" t="s">
        <v>34</v>
      </c>
      <c r="AA201" t="s">
        <v>33</v>
      </c>
      <c r="AB201" t="s">
        <v>45</v>
      </c>
      <c r="AC201">
        <v>0</v>
      </c>
      <c r="AD201">
        <v>0</v>
      </c>
      <c r="AE201" t="s">
        <v>39</v>
      </c>
      <c r="AF201" t="str">
        <f>_xlfn.XLOOKUP(DermAI_Data[[#This Row],[diagnostic]],Diagnosis_lookup!$A$2:$A$7,Diagnosis_lookup!$B$2:$B$7,"Not Found")</f>
        <v>Seborreic keratosis</v>
      </c>
    </row>
    <row r="202" spans="1:32" x14ac:dyDescent="0.25">
      <c r="A202" t="s">
        <v>266</v>
      </c>
      <c r="B202">
        <v>31</v>
      </c>
      <c r="C202" t="s">
        <v>58</v>
      </c>
      <c r="D202" t="s">
        <v>32</v>
      </c>
      <c r="E202" t="s">
        <v>33</v>
      </c>
      <c r="F202" t="s">
        <v>33</v>
      </c>
      <c r="G202" t="s">
        <v>33</v>
      </c>
      <c r="H202" t="s">
        <v>33</v>
      </c>
      <c r="I202" t="s">
        <v>33</v>
      </c>
      <c r="J202" t="s">
        <v>33</v>
      </c>
      <c r="K202" t="s">
        <v>33</v>
      </c>
      <c r="L202" t="s">
        <v>42</v>
      </c>
      <c r="M202" t="s">
        <v>42</v>
      </c>
      <c r="N202">
        <v>4145</v>
      </c>
      <c r="O202">
        <v>0</v>
      </c>
      <c r="P202" t="s">
        <v>145</v>
      </c>
      <c r="Q202">
        <v>0</v>
      </c>
      <c r="R202">
        <v>0</v>
      </c>
      <c r="S202">
        <v>0</v>
      </c>
      <c r="T202" t="s">
        <v>44</v>
      </c>
      <c r="U202" t="s">
        <v>33</v>
      </c>
      <c r="V202" t="s">
        <v>34</v>
      </c>
      <c r="W202" t="s">
        <v>33</v>
      </c>
      <c r="X202" t="s">
        <v>33</v>
      </c>
      <c r="Y202" t="s">
        <v>33</v>
      </c>
      <c r="Z202" t="s">
        <v>33</v>
      </c>
      <c r="AA202" t="s">
        <v>33</v>
      </c>
      <c r="AB202" t="s">
        <v>38</v>
      </c>
      <c r="AC202">
        <v>0</v>
      </c>
      <c r="AD202">
        <v>0</v>
      </c>
      <c r="AE202" t="s">
        <v>39</v>
      </c>
      <c r="AF202" t="str">
        <f>_xlfn.XLOOKUP(DermAI_Data[[#This Row],[diagnostic]],Diagnosis_lookup!$A$2:$A$7,Diagnosis_lookup!$B$2:$B$7,"Not Found")</f>
        <v>Melanocytic nevus</v>
      </c>
    </row>
    <row r="203" spans="1:32" x14ac:dyDescent="0.25">
      <c r="A203" t="s">
        <v>267</v>
      </c>
      <c r="B203">
        <v>68</v>
      </c>
      <c r="C203" t="s">
        <v>41</v>
      </c>
      <c r="D203" t="s">
        <v>32</v>
      </c>
      <c r="E203" t="s">
        <v>33</v>
      </c>
      <c r="F203" t="s">
        <v>33</v>
      </c>
      <c r="G203" t="s">
        <v>33</v>
      </c>
      <c r="H203" t="s">
        <v>33</v>
      </c>
      <c r="I203" t="s">
        <v>33</v>
      </c>
      <c r="J203" t="s">
        <v>33</v>
      </c>
      <c r="K203" t="s">
        <v>33</v>
      </c>
      <c r="L203" t="s">
        <v>42</v>
      </c>
      <c r="M203" t="s">
        <v>42</v>
      </c>
      <c r="N203">
        <v>1314</v>
      </c>
      <c r="O203">
        <v>0</v>
      </c>
      <c r="P203" t="s">
        <v>63</v>
      </c>
      <c r="Q203">
        <v>0</v>
      </c>
      <c r="R203">
        <v>0</v>
      </c>
      <c r="S203">
        <v>0</v>
      </c>
      <c r="T203" t="s">
        <v>44</v>
      </c>
      <c r="U203" t="s">
        <v>34</v>
      </c>
      <c r="V203" t="s">
        <v>33</v>
      </c>
      <c r="W203" t="s">
        <v>33</v>
      </c>
      <c r="X203" t="s">
        <v>33</v>
      </c>
      <c r="Y203" t="s">
        <v>33</v>
      </c>
      <c r="Z203" t="s">
        <v>33</v>
      </c>
      <c r="AA203" t="s">
        <v>33</v>
      </c>
      <c r="AB203" t="s">
        <v>48</v>
      </c>
      <c r="AC203">
        <v>0</v>
      </c>
      <c r="AD203">
        <v>0</v>
      </c>
      <c r="AE203" t="s">
        <v>39</v>
      </c>
      <c r="AF203" t="str">
        <f>_xlfn.XLOOKUP(DermAI_Data[[#This Row],[diagnostic]],Diagnosis_lookup!$A$2:$A$7,Diagnosis_lookup!$B$2:$B$7,"Not Found")</f>
        <v>Actinic keratosis</v>
      </c>
    </row>
    <row r="204" spans="1:32" x14ac:dyDescent="0.25">
      <c r="A204" t="s">
        <v>268</v>
      </c>
      <c r="B204">
        <v>69</v>
      </c>
      <c r="C204" t="s">
        <v>41</v>
      </c>
      <c r="D204" t="s">
        <v>32</v>
      </c>
      <c r="E204" t="s">
        <v>33</v>
      </c>
      <c r="F204" t="s">
        <v>33</v>
      </c>
      <c r="G204" t="s">
        <v>33</v>
      </c>
      <c r="H204" t="s">
        <v>33</v>
      </c>
      <c r="I204" t="s">
        <v>33</v>
      </c>
      <c r="J204" t="s">
        <v>33</v>
      </c>
      <c r="K204" t="s">
        <v>33</v>
      </c>
      <c r="L204" t="s">
        <v>42</v>
      </c>
      <c r="M204" t="s">
        <v>42</v>
      </c>
      <c r="N204">
        <v>1323</v>
      </c>
      <c r="O204">
        <v>0</v>
      </c>
      <c r="P204" t="s">
        <v>36</v>
      </c>
      <c r="Q204">
        <v>0</v>
      </c>
      <c r="R204">
        <v>0</v>
      </c>
      <c r="S204">
        <v>0</v>
      </c>
      <c r="T204" t="s">
        <v>44</v>
      </c>
      <c r="U204" t="s">
        <v>34</v>
      </c>
      <c r="V204" t="s">
        <v>33</v>
      </c>
      <c r="W204" t="s">
        <v>33</v>
      </c>
      <c r="X204" t="s">
        <v>33</v>
      </c>
      <c r="Y204" t="s">
        <v>33</v>
      </c>
      <c r="Z204" t="s">
        <v>34</v>
      </c>
      <c r="AA204" t="s">
        <v>33</v>
      </c>
      <c r="AB204" t="s">
        <v>48</v>
      </c>
      <c r="AC204">
        <v>0</v>
      </c>
      <c r="AD204">
        <v>0</v>
      </c>
      <c r="AE204" t="s">
        <v>39</v>
      </c>
      <c r="AF204" t="str">
        <f>_xlfn.XLOOKUP(DermAI_Data[[#This Row],[diagnostic]],Diagnosis_lookup!$A$2:$A$7,Diagnosis_lookup!$B$2:$B$7,"Not Found")</f>
        <v>Actinic keratosis</v>
      </c>
    </row>
    <row r="205" spans="1:32" x14ac:dyDescent="0.25">
      <c r="A205" t="s">
        <v>269</v>
      </c>
      <c r="B205">
        <v>29</v>
      </c>
      <c r="C205" t="s">
        <v>31</v>
      </c>
      <c r="D205" t="s">
        <v>32</v>
      </c>
      <c r="E205" t="s">
        <v>33</v>
      </c>
      <c r="F205" t="s">
        <v>33</v>
      </c>
      <c r="G205" t="s">
        <v>33</v>
      </c>
      <c r="H205" t="s">
        <v>33</v>
      </c>
      <c r="I205" t="s">
        <v>33</v>
      </c>
      <c r="J205" t="s">
        <v>33</v>
      </c>
      <c r="K205" t="s">
        <v>33</v>
      </c>
      <c r="L205" t="s">
        <v>42</v>
      </c>
      <c r="M205" t="s">
        <v>42</v>
      </c>
      <c r="N205">
        <v>3513</v>
      </c>
      <c r="O205">
        <v>0</v>
      </c>
      <c r="P205" t="s">
        <v>63</v>
      </c>
      <c r="Q205">
        <v>0</v>
      </c>
      <c r="R205">
        <v>0</v>
      </c>
      <c r="S205">
        <v>0</v>
      </c>
      <c r="T205" t="s">
        <v>44</v>
      </c>
      <c r="U205" t="s">
        <v>33</v>
      </c>
      <c r="V205" t="s">
        <v>33</v>
      </c>
      <c r="W205" t="s">
        <v>33</v>
      </c>
      <c r="X205" t="s">
        <v>33</v>
      </c>
      <c r="Y205" t="s">
        <v>33</v>
      </c>
      <c r="Z205" t="s">
        <v>34</v>
      </c>
      <c r="AA205" t="s">
        <v>33</v>
      </c>
      <c r="AB205" t="s">
        <v>38</v>
      </c>
      <c r="AC205">
        <v>0</v>
      </c>
      <c r="AD205">
        <v>0</v>
      </c>
      <c r="AE205" t="s">
        <v>39</v>
      </c>
      <c r="AF205" t="str">
        <f>_xlfn.XLOOKUP(DermAI_Data[[#This Row],[diagnostic]],Diagnosis_lookup!$A$2:$A$7,Diagnosis_lookup!$B$2:$B$7,"Not Found")</f>
        <v>Melanocytic nevus</v>
      </c>
    </row>
    <row r="206" spans="1:32" x14ac:dyDescent="0.25">
      <c r="A206" t="s">
        <v>270</v>
      </c>
      <c r="B206">
        <v>83</v>
      </c>
      <c r="C206" t="s">
        <v>41</v>
      </c>
      <c r="D206" t="s">
        <v>32</v>
      </c>
      <c r="E206" t="s">
        <v>33</v>
      </c>
      <c r="F206" t="s">
        <v>34</v>
      </c>
      <c r="G206" t="s">
        <v>33</v>
      </c>
      <c r="H206" t="s">
        <v>34</v>
      </c>
      <c r="I206" t="s">
        <v>33</v>
      </c>
      <c r="J206" t="s">
        <v>34</v>
      </c>
      <c r="K206" t="s">
        <v>34</v>
      </c>
      <c r="L206" t="s">
        <v>52</v>
      </c>
      <c r="M206" t="s">
        <v>52</v>
      </c>
      <c r="N206">
        <v>207</v>
      </c>
      <c r="O206">
        <v>2</v>
      </c>
      <c r="P206" t="s">
        <v>36</v>
      </c>
      <c r="Q206">
        <v>11</v>
      </c>
      <c r="R206">
        <v>9</v>
      </c>
      <c r="S206">
        <v>10</v>
      </c>
      <c r="T206" t="s">
        <v>37</v>
      </c>
      <c r="U206" t="s">
        <v>34</v>
      </c>
      <c r="V206" t="s">
        <v>34</v>
      </c>
      <c r="W206" t="s">
        <v>34</v>
      </c>
      <c r="X206" t="s">
        <v>33</v>
      </c>
      <c r="Y206" t="s">
        <v>34</v>
      </c>
      <c r="Z206" t="s">
        <v>33</v>
      </c>
      <c r="AA206" t="s">
        <v>34</v>
      </c>
      <c r="AB206" t="s">
        <v>55</v>
      </c>
      <c r="AC206">
        <v>1</v>
      </c>
      <c r="AD206">
        <v>10</v>
      </c>
      <c r="AE206" t="s">
        <v>56</v>
      </c>
      <c r="AF206" t="str">
        <f>_xlfn.XLOOKUP(DermAI_Data[[#This Row],[diagnostic]],Diagnosis_lookup!$A$2:$A$7,Diagnosis_lookup!$B$2:$B$7,"Not Found")</f>
        <v>Basal cell carcinoma</v>
      </c>
    </row>
    <row r="207" spans="1:32" x14ac:dyDescent="0.25">
      <c r="A207" t="s">
        <v>271</v>
      </c>
      <c r="B207">
        <v>55</v>
      </c>
      <c r="C207" t="s">
        <v>51</v>
      </c>
      <c r="D207" t="s">
        <v>32</v>
      </c>
      <c r="E207" t="s">
        <v>33</v>
      </c>
      <c r="F207" t="s">
        <v>33</v>
      </c>
      <c r="G207" t="s">
        <v>33</v>
      </c>
      <c r="H207" t="s">
        <v>33</v>
      </c>
      <c r="I207" t="s">
        <v>33</v>
      </c>
      <c r="J207" t="s">
        <v>33</v>
      </c>
      <c r="K207" t="s">
        <v>33</v>
      </c>
      <c r="L207" t="s">
        <v>42</v>
      </c>
      <c r="M207" t="s">
        <v>42</v>
      </c>
      <c r="N207">
        <v>1346</v>
      </c>
      <c r="O207">
        <v>0</v>
      </c>
      <c r="P207" t="s">
        <v>36</v>
      </c>
      <c r="Q207">
        <v>0</v>
      </c>
      <c r="R207">
        <v>0</v>
      </c>
      <c r="S207">
        <v>0</v>
      </c>
      <c r="T207" t="s">
        <v>44</v>
      </c>
      <c r="U207" t="s">
        <v>34</v>
      </c>
      <c r="V207" t="s">
        <v>33</v>
      </c>
      <c r="W207" t="s">
        <v>33</v>
      </c>
      <c r="X207" t="s">
        <v>33</v>
      </c>
      <c r="Y207" t="s">
        <v>33</v>
      </c>
      <c r="Z207" t="s">
        <v>34</v>
      </c>
      <c r="AA207" t="s">
        <v>33</v>
      </c>
      <c r="AB207" t="s">
        <v>48</v>
      </c>
      <c r="AC207">
        <v>0</v>
      </c>
      <c r="AD207">
        <v>0</v>
      </c>
      <c r="AE207" t="s">
        <v>39</v>
      </c>
      <c r="AF207" t="str">
        <f>_xlfn.XLOOKUP(DermAI_Data[[#This Row],[diagnostic]],Diagnosis_lookup!$A$2:$A$7,Diagnosis_lookup!$B$2:$B$7,"Not Found")</f>
        <v>Actinic keratosis</v>
      </c>
    </row>
    <row r="208" spans="1:32" x14ac:dyDescent="0.25">
      <c r="A208" t="s">
        <v>272</v>
      </c>
      <c r="B208">
        <v>53</v>
      </c>
      <c r="C208" t="s">
        <v>51</v>
      </c>
      <c r="D208" t="s">
        <v>32</v>
      </c>
      <c r="E208" t="s">
        <v>33</v>
      </c>
      <c r="F208" t="s">
        <v>33</v>
      </c>
      <c r="G208" t="s">
        <v>33</v>
      </c>
      <c r="H208" t="s">
        <v>33</v>
      </c>
      <c r="I208" t="s">
        <v>33</v>
      </c>
      <c r="J208" t="s">
        <v>33</v>
      </c>
      <c r="K208" t="s">
        <v>33</v>
      </c>
      <c r="L208" t="s">
        <v>42</v>
      </c>
      <c r="M208" t="s">
        <v>42</v>
      </c>
      <c r="N208">
        <v>1351</v>
      </c>
      <c r="O208">
        <v>0</v>
      </c>
      <c r="P208" t="s">
        <v>145</v>
      </c>
      <c r="Q208">
        <v>0</v>
      </c>
      <c r="R208">
        <v>0</v>
      </c>
      <c r="S208">
        <v>0</v>
      </c>
      <c r="T208" t="s">
        <v>44</v>
      </c>
      <c r="U208" t="s">
        <v>33</v>
      </c>
      <c r="V208" t="s">
        <v>33</v>
      </c>
      <c r="W208" t="s">
        <v>33</v>
      </c>
      <c r="X208" t="s">
        <v>33</v>
      </c>
      <c r="Y208" t="s">
        <v>33</v>
      </c>
      <c r="Z208" t="s">
        <v>34</v>
      </c>
      <c r="AA208" t="s">
        <v>33</v>
      </c>
      <c r="AB208" t="s">
        <v>38</v>
      </c>
      <c r="AC208">
        <v>0</v>
      </c>
      <c r="AD208">
        <v>0</v>
      </c>
      <c r="AE208" t="s">
        <v>39</v>
      </c>
      <c r="AF208" t="str">
        <f>_xlfn.XLOOKUP(DermAI_Data[[#This Row],[diagnostic]],Diagnosis_lookup!$A$2:$A$7,Diagnosis_lookup!$B$2:$B$7,"Not Found")</f>
        <v>Melanocytic nevus</v>
      </c>
    </row>
    <row r="209" spans="1:32" x14ac:dyDescent="0.25">
      <c r="A209" t="s">
        <v>273</v>
      </c>
      <c r="B209">
        <v>68</v>
      </c>
      <c r="C209" t="s">
        <v>41</v>
      </c>
      <c r="D209" t="s">
        <v>32</v>
      </c>
      <c r="E209" t="s">
        <v>33</v>
      </c>
      <c r="F209" t="s">
        <v>33</v>
      </c>
      <c r="G209" t="s">
        <v>33</v>
      </c>
      <c r="H209" t="s">
        <v>33</v>
      </c>
      <c r="I209" t="s">
        <v>33</v>
      </c>
      <c r="J209" t="s">
        <v>33</v>
      </c>
      <c r="K209" t="s">
        <v>33</v>
      </c>
      <c r="L209" t="s">
        <v>42</v>
      </c>
      <c r="M209" t="s">
        <v>42</v>
      </c>
      <c r="N209">
        <v>1353</v>
      </c>
      <c r="O209">
        <v>0</v>
      </c>
      <c r="P209" t="s">
        <v>53</v>
      </c>
      <c r="Q209">
        <v>0</v>
      </c>
      <c r="R209">
        <v>0</v>
      </c>
      <c r="S209">
        <v>0</v>
      </c>
      <c r="T209" t="s">
        <v>44</v>
      </c>
      <c r="U209" t="s">
        <v>34</v>
      </c>
      <c r="V209" t="s">
        <v>33</v>
      </c>
      <c r="W209" t="s">
        <v>33</v>
      </c>
      <c r="X209" t="s">
        <v>33</v>
      </c>
      <c r="Y209" t="s">
        <v>33</v>
      </c>
      <c r="Z209" t="s">
        <v>33</v>
      </c>
      <c r="AA209" t="s">
        <v>33</v>
      </c>
      <c r="AB209" t="s">
        <v>48</v>
      </c>
      <c r="AC209">
        <v>0</v>
      </c>
      <c r="AD209">
        <v>0</v>
      </c>
      <c r="AE209" t="s">
        <v>39</v>
      </c>
      <c r="AF209" t="str">
        <f>_xlfn.XLOOKUP(DermAI_Data[[#This Row],[diagnostic]],Diagnosis_lookup!$A$2:$A$7,Diagnosis_lookup!$B$2:$B$7,"Not Found")</f>
        <v>Actinic keratosis</v>
      </c>
    </row>
    <row r="210" spans="1:32" x14ac:dyDescent="0.25">
      <c r="A210" t="s">
        <v>274</v>
      </c>
      <c r="B210">
        <v>65</v>
      </c>
      <c r="C210" t="s">
        <v>41</v>
      </c>
      <c r="D210" t="s">
        <v>32</v>
      </c>
      <c r="E210" t="s">
        <v>33</v>
      </c>
      <c r="F210" t="s">
        <v>33</v>
      </c>
      <c r="G210" t="s">
        <v>33</v>
      </c>
      <c r="H210" t="s">
        <v>33</v>
      </c>
      <c r="I210" t="s">
        <v>33</v>
      </c>
      <c r="J210" t="s">
        <v>33</v>
      </c>
      <c r="K210" t="s">
        <v>33</v>
      </c>
      <c r="L210" t="s">
        <v>42</v>
      </c>
      <c r="M210" t="s">
        <v>42</v>
      </c>
      <c r="N210">
        <v>1355</v>
      </c>
      <c r="O210">
        <v>0</v>
      </c>
      <c r="P210" t="s">
        <v>47</v>
      </c>
      <c r="Q210">
        <v>0</v>
      </c>
      <c r="R210">
        <v>0</v>
      </c>
      <c r="S210">
        <v>0</v>
      </c>
      <c r="T210" t="s">
        <v>44</v>
      </c>
      <c r="U210" t="s">
        <v>34</v>
      </c>
      <c r="V210" t="s">
        <v>33</v>
      </c>
      <c r="W210" t="s">
        <v>33</v>
      </c>
      <c r="X210" t="s">
        <v>33</v>
      </c>
      <c r="Y210" t="s">
        <v>33</v>
      </c>
      <c r="Z210" t="s">
        <v>33</v>
      </c>
      <c r="AA210" t="s">
        <v>33</v>
      </c>
      <c r="AB210" t="s">
        <v>48</v>
      </c>
      <c r="AC210">
        <v>0</v>
      </c>
      <c r="AD210">
        <v>0</v>
      </c>
      <c r="AE210" t="s">
        <v>39</v>
      </c>
      <c r="AF210" t="str">
        <f>_xlfn.XLOOKUP(DermAI_Data[[#This Row],[diagnostic]],Diagnosis_lookup!$A$2:$A$7,Diagnosis_lookup!$B$2:$B$7,"Not Found")</f>
        <v>Actinic keratosis</v>
      </c>
    </row>
    <row r="211" spans="1:32" x14ac:dyDescent="0.25">
      <c r="A211" t="s">
        <v>275</v>
      </c>
      <c r="B211">
        <v>52</v>
      </c>
      <c r="C211" t="s">
        <v>51</v>
      </c>
      <c r="D211" t="s">
        <v>32</v>
      </c>
      <c r="E211" t="s">
        <v>33</v>
      </c>
      <c r="F211" t="s">
        <v>33</v>
      </c>
      <c r="G211" t="s">
        <v>33</v>
      </c>
      <c r="H211" t="s">
        <v>33</v>
      </c>
      <c r="I211" t="s">
        <v>33</v>
      </c>
      <c r="J211" t="s">
        <v>33</v>
      </c>
      <c r="K211" t="s">
        <v>33</v>
      </c>
      <c r="L211" t="s">
        <v>42</v>
      </c>
      <c r="M211" t="s">
        <v>42</v>
      </c>
      <c r="N211">
        <v>1360</v>
      </c>
      <c r="O211">
        <v>0</v>
      </c>
      <c r="P211" t="s">
        <v>47</v>
      </c>
      <c r="Q211">
        <v>0</v>
      </c>
      <c r="R211">
        <v>0</v>
      </c>
      <c r="S211">
        <v>0</v>
      </c>
      <c r="T211" t="s">
        <v>44</v>
      </c>
      <c r="U211" t="s">
        <v>34</v>
      </c>
      <c r="V211" t="s">
        <v>33</v>
      </c>
      <c r="W211" t="s">
        <v>33</v>
      </c>
      <c r="X211" t="s">
        <v>33</v>
      </c>
      <c r="Y211" t="s">
        <v>33</v>
      </c>
      <c r="Z211" t="s">
        <v>34</v>
      </c>
      <c r="AA211" t="s">
        <v>33</v>
      </c>
      <c r="AB211" t="s">
        <v>45</v>
      </c>
      <c r="AC211">
        <v>0</v>
      </c>
      <c r="AD211">
        <v>0</v>
      </c>
      <c r="AE211" t="s">
        <v>39</v>
      </c>
      <c r="AF211" t="str">
        <f>_xlfn.XLOOKUP(DermAI_Data[[#This Row],[diagnostic]],Diagnosis_lookup!$A$2:$A$7,Diagnosis_lookup!$B$2:$B$7,"Not Found")</f>
        <v>Seborreic keratosis</v>
      </c>
    </row>
    <row r="212" spans="1:32" x14ac:dyDescent="0.25">
      <c r="A212" t="s">
        <v>276</v>
      </c>
      <c r="B212">
        <v>61</v>
      </c>
      <c r="C212" t="s">
        <v>41</v>
      </c>
      <c r="D212" t="s">
        <v>32</v>
      </c>
      <c r="E212" t="s">
        <v>33</v>
      </c>
      <c r="F212" t="s">
        <v>33</v>
      </c>
      <c r="G212" t="s">
        <v>33</v>
      </c>
      <c r="H212" t="s">
        <v>33</v>
      </c>
      <c r="I212" t="s">
        <v>33</v>
      </c>
      <c r="J212" t="s">
        <v>33</v>
      </c>
      <c r="K212" t="s">
        <v>33</v>
      </c>
      <c r="L212" t="s">
        <v>42</v>
      </c>
      <c r="M212" t="s">
        <v>42</v>
      </c>
      <c r="N212">
        <v>1361</v>
      </c>
      <c r="O212">
        <v>0</v>
      </c>
      <c r="P212" t="s">
        <v>36</v>
      </c>
      <c r="Q212">
        <v>0</v>
      </c>
      <c r="R212">
        <v>0</v>
      </c>
      <c r="S212">
        <v>0</v>
      </c>
      <c r="T212" t="s">
        <v>44</v>
      </c>
      <c r="U212" t="s">
        <v>33</v>
      </c>
      <c r="V212" t="s">
        <v>34</v>
      </c>
      <c r="W212" t="s">
        <v>33</v>
      </c>
      <c r="X212" t="s">
        <v>33</v>
      </c>
      <c r="Y212" t="s">
        <v>33</v>
      </c>
      <c r="Z212" t="s">
        <v>33</v>
      </c>
      <c r="AA212" t="s">
        <v>33</v>
      </c>
      <c r="AB212" t="s">
        <v>45</v>
      </c>
      <c r="AC212">
        <v>0</v>
      </c>
      <c r="AD212">
        <v>0</v>
      </c>
      <c r="AE212" t="s">
        <v>39</v>
      </c>
      <c r="AF212" t="str">
        <f>_xlfn.XLOOKUP(DermAI_Data[[#This Row],[diagnostic]],Diagnosis_lookup!$A$2:$A$7,Diagnosis_lookup!$B$2:$B$7,"Not Found")</f>
        <v>Seborreic keratosis</v>
      </c>
    </row>
    <row r="213" spans="1:32" x14ac:dyDescent="0.25">
      <c r="A213" t="s">
        <v>277</v>
      </c>
      <c r="B213">
        <v>65</v>
      </c>
      <c r="C213" t="s">
        <v>41</v>
      </c>
      <c r="D213" t="s">
        <v>32</v>
      </c>
      <c r="E213" t="s">
        <v>33</v>
      </c>
      <c r="F213" t="s">
        <v>33</v>
      </c>
      <c r="G213" t="s">
        <v>33</v>
      </c>
      <c r="H213" t="s">
        <v>33</v>
      </c>
      <c r="I213" t="s">
        <v>33</v>
      </c>
      <c r="J213" t="s">
        <v>33</v>
      </c>
      <c r="K213" t="s">
        <v>33</v>
      </c>
      <c r="L213" t="s">
        <v>42</v>
      </c>
      <c r="M213" t="s">
        <v>42</v>
      </c>
      <c r="N213">
        <v>1367</v>
      </c>
      <c r="O213">
        <v>0</v>
      </c>
      <c r="P213" t="s">
        <v>36</v>
      </c>
      <c r="Q213">
        <v>0</v>
      </c>
      <c r="R213">
        <v>0</v>
      </c>
      <c r="S213">
        <v>0</v>
      </c>
      <c r="T213" t="s">
        <v>44</v>
      </c>
      <c r="U213" t="s">
        <v>34</v>
      </c>
      <c r="V213" t="s">
        <v>33</v>
      </c>
      <c r="W213" t="s">
        <v>33</v>
      </c>
      <c r="X213" t="s">
        <v>33</v>
      </c>
      <c r="Y213" t="s">
        <v>33</v>
      </c>
      <c r="Z213" t="s">
        <v>33</v>
      </c>
      <c r="AA213" t="s">
        <v>33</v>
      </c>
      <c r="AB213" t="s">
        <v>48</v>
      </c>
      <c r="AC213">
        <v>0</v>
      </c>
      <c r="AD213">
        <v>0</v>
      </c>
      <c r="AE213" t="s">
        <v>39</v>
      </c>
      <c r="AF213" t="str">
        <f>_xlfn.XLOOKUP(DermAI_Data[[#This Row],[diagnostic]],Diagnosis_lookup!$A$2:$A$7,Diagnosis_lookup!$B$2:$B$7,"Not Found")</f>
        <v>Actinic keratosis</v>
      </c>
    </row>
    <row r="214" spans="1:32" x14ac:dyDescent="0.25">
      <c r="A214" t="s">
        <v>278</v>
      </c>
      <c r="B214">
        <v>78</v>
      </c>
      <c r="C214" t="s">
        <v>41</v>
      </c>
      <c r="D214" t="s">
        <v>32</v>
      </c>
      <c r="E214" t="s">
        <v>33</v>
      </c>
      <c r="F214" t="s">
        <v>33</v>
      </c>
      <c r="G214" t="s">
        <v>33</v>
      </c>
      <c r="H214" t="s">
        <v>33</v>
      </c>
      <c r="I214" t="s">
        <v>33</v>
      </c>
      <c r="J214" t="s">
        <v>33</v>
      </c>
      <c r="K214" t="s">
        <v>33</v>
      </c>
      <c r="L214" t="s">
        <v>42</v>
      </c>
      <c r="M214" t="s">
        <v>42</v>
      </c>
      <c r="N214">
        <v>1372</v>
      </c>
      <c r="O214">
        <v>0</v>
      </c>
      <c r="P214" t="s">
        <v>36</v>
      </c>
      <c r="Q214">
        <v>0</v>
      </c>
      <c r="R214">
        <v>0</v>
      </c>
      <c r="S214">
        <v>0</v>
      </c>
      <c r="T214" t="s">
        <v>44</v>
      </c>
      <c r="U214" t="s">
        <v>33</v>
      </c>
      <c r="V214" t="s">
        <v>34</v>
      </c>
      <c r="W214" t="s">
        <v>33</v>
      </c>
      <c r="X214" t="s">
        <v>33</v>
      </c>
      <c r="Y214" t="s">
        <v>33</v>
      </c>
      <c r="Z214" t="s">
        <v>34</v>
      </c>
      <c r="AA214" t="s">
        <v>33</v>
      </c>
      <c r="AB214" t="s">
        <v>45</v>
      </c>
      <c r="AC214">
        <v>0</v>
      </c>
      <c r="AD214">
        <v>0</v>
      </c>
      <c r="AE214" t="s">
        <v>39</v>
      </c>
      <c r="AF214" t="str">
        <f>_xlfn.XLOOKUP(DermAI_Data[[#This Row],[diagnostic]],Diagnosis_lookup!$A$2:$A$7,Diagnosis_lookup!$B$2:$B$7,"Not Found")</f>
        <v>Seborreic keratosis</v>
      </c>
    </row>
    <row r="215" spans="1:32" x14ac:dyDescent="0.25">
      <c r="A215" t="s">
        <v>279</v>
      </c>
      <c r="B215">
        <v>51</v>
      </c>
      <c r="C215" t="s">
        <v>51</v>
      </c>
      <c r="D215" t="s">
        <v>32</v>
      </c>
      <c r="E215" t="s">
        <v>33</v>
      </c>
      <c r="F215" t="s">
        <v>33</v>
      </c>
      <c r="G215" t="s">
        <v>33</v>
      </c>
      <c r="H215" t="s">
        <v>33</v>
      </c>
      <c r="I215" t="s">
        <v>33</v>
      </c>
      <c r="J215" t="s">
        <v>33</v>
      </c>
      <c r="K215" t="s">
        <v>33</v>
      </c>
      <c r="L215" t="s">
        <v>42</v>
      </c>
      <c r="M215" t="s">
        <v>42</v>
      </c>
      <c r="N215">
        <v>1374</v>
      </c>
      <c r="O215">
        <v>0</v>
      </c>
      <c r="P215" t="s">
        <v>66</v>
      </c>
      <c r="Q215">
        <v>0</v>
      </c>
      <c r="R215">
        <v>0</v>
      </c>
      <c r="S215">
        <v>0</v>
      </c>
      <c r="T215" t="s">
        <v>44</v>
      </c>
      <c r="U215" t="s">
        <v>33</v>
      </c>
      <c r="V215" t="s">
        <v>34</v>
      </c>
      <c r="W215" t="s">
        <v>33</v>
      </c>
      <c r="X215" t="s">
        <v>33</v>
      </c>
      <c r="Y215" t="s">
        <v>33</v>
      </c>
      <c r="Z215" t="s">
        <v>34</v>
      </c>
      <c r="AA215" t="s">
        <v>33</v>
      </c>
      <c r="AB215" t="s">
        <v>38</v>
      </c>
      <c r="AC215">
        <v>0</v>
      </c>
      <c r="AD215">
        <v>0</v>
      </c>
      <c r="AE215" t="s">
        <v>39</v>
      </c>
      <c r="AF215" t="str">
        <f>_xlfn.XLOOKUP(DermAI_Data[[#This Row],[diagnostic]],Diagnosis_lookup!$A$2:$A$7,Diagnosis_lookup!$B$2:$B$7,"Not Found")</f>
        <v>Melanocytic nevus</v>
      </c>
    </row>
    <row r="216" spans="1:32" x14ac:dyDescent="0.25">
      <c r="A216" t="s">
        <v>280</v>
      </c>
      <c r="B216">
        <v>66</v>
      </c>
      <c r="C216" t="s">
        <v>41</v>
      </c>
      <c r="D216" t="s">
        <v>32</v>
      </c>
      <c r="E216" t="s">
        <v>33</v>
      </c>
      <c r="F216" t="s">
        <v>33</v>
      </c>
      <c r="G216" t="s">
        <v>33</v>
      </c>
      <c r="H216" t="s">
        <v>33</v>
      </c>
      <c r="I216" t="s">
        <v>33</v>
      </c>
      <c r="J216" t="s">
        <v>33</v>
      </c>
      <c r="K216" t="s">
        <v>33</v>
      </c>
      <c r="L216" t="s">
        <v>42</v>
      </c>
      <c r="M216" t="s">
        <v>42</v>
      </c>
      <c r="N216">
        <v>1377</v>
      </c>
      <c r="O216">
        <v>0</v>
      </c>
      <c r="P216" t="s">
        <v>63</v>
      </c>
      <c r="Q216">
        <v>0</v>
      </c>
      <c r="R216">
        <v>0</v>
      </c>
      <c r="S216">
        <v>0</v>
      </c>
      <c r="T216" t="s">
        <v>44</v>
      </c>
      <c r="U216" t="s">
        <v>34</v>
      </c>
      <c r="V216" t="s">
        <v>34</v>
      </c>
      <c r="W216" t="s">
        <v>33</v>
      </c>
      <c r="X216" t="s">
        <v>33</v>
      </c>
      <c r="Y216" t="s">
        <v>33</v>
      </c>
      <c r="Z216" t="s">
        <v>33</v>
      </c>
      <c r="AA216" t="s">
        <v>33</v>
      </c>
      <c r="AB216" t="s">
        <v>48</v>
      </c>
      <c r="AC216">
        <v>0</v>
      </c>
      <c r="AD216">
        <v>0</v>
      </c>
      <c r="AE216" t="s">
        <v>39</v>
      </c>
      <c r="AF216" t="str">
        <f>_xlfn.XLOOKUP(DermAI_Data[[#This Row],[diagnostic]],Diagnosis_lookup!$A$2:$A$7,Diagnosis_lookup!$B$2:$B$7,"Not Found")</f>
        <v>Actinic keratosis</v>
      </c>
    </row>
    <row r="217" spans="1:32" x14ac:dyDescent="0.25">
      <c r="A217" t="s">
        <v>281</v>
      </c>
      <c r="B217">
        <v>50</v>
      </c>
      <c r="C217" t="s">
        <v>51</v>
      </c>
      <c r="D217" t="s">
        <v>32</v>
      </c>
      <c r="E217" t="s">
        <v>33</v>
      </c>
      <c r="F217" t="s">
        <v>33</v>
      </c>
      <c r="G217" t="s">
        <v>33</v>
      </c>
      <c r="H217" t="s">
        <v>33</v>
      </c>
      <c r="I217" t="s">
        <v>33</v>
      </c>
      <c r="J217" t="s">
        <v>33</v>
      </c>
      <c r="K217" t="s">
        <v>33</v>
      </c>
      <c r="L217" t="s">
        <v>42</v>
      </c>
      <c r="M217" t="s">
        <v>42</v>
      </c>
      <c r="N217">
        <v>1392</v>
      </c>
      <c r="O217">
        <v>0</v>
      </c>
      <c r="P217" t="s">
        <v>68</v>
      </c>
      <c r="Q217">
        <v>0</v>
      </c>
      <c r="R217">
        <v>0</v>
      </c>
      <c r="S217">
        <v>0</v>
      </c>
      <c r="T217" t="s">
        <v>44</v>
      </c>
      <c r="U217" t="s">
        <v>33</v>
      </c>
      <c r="V217" t="s">
        <v>33</v>
      </c>
      <c r="W217" t="s">
        <v>33</v>
      </c>
      <c r="X217" t="s">
        <v>33</v>
      </c>
      <c r="Y217" t="s">
        <v>33</v>
      </c>
      <c r="Z217" t="s">
        <v>33</v>
      </c>
      <c r="AA217" t="s">
        <v>33</v>
      </c>
      <c r="AB217" t="s">
        <v>48</v>
      </c>
      <c r="AC217">
        <v>0</v>
      </c>
      <c r="AD217">
        <v>0</v>
      </c>
      <c r="AE217" t="s">
        <v>39</v>
      </c>
      <c r="AF217" t="str">
        <f>_xlfn.XLOOKUP(DermAI_Data[[#This Row],[diagnostic]],Diagnosis_lookup!$A$2:$A$7,Diagnosis_lookup!$B$2:$B$7,"Not Found")</f>
        <v>Actinic keratosis</v>
      </c>
    </row>
    <row r="218" spans="1:32" x14ac:dyDescent="0.25">
      <c r="A218" t="s">
        <v>282</v>
      </c>
      <c r="B218">
        <v>52</v>
      </c>
      <c r="C218" t="s">
        <v>51</v>
      </c>
      <c r="D218" t="s">
        <v>32</v>
      </c>
      <c r="E218" t="s">
        <v>33</v>
      </c>
      <c r="F218" t="s">
        <v>33</v>
      </c>
      <c r="G218" t="s">
        <v>33</v>
      </c>
      <c r="H218" t="s">
        <v>33</v>
      </c>
      <c r="I218" t="s">
        <v>33</v>
      </c>
      <c r="J218" t="s">
        <v>33</v>
      </c>
      <c r="K218" t="s">
        <v>33</v>
      </c>
      <c r="L218" t="s">
        <v>42</v>
      </c>
      <c r="M218" t="s">
        <v>42</v>
      </c>
      <c r="N218">
        <v>1393</v>
      </c>
      <c r="O218">
        <v>0</v>
      </c>
      <c r="P218" t="s">
        <v>36</v>
      </c>
      <c r="Q218">
        <v>0</v>
      </c>
      <c r="R218">
        <v>0</v>
      </c>
      <c r="S218">
        <v>0</v>
      </c>
      <c r="T218" t="s">
        <v>44</v>
      </c>
      <c r="U218" t="s">
        <v>33</v>
      </c>
      <c r="V218" t="s">
        <v>34</v>
      </c>
      <c r="W218" t="s">
        <v>33</v>
      </c>
      <c r="X218" t="s">
        <v>33</v>
      </c>
      <c r="Y218" t="s">
        <v>33</v>
      </c>
      <c r="Z218" t="s">
        <v>34</v>
      </c>
      <c r="AA218" t="s">
        <v>33</v>
      </c>
      <c r="AB218" t="s">
        <v>45</v>
      </c>
      <c r="AC218">
        <v>0</v>
      </c>
      <c r="AD218">
        <v>0</v>
      </c>
      <c r="AE218" t="s">
        <v>39</v>
      </c>
      <c r="AF218" t="str">
        <f>_xlfn.XLOOKUP(DermAI_Data[[#This Row],[diagnostic]],Diagnosis_lookup!$A$2:$A$7,Diagnosis_lookup!$B$2:$B$7,"Not Found")</f>
        <v>Seborreic keratosis</v>
      </c>
    </row>
    <row r="219" spans="1:32" x14ac:dyDescent="0.25">
      <c r="A219" t="s">
        <v>283</v>
      </c>
      <c r="B219">
        <v>51</v>
      </c>
      <c r="C219" t="s">
        <v>51</v>
      </c>
      <c r="D219" t="s">
        <v>32</v>
      </c>
      <c r="E219" t="s">
        <v>33</v>
      </c>
      <c r="F219" t="s">
        <v>33</v>
      </c>
      <c r="G219" t="s">
        <v>33</v>
      </c>
      <c r="H219" t="s">
        <v>33</v>
      </c>
      <c r="I219" t="s">
        <v>33</v>
      </c>
      <c r="J219" t="s">
        <v>33</v>
      </c>
      <c r="K219" t="s">
        <v>33</v>
      </c>
      <c r="L219" t="s">
        <v>42</v>
      </c>
      <c r="M219" t="s">
        <v>42</v>
      </c>
      <c r="N219">
        <v>1395</v>
      </c>
      <c r="O219">
        <v>0</v>
      </c>
      <c r="P219" t="s">
        <v>36</v>
      </c>
      <c r="Q219">
        <v>0</v>
      </c>
      <c r="R219">
        <v>0</v>
      </c>
      <c r="S219">
        <v>0</v>
      </c>
      <c r="T219" t="s">
        <v>44</v>
      </c>
      <c r="U219" t="s">
        <v>33</v>
      </c>
      <c r="V219" t="s">
        <v>33</v>
      </c>
      <c r="W219" t="s">
        <v>33</v>
      </c>
      <c r="X219" t="s">
        <v>33</v>
      </c>
      <c r="Y219" t="s">
        <v>33</v>
      </c>
      <c r="Z219" t="s">
        <v>33</v>
      </c>
      <c r="AA219" t="s">
        <v>33</v>
      </c>
      <c r="AB219" t="s">
        <v>48</v>
      </c>
      <c r="AC219">
        <v>0</v>
      </c>
      <c r="AD219">
        <v>0</v>
      </c>
      <c r="AE219" t="s">
        <v>39</v>
      </c>
      <c r="AF219" t="str">
        <f>_xlfn.XLOOKUP(DermAI_Data[[#This Row],[diagnostic]],Diagnosis_lookup!$A$2:$A$7,Diagnosis_lookup!$B$2:$B$7,"Not Found")</f>
        <v>Actinic keratosis</v>
      </c>
    </row>
    <row r="220" spans="1:32" x14ac:dyDescent="0.25">
      <c r="A220" t="s">
        <v>284</v>
      </c>
      <c r="B220">
        <v>62</v>
      </c>
      <c r="C220" t="s">
        <v>41</v>
      </c>
      <c r="D220" t="s">
        <v>32</v>
      </c>
      <c r="E220" t="s">
        <v>33</v>
      </c>
      <c r="F220" t="s">
        <v>33</v>
      </c>
      <c r="G220" t="s">
        <v>33</v>
      </c>
      <c r="H220" t="s">
        <v>33</v>
      </c>
      <c r="I220" t="s">
        <v>33</v>
      </c>
      <c r="J220" t="s">
        <v>33</v>
      </c>
      <c r="K220" t="s">
        <v>33</v>
      </c>
      <c r="L220" t="s">
        <v>42</v>
      </c>
      <c r="M220" t="s">
        <v>42</v>
      </c>
      <c r="N220">
        <v>1397</v>
      </c>
      <c r="O220">
        <v>0</v>
      </c>
      <c r="P220" t="s">
        <v>47</v>
      </c>
      <c r="Q220">
        <v>0</v>
      </c>
      <c r="R220">
        <v>0</v>
      </c>
      <c r="S220">
        <v>0</v>
      </c>
      <c r="T220" t="s">
        <v>44</v>
      </c>
      <c r="U220" t="s">
        <v>34</v>
      </c>
      <c r="V220" t="s">
        <v>33</v>
      </c>
      <c r="W220" t="s">
        <v>33</v>
      </c>
      <c r="X220" t="s">
        <v>33</v>
      </c>
      <c r="Y220" t="s">
        <v>33</v>
      </c>
      <c r="Z220" t="s">
        <v>33</v>
      </c>
      <c r="AA220" t="s">
        <v>33</v>
      </c>
      <c r="AB220" t="s">
        <v>48</v>
      </c>
      <c r="AC220">
        <v>0</v>
      </c>
      <c r="AD220">
        <v>0</v>
      </c>
      <c r="AE220" t="s">
        <v>39</v>
      </c>
      <c r="AF220" t="str">
        <f>_xlfn.XLOOKUP(DermAI_Data[[#This Row],[diagnostic]],Diagnosis_lookup!$A$2:$A$7,Diagnosis_lookup!$B$2:$B$7,"Not Found")</f>
        <v>Actinic keratosis</v>
      </c>
    </row>
    <row r="221" spans="1:32" x14ac:dyDescent="0.25">
      <c r="A221" t="s">
        <v>285</v>
      </c>
      <c r="B221">
        <v>81</v>
      </c>
      <c r="C221" t="s">
        <v>41</v>
      </c>
      <c r="D221" t="s">
        <v>32</v>
      </c>
      <c r="E221" t="s">
        <v>33</v>
      </c>
      <c r="F221" t="s">
        <v>33</v>
      </c>
      <c r="G221" t="s">
        <v>33</v>
      </c>
      <c r="H221" t="s">
        <v>33</v>
      </c>
      <c r="I221" t="s">
        <v>33</v>
      </c>
      <c r="J221" t="s">
        <v>33</v>
      </c>
      <c r="K221" t="s">
        <v>33</v>
      </c>
      <c r="L221" t="s">
        <v>42</v>
      </c>
      <c r="M221" t="s">
        <v>42</v>
      </c>
      <c r="N221">
        <v>1402</v>
      </c>
      <c r="O221">
        <v>0</v>
      </c>
      <c r="P221" t="s">
        <v>47</v>
      </c>
      <c r="Q221">
        <v>0</v>
      </c>
      <c r="R221">
        <v>0</v>
      </c>
      <c r="S221">
        <v>0</v>
      </c>
      <c r="T221" t="s">
        <v>44</v>
      </c>
      <c r="U221" t="s">
        <v>34</v>
      </c>
      <c r="V221" t="s">
        <v>33</v>
      </c>
      <c r="W221" t="s">
        <v>33</v>
      </c>
      <c r="X221" t="s">
        <v>33</v>
      </c>
      <c r="Y221" t="s">
        <v>33</v>
      </c>
      <c r="Z221" t="s">
        <v>33</v>
      </c>
      <c r="AA221" t="s">
        <v>33</v>
      </c>
      <c r="AB221" t="s">
        <v>48</v>
      </c>
      <c r="AC221">
        <v>0</v>
      </c>
      <c r="AD221">
        <v>0</v>
      </c>
      <c r="AE221" t="s">
        <v>39</v>
      </c>
      <c r="AF221" t="str">
        <f>_xlfn.XLOOKUP(DermAI_Data[[#This Row],[diagnostic]],Diagnosis_lookup!$A$2:$A$7,Diagnosis_lookup!$B$2:$B$7,"Not Found")</f>
        <v>Actinic keratosis</v>
      </c>
    </row>
    <row r="222" spans="1:32" x14ac:dyDescent="0.25">
      <c r="A222" t="s">
        <v>286</v>
      </c>
      <c r="B222">
        <v>68</v>
      </c>
      <c r="C222" t="s">
        <v>41</v>
      </c>
      <c r="D222" t="s">
        <v>32</v>
      </c>
      <c r="E222" t="s">
        <v>33</v>
      </c>
      <c r="F222" t="s">
        <v>33</v>
      </c>
      <c r="G222" t="s">
        <v>33</v>
      </c>
      <c r="H222" t="s">
        <v>33</v>
      </c>
      <c r="I222" t="s">
        <v>33</v>
      </c>
      <c r="J222" t="s">
        <v>33</v>
      </c>
      <c r="K222" t="s">
        <v>33</v>
      </c>
      <c r="L222" t="s">
        <v>42</v>
      </c>
      <c r="M222" t="s">
        <v>42</v>
      </c>
      <c r="N222">
        <v>1404</v>
      </c>
      <c r="O222">
        <v>0</v>
      </c>
      <c r="P222" t="s">
        <v>43</v>
      </c>
      <c r="Q222">
        <v>0</v>
      </c>
      <c r="R222">
        <v>0</v>
      </c>
      <c r="S222">
        <v>0</v>
      </c>
      <c r="T222" t="s">
        <v>44</v>
      </c>
      <c r="U222" t="s">
        <v>33</v>
      </c>
      <c r="V222" t="s">
        <v>33</v>
      </c>
      <c r="W222" t="s">
        <v>33</v>
      </c>
      <c r="X222" t="s">
        <v>33</v>
      </c>
      <c r="Y222" t="s">
        <v>33</v>
      </c>
      <c r="Z222" t="s">
        <v>34</v>
      </c>
      <c r="AA222" t="s">
        <v>33</v>
      </c>
      <c r="AB222" t="s">
        <v>45</v>
      </c>
      <c r="AC222">
        <v>0</v>
      </c>
      <c r="AD222">
        <v>0</v>
      </c>
      <c r="AE222" t="s">
        <v>39</v>
      </c>
      <c r="AF222" t="str">
        <f>_xlfn.XLOOKUP(DermAI_Data[[#This Row],[diagnostic]],Diagnosis_lookup!$A$2:$A$7,Diagnosis_lookup!$B$2:$B$7,"Not Found")</f>
        <v>Seborreic keratosis</v>
      </c>
    </row>
    <row r="223" spans="1:32" x14ac:dyDescent="0.25">
      <c r="A223" t="s">
        <v>287</v>
      </c>
      <c r="B223">
        <v>71</v>
      </c>
      <c r="C223" t="s">
        <v>41</v>
      </c>
      <c r="D223" t="s">
        <v>32</v>
      </c>
      <c r="E223" t="s">
        <v>33</v>
      </c>
      <c r="F223" t="s">
        <v>34</v>
      </c>
      <c r="G223" t="s">
        <v>33</v>
      </c>
      <c r="H223" t="s">
        <v>33</v>
      </c>
      <c r="I223" t="s">
        <v>33</v>
      </c>
      <c r="J223" t="s">
        <v>34</v>
      </c>
      <c r="K223" t="s">
        <v>34</v>
      </c>
      <c r="L223" t="s">
        <v>52</v>
      </c>
      <c r="M223" t="s">
        <v>52</v>
      </c>
      <c r="N223">
        <v>209</v>
      </c>
      <c r="O223">
        <v>2</v>
      </c>
      <c r="P223" t="s">
        <v>36</v>
      </c>
      <c r="Q223">
        <v>7</v>
      </c>
      <c r="R223">
        <v>5</v>
      </c>
      <c r="S223">
        <v>6</v>
      </c>
      <c r="T223" t="s">
        <v>37</v>
      </c>
      <c r="U223" t="s">
        <v>34</v>
      </c>
      <c r="V223" t="s">
        <v>34</v>
      </c>
      <c r="W223" t="s">
        <v>33</v>
      </c>
      <c r="X223" t="s">
        <v>33</v>
      </c>
      <c r="Y223" t="s">
        <v>33</v>
      </c>
      <c r="Z223" t="s">
        <v>34</v>
      </c>
      <c r="AA223" t="s">
        <v>34</v>
      </c>
      <c r="AB223" t="s">
        <v>55</v>
      </c>
      <c r="AC223">
        <v>1</v>
      </c>
      <c r="AD223">
        <v>6</v>
      </c>
      <c r="AE223" t="s">
        <v>56</v>
      </c>
      <c r="AF223" t="str">
        <f>_xlfn.XLOOKUP(DermAI_Data[[#This Row],[diagnostic]],Diagnosis_lookup!$A$2:$A$7,Diagnosis_lookup!$B$2:$B$7,"Not Found")</f>
        <v>Basal cell carcinoma</v>
      </c>
    </row>
    <row r="224" spans="1:32" x14ac:dyDescent="0.25">
      <c r="A224" t="s">
        <v>288</v>
      </c>
      <c r="B224">
        <v>86</v>
      </c>
      <c r="C224" t="s">
        <v>41</v>
      </c>
      <c r="D224" t="s">
        <v>32</v>
      </c>
      <c r="E224" t="s">
        <v>33</v>
      </c>
      <c r="F224" t="s">
        <v>33</v>
      </c>
      <c r="G224" t="s">
        <v>33</v>
      </c>
      <c r="H224" t="s">
        <v>33</v>
      </c>
      <c r="I224" t="s">
        <v>33</v>
      </c>
      <c r="J224" t="s">
        <v>33</v>
      </c>
      <c r="K224" t="s">
        <v>33</v>
      </c>
      <c r="L224" t="s">
        <v>42</v>
      </c>
      <c r="M224" t="s">
        <v>42</v>
      </c>
      <c r="N224">
        <v>1410</v>
      </c>
      <c r="O224">
        <v>0</v>
      </c>
      <c r="P224" t="s">
        <v>68</v>
      </c>
      <c r="Q224">
        <v>0</v>
      </c>
      <c r="R224">
        <v>0</v>
      </c>
      <c r="S224">
        <v>0</v>
      </c>
      <c r="T224" t="s">
        <v>44</v>
      </c>
      <c r="U224" t="s">
        <v>34</v>
      </c>
      <c r="V224" t="s">
        <v>34</v>
      </c>
      <c r="W224" t="s">
        <v>33</v>
      </c>
      <c r="X224" t="s">
        <v>33</v>
      </c>
      <c r="Y224" t="s">
        <v>33</v>
      </c>
      <c r="Z224" t="s">
        <v>34</v>
      </c>
      <c r="AA224" t="s">
        <v>33</v>
      </c>
      <c r="AB224" t="s">
        <v>48</v>
      </c>
      <c r="AC224">
        <v>0</v>
      </c>
      <c r="AD224">
        <v>0</v>
      </c>
      <c r="AE224" t="s">
        <v>39</v>
      </c>
      <c r="AF224" t="str">
        <f>_xlfn.XLOOKUP(DermAI_Data[[#This Row],[diagnostic]],Diagnosis_lookup!$A$2:$A$7,Diagnosis_lookup!$B$2:$B$7,"Not Found")</f>
        <v>Actinic keratosis</v>
      </c>
    </row>
    <row r="225" spans="1:32" x14ac:dyDescent="0.25">
      <c r="A225" t="s">
        <v>289</v>
      </c>
      <c r="B225">
        <v>63</v>
      </c>
      <c r="C225" t="s">
        <v>41</v>
      </c>
      <c r="D225" t="s">
        <v>32</v>
      </c>
      <c r="E225" t="s">
        <v>33</v>
      </c>
      <c r="F225" t="s">
        <v>33</v>
      </c>
      <c r="G225" t="s">
        <v>33</v>
      </c>
      <c r="H225" t="s">
        <v>33</v>
      </c>
      <c r="I225" t="s">
        <v>33</v>
      </c>
      <c r="J225" t="s">
        <v>33</v>
      </c>
      <c r="K225" t="s">
        <v>33</v>
      </c>
      <c r="L225" t="s">
        <v>42</v>
      </c>
      <c r="M225" t="s">
        <v>42</v>
      </c>
      <c r="N225">
        <v>1414</v>
      </c>
      <c r="O225">
        <v>0</v>
      </c>
      <c r="P225" t="s">
        <v>81</v>
      </c>
      <c r="Q225">
        <v>0</v>
      </c>
      <c r="R225">
        <v>0</v>
      </c>
      <c r="S225">
        <v>0</v>
      </c>
      <c r="T225" t="s">
        <v>44</v>
      </c>
      <c r="U225" t="s">
        <v>34</v>
      </c>
      <c r="V225" t="s">
        <v>33</v>
      </c>
      <c r="W225" t="s">
        <v>33</v>
      </c>
      <c r="X225" t="s">
        <v>33</v>
      </c>
      <c r="Y225" t="s">
        <v>33</v>
      </c>
      <c r="Z225" t="s">
        <v>34</v>
      </c>
      <c r="AA225" t="s">
        <v>33</v>
      </c>
      <c r="AB225" t="s">
        <v>48</v>
      </c>
      <c r="AC225">
        <v>0</v>
      </c>
      <c r="AD225">
        <v>0</v>
      </c>
      <c r="AE225" t="s">
        <v>39</v>
      </c>
      <c r="AF225" t="str">
        <f>_xlfn.XLOOKUP(DermAI_Data[[#This Row],[diagnostic]],Diagnosis_lookup!$A$2:$A$7,Diagnosis_lookup!$B$2:$B$7,"Not Found")</f>
        <v>Actinic keratosis</v>
      </c>
    </row>
    <row r="226" spans="1:32" x14ac:dyDescent="0.25">
      <c r="A226" t="s">
        <v>290</v>
      </c>
      <c r="B226">
        <v>75</v>
      </c>
      <c r="C226" t="s">
        <v>41</v>
      </c>
      <c r="D226" t="s">
        <v>32</v>
      </c>
      <c r="E226" t="s">
        <v>33</v>
      </c>
      <c r="F226" t="s">
        <v>33</v>
      </c>
      <c r="G226" t="s">
        <v>33</v>
      </c>
      <c r="H226" t="s">
        <v>33</v>
      </c>
      <c r="I226" t="s">
        <v>33</v>
      </c>
      <c r="J226" t="s">
        <v>33</v>
      </c>
      <c r="K226" t="s">
        <v>33</v>
      </c>
      <c r="L226" t="s">
        <v>42</v>
      </c>
      <c r="M226" t="s">
        <v>42</v>
      </c>
      <c r="N226">
        <v>1421</v>
      </c>
      <c r="O226">
        <v>0</v>
      </c>
      <c r="P226" t="s">
        <v>81</v>
      </c>
      <c r="Q226">
        <v>0</v>
      </c>
      <c r="R226">
        <v>0</v>
      </c>
      <c r="S226">
        <v>0</v>
      </c>
      <c r="T226" t="s">
        <v>44</v>
      </c>
      <c r="U226" t="s">
        <v>34</v>
      </c>
      <c r="V226" t="s">
        <v>33</v>
      </c>
      <c r="W226" t="s">
        <v>33</v>
      </c>
      <c r="X226" t="s">
        <v>33</v>
      </c>
      <c r="Y226" t="s">
        <v>33</v>
      </c>
      <c r="Z226" t="s">
        <v>33</v>
      </c>
      <c r="AA226" t="s">
        <v>33</v>
      </c>
      <c r="AB226" t="s">
        <v>48</v>
      </c>
      <c r="AC226">
        <v>0</v>
      </c>
      <c r="AD226">
        <v>0</v>
      </c>
      <c r="AE226" t="s">
        <v>39</v>
      </c>
      <c r="AF226" t="str">
        <f>_xlfn.XLOOKUP(DermAI_Data[[#This Row],[diagnostic]],Diagnosis_lookup!$A$2:$A$7,Diagnosis_lookup!$B$2:$B$7,"Not Found")</f>
        <v>Actinic keratosis</v>
      </c>
    </row>
    <row r="227" spans="1:32" x14ac:dyDescent="0.25">
      <c r="A227" t="s">
        <v>291</v>
      </c>
      <c r="B227">
        <v>75</v>
      </c>
      <c r="C227" t="s">
        <v>41</v>
      </c>
      <c r="D227" t="s">
        <v>32</v>
      </c>
      <c r="E227" t="s">
        <v>33</v>
      </c>
      <c r="F227" t="s">
        <v>33</v>
      </c>
      <c r="G227" t="s">
        <v>33</v>
      </c>
      <c r="H227" t="s">
        <v>33</v>
      </c>
      <c r="I227" t="s">
        <v>33</v>
      </c>
      <c r="J227" t="s">
        <v>33</v>
      </c>
      <c r="K227" t="s">
        <v>33</v>
      </c>
      <c r="L227" t="s">
        <v>42</v>
      </c>
      <c r="M227" t="s">
        <v>42</v>
      </c>
      <c r="N227">
        <v>1429</v>
      </c>
      <c r="O227">
        <v>0</v>
      </c>
      <c r="P227" t="s">
        <v>63</v>
      </c>
      <c r="Q227">
        <v>0</v>
      </c>
      <c r="R227">
        <v>0</v>
      </c>
      <c r="S227">
        <v>0</v>
      </c>
      <c r="T227" t="s">
        <v>44</v>
      </c>
      <c r="U227" t="s">
        <v>34</v>
      </c>
      <c r="V227" t="s">
        <v>33</v>
      </c>
      <c r="W227" t="s">
        <v>33</v>
      </c>
      <c r="X227" t="s">
        <v>33</v>
      </c>
      <c r="Y227" t="s">
        <v>34</v>
      </c>
      <c r="Z227" t="s">
        <v>33</v>
      </c>
      <c r="AA227" t="s">
        <v>33</v>
      </c>
      <c r="AB227" t="s">
        <v>48</v>
      </c>
      <c r="AC227">
        <v>0</v>
      </c>
      <c r="AD227">
        <v>0</v>
      </c>
      <c r="AE227" t="s">
        <v>39</v>
      </c>
      <c r="AF227" t="str">
        <f>_xlfn.XLOOKUP(DermAI_Data[[#This Row],[diagnostic]],Diagnosis_lookup!$A$2:$A$7,Diagnosis_lookup!$B$2:$B$7,"Not Found")</f>
        <v>Actinic keratosis</v>
      </c>
    </row>
    <row r="228" spans="1:32" x14ac:dyDescent="0.25">
      <c r="A228" t="s">
        <v>292</v>
      </c>
      <c r="B228">
        <v>77</v>
      </c>
      <c r="C228" t="s">
        <v>41</v>
      </c>
      <c r="D228" t="s">
        <v>32</v>
      </c>
      <c r="E228" t="s">
        <v>33</v>
      </c>
      <c r="F228" t="s">
        <v>33</v>
      </c>
      <c r="G228" t="s">
        <v>33</v>
      </c>
      <c r="H228" t="s">
        <v>33</v>
      </c>
      <c r="I228" t="s">
        <v>33</v>
      </c>
      <c r="J228" t="s">
        <v>33</v>
      </c>
      <c r="K228" t="s">
        <v>33</v>
      </c>
      <c r="L228" t="s">
        <v>42</v>
      </c>
      <c r="M228" t="s">
        <v>42</v>
      </c>
      <c r="N228">
        <v>1439</v>
      </c>
      <c r="O228">
        <v>0</v>
      </c>
      <c r="P228" t="s">
        <v>47</v>
      </c>
      <c r="Q228">
        <v>0</v>
      </c>
      <c r="R228">
        <v>0</v>
      </c>
      <c r="S228">
        <v>0</v>
      </c>
      <c r="T228" t="s">
        <v>44</v>
      </c>
      <c r="U228" t="s">
        <v>33</v>
      </c>
      <c r="V228" t="s">
        <v>33</v>
      </c>
      <c r="W228" t="s">
        <v>33</v>
      </c>
      <c r="X228" t="s">
        <v>33</v>
      </c>
      <c r="Y228" t="s">
        <v>33</v>
      </c>
      <c r="Z228" t="s">
        <v>33</v>
      </c>
      <c r="AA228" t="s">
        <v>33</v>
      </c>
      <c r="AB228" t="s">
        <v>48</v>
      </c>
      <c r="AC228">
        <v>0</v>
      </c>
      <c r="AD228">
        <v>0</v>
      </c>
      <c r="AE228" t="s">
        <v>39</v>
      </c>
      <c r="AF228" t="str">
        <f>_xlfn.XLOOKUP(DermAI_Data[[#This Row],[diagnostic]],Diagnosis_lookup!$A$2:$A$7,Diagnosis_lookup!$B$2:$B$7,"Not Found")</f>
        <v>Actinic keratosis</v>
      </c>
    </row>
    <row r="229" spans="1:32" x14ac:dyDescent="0.25">
      <c r="A229" t="s">
        <v>293</v>
      </c>
      <c r="B229">
        <v>86</v>
      </c>
      <c r="C229" t="s">
        <v>41</v>
      </c>
      <c r="D229" t="s">
        <v>32</v>
      </c>
      <c r="E229" t="s">
        <v>33</v>
      </c>
      <c r="F229" t="s">
        <v>33</v>
      </c>
      <c r="G229" t="s">
        <v>33</v>
      </c>
      <c r="H229" t="s">
        <v>33</v>
      </c>
      <c r="I229" t="s">
        <v>33</v>
      </c>
      <c r="J229" t="s">
        <v>33</v>
      </c>
      <c r="K229" t="s">
        <v>33</v>
      </c>
      <c r="L229" t="s">
        <v>42</v>
      </c>
      <c r="M229" t="s">
        <v>42</v>
      </c>
      <c r="N229">
        <v>1447</v>
      </c>
      <c r="O229">
        <v>0</v>
      </c>
      <c r="P229" t="s">
        <v>59</v>
      </c>
      <c r="Q229">
        <v>0</v>
      </c>
      <c r="R229">
        <v>0</v>
      </c>
      <c r="S229">
        <v>0</v>
      </c>
      <c r="T229" t="s">
        <v>44</v>
      </c>
      <c r="U229" t="s">
        <v>33</v>
      </c>
      <c r="V229" t="s">
        <v>34</v>
      </c>
      <c r="W229" t="s">
        <v>33</v>
      </c>
      <c r="X229" t="s">
        <v>33</v>
      </c>
      <c r="Y229" t="s">
        <v>33</v>
      </c>
      <c r="Z229" t="s">
        <v>34</v>
      </c>
      <c r="AA229" t="s">
        <v>33</v>
      </c>
      <c r="AB229" t="s">
        <v>45</v>
      </c>
      <c r="AC229">
        <v>0</v>
      </c>
      <c r="AD229">
        <v>0</v>
      </c>
      <c r="AE229" t="s">
        <v>39</v>
      </c>
      <c r="AF229" t="str">
        <f>_xlfn.XLOOKUP(DermAI_Data[[#This Row],[diagnostic]],Diagnosis_lookup!$A$2:$A$7,Diagnosis_lookup!$B$2:$B$7,"Not Found")</f>
        <v>Seborreic keratosis</v>
      </c>
    </row>
    <row r="230" spans="1:32" x14ac:dyDescent="0.25">
      <c r="A230" t="s">
        <v>294</v>
      </c>
      <c r="B230">
        <v>84</v>
      </c>
      <c r="C230" t="s">
        <v>41</v>
      </c>
      <c r="D230" t="s">
        <v>32</v>
      </c>
      <c r="E230" t="s">
        <v>33</v>
      </c>
      <c r="F230" t="s">
        <v>33</v>
      </c>
      <c r="G230" t="s">
        <v>33</v>
      </c>
      <c r="H230" t="s">
        <v>33</v>
      </c>
      <c r="I230" t="s">
        <v>33</v>
      </c>
      <c r="J230" t="s">
        <v>33</v>
      </c>
      <c r="K230" t="s">
        <v>33</v>
      </c>
      <c r="L230" t="s">
        <v>42</v>
      </c>
      <c r="M230" t="s">
        <v>42</v>
      </c>
      <c r="N230">
        <v>1460</v>
      </c>
      <c r="O230">
        <v>0</v>
      </c>
      <c r="P230" t="s">
        <v>63</v>
      </c>
      <c r="Q230">
        <v>0</v>
      </c>
      <c r="R230">
        <v>0</v>
      </c>
      <c r="S230">
        <v>0</v>
      </c>
      <c r="T230" t="s">
        <v>44</v>
      </c>
      <c r="U230" t="s">
        <v>34</v>
      </c>
      <c r="V230" t="s">
        <v>33</v>
      </c>
      <c r="W230" t="s">
        <v>33</v>
      </c>
      <c r="X230" t="s">
        <v>33</v>
      </c>
      <c r="Y230" t="s">
        <v>33</v>
      </c>
      <c r="Z230" t="s">
        <v>34</v>
      </c>
      <c r="AA230" t="s">
        <v>33</v>
      </c>
      <c r="AB230" t="s">
        <v>45</v>
      </c>
      <c r="AC230">
        <v>0</v>
      </c>
      <c r="AD230">
        <v>0</v>
      </c>
      <c r="AE230" t="s">
        <v>39</v>
      </c>
      <c r="AF230" t="str">
        <f>_xlfn.XLOOKUP(DermAI_Data[[#This Row],[diagnostic]],Diagnosis_lookup!$A$2:$A$7,Diagnosis_lookup!$B$2:$B$7,"Not Found")</f>
        <v>Seborreic keratosis</v>
      </c>
    </row>
    <row r="231" spans="1:32" x14ac:dyDescent="0.25">
      <c r="A231" t="s">
        <v>295</v>
      </c>
      <c r="B231">
        <v>62</v>
      </c>
      <c r="C231" t="s">
        <v>41</v>
      </c>
      <c r="D231" t="s">
        <v>32</v>
      </c>
      <c r="E231" t="s">
        <v>33</v>
      </c>
      <c r="F231" t="s">
        <v>33</v>
      </c>
      <c r="G231" t="s">
        <v>33</v>
      </c>
      <c r="H231" t="s">
        <v>33</v>
      </c>
      <c r="I231" t="s">
        <v>33</v>
      </c>
      <c r="J231" t="s">
        <v>33</v>
      </c>
      <c r="K231" t="s">
        <v>33</v>
      </c>
      <c r="L231" t="s">
        <v>42</v>
      </c>
      <c r="M231" t="s">
        <v>42</v>
      </c>
      <c r="N231">
        <v>1464</v>
      </c>
      <c r="O231">
        <v>0</v>
      </c>
      <c r="P231" t="s">
        <v>63</v>
      </c>
      <c r="Q231">
        <v>0</v>
      </c>
      <c r="R231">
        <v>0</v>
      </c>
      <c r="S231">
        <v>0</v>
      </c>
      <c r="T231" t="s">
        <v>44</v>
      </c>
      <c r="U231" t="s">
        <v>34</v>
      </c>
      <c r="V231" t="s">
        <v>33</v>
      </c>
      <c r="W231" t="s">
        <v>33</v>
      </c>
      <c r="X231" t="s">
        <v>33</v>
      </c>
      <c r="Y231" t="s">
        <v>33</v>
      </c>
      <c r="Z231" t="s">
        <v>33</v>
      </c>
      <c r="AA231" t="s">
        <v>33</v>
      </c>
      <c r="AB231" t="s">
        <v>48</v>
      </c>
      <c r="AC231">
        <v>0</v>
      </c>
      <c r="AD231">
        <v>0</v>
      </c>
      <c r="AE231" t="s">
        <v>39</v>
      </c>
      <c r="AF231" t="str">
        <f>_xlfn.XLOOKUP(DermAI_Data[[#This Row],[diagnostic]],Diagnosis_lookup!$A$2:$A$7,Diagnosis_lookup!$B$2:$B$7,"Not Found")</f>
        <v>Actinic keratosis</v>
      </c>
    </row>
    <row r="232" spans="1:32" x14ac:dyDescent="0.25">
      <c r="A232" t="s">
        <v>296</v>
      </c>
      <c r="B232">
        <v>56</v>
      </c>
      <c r="C232" t="s">
        <v>51</v>
      </c>
      <c r="D232" t="s">
        <v>32</v>
      </c>
      <c r="E232" t="s">
        <v>33</v>
      </c>
      <c r="F232" t="s">
        <v>33</v>
      </c>
      <c r="G232" t="s">
        <v>33</v>
      </c>
      <c r="H232" t="s">
        <v>33</v>
      </c>
      <c r="I232" t="s">
        <v>33</v>
      </c>
      <c r="J232" t="s">
        <v>33</v>
      </c>
      <c r="K232" t="s">
        <v>33</v>
      </c>
      <c r="L232" t="s">
        <v>42</v>
      </c>
      <c r="M232" t="s">
        <v>42</v>
      </c>
      <c r="N232">
        <v>1472</v>
      </c>
      <c r="O232">
        <v>0</v>
      </c>
      <c r="P232" t="s">
        <v>36</v>
      </c>
      <c r="Q232">
        <v>0</v>
      </c>
      <c r="R232">
        <v>0</v>
      </c>
      <c r="S232">
        <v>0</v>
      </c>
      <c r="T232" t="s">
        <v>44</v>
      </c>
      <c r="U232" t="s">
        <v>34</v>
      </c>
      <c r="V232" t="s">
        <v>33</v>
      </c>
      <c r="W232" t="s">
        <v>33</v>
      </c>
      <c r="X232" t="s">
        <v>33</v>
      </c>
      <c r="Y232" t="s">
        <v>33</v>
      </c>
      <c r="Z232" t="s">
        <v>33</v>
      </c>
      <c r="AA232" t="s">
        <v>33</v>
      </c>
      <c r="AB232" t="s">
        <v>48</v>
      </c>
      <c r="AC232">
        <v>0</v>
      </c>
      <c r="AD232">
        <v>0</v>
      </c>
      <c r="AE232" t="s">
        <v>39</v>
      </c>
      <c r="AF232" t="str">
        <f>_xlfn.XLOOKUP(DermAI_Data[[#This Row],[diagnostic]],Diagnosis_lookup!$A$2:$A$7,Diagnosis_lookup!$B$2:$B$7,"Not Found")</f>
        <v>Actinic keratosis</v>
      </c>
    </row>
    <row r="233" spans="1:32" x14ac:dyDescent="0.25">
      <c r="A233" t="s">
        <v>297</v>
      </c>
      <c r="B233">
        <v>47</v>
      </c>
      <c r="C233" t="s">
        <v>51</v>
      </c>
      <c r="D233" t="s">
        <v>32</v>
      </c>
      <c r="E233" t="s">
        <v>33</v>
      </c>
      <c r="F233" t="s">
        <v>33</v>
      </c>
      <c r="G233" t="s">
        <v>33</v>
      </c>
      <c r="H233" t="s">
        <v>33</v>
      </c>
      <c r="I233" t="s">
        <v>33</v>
      </c>
      <c r="J233" t="s">
        <v>33</v>
      </c>
      <c r="K233" t="s">
        <v>33</v>
      </c>
      <c r="L233" t="s">
        <v>42</v>
      </c>
      <c r="M233" t="s">
        <v>42</v>
      </c>
      <c r="N233">
        <v>1485</v>
      </c>
      <c r="O233">
        <v>0</v>
      </c>
      <c r="P233" t="s">
        <v>47</v>
      </c>
      <c r="Q233">
        <v>0</v>
      </c>
      <c r="R233">
        <v>0</v>
      </c>
      <c r="S233">
        <v>0</v>
      </c>
      <c r="T233" t="s">
        <v>44</v>
      </c>
      <c r="U233" t="s">
        <v>34</v>
      </c>
      <c r="V233" t="s">
        <v>33</v>
      </c>
      <c r="W233" t="s">
        <v>33</v>
      </c>
      <c r="X233" t="s">
        <v>33</v>
      </c>
      <c r="Y233" t="s">
        <v>33</v>
      </c>
      <c r="Z233" t="s">
        <v>33</v>
      </c>
      <c r="AA233" t="s">
        <v>33</v>
      </c>
      <c r="AB233" t="s">
        <v>48</v>
      </c>
      <c r="AC233">
        <v>0</v>
      </c>
      <c r="AD233">
        <v>0</v>
      </c>
      <c r="AE233" t="s">
        <v>39</v>
      </c>
      <c r="AF233" t="str">
        <f>_xlfn.XLOOKUP(DermAI_Data[[#This Row],[diagnostic]],Diagnosis_lookup!$A$2:$A$7,Diagnosis_lookup!$B$2:$B$7,"Not Found")</f>
        <v>Actinic keratosis</v>
      </c>
    </row>
    <row r="234" spans="1:32" x14ac:dyDescent="0.25">
      <c r="A234" t="s">
        <v>298</v>
      </c>
      <c r="B234">
        <v>68</v>
      </c>
      <c r="C234" t="s">
        <v>41</v>
      </c>
      <c r="D234" t="s">
        <v>32</v>
      </c>
      <c r="E234" t="s">
        <v>33</v>
      </c>
      <c r="F234" t="s">
        <v>33</v>
      </c>
      <c r="G234" t="s">
        <v>33</v>
      </c>
      <c r="H234" t="s">
        <v>33</v>
      </c>
      <c r="I234" t="s">
        <v>33</v>
      </c>
      <c r="J234" t="s">
        <v>33</v>
      </c>
      <c r="K234" t="s">
        <v>33</v>
      </c>
      <c r="L234" t="s">
        <v>42</v>
      </c>
      <c r="M234" t="s">
        <v>42</v>
      </c>
      <c r="N234">
        <v>1489</v>
      </c>
      <c r="O234">
        <v>0</v>
      </c>
      <c r="P234" t="s">
        <v>47</v>
      </c>
      <c r="Q234">
        <v>0</v>
      </c>
      <c r="R234">
        <v>0</v>
      </c>
      <c r="S234">
        <v>0</v>
      </c>
      <c r="T234" t="s">
        <v>44</v>
      </c>
      <c r="U234" t="s">
        <v>34</v>
      </c>
      <c r="V234" t="s">
        <v>33</v>
      </c>
      <c r="W234" t="s">
        <v>33</v>
      </c>
      <c r="X234" t="s">
        <v>33</v>
      </c>
      <c r="Y234" t="s">
        <v>33</v>
      </c>
      <c r="Z234" t="s">
        <v>33</v>
      </c>
      <c r="AA234" t="s">
        <v>33</v>
      </c>
      <c r="AB234" t="s">
        <v>48</v>
      </c>
      <c r="AC234">
        <v>0</v>
      </c>
      <c r="AD234">
        <v>0</v>
      </c>
      <c r="AE234" t="s">
        <v>39</v>
      </c>
      <c r="AF234" t="str">
        <f>_xlfn.XLOOKUP(DermAI_Data[[#This Row],[diagnostic]],Diagnosis_lookup!$A$2:$A$7,Diagnosis_lookup!$B$2:$B$7,"Not Found")</f>
        <v>Actinic keratosis</v>
      </c>
    </row>
    <row r="235" spans="1:32" x14ac:dyDescent="0.25">
      <c r="A235" t="s">
        <v>299</v>
      </c>
      <c r="B235">
        <v>58</v>
      </c>
      <c r="C235" t="s">
        <v>51</v>
      </c>
      <c r="D235" t="s">
        <v>32</v>
      </c>
      <c r="E235" t="s">
        <v>33</v>
      </c>
      <c r="F235" t="s">
        <v>33</v>
      </c>
      <c r="G235" t="s">
        <v>33</v>
      </c>
      <c r="H235" t="s">
        <v>33</v>
      </c>
      <c r="I235" t="s">
        <v>33</v>
      </c>
      <c r="J235" t="s">
        <v>33</v>
      </c>
      <c r="K235" t="s">
        <v>33</v>
      </c>
      <c r="L235" t="s">
        <v>42</v>
      </c>
      <c r="M235" t="s">
        <v>42</v>
      </c>
      <c r="N235">
        <v>1491</v>
      </c>
      <c r="O235">
        <v>0</v>
      </c>
      <c r="P235" t="s">
        <v>47</v>
      </c>
      <c r="Q235">
        <v>0</v>
      </c>
      <c r="R235">
        <v>0</v>
      </c>
      <c r="S235">
        <v>0</v>
      </c>
      <c r="T235" t="s">
        <v>44</v>
      </c>
      <c r="U235" t="s">
        <v>34</v>
      </c>
      <c r="V235" t="s">
        <v>33</v>
      </c>
      <c r="W235" t="s">
        <v>33</v>
      </c>
      <c r="X235" t="s">
        <v>33</v>
      </c>
      <c r="Y235" t="s">
        <v>33</v>
      </c>
      <c r="Z235" t="s">
        <v>33</v>
      </c>
      <c r="AA235" t="s">
        <v>33</v>
      </c>
      <c r="AB235" t="s">
        <v>48</v>
      </c>
      <c r="AC235">
        <v>0</v>
      </c>
      <c r="AD235">
        <v>0</v>
      </c>
      <c r="AE235" t="s">
        <v>39</v>
      </c>
      <c r="AF235" t="str">
        <f>_xlfn.XLOOKUP(DermAI_Data[[#This Row],[diagnostic]],Diagnosis_lookup!$A$2:$A$7,Diagnosis_lookup!$B$2:$B$7,"Not Found")</f>
        <v>Actinic keratosis</v>
      </c>
    </row>
    <row r="236" spans="1:32" x14ac:dyDescent="0.25">
      <c r="A236" t="s">
        <v>300</v>
      </c>
      <c r="B236">
        <v>71</v>
      </c>
      <c r="C236" t="s">
        <v>41</v>
      </c>
      <c r="D236" t="s">
        <v>32</v>
      </c>
      <c r="E236" t="s">
        <v>34</v>
      </c>
      <c r="F236" t="s">
        <v>34</v>
      </c>
      <c r="G236" t="s">
        <v>34</v>
      </c>
      <c r="H236" t="s">
        <v>34</v>
      </c>
      <c r="I236" t="s">
        <v>34</v>
      </c>
      <c r="J236" t="s">
        <v>33</v>
      </c>
      <c r="K236" t="s">
        <v>33</v>
      </c>
      <c r="L236" t="s">
        <v>35</v>
      </c>
      <c r="M236" t="s">
        <v>35</v>
      </c>
      <c r="N236">
        <v>213</v>
      </c>
      <c r="O236">
        <v>2</v>
      </c>
      <c r="P236" t="s">
        <v>66</v>
      </c>
      <c r="Q236">
        <v>8</v>
      </c>
      <c r="R236">
        <v>7</v>
      </c>
      <c r="S236">
        <v>7.5</v>
      </c>
      <c r="T236" t="s">
        <v>37</v>
      </c>
      <c r="U236" t="s">
        <v>34</v>
      </c>
      <c r="V236" t="s">
        <v>34</v>
      </c>
      <c r="W236" t="s">
        <v>33</v>
      </c>
      <c r="X236" t="s">
        <v>33</v>
      </c>
      <c r="Y236" t="s">
        <v>33</v>
      </c>
      <c r="Z236" t="s">
        <v>34</v>
      </c>
      <c r="AA236" t="s">
        <v>34</v>
      </c>
      <c r="AB236" t="s">
        <v>55</v>
      </c>
      <c r="AC236">
        <v>1</v>
      </c>
      <c r="AD236">
        <v>7.5</v>
      </c>
      <c r="AE236" t="s">
        <v>56</v>
      </c>
      <c r="AF236" t="str">
        <f>_xlfn.XLOOKUP(DermAI_Data[[#This Row],[diagnostic]],Diagnosis_lookup!$A$2:$A$7,Diagnosis_lookup!$B$2:$B$7,"Not Found")</f>
        <v>Basal cell carcinoma</v>
      </c>
    </row>
    <row r="237" spans="1:32" x14ac:dyDescent="0.25">
      <c r="A237" t="s">
        <v>301</v>
      </c>
      <c r="B237">
        <v>58</v>
      </c>
      <c r="C237" t="s">
        <v>51</v>
      </c>
      <c r="D237" t="s">
        <v>32</v>
      </c>
      <c r="E237" t="s">
        <v>33</v>
      </c>
      <c r="F237" t="s">
        <v>33</v>
      </c>
      <c r="G237" t="s">
        <v>33</v>
      </c>
      <c r="H237" t="s">
        <v>33</v>
      </c>
      <c r="I237" t="s">
        <v>33</v>
      </c>
      <c r="J237" t="s">
        <v>33</v>
      </c>
      <c r="K237" t="s">
        <v>33</v>
      </c>
      <c r="L237" t="s">
        <v>42</v>
      </c>
      <c r="M237" t="s">
        <v>42</v>
      </c>
      <c r="N237">
        <v>1495</v>
      </c>
      <c r="O237">
        <v>0</v>
      </c>
      <c r="P237" t="s">
        <v>47</v>
      </c>
      <c r="Q237">
        <v>0</v>
      </c>
      <c r="R237">
        <v>0</v>
      </c>
      <c r="S237">
        <v>0</v>
      </c>
      <c r="T237" t="s">
        <v>44</v>
      </c>
      <c r="U237" t="s">
        <v>34</v>
      </c>
      <c r="V237" t="s">
        <v>33</v>
      </c>
      <c r="W237" t="s">
        <v>33</v>
      </c>
      <c r="X237" t="s">
        <v>33</v>
      </c>
      <c r="Y237" t="s">
        <v>33</v>
      </c>
      <c r="Z237" t="s">
        <v>33</v>
      </c>
      <c r="AA237" t="s">
        <v>33</v>
      </c>
      <c r="AB237" t="s">
        <v>48</v>
      </c>
      <c r="AC237">
        <v>0</v>
      </c>
      <c r="AD237">
        <v>0</v>
      </c>
      <c r="AE237" t="s">
        <v>39</v>
      </c>
      <c r="AF237" t="str">
        <f>_xlfn.XLOOKUP(DermAI_Data[[#This Row],[diagnostic]],Diagnosis_lookup!$A$2:$A$7,Diagnosis_lookup!$B$2:$B$7,"Not Found")</f>
        <v>Actinic keratosis</v>
      </c>
    </row>
    <row r="238" spans="1:32" x14ac:dyDescent="0.25">
      <c r="A238" t="s">
        <v>302</v>
      </c>
      <c r="B238">
        <v>52</v>
      </c>
      <c r="C238" t="s">
        <v>51</v>
      </c>
      <c r="D238" t="s">
        <v>32</v>
      </c>
      <c r="E238" t="s">
        <v>33</v>
      </c>
      <c r="F238" t="s">
        <v>33</v>
      </c>
      <c r="G238" t="s">
        <v>33</v>
      </c>
      <c r="H238" t="s">
        <v>33</v>
      </c>
      <c r="I238" t="s">
        <v>33</v>
      </c>
      <c r="J238" t="s">
        <v>33</v>
      </c>
      <c r="K238" t="s">
        <v>33</v>
      </c>
      <c r="L238" t="s">
        <v>42</v>
      </c>
      <c r="M238" t="s">
        <v>42</v>
      </c>
      <c r="N238">
        <v>1497</v>
      </c>
      <c r="O238">
        <v>0</v>
      </c>
      <c r="P238" t="s">
        <v>47</v>
      </c>
      <c r="Q238">
        <v>0</v>
      </c>
      <c r="R238">
        <v>0</v>
      </c>
      <c r="S238">
        <v>0</v>
      </c>
      <c r="T238" t="s">
        <v>44</v>
      </c>
      <c r="U238" t="s">
        <v>34</v>
      </c>
      <c r="V238" t="s">
        <v>33</v>
      </c>
      <c r="W238" t="s">
        <v>33</v>
      </c>
      <c r="X238" t="s">
        <v>33</v>
      </c>
      <c r="Y238" t="s">
        <v>33</v>
      </c>
      <c r="Z238" t="s">
        <v>33</v>
      </c>
      <c r="AA238" t="s">
        <v>33</v>
      </c>
      <c r="AB238" t="s">
        <v>48</v>
      </c>
      <c r="AC238">
        <v>0</v>
      </c>
      <c r="AD238">
        <v>0</v>
      </c>
      <c r="AE238" t="s">
        <v>39</v>
      </c>
      <c r="AF238" t="str">
        <f>_xlfn.XLOOKUP(DermAI_Data[[#This Row],[diagnostic]],Diagnosis_lookup!$A$2:$A$7,Diagnosis_lookup!$B$2:$B$7,"Not Found")</f>
        <v>Actinic keratosis</v>
      </c>
    </row>
    <row r="239" spans="1:32" x14ac:dyDescent="0.25">
      <c r="A239" t="s">
        <v>303</v>
      </c>
      <c r="B239">
        <v>51</v>
      </c>
      <c r="C239" t="s">
        <v>51</v>
      </c>
      <c r="D239" t="s">
        <v>32</v>
      </c>
      <c r="E239" t="s">
        <v>33</v>
      </c>
      <c r="F239" t="s">
        <v>33</v>
      </c>
      <c r="G239" t="s">
        <v>33</v>
      </c>
      <c r="H239" t="s">
        <v>33</v>
      </c>
      <c r="I239" t="s">
        <v>33</v>
      </c>
      <c r="J239" t="s">
        <v>33</v>
      </c>
      <c r="K239" t="s">
        <v>33</v>
      </c>
      <c r="L239" t="s">
        <v>42</v>
      </c>
      <c r="M239" t="s">
        <v>42</v>
      </c>
      <c r="N239">
        <v>1499</v>
      </c>
      <c r="O239">
        <v>0</v>
      </c>
      <c r="P239" t="s">
        <v>47</v>
      </c>
      <c r="Q239">
        <v>0</v>
      </c>
      <c r="R239">
        <v>0</v>
      </c>
      <c r="S239">
        <v>0</v>
      </c>
      <c r="T239" t="s">
        <v>44</v>
      </c>
      <c r="U239" t="s">
        <v>34</v>
      </c>
      <c r="V239" t="s">
        <v>33</v>
      </c>
      <c r="W239" t="s">
        <v>33</v>
      </c>
      <c r="X239" t="s">
        <v>33</v>
      </c>
      <c r="Y239" t="s">
        <v>33</v>
      </c>
      <c r="Z239" t="s">
        <v>33</v>
      </c>
      <c r="AA239" t="s">
        <v>33</v>
      </c>
      <c r="AB239" t="s">
        <v>48</v>
      </c>
      <c r="AC239">
        <v>0</v>
      </c>
      <c r="AD239">
        <v>0</v>
      </c>
      <c r="AE239" t="s">
        <v>39</v>
      </c>
      <c r="AF239" t="str">
        <f>_xlfn.XLOOKUP(DermAI_Data[[#This Row],[diagnostic]],Diagnosis_lookup!$A$2:$A$7,Diagnosis_lookup!$B$2:$B$7,"Not Found")</f>
        <v>Actinic keratosis</v>
      </c>
    </row>
    <row r="240" spans="1:32" x14ac:dyDescent="0.25">
      <c r="A240" t="s">
        <v>304</v>
      </c>
      <c r="B240">
        <v>59</v>
      </c>
      <c r="C240" t="s">
        <v>51</v>
      </c>
      <c r="D240" t="s">
        <v>32</v>
      </c>
      <c r="E240" t="s">
        <v>33</v>
      </c>
      <c r="F240" t="s">
        <v>33</v>
      </c>
      <c r="G240" t="s">
        <v>33</v>
      </c>
      <c r="H240" t="s">
        <v>33</v>
      </c>
      <c r="I240" t="s">
        <v>33</v>
      </c>
      <c r="J240" t="s">
        <v>33</v>
      </c>
      <c r="K240" t="s">
        <v>33</v>
      </c>
      <c r="L240" t="s">
        <v>42</v>
      </c>
      <c r="M240" t="s">
        <v>42</v>
      </c>
      <c r="N240">
        <v>1521</v>
      </c>
      <c r="O240">
        <v>0</v>
      </c>
      <c r="P240" t="s">
        <v>36</v>
      </c>
      <c r="Q240">
        <v>0</v>
      </c>
      <c r="R240">
        <v>0</v>
      </c>
      <c r="S240">
        <v>0</v>
      </c>
      <c r="T240" t="s">
        <v>44</v>
      </c>
      <c r="U240" t="s">
        <v>33</v>
      </c>
      <c r="V240" t="s">
        <v>33</v>
      </c>
      <c r="W240" t="s">
        <v>33</v>
      </c>
      <c r="X240" t="s">
        <v>33</v>
      </c>
      <c r="Y240" t="s">
        <v>33</v>
      </c>
      <c r="Z240" t="s">
        <v>34</v>
      </c>
      <c r="AA240" t="s">
        <v>33</v>
      </c>
      <c r="AB240" t="s">
        <v>48</v>
      </c>
      <c r="AC240">
        <v>0</v>
      </c>
      <c r="AD240">
        <v>0</v>
      </c>
      <c r="AE240" t="s">
        <v>39</v>
      </c>
      <c r="AF240" t="str">
        <f>_xlfn.XLOOKUP(DermAI_Data[[#This Row],[diagnostic]],Diagnosis_lookup!$A$2:$A$7,Diagnosis_lookup!$B$2:$B$7,"Not Found")</f>
        <v>Actinic keratosis</v>
      </c>
    </row>
    <row r="241" spans="1:32" x14ac:dyDescent="0.25">
      <c r="A241" t="s">
        <v>305</v>
      </c>
      <c r="B241">
        <v>52</v>
      </c>
      <c r="C241" t="s">
        <v>51</v>
      </c>
      <c r="D241" t="s">
        <v>32</v>
      </c>
      <c r="E241" t="s">
        <v>33</v>
      </c>
      <c r="F241" t="s">
        <v>33</v>
      </c>
      <c r="G241" t="s">
        <v>33</v>
      </c>
      <c r="H241" t="s">
        <v>33</v>
      </c>
      <c r="I241" t="s">
        <v>33</v>
      </c>
      <c r="J241" t="s">
        <v>33</v>
      </c>
      <c r="K241" t="s">
        <v>33</v>
      </c>
      <c r="L241" t="s">
        <v>42</v>
      </c>
      <c r="M241" t="s">
        <v>42</v>
      </c>
      <c r="N241">
        <v>1531</v>
      </c>
      <c r="O241">
        <v>0</v>
      </c>
      <c r="P241" t="s">
        <v>47</v>
      </c>
      <c r="Q241">
        <v>0</v>
      </c>
      <c r="R241">
        <v>0</v>
      </c>
      <c r="S241">
        <v>0</v>
      </c>
      <c r="T241" t="s">
        <v>44</v>
      </c>
      <c r="U241" t="s">
        <v>34</v>
      </c>
      <c r="V241" t="s">
        <v>33</v>
      </c>
      <c r="W241" t="s">
        <v>33</v>
      </c>
      <c r="X241" t="s">
        <v>33</v>
      </c>
      <c r="Y241" t="s">
        <v>33</v>
      </c>
      <c r="Z241" t="s">
        <v>33</v>
      </c>
      <c r="AA241" t="s">
        <v>33</v>
      </c>
      <c r="AB241" t="s">
        <v>48</v>
      </c>
      <c r="AC241">
        <v>0</v>
      </c>
      <c r="AD241">
        <v>0</v>
      </c>
      <c r="AE241" t="s">
        <v>39</v>
      </c>
      <c r="AF241" t="str">
        <f>_xlfn.XLOOKUP(DermAI_Data[[#This Row],[diagnostic]],Diagnosis_lookup!$A$2:$A$7,Diagnosis_lookup!$B$2:$B$7,"Not Found")</f>
        <v>Actinic keratosis</v>
      </c>
    </row>
    <row r="242" spans="1:32" x14ac:dyDescent="0.25">
      <c r="A242" t="s">
        <v>306</v>
      </c>
      <c r="B242">
        <v>58</v>
      </c>
      <c r="C242" t="s">
        <v>51</v>
      </c>
      <c r="D242" t="s">
        <v>32</v>
      </c>
      <c r="E242" t="s">
        <v>33</v>
      </c>
      <c r="F242" t="s">
        <v>33</v>
      </c>
      <c r="G242" t="s">
        <v>33</v>
      </c>
      <c r="H242" t="s">
        <v>33</v>
      </c>
      <c r="I242" t="s">
        <v>33</v>
      </c>
      <c r="J242" t="s">
        <v>33</v>
      </c>
      <c r="K242" t="s">
        <v>33</v>
      </c>
      <c r="L242" t="s">
        <v>42</v>
      </c>
      <c r="M242" t="s">
        <v>42</v>
      </c>
      <c r="N242">
        <v>1536</v>
      </c>
      <c r="O242">
        <v>0</v>
      </c>
      <c r="P242" t="s">
        <v>53</v>
      </c>
      <c r="Q242">
        <v>0</v>
      </c>
      <c r="R242">
        <v>0</v>
      </c>
      <c r="S242">
        <v>0</v>
      </c>
      <c r="T242" t="s">
        <v>44</v>
      </c>
      <c r="U242" t="s">
        <v>34</v>
      </c>
      <c r="V242" t="s">
        <v>33</v>
      </c>
      <c r="W242" t="s">
        <v>33</v>
      </c>
      <c r="X242" t="s">
        <v>33</v>
      </c>
      <c r="Y242" t="s">
        <v>34</v>
      </c>
      <c r="Z242" t="s">
        <v>33</v>
      </c>
      <c r="AA242" t="s">
        <v>33</v>
      </c>
      <c r="AB242" t="s">
        <v>48</v>
      </c>
      <c r="AC242">
        <v>0</v>
      </c>
      <c r="AD242">
        <v>0</v>
      </c>
      <c r="AE242" t="s">
        <v>39</v>
      </c>
      <c r="AF242" t="str">
        <f>_xlfn.XLOOKUP(DermAI_Data[[#This Row],[diagnostic]],Diagnosis_lookup!$A$2:$A$7,Diagnosis_lookup!$B$2:$B$7,"Not Found")</f>
        <v>Actinic keratosis</v>
      </c>
    </row>
    <row r="243" spans="1:32" x14ac:dyDescent="0.25">
      <c r="A243" t="s">
        <v>307</v>
      </c>
      <c r="B243">
        <v>23</v>
      </c>
      <c r="C243" t="s">
        <v>31</v>
      </c>
      <c r="D243" t="s">
        <v>32</v>
      </c>
      <c r="E243" t="s">
        <v>33</v>
      </c>
      <c r="F243" t="s">
        <v>33</v>
      </c>
      <c r="G243" t="s">
        <v>33</v>
      </c>
      <c r="H243" t="s">
        <v>33</v>
      </c>
      <c r="I243" t="s">
        <v>33</v>
      </c>
      <c r="J243" t="s">
        <v>33</v>
      </c>
      <c r="K243" t="s">
        <v>33</v>
      </c>
      <c r="L243" t="s">
        <v>42</v>
      </c>
      <c r="M243" t="s">
        <v>42</v>
      </c>
      <c r="N243">
        <v>1551</v>
      </c>
      <c r="O243">
        <v>0</v>
      </c>
      <c r="P243" t="s">
        <v>59</v>
      </c>
      <c r="Q243">
        <v>0</v>
      </c>
      <c r="R243">
        <v>0</v>
      </c>
      <c r="S243">
        <v>0</v>
      </c>
      <c r="T243" t="s">
        <v>44</v>
      </c>
      <c r="U243" t="s">
        <v>34</v>
      </c>
      <c r="V243" t="s">
        <v>34</v>
      </c>
      <c r="W243" t="s">
        <v>33</v>
      </c>
      <c r="X243" t="s">
        <v>34</v>
      </c>
      <c r="Y243" t="s">
        <v>33</v>
      </c>
      <c r="Z243" t="s">
        <v>33</v>
      </c>
      <c r="AA243" t="s">
        <v>33</v>
      </c>
      <c r="AB243" t="s">
        <v>38</v>
      </c>
      <c r="AC243">
        <v>0</v>
      </c>
      <c r="AD243">
        <v>0</v>
      </c>
      <c r="AE243" t="s">
        <v>39</v>
      </c>
      <c r="AF243" t="str">
        <f>_xlfn.XLOOKUP(DermAI_Data[[#This Row],[diagnostic]],Diagnosis_lookup!$A$2:$A$7,Diagnosis_lookup!$B$2:$B$7,"Not Found")</f>
        <v>Melanocytic nevus</v>
      </c>
    </row>
    <row r="244" spans="1:32" x14ac:dyDescent="0.25">
      <c r="A244" t="s">
        <v>308</v>
      </c>
      <c r="B244">
        <v>67</v>
      </c>
      <c r="C244" t="s">
        <v>41</v>
      </c>
      <c r="D244" t="s">
        <v>32</v>
      </c>
      <c r="E244" t="s">
        <v>33</v>
      </c>
      <c r="F244" t="s">
        <v>33</v>
      </c>
      <c r="G244" t="s">
        <v>33</v>
      </c>
      <c r="H244" t="s">
        <v>33</v>
      </c>
      <c r="I244" t="s">
        <v>33</v>
      </c>
      <c r="J244" t="s">
        <v>33</v>
      </c>
      <c r="K244" t="s">
        <v>33</v>
      </c>
      <c r="L244" t="s">
        <v>42</v>
      </c>
      <c r="M244" t="s">
        <v>42</v>
      </c>
      <c r="N244">
        <v>1554</v>
      </c>
      <c r="O244">
        <v>0</v>
      </c>
      <c r="P244" t="s">
        <v>47</v>
      </c>
      <c r="Q244">
        <v>0</v>
      </c>
      <c r="R244">
        <v>0</v>
      </c>
      <c r="S244">
        <v>0</v>
      </c>
      <c r="T244" t="s">
        <v>44</v>
      </c>
      <c r="U244" t="s">
        <v>34</v>
      </c>
      <c r="V244" t="s">
        <v>33</v>
      </c>
      <c r="W244" t="s">
        <v>33</v>
      </c>
      <c r="X244" t="s">
        <v>33</v>
      </c>
      <c r="Y244" t="s">
        <v>33</v>
      </c>
      <c r="Z244" t="s">
        <v>33</v>
      </c>
      <c r="AA244" t="s">
        <v>33</v>
      </c>
      <c r="AB244" t="s">
        <v>48</v>
      </c>
      <c r="AC244">
        <v>0</v>
      </c>
      <c r="AD244">
        <v>0</v>
      </c>
      <c r="AE244" t="s">
        <v>39</v>
      </c>
      <c r="AF244" t="str">
        <f>_xlfn.XLOOKUP(DermAI_Data[[#This Row],[diagnostic]],Diagnosis_lookup!$A$2:$A$7,Diagnosis_lookup!$B$2:$B$7,"Not Found")</f>
        <v>Actinic keratosis</v>
      </c>
    </row>
    <row r="245" spans="1:32" x14ac:dyDescent="0.25">
      <c r="A245" t="s">
        <v>309</v>
      </c>
      <c r="B245">
        <v>68</v>
      </c>
      <c r="C245" t="s">
        <v>41</v>
      </c>
      <c r="D245" t="s">
        <v>32</v>
      </c>
      <c r="E245" t="s">
        <v>33</v>
      </c>
      <c r="F245" t="s">
        <v>33</v>
      </c>
      <c r="G245" t="s">
        <v>33</v>
      </c>
      <c r="H245" t="s">
        <v>33</v>
      </c>
      <c r="I245" t="s">
        <v>34</v>
      </c>
      <c r="J245" t="s">
        <v>33</v>
      </c>
      <c r="K245" t="s">
        <v>34</v>
      </c>
      <c r="L245" t="s">
        <v>35</v>
      </c>
      <c r="M245" t="s">
        <v>35</v>
      </c>
      <c r="N245">
        <v>216</v>
      </c>
      <c r="O245">
        <v>2</v>
      </c>
      <c r="P245" t="s">
        <v>68</v>
      </c>
      <c r="Q245">
        <v>8</v>
      </c>
      <c r="R245">
        <v>5</v>
      </c>
      <c r="S245">
        <v>6.5</v>
      </c>
      <c r="T245" t="s">
        <v>37</v>
      </c>
      <c r="U245" t="s">
        <v>34</v>
      </c>
      <c r="V245" t="s">
        <v>34</v>
      </c>
      <c r="W245" t="s">
        <v>34</v>
      </c>
      <c r="X245" t="s">
        <v>34</v>
      </c>
      <c r="Y245" t="s">
        <v>34</v>
      </c>
      <c r="Z245" t="s">
        <v>33</v>
      </c>
      <c r="AA245" t="s">
        <v>34</v>
      </c>
      <c r="AB245" t="s">
        <v>55</v>
      </c>
      <c r="AC245">
        <v>1</v>
      </c>
      <c r="AD245">
        <v>6.5</v>
      </c>
      <c r="AE245" t="s">
        <v>56</v>
      </c>
      <c r="AF245" t="str">
        <f>_xlfn.XLOOKUP(DermAI_Data[[#This Row],[diagnostic]],Diagnosis_lookup!$A$2:$A$7,Diagnosis_lookup!$B$2:$B$7,"Not Found")</f>
        <v>Basal cell carcinoma</v>
      </c>
    </row>
    <row r="246" spans="1:32" x14ac:dyDescent="0.25">
      <c r="A246" t="s">
        <v>310</v>
      </c>
      <c r="B246">
        <v>49</v>
      </c>
      <c r="C246" t="s">
        <v>51</v>
      </c>
      <c r="D246" t="s">
        <v>32</v>
      </c>
      <c r="E246" t="s">
        <v>33</v>
      </c>
      <c r="F246" t="s">
        <v>33</v>
      </c>
      <c r="G246" t="s">
        <v>33</v>
      </c>
      <c r="H246" t="s">
        <v>33</v>
      </c>
      <c r="I246" t="s">
        <v>33</v>
      </c>
      <c r="J246" t="s">
        <v>33</v>
      </c>
      <c r="K246" t="s">
        <v>33</v>
      </c>
      <c r="L246" t="s">
        <v>42</v>
      </c>
      <c r="M246" t="s">
        <v>42</v>
      </c>
      <c r="N246">
        <v>1556</v>
      </c>
      <c r="O246">
        <v>0</v>
      </c>
      <c r="P246" t="s">
        <v>36</v>
      </c>
      <c r="Q246">
        <v>0</v>
      </c>
      <c r="R246">
        <v>0</v>
      </c>
      <c r="S246">
        <v>0</v>
      </c>
      <c r="T246" t="s">
        <v>44</v>
      </c>
      <c r="U246" t="s">
        <v>34</v>
      </c>
      <c r="V246" t="s">
        <v>33</v>
      </c>
      <c r="W246" t="s">
        <v>33</v>
      </c>
      <c r="X246" t="s">
        <v>33</v>
      </c>
      <c r="Y246" t="s">
        <v>33</v>
      </c>
      <c r="Z246" t="s">
        <v>33</v>
      </c>
      <c r="AA246" t="s">
        <v>33</v>
      </c>
      <c r="AB246" t="s">
        <v>48</v>
      </c>
      <c r="AC246">
        <v>0</v>
      </c>
      <c r="AD246">
        <v>0</v>
      </c>
      <c r="AE246" t="s">
        <v>39</v>
      </c>
      <c r="AF246" t="str">
        <f>_xlfn.XLOOKUP(DermAI_Data[[#This Row],[diagnostic]],Diagnosis_lookup!$A$2:$A$7,Diagnosis_lookup!$B$2:$B$7,"Not Found")</f>
        <v>Actinic keratosis</v>
      </c>
    </row>
    <row r="247" spans="1:32" x14ac:dyDescent="0.25">
      <c r="A247" t="s">
        <v>311</v>
      </c>
      <c r="B247">
        <v>36</v>
      </c>
      <c r="C247" t="s">
        <v>58</v>
      </c>
      <c r="D247" t="s">
        <v>32</v>
      </c>
      <c r="E247" t="s">
        <v>33</v>
      </c>
      <c r="F247" t="s">
        <v>33</v>
      </c>
      <c r="G247" t="s">
        <v>33</v>
      </c>
      <c r="H247" t="s">
        <v>33</v>
      </c>
      <c r="I247" t="s">
        <v>33</v>
      </c>
      <c r="J247" t="s">
        <v>33</v>
      </c>
      <c r="K247" t="s">
        <v>33</v>
      </c>
      <c r="L247" t="s">
        <v>42</v>
      </c>
      <c r="M247" t="s">
        <v>42</v>
      </c>
      <c r="N247">
        <v>1562</v>
      </c>
      <c r="O247">
        <v>0</v>
      </c>
      <c r="P247" t="s">
        <v>66</v>
      </c>
      <c r="Q247">
        <v>0</v>
      </c>
      <c r="R247">
        <v>0</v>
      </c>
      <c r="S247">
        <v>0</v>
      </c>
      <c r="T247" t="s">
        <v>44</v>
      </c>
      <c r="U247" t="s">
        <v>33</v>
      </c>
      <c r="V247" t="s">
        <v>34</v>
      </c>
      <c r="W247" t="s">
        <v>33</v>
      </c>
      <c r="X247" t="s">
        <v>33</v>
      </c>
      <c r="Y247" t="s">
        <v>33</v>
      </c>
      <c r="Z247" t="s">
        <v>34</v>
      </c>
      <c r="AA247" t="s">
        <v>33</v>
      </c>
      <c r="AB247" t="s">
        <v>38</v>
      </c>
      <c r="AC247">
        <v>0</v>
      </c>
      <c r="AD247">
        <v>0</v>
      </c>
      <c r="AE247" t="s">
        <v>39</v>
      </c>
      <c r="AF247" t="str">
        <f>_xlfn.XLOOKUP(DermAI_Data[[#This Row],[diagnostic]],Diagnosis_lookup!$A$2:$A$7,Diagnosis_lookup!$B$2:$B$7,"Not Found")</f>
        <v>Melanocytic nevus</v>
      </c>
    </row>
    <row r="248" spans="1:32" x14ac:dyDescent="0.25">
      <c r="A248" t="s">
        <v>312</v>
      </c>
      <c r="B248">
        <v>67</v>
      </c>
      <c r="C248" t="s">
        <v>41</v>
      </c>
      <c r="D248" t="s">
        <v>32</v>
      </c>
      <c r="E248" t="s">
        <v>33</v>
      </c>
      <c r="F248" t="s">
        <v>33</v>
      </c>
      <c r="G248" t="s">
        <v>33</v>
      </c>
      <c r="H248" t="s">
        <v>33</v>
      </c>
      <c r="I248" t="s">
        <v>33</v>
      </c>
      <c r="J248" t="s">
        <v>33</v>
      </c>
      <c r="K248" t="s">
        <v>33</v>
      </c>
      <c r="L248" t="s">
        <v>42</v>
      </c>
      <c r="M248" t="s">
        <v>42</v>
      </c>
      <c r="N248">
        <v>1564</v>
      </c>
      <c r="O248">
        <v>0</v>
      </c>
      <c r="P248" t="s">
        <v>36</v>
      </c>
      <c r="Q248">
        <v>0</v>
      </c>
      <c r="R248">
        <v>0</v>
      </c>
      <c r="S248">
        <v>0</v>
      </c>
      <c r="T248" t="s">
        <v>44</v>
      </c>
      <c r="U248" t="s">
        <v>33</v>
      </c>
      <c r="V248" t="s">
        <v>33</v>
      </c>
      <c r="W248" t="s">
        <v>33</v>
      </c>
      <c r="X248" t="s">
        <v>33</v>
      </c>
      <c r="Y248" t="s">
        <v>33</v>
      </c>
      <c r="Z248" t="s">
        <v>33</v>
      </c>
      <c r="AA248" t="s">
        <v>33</v>
      </c>
      <c r="AB248" t="s">
        <v>48</v>
      </c>
      <c r="AC248">
        <v>0</v>
      </c>
      <c r="AD248">
        <v>0</v>
      </c>
      <c r="AE248" t="s">
        <v>39</v>
      </c>
      <c r="AF248" t="str">
        <f>_xlfn.XLOOKUP(DermAI_Data[[#This Row],[diagnostic]],Diagnosis_lookup!$A$2:$A$7,Diagnosis_lookup!$B$2:$B$7,"Not Found")</f>
        <v>Actinic keratosis</v>
      </c>
    </row>
    <row r="249" spans="1:32" x14ac:dyDescent="0.25">
      <c r="A249" t="s">
        <v>313</v>
      </c>
      <c r="B249">
        <v>52</v>
      </c>
      <c r="C249" t="s">
        <v>51</v>
      </c>
      <c r="D249" t="s">
        <v>32</v>
      </c>
      <c r="E249" t="s">
        <v>33</v>
      </c>
      <c r="F249" t="s">
        <v>33</v>
      </c>
      <c r="G249" t="s">
        <v>33</v>
      </c>
      <c r="H249" t="s">
        <v>33</v>
      </c>
      <c r="I249" t="s">
        <v>33</v>
      </c>
      <c r="J249" t="s">
        <v>33</v>
      </c>
      <c r="K249" t="s">
        <v>33</v>
      </c>
      <c r="L249" t="s">
        <v>42</v>
      </c>
      <c r="M249" t="s">
        <v>42</v>
      </c>
      <c r="N249">
        <v>1567</v>
      </c>
      <c r="O249">
        <v>0</v>
      </c>
      <c r="P249" t="s">
        <v>36</v>
      </c>
      <c r="Q249">
        <v>0</v>
      </c>
      <c r="R249">
        <v>0</v>
      </c>
      <c r="S249">
        <v>0</v>
      </c>
      <c r="T249" t="s">
        <v>44</v>
      </c>
      <c r="U249" t="s">
        <v>33</v>
      </c>
      <c r="V249" t="s">
        <v>33</v>
      </c>
      <c r="W249" t="s">
        <v>33</v>
      </c>
      <c r="X249" t="s">
        <v>33</v>
      </c>
      <c r="Y249" t="s">
        <v>33</v>
      </c>
      <c r="Z249" t="s">
        <v>34</v>
      </c>
      <c r="AA249" t="s">
        <v>33</v>
      </c>
      <c r="AB249" t="s">
        <v>38</v>
      </c>
      <c r="AC249">
        <v>0</v>
      </c>
      <c r="AD249">
        <v>0</v>
      </c>
      <c r="AE249" t="s">
        <v>39</v>
      </c>
      <c r="AF249" t="str">
        <f>_xlfn.XLOOKUP(DermAI_Data[[#This Row],[diagnostic]],Diagnosis_lookup!$A$2:$A$7,Diagnosis_lookup!$B$2:$B$7,"Not Found")</f>
        <v>Melanocytic nevus</v>
      </c>
    </row>
    <row r="250" spans="1:32" x14ac:dyDescent="0.25">
      <c r="A250" t="s">
        <v>314</v>
      </c>
      <c r="B250">
        <v>67</v>
      </c>
      <c r="C250" t="s">
        <v>41</v>
      </c>
      <c r="D250" t="s">
        <v>32</v>
      </c>
      <c r="E250" t="s">
        <v>33</v>
      </c>
      <c r="F250" t="s">
        <v>33</v>
      </c>
      <c r="G250" t="s">
        <v>33</v>
      </c>
      <c r="H250" t="s">
        <v>33</v>
      </c>
      <c r="I250" t="s">
        <v>33</v>
      </c>
      <c r="J250" t="s">
        <v>33</v>
      </c>
      <c r="K250" t="s">
        <v>33</v>
      </c>
      <c r="L250" t="s">
        <v>42</v>
      </c>
      <c r="M250" t="s">
        <v>42</v>
      </c>
      <c r="N250">
        <v>1585</v>
      </c>
      <c r="O250">
        <v>0</v>
      </c>
      <c r="P250" t="s">
        <v>47</v>
      </c>
      <c r="Q250">
        <v>0</v>
      </c>
      <c r="R250">
        <v>0</v>
      </c>
      <c r="S250">
        <v>0</v>
      </c>
      <c r="T250" t="s">
        <v>44</v>
      </c>
      <c r="U250" t="s">
        <v>33</v>
      </c>
      <c r="V250" t="s">
        <v>33</v>
      </c>
      <c r="W250" t="s">
        <v>33</v>
      </c>
      <c r="X250" t="s">
        <v>33</v>
      </c>
      <c r="Y250" t="s">
        <v>33</v>
      </c>
      <c r="Z250" t="s">
        <v>33</v>
      </c>
      <c r="AA250" t="s">
        <v>33</v>
      </c>
      <c r="AB250" t="s">
        <v>45</v>
      </c>
      <c r="AC250">
        <v>0</v>
      </c>
      <c r="AD250">
        <v>0</v>
      </c>
      <c r="AE250" t="s">
        <v>39</v>
      </c>
      <c r="AF250" t="str">
        <f>_xlfn.XLOOKUP(DermAI_Data[[#This Row],[diagnostic]],Diagnosis_lookup!$A$2:$A$7,Diagnosis_lookup!$B$2:$B$7,"Not Found")</f>
        <v>Seborreic keratosis</v>
      </c>
    </row>
    <row r="251" spans="1:32" x14ac:dyDescent="0.25">
      <c r="A251" t="s">
        <v>315</v>
      </c>
      <c r="B251">
        <v>62</v>
      </c>
      <c r="C251" t="s">
        <v>41</v>
      </c>
      <c r="D251" t="s">
        <v>32</v>
      </c>
      <c r="E251" t="s">
        <v>33</v>
      </c>
      <c r="F251" t="s">
        <v>33</v>
      </c>
      <c r="G251" t="s">
        <v>33</v>
      </c>
      <c r="H251" t="s">
        <v>33</v>
      </c>
      <c r="I251" t="s">
        <v>33</v>
      </c>
      <c r="J251" t="s">
        <v>33</v>
      </c>
      <c r="K251" t="s">
        <v>33</v>
      </c>
      <c r="L251" t="s">
        <v>42</v>
      </c>
      <c r="M251" t="s">
        <v>42</v>
      </c>
      <c r="N251">
        <v>1598</v>
      </c>
      <c r="O251">
        <v>0</v>
      </c>
      <c r="P251" t="s">
        <v>36</v>
      </c>
      <c r="Q251">
        <v>0</v>
      </c>
      <c r="R251">
        <v>0</v>
      </c>
      <c r="S251">
        <v>0</v>
      </c>
      <c r="T251" t="s">
        <v>44</v>
      </c>
      <c r="U251" t="s">
        <v>33</v>
      </c>
      <c r="V251" t="s">
        <v>34</v>
      </c>
      <c r="W251" t="s">
        <v>33</v>
      </c>
      <c r="X251" t="s">
        <v>33</v>
      </c>
      <c r="Y251" t="s">
        <v>33</v>
      </c>
      <c r="Z251" t="s">
        <v>34</v>
      </c>
      <c r="AA251" t="s">
        <v>33</v>
      </c>
      <c r="AB251" t="s">
        <v>45</v>
      </c>
      <c r="AC251">
        <v>0</v>
      </c>
      <c r="AD251">
        <v>0</v>
      </c>
      <c r="AE251" t="s">
        <v>39</v>
      </c>
      <c r="AF251" t="str">
        <f>_xlfn.XLOOKUP(DermAI_Data[[#This Row],[diagnostic]],Diagnosis_lookup!$A$2:$A$7,Diagnosis_lookup!$B$2:$B$7,"Not Found")</f>
        <v>Seborreic keratosis</v>
      </c>
    </row>
    <row r="252" spans="1:32" x14ac:dyDescent="0.25">
      <c r="A252" t="s">
        <v>316</v>
      </c>
      <c r="B252">
        <v>52</v>
      </c>
      <c r="C252" t="s">
        <v>51</v>
      </c>
      <c r="D252" t="s">
        <v>32</v>
      </c>
      <c r="E252" t="s">
        <v>33</v>
      </c>
      <c r="F252" t="s">
        <v>33</v>
      </c>
      <c r="G252" t="s">
        <v>33</v>
      </c>
      <c r="H252" t="s">
        <v>33</v>
      </c>
      <c r="I252" t="s">
        <v>33</v>
      </c>
      <c r="J252" t="s">
        <v>33</v>
      </c>
      <c r="K252" t="s">
        <v>33</v>
      </c>
      <c r="L252" t="s">
        <v>42</v>
      </c>
      <c r="M252" t="s">
        <v>42</v>
      </c>
      <c r="N252">
        <v>1600</v>
      </c>
      <c r="O252">
        <v>0</v>
      </c>
      <c r="P252" t="s">
        <v>36</v>
      </c>
      <c r="Q252">
        <v>0</v>
      </c>
      <c r="R252">
        <v>0</v>
      </c>
      <c r="S252">
        <v>0</v>
      </c>
      <c r="T252" t="s">
        <v>44</v>
      </c>
      <c r="U252" t="s">
        <v>33</v>
      </c>
      <c r="V252" t="s">
        <v>34</v>
      </c>
      <c r="W252" t="s">
        <v>33</v>
      </c>
      <c r="X252" t="s">
        <v>33</v>
      </c>
      <c r="Y252" t="s">
        <v>33</v>
      </c>
      <c r="Z252" t="s">
        <v>34</v>
      </c>
      <c r="AA252" t="s">
        <v>33</v>
      </c>
      <c r="AB252" t="s">
        <v>45</v>
      </c>
      <c r="AC252">
        <v>0</v>
      </c>
      <c r="AD252">
        <v>0</v>
      </c>
      <c r="AE252" t="s">
        <v>39</v>
      </c>
      <c r="AF252" t="str">
        <f>_xlfn.XLOOKUP(DermAI_Data[[#This Row],[diagnostic]],Diagnosis_lookup!$A$2:$A$7,Diagnosis_lookup!$B$2:$B$7,"Not Found")</f>
        <v>Seborreic keratosis</v>
      </c>
    </row>
    <row r="253" spans="1:32" x14ac:dyDescent="0.25">
      <c r="A253" t="s">
        <v>317</v>
      </c>
      <c r="B253">
        <v>69</v>
      </c>
      <c r="C253" t="s">
        <v>41</v>
      </c>
      <c r="D253" t="s">
        <v>32</v>
      </c>
      <c r="E253" t="s">
        <v>33</v>
      </c>
      <c r="F253" t="s">
        <v>33</v>
      </c>
      <c r="G253" t="s">
        <v>33</v>
      </c>
      <c r="H253" t="s">
        <v>33</v>
      </c>
      <c r="I253" t="s">
        <v>33</v>
      </c>
      <c r="J253" t="s">
        <v>33</v>
      </c>
      <c r="K253" t="s">
        <v>33</v>
      </c>
      <c r="L253" t="s">
        <v>42</v>
      </c>
      <c r="M253" t="s">
        <v>42</v>
      </c>
      <c r="N253">
        <v>1612</v>
      </c>
      <c r="O253">
        <v>0</v>
      </c>
      <c r="P253" t="s">
        <v>47</v>
      </c>
      <c r="Q253">
        <v>0</v>
      </c>
      <c r="R253">
        <v>0</v>
      </c>
      <c r="S253">
        <v>0</v>
      </c>
      <c r="T253" t="s">
        <v>44</v>
      </c>
      <c r="U253" t="s">
        <v>34</v>
      </c>
      <c r="V253" t="s">
        <v>33</v>
      </c>
      <c r="W253" t="s">
        <v>33</v>
      </c>
      <c r="X253" t="s">
        <v>33</v>
      </c>
      <c r="Y253" t="s">
        <v>33</v>
      </c>
      <c r="Z253" t="s">
        <v>33</v>
      </c>
      <c r="AA253" t="s">
        <v>33</v>
      </c>
      <c r="AB253" t="s">
        <v>48</v>
      </c>
      <c r="AC253">
        <v>0</v>
      </c>
      <c r="AD253">
        <v>0</v>
      </c>
      <c r="AE253" t="s">
        <v>39</v>
      </c>
      <c r="AF253" t="str">
        <f>_xlfn.XLOOKUP(DermAI_Data[[#This Row],[diagnostic]],Diagnosis_lookup!$A$2:$A$7,Diagnosis_lookup!$B$2:$B$7,"Not Found")</f>
        <v>Actinic keratosis</v>
      </c>
    </row>
    <row r="254" spans="1:32" x14ac:dyDescent="0.25">
      <c r="A254" t="s">
        <v>318</v>
      </c>
      <c r="B254">
        <v>53</v>
      </c>
      <c r="C254" t="s">
        <v>51</v>
      </c>
      <c r="D254" t="s">
        <v>32</v>
      </c>
      <c r="E254" t="s">
        <v>33</v>
      </c>
      <c r="F254" t="s">
        <v>33</v>
      </c>
      <c r="G254" t="s">
        <v>33</v>
      </c>
      <c r="H254" t="s">
        <v>33</v>
      </c>
      <c r="I254" t="s">
        <v>33</v>
      </c>
      <c r="J254" t="s">
        <v>33</v>
      </c>
      <c r="K254" t="s">
        <v>33</v>
      </c>
      <c r="L254" t="s">
        <v>42</v>
      </c>
      <c r="M254" t="s">
        <v>42</v>
      </c>
      <c r="N254">
        <v>1618</v>
      </c>
      <c r="O254">
        <v>0</v>
      </c>
      <c r="P254" t="s">
        <v>63</v>
      </c>
      <c r="Q254">
        <v>0</v>
      </c>
      <c r="R254">
        <v>0</v>
      </c>
      <c r="S254">
        <v>0</v>
      </c>
      <c r="T254" t="s">
        <v>44</v>
      </c>
      <c r="U254" t="s">
        <v>34</v>
      </c>
      <c r="V254" t="s">
        <v>33</v>
      </c>
      <c r="W254" t="s">
        <v>33</v>
      </c>
      <c r="X254" t="s">
        <v>33</v>
      </c>
      <c r="Y254" t="s">
        <v>33</v>
      </c>
      <c r="Z254" t="s">
        <v>33</v>
      </c>
      <c r="AA254" t="s">
        <v>33</v>
      </c>
      <c r="AB254" t="s">
        <v>48</v>
      </c>
      <c r="AC254">
        <v>0</v>
      </c>
      <c r="AD254">
        <v>0</v>
      </c>
      <c r="AE254" t="s">
        <v>39</v>
      </c>
      <c r="AF254" t="str">
        <f>_xlfn.XLOOKUP(DermAI_Data[[#This Row],[diagnostic]],Diagnosis_lookup!$A$2:$A$7,Diagnosis_lookup!$B$2:$B$7,"Not Found")</f>
        <v>Actinic keratosis</v>
      </c>
    </row>
    <row r="255" spans="1:32" x14ac:dyDescent="0.25">
      <c r="A255" t="s">
        <v>319</v>
      </c>
      <c r="B255">
        <v>73</v>
      </c>
      <c r="C255" t="s">
        <v>41</v>
      </c>
      <c r="D255" t="s">
        <v>32</v>
      </c>
      <c r="E255" t="s">
        <v>33</v>
      </c>
      <c r="F255" t="s">
        <v>33</v>
      </c>
      <c r="G255" t="s">
        <v>33</v>
      </c>
      <c r="H255" t="s">
        <v>33</v>
      </c>
      <c r="I255" t="s">
        <v>33</v>
      </c>
      <c r="J255" t="s">
        <v>33</v>
      </c>
      <c r="K255" t="s">
        <v>33</v>
      </c>
      <c r="L255" t="s">
        <v>42</v>
      </c>
      <c r="M255" t="s">
        <v>42</v>
      </c>
      <c r="N255">
        <v>1622</v>
      </c>
      <c r="O255">
        <v>0</v>
      </c>
      <c r="P255" t="s">
        <v>47</v>
      </c>
      <c r="Q255">
        <v>0</v>
      </c>
      <c r="R255">
        <v>0</v>
      </c>
      <c r="S255">
        <v>0</v>
      </c>
      <c r="T255" t="s">
        <v>44</v>
      </c>
      <c r="U255" t="s">
        <v>34</v>
      </c>
      <c r="V255" t="s">
        <v>33</v>
      </c>
      <c r="W255" t="s">
        <v>33</v>
      </c>
      <c r="X255" t="s">
        <v>33</v>
      </c>
      <c r="Y255" t="s">
        <v>34</v>
      </c>
      <c r="Z255" t="s">
        <v>33</v>
      </c>
      <c r="AA255" t="s">
        <v>33</v>
      </c>
      <c r="AB255" t="s">
        <v>48</v>
      </c>
      <c r="AC255">
        <v>0</v>
      </c>
      <c r="AD255">
        <v>0</v>
      </c>
      <c r="AE255" t="s">
        <v>39</v>
      </c>
      <c r="AF255" t="str">
        <f>_xlfn.XLOOKUP(DermAI_Data[[#This Row],[diagnostic]],Diagnosis_lookup!$A$2:$A$7,Diagnosis_lookup!$B$2:$B$7,"Not Found")</f>
        <v>Actinic keratosis</v>
      </c>
    </row>
    <row r="256" spans="1:32" x14ac:dyDescent="0.25">
      <c r="A256" t="s">
        <v>320</v>
      </c>
      <c r="B256">
        <v>71</v>
      </c>
      <c r="C256" t="s">
        <v>41</v>
      </c>
      <c r="D256" t="s">
        <v>32</v>
      </c>
      <c r="E256" t="s">
        <v>33</v>
      </c>
      <c r="F256" t="s">
        <v>33</v>
      </c>
      <c r="G256" t="s">
        <v>33</v>
      </c>
      <c r="H256" t="s">
        <v>33</v>
      </c>
      <c r="I256" t="s">
        <v>33</v>
      </c>
      <c r="J256" t="s">
        <v>33</v>
      </c>
      <c r="K256" t="s">
        <v>33</v>
      </c>
      <c r="L256" t="s">
        <v>42</v>
      </c>
      <c r="M256" t="s">
        <v>42</v>
      </c>
      <c r="N256">
        <v>1627</v>
      </c>
      <c r="O256">
        <v>0</v>
      </c>
      <c r="P256" t="s">
        <v>47</v>
      </c>
      <c r="Q256">
        <v>0</v>
      </c>
      <c r="R256">
        <v>0</v>
      </c>
      <c r="S256">
        <v>0</v>
      </c>
      <c r="T256" t="s">
        <v>44</v>
      </c>
      <c r="U256" t="s">
        <v>34</v>
      </c>
      <c r="V256" t="s">
        <v>33</v>
      </c>
      <c r="W256" t="s">
        <v>33</v>
      </c>
      <c r="X256" t="s">
        <v>33</v>
      </c>
      <c r="Y256" t="s">
        <v>33</v>
      </c>
      <c r="Z256" t="s">
        <v>33</v>
      </c>
      <c r="AA256" t="s">
        <v>33</v>
      </c>
      <c r="AB256" t="s">
        <v>48</v>
      </c>
      <c r="AC256">
        <v>0</v>
      </c>
      <c r="AD256">
        <v>0</v>
      </c>
      <c r="AE256" t="s">
        <v>39</v>
      </c>
      <c r="AF256" t="str">
        <f>_xlfn.XLOOKUP(DermAI_Data[[#This Row],[diagnostic]],Diagnosis_lookup!$A$2:$A$7,Diagnosis_lookup!$B$2:$B$7,"Not Found")</f>
        <v>Actinic keratosis</v>
      </c>
    </row>
    <row r="257" spans="1:32" x14ac:dyDescent="0.25">
      <c r="A257" t="s">
        <v>321</v>
      </c>
      <c r="B257">
        <v>39</v>
      </c>
      <c r="C257" t="s">
        <v>58</v>
      </c>
      <c r="D257" t="s">
        <v>32</v>
      </c>
      <c r="E257" t="s">
        <v>33</v>
      </c>
      <c r="F257" t="s">
        <v>33</v>
      </c>
      <c r="G257" t="s">
        <v>33</v>
      </c>
      <c r="H257" t="s">
        <v>33</v>
      </c>
      <c r="I257" t="s">
        <v>33</v>
      </c>
      <c r="J257" t="s">
        <v>33</v>
      </c>
      <c r="K257" t="s">
        <v>33</v>
      </c>
      <c r="L257" t="s">
        <v>35</v>
      </c>
      <c r="M257" t="s">
        <v>35</v>
      </c>
      <c r="N257">
        <v>219</v>
      </c>
      <c r="O257">
        <v>2</v>
      </c>
      <c r="P257" t="s">
        <v>36</v>
      </c>
      <c r="Q257">
        <v>10</v>
      </c>
      <c r="R257">
        <v>8</v>
      </c>
      <c r="S257">
        <v>9</v>
      </c>
      <c r="T257" t="s">
        <v>37</v>
      </c>
      <c r="U257" t="s">
        <v>34</v>
      </c>
      <c r="V257" t="s">
        <v>34</v>
      </c>
      <c r="W257" t="s">
        <v>34</v>
      </c>
      <c r="X257" t="s">
        <v>33</v>
      </c>
      <c r="Y257" t="s">
        <v>34</v>
      </c>
      <c r="Z257" t="s">
        <v>34</v>
      </c>
      <c r="AA257" t="s">
        <v>34</v>
      </c>
      <c r="AB257" t="s">
        <v>55</v>
      </c>
      <c r="AC257">
        <v>1</v>
      </c>
      <c r="AD257">
        <v>9</v>
      </c>
      <c r="AE257" t="s">
        <v>56</v>
      </c>
      <c r="AF257" t="str">
        <f>_xlfn.XLOOKUP(DermAI_Data[[#This Row],[diagnostic]],Diagnosis_lookup!$A$2:$A$7,Diagnosis_lookup!$B$2:$B$7,"Not Found")</f>
        <v>Basal cell carcinoma</v>
      </c>
    </row>
    <row r="258" spans="1:32" x14ac:dyDescent="0.25">
      <c r="A258" t="s">
        <v>322</v>
      </c>
      <c r="B258">
        <v>63</v>
      </c>
      <c r="C258" t="s">
        <v>41</v>
      </c>
      <c r="D258" t="s">
        <v>32</v>
      </c>
      <c r="E258" t="s">
        <v>33</v>
      </c>
      <c r="F258" t="s">
        <v>33</v>
      </c>
      <c r="G258" t="s">
        <v>33</v>
      </c>
      <c r="H258" t="s">
        <v>33</v>
      </c>
      <c r="I258" t="s">
        <v>33</v>
      </c>
      <c r="J258" t="s">
        <v>33</v>
      </c>
      <c r="K258" t="s">
        <v>33</v>
      </c>
      <c r="L258" t="s">
        <v>42</v>
      </c>
      <c r="M258" t="s">
        <v>42</v>
      </c>
      <c r="N258">
        <v>1639</v>
      </c>
      <c r="O258">
        <v>0</v>
      </c>
      <c r="P258" t="s">
        <v>47</v>
      </c>
      <c r="Q258">
        <v>0</v>
      </c>
      <c r="R258">
        <v>0</v>
      </c>
      <c r="S258">
        <v>0</v>
      </c>
      <c r="T258" t="s">
        <v>44</v>
      </c>
      <c r="U258" t="s">
        <v>34</v>
      </c>
      <c r="V258" t="s">
        <v>33</v>
      </c>
      <c r="W258" t="s">
        <v>33</v>
      </c>
      <c r="X258" t="s">
        <v>33</v>
      </c>
      <c r="Y258" t="s">
        <v>33</v>
      </c>
      <c r="Z258" t="s">
        <v>34</v>
      </c>
      <c r="AA258" t="s">
        <v>33</v>
      </c>
      <c r="AB258" t="s">
        <v>48</v>
      </c>
      <c r="AC258">
        <v>0</v>
      </c>
      <c r="AD258">
        <v>0</v>
      </c>
      <c r="AE258" t="s">
        <v>39</v>
      </c>
      <c r="AF258" t="str">
        <f>_xlfn.XLOOKUP(DermAI_Data[[#This Row],[diagnostic]],Diagnosis_lookup!$A$2:$A$7,Diagnosis_lookup!$B$2:$B$7,"Not Found")</f>
        <v>Actinic keratosis</v>
      </c>
    </row>
    <row r="259" spans="1:32" x14ac:dyDescent="0.25">
      <c r="A259" t="s">
        <v>323</v>
      </c>
      <c r="B259">
        <v>69</v>
      </c>
      <c r="C259" t="s">
        <v>41</v>
      </c>
      <c r="D259" t="s">
        <v>32</v>
      </c>
      <c r="E259" t="s">
        <v>33</v>
      </c>
      <c r="F259" t="s">
        <v>33</v>
      </c>
      <c r="G259" t="s">
        <v>33</v>
      </c>
      <c r="H259" t="s">
        <v>33</v>
      </c>
      <c r="I259" t="s">
        <v>33</v>
      </c>
      <c r="J259" t="s">
        <v>33</v>
      </c>
      <c r="K259" t="s">
        <v>33</v>
      </c>
      <c r="L259" t="s">
        <v>42</v>
      </c>
      <c r="M259" t="s">
        <v>42</v>
      </c>
      <c r="N259">
        <v>1651</v>
      </c>
      <c r="O259">
        <v>0</v>
      </c>
      <c r="P259" t="s">
        <v>81</v>
      </c>
      <c r="Q259">
        <v>0</v>
      </c>
      <c r="R259">
        <v>0</v>
      </c>
      <c r="S259">
        <v>0</v>
      </c>
      <c r="T259" t="s">
        <v>44</v>
      </c>
      <c r="U259" t="s">
        <v>34</v>
      </c>
      <c r="V259" t="s">
        <v>33</v>
      </c>
      <c r="W259" t="s">
        <v>33</v>
      </c>
      <c r="X259" t="s">
        <v>33</v>
      </c>
      <c r="Y259" t="s">
        <v>33</v>
      </c>
      <c r="Z259" t="s">
        <v>34</v>
      </c>
      <c r="AA259" t="s">
        <v>33</v>
      </c>
      <c r="AB259" t="s">
        <v>48</v>
      </c>
      <c r="AC259">
        <v>0</v>
      </c>
      <c r="AD259">
        <v>0</v>
      </c>
      <c r="AE259" t="s">
        <v>39</v>
      </c>
      <c r="AF259" t="str">
        <f>_xlfn.XLOOKUP(DermAI_Data[[#This Row],[diagnostic]],Diagnosis_lookup!$A$2:$A$7,Diagnosis_lookup!$B$2:$B$7,"Not Found")</f>
        <v>Actinic keratosis</v>
      </c>
    </row>
    <row r="260" spans="1:32" x14ac:dyDescent="0.25">
      <c r="A260" t="s">
        <v>324</v>
      </c>
      <c r="B260">
        <v>68</v>
      </c>
      <c r="C260" t="s">
        <v>41</v>
      </c>
      <c r="D260" t="s">
        <v>32</v>
      </c>
      <c r="E260" t="s">
        <v>33</v>
      </c>
      <c r="F260" t="s">
        <v>33</v>
      </c>
      <c r="G260" t="s">
        <v>33</v>
      </c>
      <c r="H260" t="s">
        <v>33</v>
      </c>
      <c r="I260" t="s">
        <v>33</v>
      </c>
      <c r="J260" t="s">
        <v>33</v>
      </c>
      <c r="K260" t="s">
        <v>33</v>
      </c>
      <c r="L260" t="s">
        <v>42</v>
      </c>
      <c r="M260" t="s">
        <v>42</v>
      </c>
      <c r="N260">
        <v>1657</v>
      </c>
      <c r="O260">
        <v>0</v>
      </c>
      <c r="P260" t="s">
        <v>66</v>
      </c>
      <c r="Q260">
        <v>0</v>
      </c>
      <c r="R260">
        <v>0</v>
      </c>
      <c r="S260">
        <v>0</v>
      </c>
      <c r="T260" t="s">
        <v>44</v>
      </c>
      <c r="U260" t="s">
        <v>34</v>
      </c>
      <c r="V260" t="s">
        <v>33</v>
      </c>
      <c r="W260" t="s">
        <v>33</v>
      </c>
      <c r="X260" t="s">
        <v>33</v>
      </c>
      <c r="Y260" t="s">
        <v>33</v>
      </c>
      <c r="Z260" t="s">
        <v>34</v>
      </c>
      <c r="AA260" t="s">
        <v>33</v>
      </c>
      <c r="AB260" t="s">
        <v>48</v>
      </c>
      <c r="AC260">
        <v>0</v>
      </c>
      <c r="AD260">
        <v>0</v>
      </c>
      <c r="AE260" t="s">
        <v>39</v>
      </c>
      <c r="AF260" t="str">
        <f>_xlfn.XLOOKUP(DermAI_Data[[#This Row],[diagnostic]],Diagnosis_lookup!$A$2:$A$7,Diagnosis_lookup!$B$2:$B$7,"Not Found")</f>
        <v>Actinic keratosis</v>
      </c>
    </row>
    <row r="261" spans="1:32" x14ac:dyDescent="0.25">
      <c r="A261" t="s">
        <v>325</v>
      </c>
      <c r="B261">
        <v>40</v>
      </c>
      <c r="C261" t="s">
        <v>58</v>
      </c>
      <c r="D261" t="s">
        <v>32</v>
      </c>
      <c r="E261" t="s">
        <v>33</v>
      </c>
      <c r="F261" t="s">
        <v>33</v>
      </c>
      <c r="G261" t="s">
        <v>33</v>
      </c>
      <c r="H261" t="s">
        <v>33</v>
      </c>
      <c r="I261" t="s">
        <v>33</v>
      </c>
      <c r="J261" t="s">
        <v>33</v>
      </c>
      <c r="K261" t="s">
        <v>33</v>
      </c>
      <c r="L261" t="s">
        <v>42</v>
      </c>
      <c r="M261" t="s">
        <v>42</v>
      </c>
      <c r="N261">
        <v>1660</v>
      </c>
      <c r="O261">
        <v>0</v>
      </c>
      <c r="P261" t="s">
        <v>110</v>
      </c>
      <c r="Q261">
        <v>0</v>
      </c>
      <c r="R261">
        <v>0</v>
      </c>
      <c r="S261">
        <v>0</v>
      </c>
      <c r="T261" t="s">
        <v>44</v>
      </c>
      <c r="U261" t="s">
        <v>33</v>
      </c>
      <c r="V261" t="s">
        <v>33</v>
      </c>
      <c r="W261" t="s">
        <v>33</v>
      </c>
      <c r="X261" t="s">
        <v>33</v>
      </c>
      <c r="Y261" t="s">
        <v>33</v>
      </c>
      <c r="Z261" t="s">
        <v>34</v>
      </c>
      <c r="AA261" t="s">
        <v>33</v>
      </c>
      <c r="AB261" t="s">
        <v>38</v>
      </c>
      <c r="AC261">
        <v>0</v>
      </c>
      <c r="AD261">
        <v>0</v>
      </c>
      <c r="AE261" t="s">
        <v>39</v>
      </c>
      <c r="AF261" t="str">
        <f>_xlfn.XLOOKUP(DermAI_Data[[#This Row],[diagnostic]],Diagnosis_lookup!$A$2:$A$7,Diagnosis_lookup!$B$2:$B$7,"Not Found")</f>
        <v>Melanocytic nevus</v>
      </c>
    </row>
    <row r="262" spans="1:32" x14ac:dyDescent="0.25">
      <c r="A262" t="s">
        <v>326</v>
      </c>
      <c r="B262">
        <v>39</v>
      </c>
      <c r="C262" t="s">
        <v>58</v>
      </c>
      <c r="D262" t="s">
        <v>32</v>
      </c>
      <c r="E262" t="s">
        <v>33</v>
      </c>
      <c r="F262" t="s">
        <v>33</v>
      </c>
      <c r="G262" t="s">
        <v>33</v>
      </c>
      <c r="H262" t="s">
        <v>33</v>
      </c>
      <c r="I262" t="s">
        <v>33</v>
      </c>
      <c r="J262" t="s">
        <v>33</v>
      </c>
      <c r="K262" t="s">
        <v>33</v>
      </c>
      <c r="L262" t="s">
        <v>42</v>
      </c>
      <c r="M262" t="s">
        <v>42</v>
      </c>
      <c r="N262">
        <v>1669</v>
      </c>
      <c r="O262">
        <v>0</v>
      </c>
      <c r="P262" t="s">
        <v>63</v>
      </c>
      <c r="Q262">
        <v>0</v>
      </c>
      <c r="R262">
        <v>0</v>
      </c>
      <c r="S262">
        <v>0</v>
      </c>
      <c r="T262" t="s">
        <v>44</v>
      </c>
      <c r="U262" t="s">
        <v>34</v>
      </c>
      <c r="V262" t="s">
        <v>33</v>
      </c>
      <c r="W262" t="s">
        <v>33</v>
      </c>
      <c r="X262" t="s">
        <v>33</v>
      </c>
      <c r="Y262" t="s">
        <v>33</v>
      </c>
      <c r="Z262" t="s">
        <v>33</v>
      </c>
      <c r="AA262" t="s">
        <v>33</v>
      </c>
      <c r="AB262" t="s">
        <v>48</v>
      </c>
      <c r="AC262">
        <v>0</v>
      </c>
      <c r="AD262">
        <v>0</v>
      </c>
      <c r="AE262" t="s">
        <v>39</v>
      </c>
      <c r="AF262" t="str">
        <f>_xlfn.XLOOKUP(DermAI_Data[[#This Row],[diagnostic]],Diagnosis_lookup!$A$2:$A$7,Diagnosis_lookup!$B$2:$B$7,"Not Found")</f>
        <v>Actinic keratosis</v>
      </c>
    </row>
    <row r="263" spans="1:32" x14ac:dyDescent="0.25">
      <c r="A263" t="s">
        <v>327</v>
      </c>
      <c r="B263">
        <v>48</v>
      </c>
      <c r="C263" t="s">
        <v>51</v>
      </c>
      <c r="D263" t="s">
        <v>32</v>
      </c>
      <c r="E263" t="s">
        <v>33</v>
      </c>
      <c r="F263" t="s">
        <v>34</v>
      </c>
      <c r="G263" t="s">
        <v>34</v>
      </c>
      <c r="H263" t="s">
        <v>33</v>
      </c>
      <c r="I263" t="s">
        <v>33</v>
      </c>
      <c r="J263" t="s">
        <v>33</v>
      </c>
      <c r="K263" t="s">
        <v>33</v>
      </c>
      <c r="L263" t="s">
        <v>35</v>
      </c>
      <c r="M263" t="s">
        <v>35</v>
      </c>
      <c r="N263">
        <v>220</v>
      </c>
      <c r="O263">
        <v>2</v>
      </c>
      <c r="P263" t="s">
        <v>43</v>
      </c>
      <c r="Q263">
        <v>8</v>
      </c>
      <c r="R263">
        <v>8</v>
      </c>
      <c r="S263">
        <v>8</v>
      </c>
      <c r="T263" t="s">
        <v>37</v>
      </c>
      <c r="U263" t="s">
        <v>34</v>
      </c>
      <c r="V263" t="s">
        <v>33</v>
      </c>
      <c r="W263" t="s">
        <v>33</v>
      </c>
      <c r="X263" t="s">
        <v>33</v>
      </c>
      <c r="Y263" t="s">
        <v>33</v>
      </c>
      <c r="Z263" t="s">
        <v>33</v>
      </c>
      <c r="AA263" t="s">
        <v>34</v>
      </c>
      <c r="AB263" t="s">
        <v>48</v>
      </c>
      <c r="AC263">
        <v>0</v>
      </c>
      <c r="AD263">
        <v>8</v>
      </c>
      <c r="AE263" t="s">
        <v>39</v>
      </c>
      <c r="AF263" t="str">
        <f>_xlfn.XLOOKUP(DermAI_Data[[#This Row],[diagnostic]],Diagnosis_lookup!$A$2:$A$7,Diagnosis_lookup!$B$2:$B$7,"Not Found")</f>
        <v>Actinic keratosis</v>
      </c>
    </row>
    <row r="264" spans="1:32" x14ac:dyDescent="0.25">
      <c r="A264" t="s">
        <v>328</v>
      </c>
      <c r="B264">
        <v>76</v>
      </c>
      <c r="C264" t="s">
        <v>41</v>
      </c>
      <c r="D264" t="s">
        <v>32</v>
      </c>
      <c r="E264" t="s">
        <v>33</v>
      </c>
      <c r="F264" t="s">
        <v>33</v>
      </c>
      <c r="G264" t="s">
        <v>33</v>
      </c>
      <c r="H264" t="s">
        <v>33</v>
      </c>
      <c r="I264" t="s">
        <v>33</v>
      </c>
      <c r="J264" t="s">
        <v>33</v>
      </c>
      <c r="K264" t="s">
        <v>33</v>
      </c>
      <c r="L264" t="s">
        <v>42</v>
      </c>
      <c r="M264" t="s">
        <v>42</v>
      </c>
      <c r="N264">
        <v>1673</v>
      </c>
      <c r="O264">
        <v>0</v>
      </c>
      <c r="P264" t="s">
        <v>110</v>
      </c>
      <c r="Q264">
        <v>0</v>
      </c>
      <c r="R264">
        <v>0</v>
      </c>
      <c r="S264">
        <v>0</v>
      </c>
      <c r="T264" t="s">
        <v>44</v>
      </c>
      <c r="U264" t="s">
        <v>34</v>
      </c>
      <c r="V264" t="s">
        <v>34</v>
      </c>
      <c r="W264" t="s">
        <v>33</v>
      </c>
      <c r="X264" t="s">
        <v>33</v>
      </c>
      <c r="Y264" t="s">
        <v>33</v>
      </c>
      <c r="Z264" t="s">
        <v>34</v>
      </c>
      <c r="AA264" t="s">
        <v>33</v>
      </c>
      <c r="AB264" t="s">
        <v>45</v>
      </c>
      <c r="AC264">
        <v>0</v>
      </c>
      <c r="AD264">
        <v>0</v>
      </c>
      <c r="AE264" t="s">
        <v>39</v>
      </c>
      <c r="AF264" t="str">
        <f>_xlfn.XLOOKUP(DermAI_Data[[#This Row],[diagnostic]],Diagnosis_lookup!$A$2:$A$7,Diagnosis_lookup!$B$2:$B$7,"Not Found")</f>
        <v>Seborreic keratosis</v>
      </c>
    </row>
    <row r="265" spans="1:32" x14ac:dyDescent="0.25">
      <c r="A265" t="s">
        <v>329</v>
      </c>
      <c r="B265">
        <v>60</v>
      </c>
      <c r="C265" t="s">
        <v>41</v>
      </c>
      <c r="D265" t="s">
        <v>32</v>
      </c>
      <c r="E265" t="s">
        <v>33</v>
      </c>
      <c r="F265" t="s">
        <v>33</v>
      </c>
      <c r="G265" t="s">
        <v>33</v>
      </c>
      <c r="H265" t="s">
        <v>33</v>
      </c>
      <c r="I265" t="s">
        <v>33</v>
      </c>
      <c r="J265" t="s">
        <v>33</v>
      </c>
      <c r="K265" t="s">
        <v>33</v>
      </c>
      <c r="L265" t="s">
        <v>42</v>
      </c>
      <c r="M265" t="s">
        <v>42</v>
      </c>
      <c r="N265">
        <v>1674</v>
      </c>
      <c r="O265">
        <v>0</v>
      </c>
      <c r="P265" t="s">
        <v>36</v>
      </c>
      <c r="Q265">
        <v>0</v>
      </c>
      <c r="R265">
        <v>0</v>
      </c>
      <c r="S265">
        <v>0</v>
      </c>
      <c r="T265" t="s">
        <v>44</v>
      </c>
      <c r="U265" t="s">
        <v>34</v>
      </c>
      <c r="V265" t="s">
        <v>33</v>
      </c>
      <c r="W265" t="s">
        <v>33</v>
      </c>
      <c r="X265" t="s">
        <v>33</v>
      </c>
      <c r="Y265" t="s">
        <v>33</v>
      </c>
      <c r="Z265" t="s">
        <v>33</v>
      </c>
      <c r="AA265" t="s">
        <v>33</v>
      </c>
      <c r="AB265" t="s">
        <v>48</v>
      </c>
      <c r="AC265">
        <v>0</v>
      </c>
      <c r="AD265">
        <v>0</v>
      </c>
      <c r="AE265" t="s">
        <v>39</v>
      </c>
      <c r="AF265" t="str">
        <f>_xlfn.XLOOKUP(DermAI_Data[[#This Row],[diagnostic]],Diagnosis_lookup!$A$2:$A$7,Diagnosis_lookup!$B$2:$B$7,"Not Found")</f>
        <v>Actinic keratosis</v>
      </c>
    </row>
    <row r="266" spans="1:32" x14ac:dyDescent="0.25">
      <c r="A266" t="s">
        <v>330</v>
      </c>
      <c r="B266">
        <v>79</v>
      </c>
      <c r="C266" t="s">
        <v>41</v>
      </c>
      <c r="D266" t="s">
        <v>32</v>
      </c>
      <c r="E266" t="s">
        <v>33</v>
      </c>
      <c r="F266" t="s">
        <v>33</v>
      </c>
      <c r="G266" t="s">
        <v>33</v>
      </c>
      <c r="H266" t="s">
        <v>33</v>
      </c>
      <c r="I266" t="s">
        <v>33</v>
      </c>
      <c r="J266" t="s">
        <v>33</v>
      </c>
      <c r="K266" t="s">
        <v>33</v>
      </c>
      <c r="L266" t="s">
        <v>42</v>
      </c>
      <c r="M266" t="s">
        <v>42</v>
      </c>
      <c r="N266">
        <v>1677</v>
      </c>
      <c r="O266">
        <v>0</v>
      </c>
      <c r="P266" t="s">
        <v>47</v>
      </c>
      <c r="Q266">
        <v>0</v>
      </c>
      <c r="R266">
        <v>0</v>
      </c>
      <c r="S266">
        <v>0</v>
      </c>
      <c r="T266" t="s">
        <v>44</v>
      </c>
      <c r="U266" t="s">
        <v>34</v>
      </c>
      <c r="V266" t="s">
        <v>33</v>
      </c>
      <c r="W266" t="s">
        <v>33</v>
      </c>
      <c r="X266" t="s">
        <v>33</v>
      </c>
      <c r="Y266" t="s">
        <v>33</v>
      </c>
      <c r="Z266" t="s">
        <v>33</v>
      </c>
      <c r="AA266" t="s">
        <v>33</v>
      </c>
      <c r="AB266" t="s">
        <v>48</v>
      </c>
      <c r="AC266">
        <v>0</v>
      </c>
      <c r="AD266">
        <v>0</v>
      </c>
      <c r="AE266" t="s">
        <v>39</v>
      </c>
      <c r="AF266" t="str">
        <f>_xlfn.XLOOKUP(DermAI_Data[[#This Row],[diagnostic]],Diagnosis_lookup!$A$2:$A$7,Diagnosis_lookup!$B$2:$B$7,"Not Found")</f>
        <v>Actinic keratosis</v>
      </c>
    </row>
    <row r="267" spans="1:32" x14ac:dyDescent="0.25">
      <c r="A267" t="s">
        <v>331</v>
      </c>
      <c r="B267">
        <v>82</v>
      </c>
      <c r="C267" t="s">
        <v>41</v>
      </c>
      <c r="D267" t="s">
        <v>32</v>
      </c>
      <c r="E267" t="s">
        <v>33</v>
      </c>
      <c r="F267" t="s">
        <v>33</v>
      </c>
      <c r="G267" t="s">
        <v>33</v>
      </c>
      <c r="H267" t="s">
        <v>33</v>
      </c>
      <c r="I267" t="s">
        <v>33</v>
      </c>
      <c r="J267" t="s">
        <v>33</v>
      </c>
      <c r="K267" t="s">
        <v>33</v>
      </c>
      <c r="L267" t="s">
        <v>42</v>
      </c>
      <c r="M267" t="s">
        <v>42</v>
      </c>
      <c r="N267">
        <v>1678</v>
      </c>
      <c r="O267">
        <v>0</v>
      </c>
      <c r="P267" t="s">
        <v>47</v>
      </c>
      <c r="Q267">
        <v>0</v>
      </c>
      <c r="R267">
        <v>0</v>
      </c>
      <c r="S267">
        <v>0</v>
      </c>
      <c r="T267" t="s">
        <v>44</v>
      </c>
      <c r="U267" t="s">
        <v>34</v>
      </c>
      <c r="V267" t="s">
        <v>33</v>
      </c>
      <c r="W267" t="s">
        <v>33</v>
      </c>
      <c r="X267" t="s">
        <v>33</v>
      </c>
      <c r="Y267" t="s">
        <v>33</v>
      </c>
      <c r="Z267" t="s">
        <v>33</v>
      </c>
      <c r="AA267" t="s">
        <v>33</v>
      </c>
      <c r="AB267" t="s">
        <v>48</v>
      </c>
      <c r="AC267">
        <v>0</v>
      </c>
      <c r="AD267">
        <v>0</v>
      </c>
      <c r="AE267" t="s">
        <v>39</v>
      </c>
      <c r="AF267" t="str">
        <f>_xlfn.XLOOKUP(DermAI_Data[[#This Row],[diagnostic]],Diagnosis_lookup!$A$2:$A$7,Diagnosis_lookup!$B$2:$B$7,"Not Found")</f>
        <v>Actinic keratosis</v>
      </c>
    </row>
    <row r="268" spans="1:32" x14ac:dyDescent="0.25">
      <c r="A268" t="s">
        <v>332</v>
      </c>
      <c r="B268">
        <v>28</v>
      </c>
      <c r="C268" t="s">
        <v>31</v>
      </c>
      <c r="D268" t="s">
        <v>32</v>
      </c>
      <c r="E268" t="s">
        <v>33</v>
      </c>
      <c r="F268" t="s">
        <v>33</v>
      </c>
      <c r="G268" t="s">
        <v>33</v>
      </c>
      <c r="H268" t="s">
        <v>33</v>
      </c>
      <c r="I268" t="s">
        <v>33</v>
      </c>
      <c r="J268" t="s">
        <v>33</v>
      </c>
      <c r="K268" t="s">
        <v>33</v>
      </c>
      <c r="L268" t="s">
        <v>42</v>
      </c>
      <c r="M268" t="s">
        <v>42</v>
      </c>
      <c r="N268">
        <v>1682</v>
      </c>
      <c r="O268">
        <v>0</v>
      </c>
      <c r="P268" t="s">
        <v>81</v>
      </c>
      <c r="Q268">
        <v>0</v>
      </c>
      <c r="R268">
        <v>0</v>
      </c>
      <c r="S268">
        <v>0</v>
      </c>
      <c r="T268" t="s">
        <v>44</v>
      </c>
      <c r="U268" t="s">
        <v>33</v>
      </c>
      <c r="V268" t="s">
        <v>33</v>
      </c>
      <c r="W268" t="s">
        <v>33</v>
      </c>
      <c r="X268" t="s">
        <v>33</v>
      </c>
      <c r="Y268" t="s">
        <v>33</v>
      </c>
      <c r="Z268" t="s">
        <v>34</v>
      </c>
      <c r="AA268" t="s">
        <v>33</v>
      </c>
      <c r="AB268" t="s">
        <v>38</v>
      </c>
      <c r="AC268">
        <v>0</v>
      </c>
      <c r="AD268">
        <v>0</v>
      </c>
      <c r="AE268" t="s">
        <v>39</v>
      </c>
      <c r="AF268" t="str">
        <f>_xlfn.XLOOKUP(DermAI_Data[[#This Row],[diagnostic]],Diagnosis_lookup!$A$2:$A$7,Diagnosis_lookup!$B$2:$B$7,"Not Found")</f>
        <v>Melanocytic nevus</v>
      </c>
    </row>
    <row r="269" spans="1:32" x14ac:dyDescent="0.25">
      <c r="A269" t="s">
        <v>333</v>
      </c>
      <c r="B269">
        <v>73</v>
      </c>
      <c r="C269" t="s">
        <v>41</v>
      </c>
      <c r="D269" t="s">
        <v>32</v>
      </c>
      <c r="E269" t="s">
        <v>33</v>
      </c>
      <c r="F269" t="s">
        <v>33</v>
      </c>
      <c r="G269" t="s">
        <v>33</v>
      </c>
      <c r="H269" t="s">
        <v>33</v>
      </c>
      <c r="I269" t="s">
        <v>33</v>
      </c>
      <c r="J269" t="s">
        <v>33</v>
      </c>
      <c r="K269" t="s">
        <v>33</v>
      </c>
      <c r="L269" t="s">
        <v>42</v>
      </c>
      <c r="M269" t="s">
        <v>42</v>
      </c>
      <c r="N269">
        <v>1684</v>
      </c>
      <c r="O269">
        <v>0</v>
      </c>
      <c r="P269" t="s">
        <v>47</v>
      </c>
      <c r="Q269">
        <v>0</v>
      </c>
      <c r="R269">
        <v>0</v>
      </c>
      <c r="S269">
        <v>0</v>
      </c>
      <c r="T269" t="s">
        <v>44</v>
      </c>
      <c r="U269" t="s">
        <v>34</v>
      </c>
      <c r="V269" t="s">
        <v>33</v>
      </c>
      <c r="W269" t="s">
        <v>33</v>
      </c>
      <c r="X269" t="s">
        <v>33</v>
      </c>
      <c r="Y269" t="s">
        <v>33</v>
      </c>
      <c r="Z269" t="s">
        <v>33</v>
      </c>
      <c r="AA269" t="s">
        <v>33</v>
      </c>
      <c r="AB269" t="s">
        <v>48</v>
      </c>
      <c r="AC269">
        <v>0</v>
      </c>
      <c r="AD269">
        <v>0</v>
      </c>
      <c r="AE269" t="s">
        <v>39</v>
      </c>
      <c r="AF269" t="str">
        <f>_xlfn.XLOOKUP(DermAI_Data[[#This Row],[diagnostic]],Diagnosis_lookup!$A$2:$A$7,Diagnosis_lookup!$B$2:$B$7,"Not Found")</f>
        <v>Actinic keratosis</v>
      </c>
    </row>
    <row r="270" spans="1:32" x14ac:dyDescent="0.25">
      <c r="A270" t="s">
        <v>334</v>
      </c>
      <c r="B270">
        <v>83</v>
      </c>
      <c r="C270" t="s">
        <v>41</v>
      </c>
      <c r="D270" t="s">
        <v>32</v>
      </c>
      <c r="E270" t="s">
        <v>33</v>
      </c>
      <c r="F270" t="s">
        <v>33</v>
      </c>
      <c r="G270" t="s">
        <v>34</v>
      </c>
      <c r="H270" t="s">
        <v>33</v>
      </c>
      <c r="I270" t="s">
        <v>34</v>
      </c>
      <c r="J270" t="s">
        <v>33</v>
      </c>
      <c r="K270" t="s">
        <v>33</v>
      </c>
      <c r="L270" t="s">
        <v>35</v>
      </c>
      <c r="M270" t="s">
        <v>35</v>
      </c>
      <c r="N270">
        <v>221</v>
      </c>
      <c r="O270">
        <v>2</v>
      </c>
      <c r="P270" t="s">
        <v>36</v>
      </c>
      <c r="Q270">
        <v>15</v>
      </c>
      <c r="R270">
        <v>5</v>
      </c>
      <c r="S270">
        <v>10</v>
      </c>
      <c r="T270" t="s">
        <v>37</v>
      </c>
      <c r="U270" t="s">
        <v>34</v>
      </c>
      <c r="V270" t="s">
        <v>34</v>
      </c>
      <c r="W270" t="s">
        <v>34</v>
      </c>
      <c r="X270" t="s">
        <v>33</v>
      </c>
      <c r="Y270" t="s">
        <v>34</v>
      </c>
      <c r="Z270" t="s">
        <v>33</v>
      </c>
      <c r="AA270" t="s">
        <v>34</v>
      </c>
      <c r="AB270" t="s">
        <v>55</v>
      </c>
      <c r="AC270">
        <v>1</v>
      </c>
      <c r="AD270">
        <v>10</v>
      </c>
      <c r="AE270" t="s">
        <v>56</v>
      </c>
      <c r="AF270" t="str">
        <f>_xlfn.XLOOKUP(DermAI_Data[[#This Row],[diagnostic]],Diagnosis_lookup!$A$2:$A$7,Diagnosis_lookup!$B$2:$B$7,"Not Found")</f>
        <v>Basal cell carcinoma</v>
      </c>
    </row>
    <row r="271" spans="1:32" x14ac:dyDescent="0.25">
      <c r="A271" t="s">
        <v>335</v>
      </c>
      <c r="B271">
        <v>80</v>
      </c>
      <c r="C271" t="s">
        <v>41</v>
      </c>
      <c r="D271" t="s">
        <v>32</v>
      </c>
      <c r="E271" t="s">
        <v>33</v>
      </c>
      <c r="F271" t="s">
        <v>33</v>
      </c>
      <c r="G271" t="s">
        <v>33</v>
      </c>
      <c r="H271" t="s">
        <v>33</v>
      </c>
      <c r="I271" t="s">
        <v>33</v>
      </c>
      <c r="J271" t="s">
        <v>33</v>
      </c>
      <c r="K271" t="s">
        <v>33</v>
      </c>
      <c r="L271" t="s">
        <v>42</v>
      </c>
      <c r="M271" t="s">
        <v>42</v>
      </c>
      <c r="N271">
        <v>1703</v>
      </c>
      <c r="O271">
        <v>0</v>
      </c>
      <c r="P271" t="s">
        <v>47</v>
      </c>
      <c r="Q271">
        <v>0</v>
      </c>
      <c r="R271">
        <v>0</v>
      </c>
      <c r="S271">
        <v>0</v>
      </c>
      <c r="T271" t="s">
        <v>44</v>
      </c>
      <c r="U271" t="s">
        <v>34</v>
      </c>
      <c r="V271" t="s">
        <v>33</v>
      </c>
      <c r="W271" t="s">
        <v>33</v>
      </c>
      <c r="X271" t="s">
        <v>33</v>
      </c>
      <c r="Y271" t="s">
        <v>34</v>
      </c>
      <c r="Z271" t="s">
        <v>34</v>
      </c>
      <c r="AA271" t="s">
        <v>33</v>
      </c>
      <c r="AB271" t="s">
        <v>48</v>
      </c>
      <c r="AC271">
        <v>0</v>
      </c>
      <c r="AD271">
        <v>0</v>
      </c>
      <c r="AE271" t="s">
        <v>39</v>
      </c>
      <c r="AF271" t="str">
        <f>_xlfn.XLOOKUP(DermAI_Data[[#This Row],[diagnostic]],Diagnosis_lookup!$A$2:$A$7,Diagnosis_lookup!$B$2:$B$7,"Not Found")</f>
        <v>Actinic keratosis</v>
      </c>
    </row>
    <row r="272" spans="1:32" x14ac:dyDescent="0.25">
      <c r="A272" t="s">
        <v>336</v>
      </c>
      <c r="B272">
        <v>63</v>
      </c>
      <c r="C272" t="s">
        <v>41</v>
      </c>
      <c r="D272" t="s">
        <v>32</v>
      </c>
      <c r="E272" t="s">
        <v>33</v>
      </c>
      <c r="F272" t="s">
        <v>33</v>
      </c>
      <c r="G272" t="s">
        <v>33</v>
      </c>
      <c r="H272" t="s">
        <v>33</v>
      </c>
      <c r="I272" t="s">
        <v>33</v>
      </c>
      <c r="J272" t="s">
        <v>33</v>
      </c>
      <c r="K272" t="s">
        <v>33</v>
      </c>
      <c r="L272" t="s">
        <v>42</v>
      </c>
      <c r="M272" t="s">
        <v>42</v>
      </c>
      <c r="N272">
        <v>1705</v>
      </c>
      <c r="O272">
        <v>0</v>
      </c>
      <c r="P272" t="s">
        <v>47</v>
      </c>
      <c r="Q272">
        <v>0</v>
      </c>
      <c r="R272">
        <v>0</v>
      </c>
      <c r="S272">
        <v>0</v>
      </c>
      <c r="T272" t="s">
        <v>44</v>
      </c>
      <c r="U272" t="s">
        <v>34</v>
      </c>
      <c r="V272" t="s">
        <v>33</v>
      </c>
      <c r="W272" t="s">
        <v>33</v>
      </c>
      <c r="X272" t="s">
        <v>33</v>
      </c>
      <c r="Y272" t="s">
        <v>33</v>
      </c>
      <c r="Z272" t="s">
        <v>34</v>
      </c>
      <c r="AA272" t="s">
        <v>33</v>
      </c>
      <c r="AB272" t="s">
        <v>48</v>
      </c>
      <c r="AC272">
        <v>0</v>
      </c>
      <c r="AD272">
        <v>0</v>
      </c>
      <c r="AE272" t="s">
        <v>39</v>
      </c>
      <c r="AF272" t="str">
        <f>_xlfn.XLOOKUP(DermAI_Data[[#This Row],[diagnostic]],Diagnosis_lookup!$A$2:$A$7,Diagnosis_lookup!$B$2:$B$7,"Not Found")</f>
        <v>Actinic keratosis</v>
      </c>
    </row>
    <row r="273" spans="1:32" x14ac:dyDescent="0.25">
      <c r="A273" t="s">
        <v>337</v>
      </c>
      <c r="B273">
        <v>68</v>
      </c>
      <c r="C273" t="s">
        <v>41</v>
      </c>
      <c r="D273" t="s">
        <v>32</v>
      </c>
      <c r="E273" t="s">
        <v>33</v>
      </c>
      <c r="F273" t="s">
        <v>33</v>
      </c>
      <c r="G273" t="s">
        <v>33</v>
      </c>
      <c r="H273" t="s">
        <v>33</v>
      </c>
      <c r="I273" t="s">
        <v>33</v>
      </c>
      <c r="J273" t="s">
        <v>33</v>
      </c>
      <c r="K273" t="s">
        <v>33</v>
      </c>
      <c r="L273" t="s">
        <v>42</v>
      </c>
      <c r="M273" t="s">
        <v>42</v>
      </c>
      <c r="N273">
        <v>1707</v>
      </c>
      <c r="O273">
        <v>0</v>
      </c>
      <c r="P273" t="s">
        <v>93</v>
      </c>
      <c r="Q273">
        <v>0</v>
      </c>
      <c r="R273">
        <v>0</v>
      </c>
      <c r="S273">
        <v>0</v>
      </c>
      <c r="T273" t="s">
        <v>44</v>
      </c>
      <c r="U273" t="s">
        <v>34</v>
      </c>
      <c r="V273" t="s">
        <v>34</v>
      </c>
      <c r="W273" t="s">
        <v>33</v>
      </c>
      <c r="X273" t="s">
        <v>33</v>
      </c>
      <c r="Y273" t="s">
        <v>33</v>
      </c>
      <c r="Z273" t="s">
        <v>34</v>
      </c>
      <c r="AA273" t="s">
        <v>33</v>
      </c>
      <c r="AB273" t="s">
        <v>45</v>
      </c>
      <c r="AC273">
        <v>0</v>
      </c>
      <c r="AD273">
        <v>0</v>
      </c>
      <c r="AE273" t="s">
        <v>39</v>
      </c>
      <c r="AF273" t="str">
        <f>_xlfn.XLOOKUP(DermAI_Data[[#This Row],[diagnostic]],Diagnosis_lookup!$A$2:$A$7,Diagnosis_lookup!$B$2:$B$7,"Not Found")</f>
        <v>Seborreic keratosis</v>
      </c>
    </row>
    <row r="274" spans="1:32" x14ac:dyDescent="0.25">
      <c r="A274" t="s">
        <v>338</v>
      </c>
      <c r="B274">
        <v>62</v>
      </c>
      <c r="C274" t="s">
        <v>41</v>
      </c>
      <c r="D274" t="s">
        <v>32</v>
      </c>
      <c r="E274" t="s">
        <v>33</v>
      </c>
      <c r="F274" t="s">
        <v>33</v>
      </c>
      <c r="G274" t="s">
        <v>33</v>
      </c>
      <c r="H274" t="s">
        <v>33</v>
      </c>
      <c r="I274" t="s">
        <v>33</v>
      </c>
      <c r="J274" t="s">
        <v>33</v>
      </c>
      <c r="K274" t="s">
        <v>33</v>
      </c>
      <c r="L274" t="s">
        <v>42</v>
      </c>
      <c r="M274" t="s">
        <v>42</v>
      </c>
      <c r="N274">
        <v>1708</v>
      </c>
      <c r="O274">
        <v>0</v>
      </c>
      <c r="P274" t="s">
        <v>59</v>
      </c>
      <c r="Q274">
        <v>0</v>
      </c>
      <c r="R274">
        <v>0</v>
      </c>
      <c r="S274">
        <v>0</v>
      </c>
      <c r="T274" t="s">
        <v>44</v>
      </c>
      <c r="U274" t="s">
        <v>34</v>
      </c>
      <c r="V274" t="s">
        <v>34</v>
      </c>
      <c r="W274" t="s">
        <v>33</v>
      </c>
      <c r="X274" t="s">
        <v>33</v>
      </c>
      <c r="Y274" t="s">
        <v>33</v>
      </c>
      <c r="Z274" t="s">
        <v>34</v>
      </c>
      <c r="AA274" t="s">
        <v>33</v>
      </c>
      <c r="AB274" t="s">
        <v>45</v>
      </c>
      <c r="AC274">
        <v>0</v>
      </c>
      <c r="AD274">
        <v>0</v>
      </c>
      <c r="AE274" t="s">
        <v>39</v>
      </c>
      <c r="AF274" t="str">
        <f>_xlfn.XLOOKUP(DermAI_Data[[#This Row],[diagnostic]],Diagnosis_lookup!$A$2:$A$7,Diagnosis_lookup!$B$2:$B$7,"Not Found")</f>
        <v>Seborreic keratosis</v>
      </c>
    </row>
    <row r="275" spans="1:32" x14ac:dyDescent="0.25">
      <c r="A275" t="s">
        <v>339</v>
      </c>
      <c r="B275">
        <v>76</v>
      </c>
      <c r="C275" t="s">
        <v>41</v>
      </c>
      <c r="D275" t="s">
        <v>32</v>
      </c>
      <c r="E275" t="s">
        <v>33</v>
      </c>
      <c r="F275" t="s">
        <v>33</v>
      </c>
      <c r="G275" t="s">
        <v>33</v>
      </c>
      <c r="H275" t="s">
        <v>33</v>
      </c>
      <c r="I275" t="s">
        <v>33</v>
      </c>
      <c r="J275" t="s">
        <v>33</v>
      </c>
      <c r="K275" t="s">
        <v>33</v>
      </c>
      <c r="L275" t="s">
        <v>42</v>
      </c>
      <c r="M275" t="s">
        <v>42</v>
      </c>
      <c r="N275">
        <v>1712</v>
      </c>
      <c r="O275">
        <v>0</v>
      </c>
      <c r="P275" t="s">
        <v>47</v>
      </c>
      <c r="Q275">
        <v>0</v>
      </c>
      <c r="R275">
        <v>0</v>
      </c>
      <c r="S275">
        <v>0</v>
      </c>
      <c r="T275" t="s">
        <v>44</v>
      </c>
      <c r="U275" t="s">
        <v>33</v>
      </c>
      <c r="V275" t="s">
        <v>33</v>
      </c>
      <c r="W275" t="s">
        <v>33</v>
      </c>
      <c r="X275" t="s">
        <v>33</v>
      </c>
      <c r="Y275" t="s">
        <v>33</v>
      </c>
      <c r="Z275" t="s">
        <v>33</v>
      </c>
      <c r="AA275" t="s">
        <v>33</v>
      </c>
      <c r="AB275" t="s">
        <v>48</v>
      </c>
      <c r="AC275">
        <v>0</v>
      </c>
      <c r="AD275">
        <v>0</v>
      </c>
      <c r="AE275" t="s">
        <v>39</v>
      </c>
      <c r="AF275" t="str">
        <f>_xlfn.XLOOKUP(DermAI_Data[[#This Row],[diagnostic]],Diagnosis_lookup!$A$2:$A$7,Diagnosis_lookup!$B$2:$B$7,"Not Found")</f>
        <v>Actinic keratosis</v>
      </c>
    </row>
    <row r="276" spans="1:32" x14ac:dyDescent="0.25">
      <c r="A276" t="s">
        <v>340</v>
      </c>
      <c r="B276">
        <v>68</v>
      </c>
      <c r="C276" t="s">
        <v>41</v>
      </c>
      <c r="D276" t="s">
        <v>32</v>
      </c>
      <c r="E276" t="s">
        <v>33</v>
      </c>
      <c r="F276" t="s">
        <v>33</v>
      </c>
      <c r="G276" t="s">
        <v>33</v>
      </c>
      <c r="H276" t="s">
        <v>33</v>
      </c>
      <c r="I276" t="s">
        <v>33</v>
      </c>
      <c r="J276" t="s">
        <v>33</v>
      </c>
      <c r="K276" t="s">
        <v>33</v>
      </c>
      <c r="L276" t="s">
        <v>42</v>
      </c>
      <c r="M276" t="s">
        <v>42</v>
      </c>
      <c r="N276">
        <v>1716</v>
      </c>
      <c r="O276">
        <v>0</v>
      </c>
      <c r="P276" t="s">
        <v>47</v>
      </c>
      <c r="Q276">
        <v>0</v>
      </c>
      <c r="R276">
        <v>0</v>
      </c>
      <c r="S276">
        <v>0</v>
      </c>
      <c r="T276" t="s">
        <v>44</v>
      </c>
      <c r="U276" t="s">
        <v>34</v>
      </c>
      <c r="V276" t="s">
        <v>33</v>
      </c>
      <c r="W276" t="s">
        <v>33</v>
      </c>
      <c r="X276" t="s">
        <v>33</v>
      </c>
      <c r="Y276" t="s">
        <v>33</v>
      </c>
      <c r="Z276" t="s">
        <v>33</v>
      </c>
      <c r="AA276" t="s">
        <v>33</v>
      </c>
      <c r="AB276" t="s">
        <v>48</v>
      </c>
      <c r="AC276">
        <v>0</v>
      </c>
      <c r="AD276">
        <v>0</v>
      </c>
      <c r="AE276" t="s">
        <v>39</v>
      </c>
      <c r="AF276" t="str">
        <f>_xlfn.XLOOKUP(DermAI_Data[[#This Row],[diagnostic]],Diagnosis_lookup!$A$2:$A$7,Diagnosis_lookup!$B$2:$B$7,"Not Found")</f>
        <v>Actinic keratosis</v>
      </c>
    </row>
    <row r="277" spans="1:32" x14ac:dyDescent="0.25">
      <c r="A277" t="s">
        <v>341</v>
      </c>
      <c r="B277">
        <v>41</v>
      </c>
      <c r="C277" t="s">
        <v>58</v>
      </c>
      <c r="D277" t="s">
        <v>32</v>
      </c>
      <c r="E277" t="s">
        <v>33</v>
      </c>
      <c r="F277" t="s">
        <v>33</v>
      </c>
      <c r="G277" t="s">
        <v>33</v>
      </c>
      <c r="H277" t="s">
        <v>33</v>
      </c>
      <c r="I277" t="s">
        <v>33</v>
      </c>
      <c r="J277" t="s">
        <v>33</v>
      </c>
      <c r="K277" t="s">
        <v>33</v>
      </c>
      <c r="L277" t="s">
        <v>42</v>
      </c>
      <c r="M277" t="s">
        <v>42</v>
      </c>
      <c r="N277">
        <v>1728</v>
      </c>
      <c r="O277">
        <v>0</v>
      </c>
      <c r="P277" t="s">
        <v>59</v>
      </c>
      <c r="Q277">
        <v>0</v>
      </c>
      <c r="R277">
        <v>0</v>
      </c>
      <c r="S277">
        <v>0</v>
      </c>
      <c r="T277" t="s">
        <v>44</v>
      </c>
      <c r="U277" t="s">
        <v>33</v>
      </c>
      <c r="V277" t="s">
        <v>33</v>
      </c>
      <c r="W277" t="s">
        <v>33</v>
      </c>
      <c r="X277" t="s">
        <v>33</v>
      </c>
      <c r="Y277" t="s">
        <v>33</v>
      </c>
      <c r="Z277" t="s">
        <v>33</v>
      </c>
      <c r="AA277" t="s">
        <v>33</v>
      </c>
      <c r="AB277" t="s">
        <v>38</v>
      </c>
      <c r="AC277">
        <v>0</v>
      </c>
      <c r="AD277">
        <v>0</v>
      </c>
      <c r="AE277" t="s">
        <v>39</v>
      </c>
      <c r="AF277" t="str">
        <f>_xlfn.XLOOKUP(DermAI_Data[[#This Row],[diagnostic]],Diagnosis_lookup!$A$2:$A$7,Diagnosis_lookup!$B$2:$B$7,"Not Found")</f>
        <v>Melanocytic nevus</v>
      </c>
    </row>
    <row r="278" spans="1:32" x14ac:dyDescent="0.25">
      <c r="A278" t="s">
        <v>342</v>
      </c>
      <c r="B278">
        <v>83</v>
      </c>
      <c r="C278" t="s">
        <v>41</v>
      </c>
      <c r="D278" t="s">
        <v>32</v>
      </c>
      <c r="E278" t="s">
        <v>33</v>
      </c>
      <c r="F278" t="s">
        <v>33</v>
      </c>
      <c r="G278" t="s">
        <v>33</v>
      </c>
      <c r="H278" t="s">
        <v>33</v>
      </c>
      <c r="I278" t="s">
        <v>33</v>
      </c>
      <c r="J278" t="s">
        <v>33</v>
      </c>
      <c r="K278" t="s">
        <v>33</v>
      </c>
      <c r="L278" t="s">
        <v>42</v>
      </c>
      <c r="M278" t="s">
        <v>42</v>
      </c>
      <c r="N278">
        <v>1733</v>
      </c>
      <c r="O278">
        <v>0</v>
      </c>
      <c r="P278" t="s">
        <v>63</v>
      </c>
      <c r="Q278">
        <v>0</v>
      </c>
      <c r="R278">
        <v>0</v>
      </c>
      <c r="S278">
        <v>0</v>
      </c>
      <c r="T278" t="s">
        <v>44</v>
      </c>
      <c r="U278" t="s">
        <v>34</v>
      </c>
      <c r="V278" t="s">
        <v>33</v>
      </c>
      <c r="W278" t="s">
        <v>33</v>
      </c>
      <c r="X278" t="s">
        <v>33</v>
      </c>
      <c r="Y278" t="s">
        <v>33</v>
      </c>
      <c r="Z278" t="s">
        <v>33</v>
      </c>
      <c r="AA278" t="s">
        <v>33</v>
      </c>
      <c r="AB278" t="s">
        <v>48</v>
      </c>
      <c r="AC278">
        <v>0</v>
      </c>
      <c r="AD278">
        <v>0</v>
      </c>
      <c r="AE278" t="s">
        <v>39</v>
      </c>
      <c r="AF278" t="str">
        <f>_xlfn.XLOOKUP(DermAI_Data[[#This Row],[diagnostic]],Diagnosis_lookup!$A$2:$A$7,Diagnosis_lookup!$B$2:$B$7,"Not Found")</f>
        <v>Actinic keratosis</v>
      </c>
    </row>
    <row r="279" spans="1:32" x14ac:dyDescent="0.25">
      <c r="A279" t="s">
        <v>343</v>
      </c>
      <c r="B279">
        <v>71</v>
      </c>
      <c r="C279" t="s">
        <v>41</v>
      </c>
      <c r="D279" t="s">
        <v>32</v>
      </c>
      <c r="E279" t="s">
        <v>33</v>
      </c>
      <c r="F279" t="s">
        <v>33</v>
      </c>
      <c r="G279" t="s">
        <v>33</v>
      </c>
      <c r="H279" t="s">
        <v>33</v>
      </c>
      <c r="I279" t="s">
        <v>33</v>
      </c>
      <c r="J279" t="s">
        <v>33</v>
      </c>
      <c r="K279" t="s">
        <v>33</v>
      </c>
      <c r="L279" t="s">
        <v>42</v>
      </c>
      <c r="M279" t="s">
        <v>42</v>
      </c>
      <c r="N279">
        <v>1735</v>
      </c>
      <c r="O279">
        <v>0</v>
      </c>
      <c r="P279" t="s">
        <v>36</v>
      </c>
      <c r="Q279">
        <v>0</v>
      </c>
      <c r="R279">
        <v>0</v>
      </c>
      <c r="S279">
        <v>0</v>
      </c>
      <c r="T279" t="s">
        <v>44</v>
      </c>
      <c r="U279" t="s">
        <v>33</v>
      </c>
      <c r="V279" t="s">
        <v>33</v>
      </c>
      <c r="W279" t="s">
        <v>33</v>
      </c>
      <c r="X279" t="s">
        <v>33</v>
      </c>
      <c r="Y279" t="s">
        <v>33</v>
      </c>
      <c r="Z279" t="s">
        <v>33</v>
      </c>
      <c r="AA279" t="s">
        <v>33</v>
      </c>
      <c r="AB279" t="s">
        <v>48</v>
      </c>
      <c r="AC279">
        <v>0</v>
      </c>
      <c r="AD279">
        <v>0</v>
      </c>
      <c r="AE279" t="s">
        <v>39</v>
      </c>
      <c r="AF279" t="str">
        <f>_xlfn.XLOOKUP(DermAI_Data[[#This Row],[diagnostic]],Diagnosis_lookup!$A$2:$A$7,Diagnosis_lookup!$B$2:$B$7,"Not Found")</f>
        <v>Actinic keratosis</v>
      </c>
    </row>
    <row r="280" spans="1:32" x14ac:dyDescent="0.25">
      <c r="A280" t="s">
        <v>344</v>
      </c>
      <c r="B280">
        <v>80</v>
      </c>
      <c r="C280" t="s">
        <v>41</v>
      </c>
      <c r="D280" t="s">
        <v>32</v>
      </c>
      <c r="E280" t="s">
        <v>33</v>
      </c>
      <c r="F280" t="s">
        <v>33</v>
      </c>
      <c r="G280" t="s">
        <v>33</v>
      </c>
      <c r="H280" t="s">
        <v>33</v>
      </c>
      <c r="I280" t="s">
        <v>33</v>
      </c>
      <c r="J280" t="s">
        <v>33</v>
      </c>
      <c r="K280" t="s">
        <v>33</v>
      </c>
      <c r="L280" t="s">
        <v>42</v>
      </c>
      <c r="M280" t="s">
        <v>42</v>
      </c>
      <c r="N280">
        <v>1741</v>
      </c>
      <c r="O280">
        <v>0</v>
      </c>
      <c r="P280" t="s">
        <v>47</v>
      </c>
      <c r="Q280">
        <v>0</v>
      </c>
      <c r="R280">
        <v>0</v>
      </c>
      <c r="S280">
        <v>0</v>
      </c>
      <c r="T280" t="s">
        <v>44</v>
      </c>
      <c r="U280" t="s">
        <v>33</v>
      </c>
      <c r="V280" t="s">
        <v>33</v>
      </c>
      <c r="W280" t="s">
        <v>33</v>
      </c>
      <c r="X280" t="s">
        <v>33</v>
      </c>
      <c r="Y280" t="s">
        <v>33</v>
      </c>
      <c r="Z280" t="s">
        <v>33</v>
      </c>
      <c r="AA280" t="s">
        <v>33</v>
      </c>
      <c r="AB280" t="s">
        <v>45</v>
      </c>
      <c r="AC280">
        <v>0</v>
      </c>
      <c r="AD280">
        <v>0</v>
      </c>
      <c r="AE280" t="s">
        <v>39</v>
      </c>
      <c r="AF280" t="str">
        <f>_xlfn.XLOOKUP(DermAI_Data[[#This Row],[diagnostic]],Diagnosis_lookup!$A$2:$A$7,Diagnosis_lookup!$B$2:$B$7,"Not Found")</f>
        <v>Seborreic keratosis</v>
      </c>
    </row>
    <row r="281" spans="1:32" x14ac:dyDescent="0.25">
      <c r="A281" t="s">
        <v>345</v>
      </c>
      <c r="B281">
        <v>62</v>
      </c>
      <c r="C281" t="s">
        <v>41</v>
      </c>
      <c r="D281" t="s">
        <v>32</v>
      </c>
      <c r="E281" t="s">
        <v>33</v>
      </c>
      <c r="F281" t="s">
        <v>34</v>
      </c>
      <c r="G281" t="s">
        <v>33</v>
      </c>
      <c r="H281" t="s">
        <v>34</v>
      </c>
      <c r="I281" t="s">
        <v>34</v>
      </c>
      <c r="J281" t="s">
        <v>34</v>
      </c>
      <c r="K281" t="s">
        <v>34</v>
      </c>
      <c r="L281" t="s">
        <v>52</v>
      </c>
      <c r="M281" t="s">
        <v>52</v>
      </c>
      <c r="N281">
        <v>227</v>
      </c>
      <c r="O281">
        <v>2</v>
      </c>
      <c r="P281" t="s">
        <v>68</v>
      </c>
      <c r="Q281">
        <v>7</v>
      </c>
      <c r="R281">
        <v>5</v>
      </c>
      <c r="S281">
        <v>6</v>
      </c>
      <c r="T281" t="s">
        <v>37</v>
      </c>
      <c r="U281" t="s">
        <v>34</v>
      </c>
      <c r="V281" t="s">
        <v>34</v>
      </c>
      <c r="W281" t="s">
        <v>34</v>
      </c>
      <c r="X281" t="s">
        <v>33</v>
      </c>
      <c r="Y281" t="s">
        <v>34</v>
      </c>
      <c r="Z281" t="s">
        <v>33</v>
      </c>
      <c r="AA281" t="s">
        <v>34</v>
      </c>
      <c r="AB281" t="s">
        <v>55</v>
      </c>
      <c r="AC281">
        <v>1</v>
      </c>
      <c r="AD281">
        <v>6</v>
      </c>
      <c r="AE281" t="s">
        <v>56</v>
      </c>
      <c r="AF281" t="str">
        <f>_xlfn.XLOOKUP(DermAI_Data[[#This Row],[diagnostic]],Diagnosis_lookup!$A$2:$A$7,Diagnosis_lookup!$B$2:$B$7,"Not Found")</f>
        <v>Basal cell carcinoma</v>
      </c>
    </row>
    <row r="282" spans="1:32" x14ac:dyDescent="0.25">
      <c r="A282" t="s">
        <v>346</v>
      </c>
      <c r="B282">
        <v>72</v>
      </c>
      <c r="C282" t="s">
        <v>41</v>
      </c>
      <c r="D282" t="s">
        <v>32</v>
      </c>
      <c r="E282" t="s">
        <v>33</v>
      </c>
      <c r="F282" t="s">
        <v>33</v>
      </c>
      <c r="G282" t="s">
        <v>33</v>
      </c>
      <c r="H282" t="s">
        <v>33</v>
      </c>
      <c r="I282" t="s">
        <v>33</v>
      </c>
      <c r="J282" t="s">
        <v>33</v>
      </c>
      <c r="K282" t="s">
        <v>33</v>
      </c>
      <c r="L282" t="s">
        <v>42</v>
      </c>
      <c r="M282" t="s">
        <v>42</v>
      </c>
      <c r="N282">
        <v>1747</v>
      </c>
      <c r="O282">
        <v>0</v>
      </c>
      <c r="P282" t="s">
        <v>47</v>
      </c>
      <c r="Q282">
        <v>0</v>
      </c>
      <c r="R282">
        <v>0</v>
      </c>
      <c r="S282">
        <v>0</v>
      </c>
      <c r="T282" t="s">
        <v>44</v>
      </c>
      <c r="U282" t="s">
        <v>34</v>
      </c>
      <c r="V282" t="s">
        <v>33</v>
      </c>
      <c r="W282" t="s">
        <v>33</v>
      </c>
      <c r="X282" t="s">
        <v>33</v>
      </c>
      <c r="Y282" t="s">
        <v>33</v>
      </c>
      <c r="Z282" t="s">
        <v>33</v>
      </c>
      <c r="AA282" t="s">
        <v>33</v>
      </c>
      <c r="AB282" t="s">
        <v>48</v>
      </c>
      <c r="AC282">
        <v>0</v>
      </c>
      <c r="AD282">
        <v>0</v>
      </c>
      <c r="AE282" t="s">
        <v>39</v>
      </c>
      <c r="AF282" t="str">
        <f>_xlfn.XLOOKUP(DermAI_Data[[#This Row],[diagnostic]],Diagnosis_lookup!$A$2:$A$7,Diagnosis_lookup!$B$2:$B$7,"Not Found")</f>
        <v>Actinic keratosis</v>
      </c>
    </row>
    <row r="283" spans="1:32" x14ac:dyDescent="0.25">
      <c r="A283" t="s">
        <v>347</v>
      </c>
      <c r="B283">
        <v>28</v>
      </c>
      <c r="C283" t="s">
        <v>31</v>
      </c>
      <c r="D283" t="s">
        <v>32</v>
      </c>
      <c r="E283" t="s">
        <v>33</v>
      </c>
      <c r="F283" t="s">
        <v>33</v>
      </c>
      <c r="G283" t="s">
        <v>33</v>
      </c>
      <c r="H283" t="s">
        <v>33</v>
      </c>
      <c r="I283" t="s">
        <v>33</v>
      </c>
      <c r="J283" t="s">
        <v>33</v>
      </c>
      <c r="K283" t="s">
        <v>33</v>
      </c>
      <c r="L283" t="s">
        <v>42</v>
      </c>
      <c r="M283" t="s">
        <v>42</v>
      </c>
      <c r="N283">
        <v>1760</v>
      </c>
      <c r="O283">
        <v>0</v>
      </c>
      <c r="P283" t="s">
        <v>36</v>
      </c>
      <c r="Q283">
        <v>0</v>
      </c>
      <c r="R283">
        <v>0</v>
      </c>
      <c r="S283">
        <v>0</v>
      </c>
      <c r="T283" t="s">
        <v>44</v>
      </c>
      <c r="U283" t="s">
        <v>33</v>
      </c>
      <c r="V283" t="s">
        <v>34</v>
      </c>
      <c r="W283" t="s">
        <v>33</v>
      </c>
      <c r="X283" t="s">
        <v>33</v>
      </c>
      <c r="Y283" t="s">
        <v>33</v>
      </c>
      <c r="Z283" t="s">
        <v>34</v>
      </c>
      <c r="AA283" t="s">
        <v>33</v>
      </c>
      <c r="AB283" t="s">
        <v>38</v>
      </c>
      <c r="AC283">
        <v>0</v>
      </c>
      <c r="AD283">
        <v>0</v>
      </c>
      <c r="AE283" t="s">
        <v>39</v>
      </c>
      <c r="AF283" t="str">
        <f>_xlfn.XLOOKUP(DermAI_Data[[#This Row],[diagnostic]],Diagnosis_lookup!$A$2:$A$7,Diagnosis_lookup!$B$2:$B$7,"Not Found")</f>
        <v>Melanocytic nevus</v>
      </c>
    </row>
    <row r="284" spans="1:32" x14ac:dyDescent="0.25">
      <c r="A284" t="s">
        <v>348</v>
      </c>
      <c r="B284">
        <v>8</v>
      </c>
      <c r="C284" t="s">
        <v>31</v>
      </c>
      <c r="D284" t="s">
        <v>32</v>
      </c>
      <c r="E284" t="s">
        <v>33</v>
      </c>
      <c r="F284" t="s">
        <v>33</v>
      </c>
      <c r="G284" t="s">
        <v>33</v>
      </c>
      <c r="H284" t="s">
        <v>33</v>
      </c>
      <c r="I284" t="s">
        <v>33</v>
      </c>
      <c r="J284" t="s">
        <v>33</v>
      </c>
      <c r="K284" t="s">
        <v>33</v>
      </c>
      <c r="L284" t="s">
        <v>42</v>
      </c>
      <c r="M284" t="s">
        <v>42</v>
      </c>
      <c r="N284">
        <v>1765</v>
      </c>
      <c r="O284">
        <v>0</v>
      </c>
      <c r="P284" t="s">
        <v>63</v>
      </c>
      <c r="Q284">
        <v>0</v>
      </c>
      <c r="R284">
        <v>0</v>
      </c>
      <c r="S284">
        <v>0</v>
      </c>
      <c r="T284" t="s">
        <v>44</v>
      </c>
      <c r="U284" t="s">
        <v>33</v>
      </c>
      <c r="V284" t="s">
        <v>33</v>
      </c>
      <c r="W284" t="s">
        <v>33</v>
      </c>
      <c r="X284" t="s">
        <v>33</v>
      </c>
      <c r="Y284" t="s">
        <v>33</v>
      </c>
      <c r="Z284" t="s">
        <v>33</v>
      </c>
      <c r="AA284" t="s">
        <v>33</v>
      </c>
      <c r="AB284" t="s">
        <v>38</v>
      </c>
      <c r="AC284">
        <v>0</v>
      </c>
      <c r="AD284">
        <v>0</v>
      </c>
      <c r="AE284" t="s">
        <v>39</v>
      </c>
      <c r="AF284" t="str">
        <f>_xlfn.XLOOKUP(DermAI_Data[[#This Row],[diagnostic]],Diagnosis_lookup!$A$2:$A$7,Diagnosis_lookup!$B$2:$B$7,"Not Found")</f>
        <v>Melanocytic nevus</v>
      </c>
    </row>
    <row r="285" spans="1:32" x14ac:dyDescent="0.25">
      <c r="A285" t="s">
        <v>349</v>
      </c>
      <c r="B285">
        <v>68</v>
      </c>
      <c r="C285" t="s">
        <v>41</v>
      </c>
      <c r="D285" t="s">
        <v>32</v>
      </c>
      <c r="E285" t="s">
        <v>33</v>
      </c>
      <c r="F285" t="s">
        <v>33</v>
      </c>
      <c r="G285" t="s">
        <v>33</v>
      </c>
      <c r="H285" t="s">
        <v>33</v>
      </c>
      <c r="I285" t="s">
        <v>34</v>
      </c>
      <c r="J285" t="s">
        <v>34</v>
      </c>
      <c r="K285" t="s">
        <v>34</v>
      </c>
      <c r="L285" t="s">
        <v>52</v>
      </c>
      <c r="M285" t="s">
        <v>52</v>
      </c>
      <c r="N285">
        <v>230</v>
      </c>
      <c r="O285">
        <v>2</v>
      </c>
      <c r="P285" t="s">
        <v>59</v>
      </c>
      <c r="Q285">
        <v>15</v>
      </c>
      <c r="R285">
        <v>10</v>
      </c>
      <c r="S285">
        <v>12.5</v>
      </c>
      <c r="T285" t="s">
        <v>54</v>
      </c>
      <c r="U285" t="s">
        <v>34</v>
      </c>
      <c r="V285" t="s">
        <v>33</v>
      </c>
      <c r="W285" t="s">
        <v>34</v>
      </c>
      <c r="X285" t="s">
        <v>33</v>
      </c>
      <c r="Y285" t="s">
        <v>34</v>
      </c>
      <c r="Z285" t="s">
        <v>33</v>
      </c>
      <c r="AA285" t="s">
        <v>34</v>
      </c>
      <c r="AB285" t="s">
        <v>55</v>
      </c>
      <c r="AC285">
        <v>1</v>
      </c>
      <c r="AD285">
        <v>12.5</v>
      </c>
      <c r="AE285" t="s">
        <v>56</v>
      </c>
      <c r="AF285" t="str">
        <f>_xlfn.XLOOKUP(DermAI_Data[[#This Row],[diagnostic]],Diagnosis_lookup!$A$2:$A$7,Diagnosis_lookup!$B$2:$B$7,"Not Found")</f>
        <v>Basal cell carcinoma</v>
      </c>
    </row>
    <row r="286" spans="1:32" x14ac:dyDescent="0.25">
      <c r="A286" t="s">
        <v>350</v>
      </c>
      <c r="B286">
        <v>26</v>
      </c>
      <c r="C286" t="s">
        <v>31</v>
      </c>
      <c r="D286" t="s">
        <v>32</v>
      </c>
      <c r="E286" t="s">
        <v>33</v>
      </c>
      <c r="F286" t="s">
        <v>33</v>
      </c>
      <c r="G286" t="s">
        <v>33</v>
      </c>
      <c r="H286" t="s">
        <v>33</v>
      </c>
      <c r="I286" t="s">
        <v>33</v>
      </c>
      <c r="J286" t="s">
        <v>33</v>
      </c>
      <c r="K286" t="s">
        <v>33</v>
      </c>
      <c r="L286" t="s">
        <v>42</v>
      </c>
      <c r="M286" t="s">
        <v>42</v>
      </c>
      <c r="N286">
        <v>1777</v>
      </c>
      <c r="O286">
        <v>0</v>
      </c>
      <c r="P286" t="s">
        <v>93</v>
      </c>
      <c r="Q286">
        <v>0</v>
      </c>
      <c r="R286">
        <v>0</v>
      </c>
      <c r="S286">
        <v>0</v>
      </c>
      <c r="T286" t="s">
        <v>44</v>
      </c>
      <c r="U286" t="s">
        <v>33</v>
      </c>
      <c r="V286" t="s">
        <v>34</v>
      </c>
      <c r="W286" t="s">
        <v>33</v>
      </c>
      <c r="X286" t="s">
        <v>33</v>
      </c>
      <c r="Y286" t="s">
        <v>33</v>
      </c>
      <c r="Z286" t="s">
        <v>34</v>
      </c>
      <c r="AA286" t="s">
        <v>33</v>
      </c>
      <c r="AB286" t="s">
        <v>38</v>
      </c>
      <c r="AC286">
        <v>0</v>
      </c>
      <c r="AD286">
        <v>0</v>
      </c>
      <c r="AE286" t="s">
        <v>39</v>
      </c>
      <c r="AF286" t="str">
        <f>_xlfn.XLOOKUP(DermAI_Data[[#This Row],[diagnostic]],Diagnosis_lookup!$A$2:$A$7,Diagnosis_lookup!$B$2:$B$7,"Not Found")</f>
        <v>Melanocytic nevus</v>
      </c>
    </row>
    <row r="287" spans="1:32" x14ac:dyDescent="0.25">
      <c r="A287" t="s">
        <v>351</v>
      </c>
      <c r="B287">
        <v>43</v>
      </c>
      <c r="C287" t="s">
        <v>58</v>
      </c>
      <c r="D287" t="s">
        <v>32</v>
      </c>
      <c r="E287" t="s">
        <v>33</v>
      </c>
      <c r="F287" t="s">
        <v>33</v>
      </c>
      <c r="G287" t="s">
        <v>33</v>
      </c>
      <c r="H287" t="s">
        <v>33</v>
      </c>
      <c r="I287" t="s">
        <v>33</v>
      </c>
      <c r="J287" t="s">
        <v>33</v>
      </c>
      <c r="K287" t="s">
        <v>33</v>
      </c>
      <c r="L287" t="s">
        <v>42</v>
      </c>
      <c r="M287" t="s">
        <v>42</v>
      </c>
      <c r="N287">
        <v>1778</v>
      </c>
      <c r="O287">
        <v>0</v>
      </c>
      <c r="P287" t="s">
        <v>36</v>
      </c>
      <c r="Q287">
        <v>0</v>
      </c>
      <c r="R287">
        <v>0</v>
      </c>
      <c r="S287">
        <v>0</v>
      </c>
      <c r="T287" t="s">
        <v>44</v>
      </c>
      <c r="U287" t="s">
        <v>34</v>
      </c>
      <c r="V287" t="s">
        <v>34</v>
      </c>
      <c r="W287" t="s">
        <v>33</v>
      </c>
      <c r="X287" t="s">
        <v>33</v>
      </c>
      <c r="Y287" t="s">
        <v>33</v>
      </c>
      <c r="Z287" t="s">
        <v>34</v>
      </c>
      <c r="AA287" t="s">
        <v>33</v>
      </c>
      <c r="AB287" t="s">
        <v>45</v>
      </c>
      <c r="AC287">
        <v>0</v>
      </c>
      <c r="AD287">
        <v>0</v>
      </c>
      <c r="AE287" t="s">
        <v>39</v>
      </c>
      <c r="AF287" t="str">
        <f>_xlfn.XLOOKUP(DermAI_Data[[#This Row],[diagnostic]],Diagnosis_lookup!$A$2:$A$7,Diagnosis_lookup!$B$2:$B$7,"Not Found")</f>
        <v>Seborreic keratosis</v>
      </c>
    </row>
    <row r="288" spans="1:32" x14ac:dyDescent="0.25">
      <c r="A288" t="s">
        <v>352</v>
      </c>
      <c r="B288">
        <v>59</v>
      </c>
      <c r="C288" t="s">
        <v>51</v>
      </c>
      <c r="D288" t="s">
        <v>32</v>
      </c>
      <c r="E288" t="s">
        <v>33</v>
      </c>
      <c r="F288" t="s">
        <v>33</v>
      </c>
      <c r="G288" t="s">
        <v>33</v>
      </c>
      <c r="H288" t="s">
        <v>33</v>
      </c>
      <c r="I288" t="s">
        <v>33</v>
      </c>
      <c r="J288" t="s">
        <v>33</v>
      </c>
      <c r="K288" t="s">
        <v>33</v>
      </c>
      <c r="L288" t="s">
        <v>42</v>
      </c>
      <c r="M288" t="s">
        <v>42</v>
      </c>
      <c r="N288">
        <v>1792</v>
      </c>
      <c r="O288">
        <v>0</v>
      </c>
      <c r="P288" t="s">
        <v>47</v>
      </c>
      <c r="Q288">
        <v>0</v>
      </c>
      <c r="R288">
        <v>0</v>
      </c>
      <c r="S288">
        <v>0</v>
      </c>
      <c r="T288" t="s">
        <v>44</v>
      </c>
      <c r="U288" t="s">
        <v>34</v>
      </c>
      <c r="V288" t="s">
        <v>33</v>
      </c>
      <c r="W288" t="s">
        <v>33</v>
      </c>
      <c r="X288" t="s">
        <v>33</v>
      </c>
      <c r="Y288" t="s">
        <v>33</v>
      </c>
      <c r="Z288" t="s">
        <v>33</v>
      </c>
      <c r="AA288" t="s">
        <v>33</v>
      </c>
      <c r="AB288" t="s">
        <v>48</v>
      </c>
      <c r="AC288">
        <v>0</v>
      </c>
      <c r="AD288">
        <v>0</v>
      </c>
      <c r="AE288" t="s">
        <v>39</v>
      </c>
      <c r="AF288" t="str">
        <f>_xlfn.XLOOKUP(DermAI_Data[[#This Row],[diagnostic]],Diagnosis_lookup!$A$2:$A$7,Diagnosis_lookup!$B$2:$B$7,"Not Found")</f>
        <v>Actinic keratosis</v>
      </c>
    </row>
    <row r="289" spans="1:32" x14ac:dyDescent="0.25">
      <c r="A289" t="s">
        <v>353</v>
      </c>
      <c r="B289">
        <v>70</v>
      </c>
      <c r="C289" t="s">
        <v>41</v>
      </c>
      <c r="D289" t="s">
        <v>32</v>
      </c>
      <c r="E289" t="s">
        <v>33</v>
      </c>
      <c r="F289" t="s">
        <v>33</v>
      </c>
      <c r="G289" t="s">
        <v>33</v>
      </c>
      <c r="H289" t="s">
        <v>33</v>
      </c>
      <c r="I289" t="s">
        <v>33</v>
      </c>
      <c r="J289" t="s">
        <v>33</v>
      </c>
      <c r="K289" t="s">
        <v>33</v>
      </c>
      <c r="L289" t="s">
        <v>42</v>
      </c>
      <c r="M289" t="s">
        <v>42</v>
      </c>
      <c r="N289">
        <v>1794</v>
      </c>
      <c r="O289">
        <v>0</v>
      </c>
      <c r="P289" t="s">
        <v>59</v>
      </c>
      <c r="Q289">
        <v>0</v>
      </c>
      <c r="R289">
        <v>0</v>
      </c>
      <c r="S289">
        <v>0</v>
      </c>
      <c r="T289" t="s">
        <v>44</v>
      </c>
      <c r="U289" t="s">
        <v>34</v>
      </c>
      <c r="V289" t="s">
        <v>34</v>
      </c>
      <c r="W289" t="s">
        <v>33</v>
      </c>
      <c r="X289" t="s">
        <v>33</v>
      </c>
      <c r="Y289" t="s">
        <v>33</v>
      </c>
      <c r="Z289" t="s">
        <v>34</v>
      </c>
      <c r="AA289" t="s">
        <v>33</v>
      </c>
      <c r="AB289" t="s">
        <v>45</v>
      </c>
      <c r="AC289">
        <v>0</v>
      </c>
      <c r="AD289">
        <v>0</v>
      </c>
      <c r="AE289" t="s">
        <v>39</v>
      </c>
      <c r="AF289" t="str">
        <f>_xlfn.XLOOKUP(DermAI_Data[[#This Row],[diagnostic]],Diagnosis_lookup!$A$2:$A$7,Diagnosis_lookup!$B$2:$B$7,"Not Found")</f>
        <v>Seborreic keratosis</v>
      </c>
    </row>
    <row r="290" spans="1:32" x14ac:dyDescent="0.25">
      <c r="A290" t="s">
        <v>354</v>
      </c>
      <c r="B290">
        <v>62</v>
      </c>
      <c r="C290" t="s">
        <v>41</v>
      </c>
      <c r="D290" t="s">
        <v>32</v>
      </c>
      <c r="E290" t="s">
        <v>33</v>
      </c>
      <c r="F290" t="s">
        <v>33</v>
      </c>
      <c r="G290" t="s">
        <v>33</v>
      </c>
      <c r="H290" t="s">
        <v>33</v>
      </c>
      <c r="I290" t="s">
        <v>33</v>
      </c>
      <c r="J290" t="s">
        <v>33</v>
      </c>
      <c r="K290" t="s">
        <v>33</v>
      </c>
      <c r="L290" t="s">
        <v>42</v>
      </c>
      <c r="M290" t="s">
        <v>42</v>
      </c>
      <c r="N290">
        <v>1795</v>
      </c>
      <c r="O290">
        <v>0</v>
      </c>
      <c r="P290" t="s">
        <v>36</v>
      </c>
      <c r="Q290">
        <v>0</v>
      </c>
      <c r="R290">
        <v>0</v>
      </c>
      <c r="S290">
        <v>0</v>
      </c>
      <c r="T290" t="s">
        <v>44</v>
      </c>
      <c r="U290" t="s">
        <v>34</v>
      </c>
      <c r="V290" t="s">
        <v>33</v>
      </c>
      <c r="W290" t="s">
        <v>33</v>
      </c>
      <c r="X290" t="s">
        <v>33</v>
      </c>
      <c r="Y290" t="s">
        <v>33</v>
      </c>
      <c r="Z290" t="s">
        <v>33</v>
      </c>
      <c r="AA290" t="s">
        <v>33</v>
      </c>
      <c r="AB290" t="s">
        <v>48</v>
      </c>
      <c r="AC290">
        <v>0</v>
      </c>
      <c r="AD290">
        <v>0</v>
      </c>
      <c r="AE290" t="s">
        <v>39</v>
      </c>
      <c r="AF290" t="str">
        <f>_xlfn.XLOOKUP(DermAI_Data[[#This Row],[diagnostic]],Diagnosis_lookup!$A$2:$A$7,Diagnosis_lookup!$B$2:$B$7,"Not Found")</f>
        <v>Actinic keratosis</v>
      </c>
    </row>
    <row r="291" spans="1:32" x14ac:dyDescent="0.25">
      <c r="A291" t="s">
        <v>355</v>
      </c>
      <c r="B291">
        <v>59</v>
      </c>
      <c r="C291" t="s">
        <v>51</v>
      </c>
      <c r="D291" t="s">
        <v>32</v>
      </c>
      <c r="E291" t="s">
        <v>33</v>
      </c>
      <c r="F291" t="s">
        <v>33</v>
      </c>
      <c r="G291" t="s">
        <v>33</v>
      </c>
      <c r="H291" t="s">
        <v>33</v>
      </c>
      <c r="I291" t="s">
        <v>33</v>
      </c>
      <c r="J291" t="s">
        <v>33</v>
      </c>
      <c r="K291" t="s">
        <v>33</v>
      </c>
      <c r="L291" t="s">
        <v>42</v>
      </c>
      <c r="M291" t="s">
        <v>42</v>
      </c>
      <c r="N291">
        <v>1798</v>
      </c>
      <c r="O291">
        <v>0</v>
      </c>
      <c r="P291" t="s">
        <v>36</v>
      </c>
      <c r="Q291">
        <v>0</v>
      </c>
      <c r="R291">
        <v>0</v>
      </c>
      <c r="S291">
        <v>0</v>
      </c>
      <c r="T291" t="s">
        <v>44</v>
      </c>
      <c r="U291" t="s">
        <v>34</v>
      </c>
      <c r="V291" t="s">
        <v>34</v>
      </c>
      <c r="W291" t="s">
        <v>33</v>
      </c>
      <c r="X291" t="s">
        <v>33</v>
      </c>
      <c r="Y291" t="s">
        <v>33</v>
      </c>
      <c r="Z291" t="s">
        <v>34</v>
      </c>
      <c r="AA291" t="s">
        <v>33</v>
      </c>
      <c r="AB291" t="s">
        <v>45</v>
      </c>
      <c r="AC291">
        <v>0</v>
      </c>
      <c r="AD291">
        <v>0</v>
      </c>
      <c r="AE291" t="s">
        <v>39</v>
      </c>
      <c r="AF291" t="str">
        <f>_xlfn.XLOOKUP(DermAI_Data[[#This Row],[diagnostic]],Diagnosis_lookup!$A$2:$A$7,Diagnosis_lookup!$B$2:$B$7,"Not Found")</f>
        <v>Seborreic keratosis</v>
      </c>
    </row>
    <row r="292" spans="1:32" x14ac:dyDescent="0.25">
      <c r="A292" t="s">
        <v>356</v>
      </c>
      <c r="B292">
        <v>71</v>
      </c>
      <c r="C292" t="s">
        <v>41</v>
      </c>
      <c r="D292" t="s">
        <v>32</v>
      </c>
      <c r="E292" t="s">
        <v>33</v>
      </c>
      <c r="F292" t="s">
        <v>33</v>
      </c>
      <c r="G292" t="s">
        <v>33</v>
      </c>
      <c r="H292" t="s">
        <v>34</v>
      </c>
      <c r="I292" t="s">
        <v>34</v>
      </c>
      <c r="J292" t="s">
        <v>34</v>
      </c>
      <c r="K292" t="s">
        <v>33</v>
      </c>
      <c r="L292" t="s">
        <v>35</v>
      </c>
      <c r="M292" t="s">
        <v>35</v>
      </c>
      <c r="N292">
        <v>1200</v>
      </c>
      <c r="O292">
        <v>2</v>
      </c>
      <c r="P292" t="s">
        <v>36</v>
      </c>
      <c r="Q292">
        <v>9</v>
      </c>
      <c r="R292">
        <v>5</v>
      </c>
      <c r="S292">
        <v>7</v>
      </c>
      <c r="T292" t="s">
        <v>37</v>
      </c>
      <c r="U292" t="s">
        <v>33</v>
      </c>
      <c r="V292" t="s">
        <v>34</v>
      </c>
      <c r="W292" t="s">
        <v>33</v>
      </c>
      <c r="X292" t="s">
        <v>33</v>
      </c>
      <c r="Y292" t="s">
        <v>33</v>
      </c>
      <c r="Z292" t="s">
        <v>34</v>
      </c>
      <c r="AA292" t="s">
        <v>34</v>
      </c>
      <c r="AB292" t="s">
        <v>55</v>
      </c>
      <c r="AC292">
        <v>1</v>
      </c>
      <c r="AD292">
        <v>7</v>
      </c>
      <c r="AE292" t="s">
        <v>56</v>
      </c>
      <c r="AF292" t="str">
        <f>_xlfn.XLOOKUP(DermAI_Data[[#This Row],[diagnostic]],Diagnosis_lookup!$A$2:$A$7,Diagnosis_lookup!$B$2:$B$7,"Not Found")</f>
        <v>Basal cell carcinoma</v>
      </c>
    </row>
    <row r="293" spans="1:32" x14ac:dyDescent="0.25">
      <c r="A293" t="s">
        <v>357</v>
      </c>
      <c r="B293">
        <v>64</v>
      </c>
      <c r="C293" t="s">
        <v>41</v>
      </c>
      <c r="D293" t="s">
        <v>32</v>
      </c>
      <c r="E293" t="s">
        <v>33</v>
      </c>
      <c r="F293" t="s">
        <v>33</v>
      </c>
      <c r="G293" t="s">
        <v>33</v>
      </c>
      <c r="H293" t="s">
        <v>33</v>
      </c>
      <c r="I293" t="s">
        <v>33</v>
      </c>
      <c r="J293" t="s">
        <v>33</v>
      </c>
      <c r="K293" t="s">
        <v>33</v>
      </c>
      <c r="L293" t="s">
        <v>42</v>
      </c>
      <c r="M293" t="s">
        <v>42</v>
      </c>
      <c r="N293">
        <v>1800</v>
      </c>
      <c r="O293">
        <v>0</v>
      </c>
      <c r="P293" t="s">
        <v>47</v>
      </c>
      <c r="Q293">
        <v>0</v>
      </c>
      <c r="R293">
        <v>0</v>
      </c>
      <c r="S293">
        <v>0</v>
      </c>
      <c r="T293" t="s">
        <v>44</v>
      </c>
      <c r="U293" t="s">
        <v>34</v>
      </c>
      <c r="V293" t="s">
        <v>33</v>
      </c>
      <c r="W293" t="s">
        <v>33</v>
      </c>
      <c r="X293" t="s">
        <v>33</v>
      </c>
      <c r="Y293" t="s">
        <v>33</v>
      </c>
      <c r="Z293" t="s">
        <v>33</v>
      </c>
      <c r="AA293" t="s">
        <v>33</v>
      </c>
      <c r="AB293" t="s">
        <v>48</v>
      </c>
      <c r="AC293">
        <v>0</v>
      </c>
      <c r="AD293">
        <v>0</v>
      </c>
      <c r="AE293" t="s">
        <v>39</v>
      </c>
      <c r="AF293" t="str">
        <f>_xlfn.XLOOKUP(DermAI_Data[[#This Row],[diagnostic]],Diagnosis_lookup!$A$2:$A$7,Diagnosis_lookup!$B$2:$B$7,"Not Found")</f>
        <v>Actinic keratosis</v>
      </c>
    </row>
    <row r="294" spans="1:32" x14ac:dyDescent="0.25">
      <c r="A294" t="s">
        <v>358</v>
      </c>
      <c r="B294">
        <v>14</v>
      </c>
      <c r="C294" t="s">
        <v>31</v>
      </c>
      <c r="D294" t="s">
        <v>32</v>
      </c>
      <c r="E294" t="s">
        <v>33</v>
      </c>
      <c r="F294" t="s">
        <v>33</v>
      </c>
      <c r="G294" t="s">
        <v>33</v>
      </c>
      <c r="H294" t="s">
        <v>33</v>
      </c>
      <c r="I294" t="s">
        <v>33</v>
      </c>
      <c r="J294" t="s">
        <v>33</v>
      </c>
      <c r="K294" t="s">
        <v>33</v>
      </c>
      <c r="L294" t="s">
        <v>42</v>
      </c>
      <c r="M294" t="s">
        <v>42</v>
      </c>
      <c r="N294">
        <v>1809</v>
      </c>
      <c r="O294">
        <v>0</v>
      </c>
      <c r="P294" t="s">
        <v>36</v>
      </c>
      <c r="Q294">
        <v>0</v>
      </c>
      <c r="R294">
        <v>0</v>
      </c>
      <c r="S294">
        <v>0</v>
      </c>
      <c r="T294" t="s">
        <v>44</v>
      </c>
      <c r="U294" t="s">
        <v>33</v>
      </c>
      <c r="V294" t="s">
        <v>34</v>
      </c>
      <c r="W294" t="s">
        <v>33</v>
      </c>
      <c r="X294" t="s">
        <v>33</v>
      </c>
      <c r="Y294" t="s">
        <v>33</v>
      </c>
      <c r="Z294" t="s">
        <v>34</v>
      </c>
      <c r="AA294" t="s">
        <v>33</v>
      </c>
      <c r="AB294" t="s">
        <v>38</v>
      </c>
      <c r="AC294">
        <v>0</v>
      </c>
      <c r="AD294">
        <v>0</v>
      </c>
      <c r="AE294" t="s">
        <v>39</v>
      </c>
      <c r="AF294" t="str">
        <f>_xlfn.XLOOKUP(DermAI_Data[[#This Row],[diagnostic]],Diagnosis_lookup!$A$2:$A$7,Diagnosis_lookup!$B$2:$B$7,"Not Found")</f>
        <v>Melanocytic nevus</v>
      </c>
    </row>
    <row r="295" spans="1:32" x14ac:dyDescent="0.25">
      <c r="A295" t="s">
        <v>359</v>
      </c>
      <c r="B295">
        <v>32</v>
      </c>
      <c r="C295" t="s">
        <v>58</v>
      </c>
      <c r="D295" t="s">
        <v>32</v>
      </c>
      <c r="E295" t="s">
        <v>33</v>
      </c>
      <c r="F295" t="s">
        <v>33</v>
      </c>
      <c r="G295" t="s">
        <v>33</v>
      </c>
      <c r="H295" t="s">
        <v>33</v>
      </c>
      <c r="I295" t="s">
        <v>33</v>
      </c>
      <c r="J295" t="s">
        <v>33</v>
      </c>
      <c r="K295" t="s">
        <v>33</v>
      </c>
      <c r="L295" t="s">
        <v>42</v>
      </c>
      <c r="M295" t="s">
        <v>42</v>
      </c>
      <c r="N295">
        <v>1812</v>
      </c>
      <c r="O295">
        <v>0</v>
      </c>
      <c r="P295" t="s">
        <v>47</v>
      </c>
      <c r="Q295">
        <v>0</v>
      </c>
      <c r="R295">
        <v>0</v>
      </c>
      <c r="S295">
        <v>0</v>
      </c>
      <c r="T295" t="s">
        <v>44</v>
      </c>
      <c r="U295" t="s">
        <v>33</v>
      </c>
      <c r="V295" t="s">
        <v>34</v>
      </c>
      <c r="W295" t="s">
        <v>33</v>
      </c>
      <c r="X295" t="s">
        <v>33</v>
      </c>
      <c r="Y295" t="s">
        <v>33</v>
      </c>
      <c r="Z295" t="s">
        <v>34</v>
      </c>
      <c r="AA295" t="s">
        <v>33</v>
      </c>
      <c r="AB295" t="s">
        <v>38</v>
      </c>
      <c r="AC295">
        <v>0</v>
      </c>
      <c r="AD295">
        <v>0</v>
      </c>
      <c r="AE295" t="s">
        <v>39</v>
      </c>
      <c r="AF295" t="str">
        <f>_xlfn.XLOOKUP(DermAI_Data[[#This Row],[diagnostic]],Diagnosis_lookup!$A$2:$A$7,Diagnosis_lookup!$B$2:$B$7,"Not Found")</f>
        <v>Melanocytic nevus</v>
      </c>
    </row>
    <row r="296" spans="1:32" x14ac:dyDescent="0.25">
      <c r="A296" t="s">
        <v>360</v>
      </c>
      <c r="B296">
        <v>71</v>
      </c>
      <c r="C296" t="s">
        <v>41</v>
      </c>
      <c r="D296" t="s">
        <v>32</v>
      </c>
      <c r="E296" t="s">
        <v>33</v>
      </c>
      <c r="F296" t="s">
        <v>33</v>
      </c>
      <c r="G296" t="s">
        <v>33</v>
      </c>
      <c r="H296" t="s">
        <v>33</v>
      </c>
      <c r="I296" t="s">
        <v>33</v>
      </c>
      <c r="J296" t="s">
        <v>33</v>
      </c>
      <c r="K296" t="s">
        <v>33</v>
      </c>
      <c r="L296" t="s">
        <v>42</v>
      </c>
      <c r="M296" t="s">
        <v>42</v>
      </c>
      <c r="N296">
        <v>1819</v>
      </c>
      <c r="O296">
        <v>0</v>
      </c>
      <c r="P296" t="s">
        <v>47</v>
      </c>
      <c r="Q296">
        <v>0</v>
      </c>
      <c r="R296">
        <v>0</v>
      </c>
      <c r="S296">
        <v>0</v>
      </c>
      <c r="T296" t="s">
        <v>44</v>
      </c>
      <c r="U296" t="s">
        <v>34</v>
      </c>
      <c r="V296" t="s">
        <v>33</v>
      </c>
      <c r="W296" t="s">
        <v>33</v>
      </c>
      <c r="X296" t="s">
        <v>33</v>
      </c>
      <c r="Y296" t="s">
        <v>34</v>
      </c>
      <c r="Z296" t="s">
        <v>34</v>
      </c>
      <c r="AA296" t="s">
        <v>33</v>
      </c>
      <c r="AB296" t="s">
        <v>48</v>
      </c>
      <c r="AC296">
        <v>0</v>
      </c>
      <c r="AD296">
        <v>0</v>
      </c>
      <c r="AE296" t="s">
        <v>39</v>
      </c>
      <c r="AF296" t="str">
        <f>_xlfn.XLOOKUP(DermAI_Data[[#This Row],[diagnostic]],Diagnosis_lookup!$A$2:$A$7,Diagnosis_lookup!$B$2:$B$7,"Not Found")</f>
        <v>Actinic keratosis</v>
      </c>
    </row>
    <row r="297" spans="1:32" x14ac:dyDescent="0.25">
      <c r="A297" t="s">
        <v>361</v>
      </c>
      <c r="B297">
        <v>50</v>
      </c>
      <c r="C297" t="s">
        <v>51</v>
      </c>
      <c r="D297" t="s">
        <v>32</v>
      </c>
      <c r="E297" t="s">
        <v>33</v>
      </c>
      <c r="F297" t="s">
        <v>33</v>
      </c>
      <c r="G297" t="s">
        <v>33</v>
      </c>
      <c r="H297" t="s">
        <v>33</v>
      </c>
      <c r="I297" t="s">
        <v>33</v>
      </c>
      <c r="J297" t="s">
        <v>33</v>
      </c>
      <c r="K297" t="s">
        <v>33</v>
      </c>
      <c r="L297" t="s">
        <v>42</v>
      </c>
      <c r="M297" t="s">
        <v>42</v>
      </c>
      <c r="N297">
        <v>1830</v>
      </c>
      <c r="O297">
        <v>0</v>
      </c>
      <c r="P297" t="s">
        <v>36</v>
      </c>
      <c r="Q297">
        <v>0</v>
      </c>
      <c r="R297">
        <v>0</v>
      </c>
      <c r="S297">
        <v>0</v>
      </c>
      <c r="T297" t="s">
        <v>44</v>
      </c>
      <c r="U297" t="s">
        <v>34</v>
      </c>
      <c r="V297" t="s">
        <v>33</v>
      </c>
      <c r="W297" t="s">
        <v>33</v>
      </c>
      <c r="X297" t="s">
        <v>33</v>
      </c>
      <c r="Y297" t="s">
        <v>33</v>
      </c>
      <c r="Z297" t="s">
        <v>33</v>
      </c>
      <c r="AA297" t="s">
        <v>33</v>
      </c>
      <c r="AB297" t="s">
        <v>48</v>
      </c>
      <c r="AC297">
        <v>0</v>
      </c>
      <c r="AD297">
        <v>0</v>
      </c>
      <c r="AE297" t="s">
        <v>39</v>
      </c>
      <c r="AF297" t="str">
        <f>_xlfn.XLOOKUP(DermAI_Data[[#This Row],[diagnostic]],Diagnosis_lookup!$A$2:$A$7,Diagnosis_lookup!$B$2:$B$7,"Not Found")</f>
        <v>Actinic keratosis</v>
      </c>
    </row>
    <row r="298" spans="1:32" x14ac:dyDescent="0.25">
      <c r="A298" t="s">
        <v>362</v>
      </c>
      <c r="B298">
        <v>78</v>
      </c>
      <c r="C298" t="s">
        <v>41</v>
      </c>
      <c r="D298" t="s">
        <v>32</v>
      </c>
      <c r="E298" t="s">
        <v>34</v>
      </c>
      <c r="F298" t="s">
        <v>34</v>
      </c>
      <c r="G298" t="s">
        <v>34</v>
      </c>
      <c r="H298" t="s">
        <v>34</v>
      </c>
      <c r="I298" t="s">
        <v>34</v>
      </c>
      <c r="J298" t="s">
        <v>33</v>
      </c>
      <c r="K298" t="s">
        <v>33</v>
      </c>
      <c r="L298" t="s">
        <v>105</v>
      </c>
      <c r="M298" t="s">
        <v>105</v>
      </c>
      <c r="N298">
        <v>237</v>
      </c>
      <c r="O298">
        <v>3</v>
      </c>
      <c r="P298" t="s">
        <v>63</v>
      </c>
      <c r="Q298">
        <v>9</v>
      </c>
      <c r="R298">
        <v>7</v>
      </c>
      <c r="S298">
        <v>8</v>
      </c>
      <c r="T298" t="s">
        <v>37</v>
      </c>
      <c r="U298" t="s">
        <v>34</v>
      </c>
      <c r="V298" t="s">
        <v>34</v>
      </c>
      <c r="W298" t="s">
        <v>33</v>
      </c>
      <c r="X298" t="s">
        <v>33</v>
      </c>
      <c r="Y298" t="s">
        <v>33</v>
      </c>
      <c r="Z298" t="s">
        <v>34</v>
      </c>
      <c r="AA298" t="s">
        <v>34</v>
      </c>
      <c r="AB298" t="s">
        <v>55</v>
      </c>
      <c r="AC298">
        <v>1</v>
      </c>
      <c r="AD298">
        <v>8</v>
      </c>
      <c r="AE298" t="s">
        <v>56</v>
      </c>
      <c r="AF298" t="str">
        <f>_xlfn.XLOOKUP(DermAI_Data[[#This Row],[diagnostic]],Diagnosis_lookup!$A$2:$A$7,Diagnosis_lookup!$B$2:$B$7,"Not Found")</f>
        <v>Basal cell carcinoma</v>
      </c>
    </row>
    <row r="299" spans="1:32" x14ac:dyDescent="0.25">
      <c r="A299" t="s">
        <v>363</v>
      </c>
      <c r="B299">
        <v>88</v>
      </c>
      <c r="C299" t="s">
        <v>41</v>
      </c>
      <c r="D299" t="s">
        <v>32</v>
      </c>
      <c r="E299" t="s">
        <v>33</v>
      </c>
      <c r="F299" t="s">
        <v>33</v>
      </c>
      <c r="G299" t="s">
        <v>33</v>
      </c>
      <c r="H299" t="s">
        <v>33</v>
      </c>
      <c r="I299" t="s">
        <v>33</v>
      </c>
      <c r="J299" t="s">
        <v>33</v>
      </c>
      <c r="K299" t="s">
        <v>33</v>
      </c>
      <c r="L299" t="s">
        <v>42</v>
      </c>
      <c r="M299" t="s">
        <v>42</v>
      </c>
      <c r="N299">
        <v>1847</v>
      </c>
      <c r="O299">
        <v>0</v>
      </c>
      <c r="P299" t="s">
        <v>36</v>
      </c>
      <c r="Q299">
        <v>0</v>
      </c>
      <c r="R299">
        <v>0</v>
      </c>
      <c r="S299">
        <v>0</v>
      </c>
      <c r="T299" t="s">
        <v>44</v>
      </c>
      <c r="U299" t="s">
        <v>34</v>
      </c>
      <c r="V299" t="s">
        <v>33</v>
      </c>
      <c r="W299" t="s">
        <v>33</v>
      </c>
      <c r="X299" t="s">
        <v>33</v>
      </c>
      <c r="Y299" t="s">
        <v>33</v>
      </c>
      <c r="Z299" t="s">
        <v>33</v>
      </c>
      <c r="AA299" t="s">
        <v>33</v>
      </c>
      <c r="AB299" t="s">
        <v>48</v>
      </c>
      <c r="AC299">
        <v>0</v>
      </c>
      <c r="AD299">
        <v>0</v>
      </c>
      <c r="AE299" t="s">
        <v>39</v>
      </c>
      <c r="AF299" t="str">
        <f>_xlfn.XLOOKUP(DermAI_Data[[#This Row],[diagnostic]],Diagnosis_lookup!$A$2:$A$7,Diagnosis_lookup!$B$2:$B$7,"Not Found")</f>
        <v>Actinic keratosis</v>
      </c>
    </row>
    <row r="300" spans="1:32" x14ac:dyDescent="0.25">
      <c r="A300" t="s">
        <v>364</v>
      </c>
      <c r="B300">
        <v>74</v>
      </c>
      <c r="C300" t="s">
        <v>41</v>
      </c>
      <c r="D300" t="s">
        <v>32</v>
      </c>
      <c r="E300" t="s">
        <v>33</v>
      </c>
      <c r="F300" t="s">
        <v>33</v>
      </c>
      <c r="G300" t="s">
        <v>33</v>
      </c>
      <c r="H300" t="s">
        <v>33</v>
      </c>
      <c r="I300" t="s">
        <v>33</v>
      </c>
      <c r="J300" t="s">
        <v>33</v>
      </c>
      <c r="K300" t="s">
        <v>33</v>
      </c>
      <c r="L300" t="s">
        <v>42</v>
      </c>
      <c r="M300" t="s">
        <v>42</v>
      </c>
      <c r="N300">
        <v>4346</v>
      </c>
      <c r="O300">
        <v>0</v>
      </c>
      <c r="P300" t="s">
        <v>81</v>
      </c>
      <c r="Q300">
        <v>0</v>
      </c>
      <c r="R300">
        <v>0</v>
      </c>
      <c r="S300">
        <v>0</v>
      </c>
      <c r="T300" t="s">
        <v>44</v>
      </c>
      <c r="U300" t="s">
        <v>34</v>
      </c>
      <c r="V300" t="s">
        <v>33</v>
      </c>
      <c r="W300" t="s">
        <v>33</v>
      </c>
      <c r="X300" t="s">
        <v>33</v>
      </c>
      <c r="Y300" t="s">
        <v>33</v>
      </c>
      <c r="Z300" t="s">
        <v>33</v>
      </c>
      <c r="AA300" t="s">
        <v>33</v>
      </c>
      <c r="AB300" t="s">
        <v>48</v>
      </c>
      <c r="AC300">
        <v>0</v>
      </c>
      <c r="AD300">
        <v>0</v>
      </c>
      <c r="AE300" t="s">
        <v>39</v>
      </c>
      <c r="AF300" t="str">
        <f>_xlfn.XLOOKUP(DermAI_Data[[#This Row],[diagnostic]],Diagnosis_lookup!$A$2:$A$7,Diagnosis_lookup!$B$2:$B$7,"Not Found")</f>
        <v>Actinic keratosis</v>
      </c>
    </row>
    <row r="301" spans="1:32" x14ac:dyDescent="0.25">
      <c r="A301" t="s">
        <v>365</v>
      </c>
      <c r="B301">
        <v>77</v>
      </c>
      <c r="C301" t="s">
        <v>41</v>
      </c>
      <c r="D301" t="s">
        <v>32</v>
      </c>
      <c r="E301" t="s">
        <v>33</v>
      </c>
      <c r="F301" t="s">
        <v>33</v>
      </c>
      <c r="G301" t="s">
        <v>33</v>
      </c>
      <c r="H301" t="s">
        <v>33</v>
      </c>
      <c r="I301" t="s">
        <v>33</v>
      </c>
      <c r="J301" t="s">
        <v>33</v>
      </c>
      <c r="K301" t="s">
        <v>33</v>
      </c>
      <c r="L301" t="s">
        <v>42</v>
      </c>
      <c r="M301" t="s">
        <v>42</v>
      </c>
      <c r="N301">
        <v>1867</v>
      </c>
      <c r="O301">
        <v>0</v>
      </c>
      <c r="P301" t="s">
        <v>36</v>
      </c>
      <c r="Q301">
        <v>0</v>
      </c>
      <c r="R301">
        <v>0</v>
      </c>
      <c r="S301">
        <v>0</v>
      </c>
      <c r="T301" t="s">
        <v>44</v>
      </c>
      <c r="U301" t="s">
        <v>34</v>
      </c>
      <c r="V301" t="s">
        <v>33</v>
      </c>
      <c r="W301" t="s">
        <v>33</v>
      </c>
      <c r="X301" t="s">
        <v>33</v>
      </c>
      <c r="Y301" t="s">
        <v>33</v>
      </c>
      <c r="Z301" t="s">
        <v>33</v>
      </c>
      <c r="AA301" t="s">
        <v>33</v>
      </c>
      <c r="AB301" t="s">
        <v>48</v>
      </c>
      <c r="AC301">
        <v>0</v>
      </c>
      <c r="AD301">
        <v>0</v>
      </c>
      <c r="AE301" t="s">
        <v>39</v>
      </c>
      <c r="AF301" t="str">
        <f>_xlfn.XLOOKUP(DermAI_Data[[#This Row],[diagnostic]],Diagnosis_lookup!$A$2:$A$7,Diagnosis_lookup!$B$2:$B$7,"Not Found")</f>
        <v>Actinic keratosis</v>
      </c>
    </row>
    <row r="302" spans="1:32" x14ac:dyDescent="0.25">
      <c r="A302" t="s">
        <v>366</v>
      </c>
      <c r="B302">
        <v>75</v>
      </c>
      <c r="C302" t="s">
        <v>41</v>
      </c>
      <c r="D302" t="s">
        <v>32</v>
      </c>
      <c r="E302" t="s">
        <v>33</v>
      </c>
      <c r="F302" t="s">
        <v>33</v>
      </c>
      <c r="G302" t="s">
        <v>33</v>
      </c>
      <c r="H302" t="s">
        <v>33</v>
      </c>
      <c r="I302" t="s">
        <v>33</v>
      </c>
      <c r="J302" t="s">
        <v>33</v>
      </c>
      <c r="K302" t="s">
        <v>33</v>
      </c>
      <c r="L302" t="s">
        <v>42</v>
      </c>
      <c r="M302" t="s">
        <v>42</v>
      </c>
      <c r="N302">
        <v>1871</v>
      </c>
      <c r="O302">
        <v>0</v>
      </c>
      <c r="P302" t="s">
        <v>81</v>
      </c>
      <c r="Q302">
        <v>0</v>
      </c>
      <c r="R302">
        <v>0</v>
      </c>
      <c r="S302">
        <v>0</v>
      </c>
      <c r="T302" t="s">
        <v>44</v>
      </c>
      <c r="U302" t="s">
        <v>34</v>
      </c>
      <c r="V302" t="s">
        <v>33</v>
      </c>
      <c r="W302" t="s">
        <v>33</v>
      </c>
      <c r="X302" t="s">
        <v>33</v>
      </c>
      <c r="Y302" t="s">
        <v>33</v>
      </c>
      <c r="Z302" t="s">
        <v>33</v>
      </c>
      <c r="AA302" t="s">
        <v>33</v>
      </c>
      <c r="AB302" t="s">
        <v>48</v>
      </c>
      <c r="AC302">
        <v>0</v>
      </c>
      <c r="AD302">
        <v>0</v>
      </c>
      <c r="AE302" t="s">
        <v>39</v>
      </c>
      <c r="AF302" t="str">
        <f>_xlfn.XLOOKUP(DermAI_Data[[#This Row],[diagnostic]],Diagnosis_lookup!$A$2:$A$7,Diagnosis_lookup!$B$2:$B$7,"Not Found")</f>
        <v>Actinic keratosis</v>
      </c>
    </row>
    <row r="303" spans="1:32" x14ac:dyDescent="0.25">
      <c r="A303" t="s">
        <v>367</v>
      </c>
      <c r="B303">
        <v>58</v>
      </c>
      <c r="C303" t="s">
        <v>51</v>
      </c>
      <c r="D303" t="s">
        <v>32</v>
      </c>
      <c r="E303" t="s">
        <v>33</v>
      </c>
      <c r="F303" t="s">
        <v>33</v>
      </c>
      <c r="G303" t="s">
        <v>33</v>
      </c>
      <c r="H303" t="s">
        <v>33</v>
      </c>
      <c r="I303" t="s">
        <v>33</v>
      </c>
      <c r="J303" t="s">
        <v>33</v>
      </c>
      <c r="K303" t="s">
        <v>33</v>
      </c>
      <c r="L303" t="s">
        <v>42</v>
      </c>
      <c r="M303" t="s">
        <v>42</v>
      </c>
      <c r="N303">
        <v>1874</v>
      </c>
      <c r="O303">
        <v>0</v>
      </c>
      <c r="P303" t="s">
        <v>81</v>
      </c>
      <c r="Q303">
        <v>0</v>
      </c>
      <c r="R303">
        <v>0</v>
      </c>
      <c r="S303">
        <v>0</v>
      </c>
      <c r="T303" t="s">
        <v>44</v>
      </c>
      <c r="U303" t="s">
        <v>34</v>
      </c>
      <c r="V303" t="s">
        <v>33</v>
      </c>
      <c r="W303" t="s">
        <v>33</v>
      </c>
      <c r="X303" t="s">
        <v>33</v>
      </c>
      <c r="Y303" t="s">
        <v>33</v>
      </c>
      <c r="Z303" t="s">
        <v>34</v>
      </c>
      <c r="AA303" t="s">
        <v>33</v>
      </c>
      <c r="AB303" t="s">
        <v>48</v>
      </c>
      <c r="AC303">
        <v>0</v>
      </c>
      <c r="AD303">
        <v>0</v>
      </c>
      <c r="AE303" t="s">
        <v>39</v>
      </c>
      <c r="AF303" t="str">
        <f>_xlfn.XLOOKUP(DermAI_Data[[#This Row],[diagnostic]],Diagnosis_lookup!$A$2:$A$7,Diagnosis_lookup!$B$2:$B$7,"Not Found")</f>
        <v>Actinic keratosis</v>
      </c>
    </row>
    <row r="304" spans="1:32" x14ac:dyDescent="0.25">
      <c r="A304" t="s">
        <v>368</v>
      </c>
      <c r="B304">
        <v>53</v>
      </c>
      <c r="C304" t="s">
        <v>51</v>
      </c>
      <c r="D304" t="s">
        <v>32</v>
      </c>
      <c r="E304" t="s">
        <v>33</v>
      </c>
      <c r="F304" t="s">
        <v>33</v>
      </c>
      <c r="G304" t="s">
        <v>33</v>
      </c>
      <c r="H304" t="s">
        <v>33</v>
      </c>
      <c r="I304" t="s">
        <v>33</v>
      </c>
      <c r="J304" t="s">
        <v>33</v>
      </c>
      <c r="K304" t="s">
        <v>33</v>
      </c>
      <c r="L304" t="s">
        <v>42</v>
      </c>
      <c r="M304" t="s">
        <v>42</v>
      </c>
      <c r="N304">
        <v>1882</v>
      </c>
      <c r="O304">
        <v>0</v>
      </c>
      <c r="P304" t="s">
        <v>66</v>
      </c>
      <c r="Q304">
        <v>0</v>
      </c>
      <c r="R304">
        <v>0</v>
      </c>
      <c r="S304">
        <v>0</v>
      </c>
      <c r="T304" t="s">
        <v>44</v>
      </c>
      <c r="U304" t="s">
        <v>34</v>
      </c>
      <c r="V304" t="s">
        <v>33</v>
      </c>
      <c r="W304" t="s">
        <v>33</v>
      </c>
      <c r="X304" t="s">
        <v>33</v>
      </c>
      <c r="Y304" t="s">
        <v>33</v>
      </c>
      <c r="Z304" t="s">
        <v>34</v>
      </c>
      <c r="AA304" t="s">
        <v>33</v>
      </c>
      <c r="AB304" t="s">
        <v>45</v>
      </c>
      <c r="AC304">
        <v>0</v>
      </c>
      <c r="AD304">
        <v>0</v>
      </c>
      <c r="AE304" t="s">
        <v>39</v>
      </c>
      <c r="AF304" t="str">
        <f>_xlfn.XLOOKUP(DermAI_Data[[#This Row],[diagnostic]],Diagnosis_lookup!$A$2:$A$7,Diagnosis_lookup!$B$2:$B$7,"Not Found")</f>
        <v>Seborreic keratosis</v>
      </c>
    </row>
    <row r="305" spans="1:32" x14ac:dyDescent="0.25">
      <c r="A305" t="s">
        <v>369</v>
      </c>
      <c r="B305">
        <v>64</v>
      </c>
      <c r="C305" t="s">
        <v>41</v>
      </c>
      <c r="D305" t="s">
        <v>32</v>
      </c>
      <c r="E305" t="s">
        <v>33</v>
      </c>
      <c r="F305" t="s">
        <v>33</v>
      </c>
      <c r="G305" t="s">
        <v>33</v>
      </c>
      <c r="H305" t="s">
        <v>33</v>
      </c>
      <c r="I305" t="s">
        <v>33</v>
      </c>
      <c r="J305" t="s">
        <v>33</v>
      </c>
      <c r="K305" t="s">
        <v>33</v>
      </c>
      <c r="L305" t="s">
        <v>42</v>
      </c>
      <c r="M305" t="s">
        <v>42</v>
      </c>
      <c r="N305">
        <v>1886</v>
      </c>
      <c r="O305">
        <v>0</v>
      </c>
      <c r="P305" t="s">
        <v>47</v>
      </c>
      <c r="Q305">
        <v>0</v>
      </c>
      <c r="R305">
        <v>0</v>
      </c>
      <c r="S305">
        <v>0</v>
      </c>
      <c r="T305" t="s">
        <v>44</v>
      </c>
      <c r="U305" t="s">
        <v>34</v>
      </c>
      <c r="V305" t="s">
        <v>33</v>
      </c>
      <c r="W305" t="s">
        <v>33</v>
      </c>
      <c r="X305" t="s">
        <v>33</v>
      </c>
      <c r="Y305" t="s">
        <v>34</v>
      </c>
      <c r="Z305" t="s">
        <v>34</v>
      </c>
      <c r="AA305" t="s">
        <v>33</v>
      </c>
      <c r="AB305" t="s">
        <v>48</v>
      </c>
      <c r="AC305">
        <v>0</v>
      </c>
      <c r="AD305">
        <v>0</v>
      </c>
      <c r="AE305" t="s">
        <v>39</v>
      </c>
      <c r="AF305" t="str">
        <f>_xlfn.XLOOKUP(DermAI_Data[[#This Row],[diagnostic]],Diagnosis_lookup!$A$2:$A$7,Diagnosis_lookup!$B$2:$B$7,"Not Found")</f>
        <v>Actinic keratosis</v>
      </c>
    </row>
    <row r="306" spans="1:32" x14ac:dyDescent="0.25">
      <c r="A306" t="s">
        <v>370</v>
      </c>
      <c r="B306">
        <v>53</v>
      </c>
      <c r="C306" t="s">
        <v>51</v>
      </c>
      <c r="D306" t="s">
        <v>32</v>
      </c>
      <c r="E306" t="s">
        <v>33</v>
      </c>
      <c r="F306" t="s">
        <v>33</v>
      </c>
      <c r="G306" t="s">
        <v>33</v>
      </c>
      <c r="H306" t="s">
        <v>33</v>
      </c>
      <c r="I306" t="s">
        <v>33</v>
      </c>
      <c r="J306" t="s">
        <v>33</v>
      </c>
      <c r="K306" t="s">
        <v>33</v>
      </c>
      <c r="L306" t="s">
        <v>42</v>
      </c>
      <c r="M306" t="s">
        <v>42</v>
      </c>
      <c r="N306">
        <v>1889</v>
      </c>
      <c r="O306">
        <v>0</v>
      </c>
      <c r="P306" t="s">
        <v>47</v>
      </c>
      <c r="Q306">
        <v>0</v>
      </c>
      <c r="R306">
        <v>0</v>
      </c>
      <c r="S306">
        <v>0</v>
      </c>
      <c r="T306" t="s">
        <v>44</v>
      </c>
      <c r="U306" t="s">
        <v>34</v>
      </c>
      <c r="V306" t="s">
        <v>33</v>
      </c>
      <c r="W306" t="s">
        <v>33</v>
      </c>
      <c r="X306" t="s">
        <v>33</v>
      </c>
      <c r="Y306" t="s">
        <v>33</v>
      </c>
      <c r="Z306" t="s">
        <v>34</v>
      </c>
      <c r="AA306" t="s">
        <v>33</v>
      </c>
      <c r="AB306" t="s">
        <v>48</v>
      </c>
      <c r="AC306">
        <v>0</v>
      </c>
      <c r="AD306">
        <v>0</v>
      </c>
      <c r="AE306" t="s">
        <v>39</v>
      </c>
      <c r="AF306" t="str">
        <f>_xlfn.XLOOKUP(DermAI_Data[[#This Row],[diagnostic]],Diagnosis_lookup!$A$2:$A$7,Diagnosis_lookup!$B$2:$B$7,"Not Found")</f>
        <v>Actinic keratosis</v>
      </c>
    </row>
    <row r="307" spans="1:32" x14ac:dyDescent="0.25">
      <c r="A307" t="s">
        <v>371</v>
      </c>
      <c r="B307">
        <v>54</v>
      </c>
      <c r="C307" t="s">
        <v>51</v>
      </c>
      <c r="D307" t="s">
        <v>32</v>
      </c>
      <c r="E307" t="s">
        <v>33</v>
      </c>
      <c r="F307" t="s">
        <v>33</v>
      </c>
      <c r="G307" t="s">
        <v>33</v>
      </c>
      <c r="H307" t="s">
        <v>33</v>
      </c>
      <c r="I307" t="s">
        <v>33</v>
      </c>
      <c r="J307" t="s">
        <v>33</v>
      </c>
      <c r="K307" t="s">
        <v>33</v>
      </c>
      <c r="L307" t="s">
        <v>42</v>
      </c>
      <c r="M307" t="s">
        <v>42</v>
      </c>
      <c r="N307">
        <v>1895</v>
      </c>
      <c r="O307">
        <v>0</v>
      </c>
      <c r="P307" t="s">
        <v>36</v>
      </c>
      <c r="Q307">
        <v>0</v>
      </c>
      <c r="R307">
        <v>0</v>
      </c>
      <c r="S307">
        <v>0</v>
      </c>
      <c r="T307" t="s">
        <v>44</v>
      </c>
      <c r="U307" t="s">
        <v>34</v>
      </c>
      <c r="V307" t="s">
        <v>33</v>
      </c>
      <c r="W307" t="s">
        <v>33</v>
      </c>
      <c r="X307" t="s">
        <v>33</v>
      </c>
      <c r="Y307" t="s">
        <v>33</v>
      </c>
      <c r="Z307" t="s">
        <v>33</v>
      </c>
      <c r="AA307" t="s">
        <v>33</v>
      </c>
      <c r="AB307" t="s">
        <v>48</v>
      </c>
      <c r="AC307">
        <v>0</v>
      </c>
      <c r="AD307">
        <v>0</v>
      </c>
      <c r="AE307" t="s">
        <v>39</v>
      </c>
      <c r="AF307" t="str">
        <f>_xlfn.XLOOKUP(DermAI_Data[[#This Row],[diagnostic]],Diagnosis_lookup!$A$2:$A$7,Diagnosis_lookup!$B$2:$B$7,"Not Found")</f>
        <v>Actinic keratosis</v>
      </c>
    </row>
    <row r="308" spans="1:32" x14ac:dyDescent="0.25">
      <c r="A308" t="s">
        <v>372</v>
      </c>
      <c r="B308">
        <v>82</v>
      </c>
      <c r="C308" t="s">
        <v>41</v>
      </c>
      <c r="D308" t="s">
        <v>32</v>
      </c>
      <c r="E308" t="s">
        <v>33</v>
      </c>
      <c r="F308" t="s">
        <v>33</v>
      </c>
      <c r="G308" t="s">
        <v>33</v>
      </c>
      <c r="H308" t="s">
        <v>33</v>
      </c>
      <c r="I308" t="s">
        <v>33</v>
      </c>
      <c r="J308" t="s">
        <v>33</v>
      </c>
      <c r="K308" t="s">
        <v>33</v>
      </c>
      <c r="L308" t="s">
        <v>42</v>
      </c>
      <c r="M308" t="s">
        <v>42</v>
      </c>
      <c r="N308">
        <v>4170</v>
      </c>
      <c r="O308">
        <v>0</v>
      </c>
      <c r="P308" t="s">
        <v>36</v>
      </c>
      <c r="Q308">
        <v>0</v>
      </c>
      <c r="R308">
        <v>0</v>
      </c>
      <c r="S308">
        <v>0</v>
      </c>
      <c r="T308" t="s">
        <v>44</v>
      </c>
      <c r="U308" t="s">
        <v>33</v>
      </c>
      <c r="V308" t="s">
        <v>33</v>
      </c>
      <c r="W308" t="s">
        <v>33</v>
      </c>
      <c r="X308" t="s">
        <v>33</v>
      </c>
      <c r="Y308" t="s">
        <v>33</v>
      </c>
      <c r="Z308" t="s">
        <v>34</v>
      </c>
      <c r="AA308" t="s">
        <v>33</v>
      </c>
      <c r="AB308" t="s">
        <v>45</v>
      </c>
      <c r="AC308">
        <v>0</v>
      </c>
      <c r="AD308">
        <v>0</v>
      </c>
      <c r="AE308" t="s">
        <v>39</v>
      </c>
      <c r="AF308" t="str">
        <f>_xlfn.XLOOKUP(DermAI_Data[[#This Row],[diagnostic]],Diagnosis_lookup!$A$2:$A$7,Diagnosis_lookup!$B$2:$B$7,"Not Found")</f>
        <v>Seborreic keratosis</v>
      </c>
    </row>
    <row r="309" spans="1:32" x14ac:dyDescent="0.25">
      <c r="A309" t="s">
        <v>373</v>
      </c>
      <c r="B309">
        <v>55</v>
      </c>
      <c r="C309" t="s">
        <v>51</v>
      </c>
      <c r="D309" t="s">
        <v>32</v>
      </c>
      <c r="E309" t="s">
        <v>33</v>
      </c>
      <c r="F309" t="s">
        <v>33</v>
      </c>
      <c r="G309" t="s">
        <v>33</v>
      </c>
      <c r="H309" t="s">
        <v>33</v>
      </c>
      <c r="I309" t="s">
        <v>33</v>
      </c>
      <c r="J309" t="s">
        <v>33</v>
      </c>
      <c r="K309" t="s">
        <v>33</v>
      </c>
      <c r="L309" t="s">
        <v>42</v>
      </c>
      <c r="M309" t="s">
        <v>42</v>
      </c>
      <c r="N309">
        <v>2396</v>
      </c>
      <c r="O309">
        <v>0</v>
      </c>
      <c r="P309" t="s">
        <v>36</v>
      </c>
      <c r="Q309">
        <v>0</v>
      </c>
      <c r="R309">
        <v>0</v>
      </c>
      <c r="S309">
        <v>0</v>
      </c>
      <c r="T309" t="s">
        <v>44</v>
      </c>
      <c r="U309" t="s">
        <v>33</v>
      </c>
      <c r="V309" t="s">
        <v>34</v>
      </c>
      <c r="W309" t="s">
        <v>33</v>
      </c>
      <c r="X309" t="s">
        <v>33</v>
      </c>
      <c r="Y309" t="s">
        <v>33</v>
      </c>
      <c r="Z309" t="s">
        <v>34</v>
      </c>
      <c r="AA309" t="s">
        <v>33</v>
      </c>
      <c r="AB309" t="s">
        <v>45</v>
      </c>
      <c r="AC309">
        <v>0</v>
      </c>
      <c r="AD309">
        <v>0</v>
      </c>
      <c r="AE309" t="s">
        <v>39</v>
      </c>
      <c r="AF309" t="str">
        <f>_xlfn.XLOOKUP(DermAI_Data[[#This Row],[diagnostic]],Diagnosis_lookup!$A$2:$A$7,Diagnosis_lookup!$B$2:$B$7,"Not Found")</f>
        <v>Seborreic keratosis</v>
      </c>
    </row>
    <row r="310" spans="1:32" x14ac:dyDescent="0.25">
      <c r="A310" t="s">
        <v>374</v>
      </c>
      <c r="B310">
        <v>49</v>
      </c>
      <c r="C310" t="s">
        <v>51</v>
      </c>
      <c r="D310" t="s">
        <v>32</v>
      </c>
      <c r="E310" t="s">
        <v>33</v>
      </c>
      <c r="F310" t="s">
        <v>33</v>
      </c>
      <c r="G310" t="s">
        <v>33</v>
      </c>
      <c r="H310" t="s">
        <v>33</v>
      </c>
      <c r="I310" t="s">
        <v>33</v>
      </c>
      <c r="J310" t="s">
        <v>33</v>
      </c>
      <c r="K310" t="s">
        <v>33</v>
      </c>
      <c r="L310" t="s">
        <v>42</v>
      </c>
      <c r="M310" t="s">
        <v>42</v>
      </c>
      <c r="N310">
        <v>2399</v>
      </c>
      <c r="O310">
        <v>0</v>
      </c>
      <c r="P310" t="s">
        <v>81</v>
      </c>
      <c r="Q310">
        <v>0</v>
      </c>
      <c r="R310">
        <v>0</v>
      </c>
      <c r="S310">
        <v>0</v>
      </c>
      <c r="T310" t="s">
        <v>44</v>
      </c>
      <c r="U310" t="s">
        <v>34</v>
      </c>
      <c r="V310" t="s">
        <v>33</v>
      </c>
      <c r="W310" t="s">
        <v>33</v>
      </c>
      <c r="X310" t="s">
        <v>33</v>
      </c>
      <c r="Y310" t="s">
        <v>33</v>
      </c>
      <c r="Z310" t="s">
        <v>33</v>
      </c>
      <c r="AA310" t="s">
        <v>33</v>
      </c>
      <c r="AB310" t="s">
        <v>48</v>
      </c>
      <c r="AC310">
        <v>0</v>
      </c>
      <c r="AD310">
        <v>0</v>
      </c>
      <c r="AE310" t="s">
        <v>39</v>
      </c>
      <c r="AF310" t="str">
        <f>_xlfn.XLOOKUP(DermAI_Data[[#This Row],[diagnostic]],Diagnosis_lookup!$A$2:$A$7,Diagnosis_lookup!$B$2:$B$7,"Not Found")</f>
        <v>Actinic keratosis</v>
      </c>
    </row>
    <row r="311" spans="1:32" x14ac:dyDescent="0.25">
      <c r="A311" t="s">
        <v>375</v>
      </c>
      <c r="B311">
        <v>81</v>
      </c>
      <c r="C311" t="s">
        <v>41</v>
      </c>
      <c r="D311" t="s">
        <v>32</v>
      </c>
      <c r="E311" t="s">
        <v>33</v>
      </c>
      <c r="F311" t="s">
        <v>33</v>
      </c>
      <c r="G311" t="s">
        <v>34</v>
      </c>
      <c r="H311" t="s">
        <v>34</v>
      </c>
      <c r="I311" t="s">
        <v>34</v>
      </c>
      <c r="J311" t="s">
        <v>33</v>
      </c>
      <c r="K311" t="s">
        <v>33</v>
      </c>
      <c r="L311" t="s">
        <v>52</v>
      </c>
      <c r="M311" t="s">
        <v>376</v>
      </c>
      <c r="N311">
        <v>241</v>
      </c>
      <c r="O311">
        <v>2</v>
      </c>
      <c r="P311" t="s">
        <v>66</v>
      </c>
      <c r="Q311">
        <v>22</v>
      </c>
      <c r="R311">
        <v>6</v>
      </c>
      <c r="S311">
        <v>14</v>
      </c>
      <c r="T311" t="s">
        <v>54</v>
      </c>
      <c r="U311" t="s">
        <v>34</v>
      </c>
      <c r="V311" t="s">
        <v>34</v>
      </c>
      <c r="W311" t="s">
        <v>33</v>
      </c>
      <c r="X311" t="s">
        <v>33</v>
      </c>
      <c r="Y311" t="s">
        <v>33</v>
      </c>
      <c r="Z311" t="s">
        <v>34</v>
      </c>
      <c r="AA311" t="s">
        <v>34</v>
      </c>
      <c r="AB311" t="s">
        <v>55</v>
      </c>
      <c r="AC311">
        <v>1</v>
      </c>
      <c r="AD311">
        <v>14</v>
      </c>
      <c r="AE311" t="s">
        <v>56</v>
      </c>
      <c r="AF311" t="str">
        <f>_xlfn.XLOOKUP(DermAI_Data[[#This Row],[diagnostic]],Diagnosis_lookup!$A$2:$A$7,Diagnosis_lookup!$B$2:$B$7,"Not Found")</f>
        <v>Basal cell carcinoma</v>
      </c>
    </row>
    <row r="312" spans="1:32" x14ac:dyDescent="0.25">
      <c r="A312" t="s">
        <v>377</v>
      </c>
      <c r="B312">
        <v>70</v>
      </c>
      <c r="C312" t="s">
        <v>41</v>
      </c>
      <c r="D312" t="s">
        <v>32</v>
      </c>
      <c r="E312" t="s">
        <v>33</v>
      </c>
      <c r="F312" t="s">
        <v>33</v>
      </c>
      <c r="G312" t="s">
        <v>33</v>
      </c>
      <c r="H312" t="s">
        <v>33</v>
      </c>
      <c r="I312" t="s">
        <v>33</v>
      </c>
      <c r="J312" t="s">
        <v>33</v>
      </c>
      <c r="K312" t="s">
        <v>33</v>
      </c>
      <c r="L312" t="s">
        <v>42</v>
      </c>
      <c r="M312" t="s">
        <v>42</v>
      </c>
      <c r="N312">
        <v>2426</v>
      </c>
      <c r="O312">
        <v>0</v>
      </c>
      <c r="P312" t="s">
        <v>47</v>
      </c>
      <c r="Q312">
        <v>0</v>
      </c>
      <c r="R312">
        <v>0</v>
      </c>
      <c r="S312">
        <v>0</v>
      </c>
      <c r="T312" t="s">
        <v>44</v>
      </c>
      <c r="U312" t="s">
        <v>34</v>
      </c>
      <c r="V312" t="s">
        <v>33</v>
      </c>
      <c r="W312" t="s">
        <v>33</v>
      </c>
      <c r="X312" t="s">
        <v>33</v>
      </c>
      <c r="Y312" t="s">
        <v>33</v>
      </c>
      <c r="Z312" t="s">
        <v>33</v>
      </c>
      <c r="AA312" t="s">
        <v>33</v>
      </c>
      <c r="AB312" t="s">
        <v>48</v>
      </c>
      <c r="AC312">
        <v>0</v>
      </c>
      <c r="AD312">
        <v>0</v>
      </c>
      <c r="AE312" t="s">
        <v>39</v>
      </c>
      <c r="AF312" t="str">
        <f>_xlfn.XLOOKUP(DermAI_Data[[#This Row],[diagnostic]],Diagnosis_lookup!$A$2:$A$7,Diagnosis_lookup!$B$2:$B$7,"Not Found")</f>
        <v>Actinic keratosis</v>
      </c>
    </row>
    <row r="313" spans="1:32" x14ac:dyDescent="0.25">
      <c r="A313" t="s">
        <v>378</v>
      </c>
      <c r="B313">
        <v>45</v>
      </c>
      <c r="C313" t="s">
        <v>51</v>
      </c>
      <c r="D313" t="s">
        <v>32</v>
      </c>
      <c r="E313" t="s">
        <v>33</v>
      </c>
      <c r="F313" t="s">
        <v>33</v>
      </c>
      <c r="G313" t="s">
        <v>33</v>
      </c>
      <c r="H313" t="s">
        <v>33</v>
      </c>
      <c r="I313" t="s">
        <v>33</v>
      </c>
      <c r="J313" t="s">
        <v>33</v>
      </c>
      <c r="K313" t="s">
        <v>33</v>
      </c>
      <c r="L313" t="s">
        <v>42</v>
      </c>
      <c r="M313" t="s">
        <v>42</v>
      </c>
      <c r="N313">
        <v>2432</v>
      </c>
      <c r="O313">
        <v>0</v>
      </c>
      <c r="P313" t="s">
        <v>81</v>
      </c>
      <c r="Q313">
        <v>0</v>
      </c>
      <c r="R313">
        <v>0</v>
      </c>
      <c r="S313">
        <v>0</v>
      </c>
      <c r="T313" t="s">
        <v>44</v>
      </c>
      <c r="U313" t="s">
        <v>34</v>
      </c>
      <c r="V313" t="s">
        <v>33</v>
      </c>
      <c r="W313" t="s">
        <v>33</v>
      </c>
      <c r="X313" t="s">
        <v>33</v>
      </c>
      <c r="Y313" t="s">
        <v>33</v>
      </c>
      <c r="Z313" t="s">
        <v>34</v>
      </c>
      <c r="AA313" t="s">
        <v>33</v>
      </c>
      <c r="AB313" t="s">
        <v>48</v>
      </c>
      <c r="AC313">
        <v>0</v>
      </c>
      <c r="AD313">
        <v>0</v>
      </c>
      <c r="AE313" t="s">
        <v>39</v>
      </c>
      <c r="AF313" t="str">
        <f>_xlfn.XLOOKUP(DermAI_Data[[#This Row],[diagnostic]],Diagnosis_lookup!$A$2:$A$7,Diagnosis_lookup!$B$2:$B$7,"Not Found")</f>
        <v>Actinic keratosis</v>
      </c>
    </row>
    <row r="314" spans="1:32" x14ac:dyDescent="0.25">
      <c r="A314" t="s">
        <v>379</v>
      </c>
      <c r="B314">
        <v>72</v>
      </c>
      <c r="C314" t="s">
        <v>41</v>
      </c>
      <c r="D314" t="s">
        <v>32</v>
      </c>
      <c r="E314" t="s">
        <v>33</v>
      </c>
      <c r="F314" t="s">
        <v>33</v>
      </c>
      <c r="G314" t="s">
        <v>33</v>
      </c>
      <c r="H314" t="s">
        <v>33</v>
      </c>
      <c r="I314" t="s">
        <v>33</v>
      </c>
      <c r="J314" t="s">
        <v>33</v>
      </c>
      <c r="K314" t="s">
        <v>33</v>
      </c>
      <c r="L314" t="s">
        <v>42</v>
      </c>
      <c r="M314" t="s">
        <v>42</v>
      </c>
      <c r="N314">
        <v>2435</v>
      </c>
      <c r="O314">
        <v>0</v>
      </c>
      <c r="P314" t="s">
        <v>36</v>
      </c>
      <c r="Q314">
        <v>0</v>
      </c>
      <c r="R314">
        <v>0</v>
      </c>
      <c r="S314">
        <v>0</v>
      </c>
      <c r="T314" t="s">
        <v>44</v>
      </c>
      <c r="U314" t="s">
        <v>34</v>
      </c>
      <c r="V314" t="s">
        <v>33</v>
      </c>
      <c r="W314" t="s">
        <v>33</v>
      </c>
      <c r="X314" t="s">
        <v>33</v>
      </c>
      <c r="Y314" t="s">
        <v>33</v>
      </c>
      <c r="Z314" t="s">
        <v>34</v>
      </c>
      <c r="AA314" t="s">
        <v>33</v>
      </c>
      <c r="AB314" t="s">
        <v>48</v>
      </c>
      <c r="AC314">
        <v>0</v>
      </c>
      <c r="AD314">
        <v>0</v>
      </c>
      <c r="AE314" t="s">
        <v>39</v>
      </c>
      <c r="AF314" t="str">
        <f>_xlfn.XLOOKUP(DermAI_Data[[#This Row],[diagnostic]],Diagnosis_lookup!$A$2:$A$7,Diagnosis_lookup!$B$2:$B$7,"Not Found")</f>
        <v>Actinic keratosis</v>
      </c>
    </row>
    <row r="315" spans="1:32" x14ac:dyDescent="0.25">
      <c r="A315" t="s">
        <v>380</v>
      </c>
      <c r="B315">
        <v>34</v>
      </c>
      <c r="C315" t="s">
        <v>58</v>
      </c>
      <c r="D315" t="s">
        <v>32</v>
      </c>
      <c r="E315" t="s">
        <v>33</v>
      </c>
      <c r="F315" t="s">
        <v>33</v>
      </c>
      <c r="G315" t="s">
        <v>33</v>
      </c>
      <c r="H315" t="s">
        <v>33</v>
      </c>
      <c r="I315" t="s">
        <v>33</v>
      </c>
      <c r="J315" t="s">
        <v>33</v>
      </c>
      <c r="K315" t="s">
        <v>33</v>
      </c>
      <c r="L315" t="s">
        <v>42</v>
      </c>
      <c r="M315" t="s">
        <v>42</v>
      </c>
      <c r="N315">
        <v>2454</v>
      </c>
      <c r="O315">
        <v>0</v>
      </c>
      <c r="P315" t="s">
        <v>53</v>
      </c>
      <c r="Q315">
        <v>0</v>
      </c>
      <c r="R315">
        <v>0</v>
      </c>
      <c r="S315">
        <v>0</v>
      </c>
      <c r="T315" t="s">
        <v>44</v>
      </c>
      <c r="U315" t="s">
        <v>33</v>
      </c>
      <c r="V315" t="s">
        <v>34</v>
      </c>
      <c r="W315" t="s">
        <v>33</v>
      </c>
      <c r="X315" t="s">
        <v>33</v>
      </c>
      <c r="Y315" t="s">
        <v>33</v>
      </c>
      <c r="Z315" t="s">
        <v>34</v>
      </c>
      <c r="AA315" t="s">
        <v>33</v>
      </c>
      <c r="AB315" t="s">
        <v>38</v>
      </c>
      <c r="AC315">
        <v>0</v>
      </c>
      <c r="AD315">
        <v>0</v>
      </c>
      <c r="AE315" t="s">
        <v>39</v>
      </c>
      <c r="AF315" t="str">
        <f>_xlfn.XLOOKUP(DermAI_Data[[#This Row],[diagnostic]],Diagnosis_lookup!$A$2:$A$7,Diagnosis_lookup!$B$2:$B$7,"Not Found")</f>
        <v>Melanocytic nevus</v>
      </c>
    </row>
    <row r="316" spans="1:32" x14ac:dyDescent="0.25">
      <c r="A316" t="s">
        <v>381</v>
      </c>
      <c r="B316">
        <v>78</v>
      </c>
      <c r="C316" t="s">
        <v>41</v>
      </c>
      <c r="D316" t="s">
        <v>32</v>
      </c>
      <c r="E316" t="s">
        <v>33</v>
      </c>
      <c r="F316" t="s">
        <v>33</v>
      </c>
      <c r="G316" t="s">
        <v>33</v>
      </c>
      <c r="H316" t="s">
        <v>33</v>
      </c>
      <c r="I316" t="s">
        <v>33</v>
      </c>
      <c r="J316" t="s">
        <v>33</v>
      </c>
      <c r="K316" t="s">
        <v>33</v>
      </c>
      <c r="L316" t="s">
        <v>42</v>
      </c>
      <c r="M316" t="s">
        <v>42</v>
      </c>
      <c r="N316">
        <v>2456</v>
      </c>
      <c r="O316">
        <v>0</v>
      </c>
      <c r="P316" t="s">
        <v>36</v>
      </c>
      <c r="Q316">
        <v>0</v>
      </c>
      <c r="R316">
        <v>0</v>
      </c>
      <c r="S316">
        <v>0</v>
      </c>
      <c r="T316" t="s">
        <v>44</v>
      </c>
      <c r="U316" t="s">
        <v>34</v>
      </c>
      <c r="V316" t="s">
        <v>33</v>
      </c>
      <c r="W316" t="s">
        <v>33</v>
      </c>
      <c r="X316" t="s">
        <v>33</v>
      </c>
      <c r="Y316" t="s">
        <v>33</v>
      </c>
      <c r="Z316" t="s">
        <v>34</v>
      </c>
      <c r="AA316" t="s">
        <v>33</v>
      </c>
      <c r="AB316" t="s">
        <v>45</v>
      </c>
      <c r="AC316">
        <v>0</v>
      </c>
      <c r="AD316">
        <v>0</v>
      </c>
      <c r="AE316" t="s">
        <v>39</v>
      </c>
      <c r="AF316" t="str">
        <f>_xlfn.XLOOKUP(DermAI_Data[[#This Row],[diagnostic]],Diagnosis_lookup!$A$2:$A$7,Diagnosis_lookup!$B$2:$B$7,"Not Found")</f>
        <v>Seborreic keratosis</v>
      </c>
    </row>
    <row r="317" spans="1:32" x14ac:dyDescent="0.25">
      <c r="A317" t="s">
        <v>382</v>
      </c>
      <c r="B317">
        <v>37</v>
      </c>
      <c r="C317" t="s">
        <v>58</v>
      </c>
      <c r="D317" t="s">
        <v>32</v>
      </c>
      <c r="E317" t="s">
        <v>33</v>
      </c>
      <c r="F317" t="s">
        <v>33</v>
      </c>
      <c r="G317" t="s">
        <v>33</v>
      </c>
      <c r="H317" t="s">
        <v>33</v>
      </c>
      <c r="I317" t="s">
        <v>33</v>
      </c>
      <c r="J317" t="s">
        <v>33</v>
      </c>
      <c r="K317" t="s">
        <v>33</v>
      </c>
      <c r="L317" t="s">
        <v>42</v>
      </c>
      <c r="M317" t="s">
        <v>42</v>
      </c>
      <c r="N317">
        <v>2472</v>
      </c>
      <c r="O317">
        <v>0</v>
      </c>
      <c r="P317" t="s">
        <v>59</v>
      </c>
      <c r="Q317">
        <v>0</v>
      </c>
      <c r="R317">
        <v>0</v>
      </c>
      <c r="S317">
        <v>0</v>
      </c>
      <c r="T317" t="s">
        <v>44</v>
      </c>
      <c r="U317" t="s">
        <v>33</v>
      </c>
      <c r="V317" t="s">
        <v>34</v>
      </c>
      <c r="W317" t="s">
        <v>33</v>
      </c>
      <c r="X317" t="s">
        <v>33</v>
      </c>
      <c r="Y317" t="s">
        <v>33</v>
      </c>
      <c r="Z317" t="s">
        <v>33</v>
      </c>
      <c r="AA317" t="s">
        <v>33</v>
      </c>
      <c r="AB317" t="s">
        <v>38</v>
      </c>
      <c r="AC317">
        <v>0</v>
      </c>
      <c r="AD317">
        <v>0</v>
      </c>
      <c r="AE317" t="s">
        <v>39</v>
      </c>
      <c r="AF317" t="str">
        <f>_xlfn.XLOOKUP(DermAI_Data[[#This Row],[diagnostic]],Diagnosis_lookup!$A$2:$A$7,Diagnosis_lookup!$B$2:$B$7,"Not Found")</f>
        <v>Melanocytic nevus</v>
      </c>
    </row>
    <row r="318" spans="1:32" x14ac:dyDescent="0.25">
      <c r="A318" t="s">
        <v>383</v>
      </c>
      <c r="B318">
        <v>52</v>
      </c>
      <c r="C318" t="s">
        <v>51</v>
      </c>
      <c r="D318" t="s">
        <v>32</v>
      </c>
      <c r="E318" t="s">
        <v>33</v>
      </c>
      <c r="F318" t="s">
        <v>33</v>
      </c>
      <c r="G318" t="s">
        <v>33</v>
      </c>
      <c r="H318" t="s">
        <v>33</v>
      </c>
      <c r="I318" t="s">
        <v>33</v>
      </c>
      <c r="J318" t="s">
        <v>33</v>
      </c>
      <c r="K318" t="s">
        <v>33</v>
      </c>
      <c r="L318" t="s">
        <v>42</v>
      </c>
      <c r="M318" t="s">
        <v>42</v>
      </c>
      <c r="N318">
        <v>2484</v>
      </c>
      <c r="O318">
        <v>0</v>
      </c>
      <c r="P318" t="s">
        <v>36</v>
      </c>
      <c r="Q318">
        <v>0</v>
      </c>
      <c r="R318">
        <v>0</v>
      </c>
      <c r="S318">
        <v>0</v>
      </c>
      <c r="T318" t="s">
        <v>44</v>
      </c>
      <c r="U318" t="s">
        <v>34</v>
      </c>
      <c r="V318" t="s">
        <v>33</v>
      </c>
      <c r="W318" t="s">
        <v>33</v>
      </c>
      <c r="X318" t="s">
        <v>33</v>
      </c>
      <c r="Y318" t="s">
        <v>33</v>
      </c>
      <c r="Z318" t="s">
        <v>33</v>
      </c>
      <c r="AA318" t="s">
        <v>33</v>
      </c>
      <c r="AB318" t="s">
        <v>48</v>
      </c>
      <c r="AC318">
        <v>0</v>
      </c>
      <c r="AD318">
        <v>0</v>
      </c>
      <c r="AE318" t="s">
        <v>39</v>
      </c>
      <c r="AF318" t="str">
        <f>_xlfn.XLOOKUP(DermAI_Data[[#This Row],[diagnostic]],Diagnosis_lookup!$A$2:$A$7,Diagnosis_lookup!$B$2:$B$7,"Not Found")</f>
        <v>Actinic keratosis</v>
      </c>
    </row>
    <row r="319" spans="1:32" x14ac:dyDescent="0.25">
      <c r="A319" t="s">
        <v>384</v>
      </c>
      <c r="B319">
        <v>72</v>
      </c>
      <c r="C319" t="s">
        <v>41</v>
      </c>
      <c r="D319" t="s">
        <v>32</v>
      </c>
      <c r="E319" t="s">
        <v>33</v>
      </c>
      <c r="F319" t="s">
        <v>33</v>
      </c>
      <c r="G319" t="s">
        <v>33</v>
      </c>
      <c r="H319" t="s">
        <v>33</v>
      </c>
      <c r="I319" t="s">
        <v>33</v>
      </c>
      <c r="J319" t="s">
        <v>33</v>
      </c>
      <c r="K319" t="s">
        <v>33</v>
      </c>
      <c r="L319" t="s">
        <v>42</v>
      </c>
      <c r="M319" t="s">
        <v>42</v>
      </c>
      <c r="N319">
        <v>2495</v>
      </c>
      <c r="O319">
        <v>0</v>
      </c>
      <c r="P319" t="s">
        <v>47</v>
      </c>
      <c r="Q319">
        <v>0</v>
      </c>
      <c r="R319">
        <v>0</v>
      </c>
      <c r="S319">
        <v>0</v>
      </c>
      <c r="T319" t="s">
        <v>44</v>
      </c>
      <c r="U319" t="s">
        <v>34</v>
      </c>
      <c r="V319" t="s">
        <v>33</v>
      </c>
      <c r="W319" t="s">
        <v>33</v>
      </c>
      <c r="X319" t="s">
        <v>33</v>
      </c>
      <c r="Y319" t="s">
        <v>33</v>
      </c>
      <c r="Z319" t="s">
        <v>33</v>
      </c>
      <c r="AA319" t="s">
        <v>33</v>
      </c>
      <c r="AB319" t="s">
        <v>48</v>
      </c>
      <c r="AC319">
        <v>0</v>
      </c>
      <c r="AD319">
        <v>0</v>
      </c>
      <c r="AE319" t="s">
        <v>39</v>
      </c>
      <c r="AF319" t="str">
        <f>_xlfn.XLOOKUP(DermAI_Data[[#This Row],[diagnostic]],Diagnosis_lookup!$A$2:$A$7,Diagnosis_lookup!$B$2:$B$7,"Not Found")</f>
        <v>Actinic keratosis</v>
      </c>
    </row>
    <row r="320" spans="1:32" x14ac:dyDescent="0.25">
      <c r="A320" t="s">
        <v>385</v>
      </c>
      <c r="B320">
        <v>45</v>
      </c>
      <c r="C320" t="s">
        <v>51</v>
      </c>
      <c r="D320" t="s">
        <v>32</v>
      </c>
      <c r="E320" t="s">
        <v>33</v>
      </c>
      <c r="F320" t="s">
        <v>33</v>
      </c>
      <c r="G320" t="s">
        <v>33</v>
      </c>
      <c r="H320" t="s">
        <v>33</v>
      </c>
      <c r="I320" t="s">
        <v>33</v>
      </c>
      <c r="J320" t="s">
        <v>33</v>
      </c>
      <c r="K320" t="s">
        <v>33</v>
      </c>
      <c r="L320" t="s">
        <v>42</v>
      </c>
      <c r="M320" t="s">
        <v>42</v>
      </c>
      <c r="N320">
        <v>2499</v>
      </c>
      <c r="O320">
        <v>0</v>
      </c>
      <c r="P320" t="s">
        <v>36</v>
      </c>
      <c r="Q320">
        <v>0</v>
      </c>
      <c r="R320">
        <v>0</v>
      </c>
      <c r="S320">
        <v>0</v>
      </c>
      <c r="T320" t="s">
        <v>44</v>
      </c>
      <c r="U320" t="s">
        <v>34</v>
      </c>
      <c r="V320" t="s">
        <v>33</v>
      </c>
      <c r="W320" t="s">
        <v>33</v>
      </c>
      <c r="X320" t="s">
        <v>33</v>
      </c>
      <c r="Y320" t="s">
        <v>33</v>
      </c>
      <c r="Z320" t="s">
        <v>33</v>
      </c>
      <c r="AA320" t="s">
        <v>33</v>
      </c>
      <c r="AB320" t="s">
        <v>48</v>
      </c>
      <c r="AC320">
        <v>0</v>
      </c>
      <c r="AD320">
        <v>0</v>
      </c>
      <c r="AE320" t="s">
        <v>39</v>
      </c>
      <c r="AF320" t="str">
        <f>_xlfn.XLOOKUP(DermAI_Data[[#This Row],[diagnostic]],Diagnosis_lookup!$A$2:$A$7,Diagnosis_lookup!$B$2:$B$7,"Not Found")</f>
        <v>Actinic keratosis</v>
      </c>
    </row>
    <row r="321" spans="1:32" x14ac:dyDescent="0.25">
      <c r="A321" t="s">
        <v>386</v>
      </c>
      <c r="B321">
        <v>75</v>
      </c>
      <c r="C321" t="s">
        <v>41</v>
      </c>
      <c r="D321" t="s">
        <v>32</v>
      </c>
      <c r="E321" t="s">
        <v>33</v>
      </c>
      <c r="F321" t="s">
        <v>33</v>
      </c>
      <c r="G321" t="s">
        <v>33</v>
      </c>
      <c r="H321" t="s">
        <v>33</v>
      </c>
      <c r="I321" t="s">
        <v>33</v>
      </c>
      <c r="J321" t="s">
        <v>33</v>
      </c>
      <c r="K321" t="s">
        <v>33</v>
      </c>
      <c r="L321" t="s">
        <v>42</v>
      </c>
      <c r="M321" t="s">
        <v>42</v>
      </c>
      <c r="N321">
        <v>2516</v>
      </c>
      <c r="O321">
        <v>0</v>
      </c>
      <c r="P321" t="s">
        <v>36</v>
      </c>
      <c r="Q321">
        <v>0</v>
      </c>
      <c r="R321">
        <v>0</v>
      </c>
      <c r="S321">
        <v>0</v>
      </c>
      <c r="T321" t="s">
        <v>44</v>
      </c>
      <c r="U321" t="s">
        <v>34</v>
      </c>
      <c r="V321" t="s">
        <v>33</v>
      </c>
      <c r="W321" t="s">
        <v>33</v>
      </c>
      <c r="X321" t="s">
        <v>33</v>
      </c>
      <c r="Y321" t="s">
        <v>33</v>
      </c>
      <c r="Z321" t="s">
        <v>33</v>
      </c>
      <c r="AA321" t="s">
        <v>33</v>
      </c>
      <c r="AB321" t="s">
        <v>48</v>
      </c>
      <c r="AC321">
        <v>0</v>
      </c>
      <c r="AD321">
        <v>0</v>
      </c>
      <c r="AE321" t="s">
        <v>39</v>
      </c>
      <c r="AF321" t="str">
        <f>_xlfn.XLOOKUP(DermAI_Data[[#This Row],[diagnostic]],Diagnosis_lookup!$A$2:$A$7,Diagnosis_lookup!$B$2:$B$7,"Not Found")</f>
        <v>Actinic keratosis</v>
      </c>
    </row>
    <row r="322" spans="1:32" x14ac:dyDescent="0.25">
      <c r="A322" t="s">
        <v>387</v>
      </c>
      <c r="B322">
        <v>83</v>
      </c>
      <c r="C322" t="s">
        <v>41</v>
      </c>
      <c r="D322" t="s">
        <v>32</v>
      </c>
      <c r="E322" t="s">
        <v>33</v>
      </c>
      <c r="F322" t="s">
        <v>33</v>
      </c>
      <c r="G322" t="s">
        <v>33</v>
      </c>
      <c r="H322" t="s">
        <v>33</v>
      </c>
      <c r="I322" t="s">
        <v>33</v>
      </c>
      <c r="J322" t="s">
        <v>33</v>
      </c>
      <c r="K322" t="s">
        <v>33</v>
      </c>
      <c r="L322" t="s">
        <v>42</v>
      </c>
      <c r="M322" t="s">
        <v>42</v>
      </c>
      <c r="N322">
        <v>2543</v>
      </c>
      <c r="O322">
        <v>0</v>
      </c>
      <c r="P322" t="s">
        <v>36</v>
      </c>
      <c r="Q322">
        <v>0</v>
      </c>
      <c r="R322">
        <v>0</v>
      </c>
      <c r="S322">
        <v>0</v>
      </c>
      <c r="T322" t="s">
        <v>44</v>
      </c>
      <c r="U322" t="s">
        <v>34</v>
      </c>
      <c r="V322" t="s">
        <v>33</v>
      </c>
      <c r="W322" t="s">
        <v>33</v>
      </c>
      <c r="X322" t="s">
        <v>33</v>
      </c>
      <c r="Y322" t="s">
        <v>33</v>
      </c>
      <c r="Z322" t="s">
        <v>34</v>
      </c>
      <c r="AA322" t="s">
        <v>33</v>
      </c>
      <c r="AB322" t="s">
        <v>45</v>
      </c>
      <c r="AC322">
        <v>0</v>
      </c>
      <c r="AD322">
        <v>0</v>
      </c>
      <c r="AE322" t="s">
        <v>39</v>
      </c>
      <c r="AF322" t="str">
        <f>_xlfn.XLOOKUP(DermAI_Data[[#This Row],[diagnostic]],Diagnosis_lookup!$A$2:$A$7,Diagnosis_lookup!$B$2:$B$7,"Not Found")</f>
        <v>Seborreic keratosis</v>
      </c>
    </row>
    <row r="323" spans="1:32" x14ac:dyDescent="0.25">
      <c r="A323" t="s">
        <v>388</v>
      </c>
      <c r="B323">
        <v>70</v>
      </c>
      <c r="C323" t="s">
        <v>41</v>
      </c>
      <c r="D323" t="s">
        <v>32</v>
      </c>
      <c r="E323" t="s">
        <v>33</v>
      </c>
      <c r="F323" t="s">
        <v>33</v>
      </c>
      <c r="G323" t="s">
        <v>34</v>
      </c>
      <c r="H323" t="s">
        <v>34</v>
      </c>
      <c r="I323" t="s">
        <v>34</v>
      </c>
      <c r="J323" t="s">
        <v>34</v>
      </c>
      <c r="K323" t="s">
        <v>33</v>
      </c>
      <c r="L323" t="s">
        <v>52</v>
      </c>
      <c r="M323" t="s">
        <v>52</v>
      </c>
      <c r="N323">
        <v>621</v>
      </c>
      <c r="O323">
        <v>1</v>
      </c>
      <c r="P323" t="s">
        <v>63</v>
      </c>
      <c r="Q323">
        <v>6</v>
      </c>
      <c r="R323">
        <v>5</v>
      </c>
      <c r="S323">
        <v>5.5</v>
      </c>
      <c r="T323" t="s">
        <v>37</v>
      </c>
      <c r="U323" t="s">
        <v>34</v>
      </c>
      <c r="V323" t="s">
        <v>33</v>
      </c>
      <c r="W323" t="s">
        <v>33</v>
      </c>
      <c r="X323" t="s">
        <v>33</v>
      </c>
      <c r="Y323" t="s">
        <v>33</v>
      </c>
      <c r="Z323" t="s">
        <v>33</v>
      </c>
      <c r="AA323" t="s">
        <v>33</v>
      </c>
      <c r="AB323" t="s">
        <v>48</v>
      </c>
      <c r="AC323">
        <v>0</v>
      </c>
      <c r="AD323">
        <v>5.5</v>
      </c>
      <c r="AE323" t="s">
        <v>39</v>
      </c>
      <c r="AF323" t="str">
        <f>_xlfn.XLOOKUP(DermAI_Data[[#This Row],[diagnostic]],Diagnosis_lookup!$A$2:$A$7,Diagnosis_lookup!$B$2:$B$7,"Not Found")</f>
        <v>Actinic keratosis</v>
      </c>
    </row>
    <row r="324" spans="1:32" x14ac:dyDescent="0.25">
      <c r="A324" t="s">
        <v>389</v>
      </c>
      <c r="B324">
        <v>92</v>
      </c>
      <c r="C324" t="s">
        <v>41</v>
      </c>
      <c r="D324" t="s">
        <v>32</v>
      </c>
      <c r="E324" t="s">
        <v>33</v>
      </c>
      <c r="F324" t="s">
        <v>33</v>
      </c>
      <c r="G324" t="s">
        <v>33</v>
      </c>
      <c r="H324" t="s">
        <v>33</v>
      </c>
      <c r="I324" t="s">
        <v>33</v>
      </c>
      <c r="J324" t="s">
        <v>33</v>
      </c>
      <c r="K324" t="s">
        <v>33</v>
      </c>
      <c r="L324" t="s">
        <v>42</v>
      </c>
      <c r="M324" t="s">
        <v>42</v>
      </c>
      <c r="N324">
        <v>2570</v>
      </c>
      <c r="O324">
        <v>0</v>
      </c>
      <c r="P324" t="s">
        <v>66</v>
      </c>
      <c r="Q324">
        <v>0</v>
      </c>
      <c r="R324">
        <v>0</v>
      </c>
      <c r="S324">
        <v>0</v>
      </c>
      <c r="T324" t="s">
        <v>44</v>
      </c>
      <c r="U324" t="s">
        <v>34</v>
      </c>
      <c r="V324" t="s">
        <v>33</v>
      </c>
      <c r="W324" t="s">
        <v>33</v>
      </c>
      <c r="X324" t="s">
        <v>33</v>
      </c>
      <c r="Y324" t="s">
        <v>33</v>
      </c>
      <c r="Z324" t="s">
        <v>33</v>
      </c>
      <c r="AA324" t="s">
        <v>33</v>
      </c>
      <c r="AB324" t="s">
        <v>48</v>
      </c>
      <c r="AC324">
        <v>0</v>
      </c>
      <c r="AD324">
        <v>0</v>
      </c>
      <c r="AE324" t="s">
        <v>39</v>
      </c>
      <c r="AF324" t="str">
        <f>_xlfn.XLOOKUP(DermAI_Data[[#This Row],[diagnostic]],Diagnosis_lookup!$A$2:$A$7,Diagnosis_lookup!$B$2:$B$7,"Not Found")</f>
        <v>Actinic keratosis</v>
      </c>
    </row>
    <row r="325" spans="1:32" x14ac:dyDescent="0.25">
      <c r="A325" t="s">
        <v>390</v>
      </c>
      <c r="B325">
        <v>76</v>
      </c>
      <c r="C325" t="s">
        <v>41</v>
      </c>
      <c r="D325" t="s">
        <v>32</v>
      </c>
      <c r="E325" t="s">
        <v>33</v>
      </c>
      <c r="F325" t="s">
        <v>33</v>
      </c>
      <c r="G325" t="s">
        <v>33</v>
      </c>
      <c r="H325" t="s">
        <v>33</v>
      </c>
      <c r="I325" t="s">
        <v>33</v>
      </c>
      <c r="J325" t="s">
        <v>33</v>
      </c>
      <c r="K325" t="s">
        <v>33</v>
      </c>
      <c r="L325" t="s">
        <v>42</v>
      </c>
      <c r="M325" t="s">
        <v>42</v>
      </c>
      <c r="N325">
        <v>2574</v>
      </c>
      <c r="O325">
        <v>0</v>
      </c>
      <c r="P325" t="s">
        <v>36</v>
      </c>
      <c r="Q325">
        <v>0</v>
      </c>
      <c r="R325">
        <v>0</v>
      </c>
      <c r="S325">
        <v>0</v>
      </c>
      <c r="T325" t="s">
        <v>44</v>
      </c>
      <c r="U325" t="s">
        <v>33</v>
      </c>
      <c r="V325" t="s">
        <v>33</v>
      </c>
      <c r="W325" t="s">
        <v>33</v>
      </c>
      <c r="X325" t="s">
        <v>33</v>
      </c>
      <c r="Y325" t="s">
        <v>33</v>
      </c>
      <c r="Z325" t="s">
        <v>34</v>
      </c>
      <c r="AA325" t="s">
        <v>33</v>
      </c>
      <c r="AB325" t="s">
        <v>45</v>
      </c>
      <c r="AC325">
        <v>0</v>
      </c>
      <c r="AD325">
        <v>0</v>
      </c>
      <c r="AE325" t="s">
        <v>39</v>
      </c>
      <c r="AF325" t="str">
        <f>_xlfn.XLOOKUP(DermAI_Data[[#This Row],[diagnostic]],Diagnosis_lookup!$A$2:$A$7,Diagnosis_lookup!$B$2:$B$7,"Not Found")</f>
        <v>Seborreic keratosis</v>
      </c>
    </row>
    <row r="326" spans="1:32" x14ac:dyDescent="0.25">
      <c r="A326" t="s">
        <v>391</v>
      </c>
      <c r="B326">
        <v>71</v>
      </c>
      <c r="C326" t="s">
        <v>41</v>
      </c>
      <c r="D326" t="s">
        <v>32</v>
      </c>
      <c r="E326" t="s">
        <v>33</v>
      </c>
      <c r="F326" t="s">
        <v>33</v>
      </c>
      <c r="G326" t="s">
        <v>33</v>
      </c>
      <c r="H326" t="s">
        <v>33</v>
      </c>
      <c r="I326" t="s">
        <v>33</v>
      </c>
      <c r="J326" t="s">
        <v>33</v>
      </c>
      <c r="K326" t="s">
        <v>33</v>
      </c>
      <c r="L326" t="s">
        <v>42</v>
      </c>
      <c r="M326" t="s">
        <v>42</v>
      </c>
      <c r="N326">
        <v>2607</v>
      </c>
      <c r="O326">
        <v>0</v>
      </c>
      <c r="P326" t="s">
        <v>36</v>
      </c>
      <c r="Q326">
        <v>0</v>
      </c>
      <c r="R326">
        <v>0</v>
      </c>
      <c r="S326">
        <v>0</v>
      </c>
      <c r="T326" t="s">
        <v>44</v>
      </c>
      <c r="U326" t="s">
        <v>33</v>
      </c>
      <c r="V326" t="s">
        <v>33</v>
      </c>
      <c r="W326" t="s">
        <v>33</v>
      </c>
      <c r="X326" t="s">
        <v>33</v>
      </c>
      <c r="Y326" t="s">
        <v>33</v>
      </c>
      <c r="Z326" t="s">
        <v>33</v>
      </c>
      <c r="AA326" t="s">
        <v>33</v>
      </c>
      <c r="AB326" t="s">
        <v>45</v>
      </c>
      <c r="AC326">
        <v>0</v>
      </c>
      <c r="AD326">
        <v>0</v>
      </c>
      <c r="AE326" t="s">
        <v>39</v>
      </c>
      <c r="AF326" t="str">
        <f>_xlfn.XLOOKUP(DermAI_Data[[#This Row],[diagnostic]],Diagnosis_lookup!$A$2:$A$7,Diagnosis_lookup!$B$2:$B$7,"Not Found")</f>
        <v>Seborreic keratosis</v>
      </c>
    </row>
    <row r="327" spans="1:32" x14ac:dyDescent="0.25">
      <c r="A327" t="s">
        <v>392</v>
      </c>
      <c r="B327">
        <v>46</v>
      </c>
      <c r="C327" t="s">
        <v>51</v>
      </c>
      <c r="D327" t="s">
        <v>32</v>
      </c>
      <c r="E327" t="s">
        <v>33</v>
      </c>
      <c r="F327" t="s">
        <v>33</v>
      </c>
      <c r="G327" t="s">
        <v>33</v>
      </c>
      <c r="H327" t="s">
        <v>33</v>
      </c>
      <c r="I327" t="s">
        <v>33</v>
      </c>
      <c r="J327" t="s">
        <v>33</v>
      </c>
      <c r="K327" t="s">
        <v>33</v>
      </c>
      <c r="L327" t="s">
        <v>42</v>
      </c>
      <c r="M327" t="s">
        <v>42</v>
      </c>
      <c r="N327">
        <v>2610</v>
      </c>
      <c r="O327">
        <v>0</v>
      </c>
      <c r="P327" t="s">
        <v>36</v>
      </c>
      <c r="Q327">
        <v>0</v>
      </c>
      <c r="R327">
        <v>0</v>
      </c>
      <c r="S327">
        <v>0</v>
      </c>
      <c r="T327" t="s">
        <v>44</v>
      </c>
      <c r="U327" t="s">
        <v>34</v>
      </c>
      <c r="V327" t="s">
        <v>33</v>
      </c>
      <c r="W327" t="s">
        <v>33</v>
      </c>
      <c r="X327" t="s">
        <v>33</v>
      </c>
      <c r="Y327" t="s">
        <v>33</v>
      </c>
      <c r="Z327" t="s">
        <v>33</v>
      </c>
      <c r="AA327" t="s">
        <v>33</v>
      </c>
      <c r="AB327" t="s">
        <v>48</v>
      </c>
      <c r="AC327">
        <v>0</v>
      </c>
      <c r="AD327">
        <v>0</v>
      </c>
      <c r="AE327" t="s">
        <v>39</v>
      </c>
      <c r="AF327" t="str">
        <f>_xlfn.XLOOKUP(DermAI_Data[[#This Row],[diagnostic]],Diagnosis_lookup!$A$2:$A$7,Diagnosis_lookup!$B$2:$B$7,"Not Found")</f>
        <v>Actinic keratosis</v>
      </c>
    </row>
    <row r="328" spans="1:32" x14ac:dyDescent="0.25">
      <c r="A328" t="s">
        <v>393</v>
      </c>
      <c r="B328">
        <v>57</v>
      </c>
      <c r="C328" t="s">
        <v>51</v>
      </c>
      <c r="D328" t="s">
        <v>32</v>
      </c>
      <c r="E328" t="s">
        <v>33</v>
      </c>
      <c r="F328" t="s">
        <v>33</v>
      </c>
      <c r="G328" t="s">
        <v>33</v>
      </c>
      <c r="H328" t="s">
        <v>33</v>
      </c>
      <c r="I328" t="s">
        <v>33</v>
      </c>
      <c r="J328" t="s">
        <v>33</v>
      </c>
      <c r="K328" t="s">
        <v>33</v>
      </c>
      <c r="L328" t="s">
        <v>42</v>
      </c>
      <c r="M328" t="s">
        <v>42</v>
      </c>
      <c r="N328">
        <v>2619</v>
      </c>
      <c r="O328">
        <v>0</v>
      </c>
      <c r="P328" t="s">
        <v>47</v>
      </c>
      <c r="Q328">
        <v>0</v>
      </c>
      <c r="R328">
        <v>0</v>
      </c>
      <c r="S328">
        <v>0</v>
      </c>
      <c r="T328" t="s">
        <v>44</v>
      </c>
      <c r="U328" t="s">
        <v>34</v>
      </c>
      <c r="V328" t="s">
        <v>33</v>
      </c>
      <c r="W328" t="s">
        <v>33</v>
      </c>
      <c r="X328" t="s">
        <v>33</v>
      </c>
      <c r="Y328" t="s">
        <v>33</v>
      </c>
      <c r="Z328" t="s">
        <v>34</v>
      </c>
      <c r="AA328" t="s">
        <v>33</v>
      </c>
      <c r="AB328" t="s">
        <v>45</v>
      </c>
      <c r="AC328">
        <v>0</v>
      </c>
      <c r="AD328">
        <v>0</v>
      </c>
      <c r="AE328" t="s">
        <v>39</v>
      </c>
      <c r="AF328" t="str">
        <f>_xlfn.XLOOKUP(DermAI_Data[[#This Row],[diagnostic]],Diagnosis_lookup!$A$2:$A$7,Diagnosis_lookup!$B$2:$B$7,"Not Found")</f>
        <v>Seborreic keratosis</v>
      </c>
    </row>
    <row r="329" spans="1:32" x14ac:dyDescent="0.25">
      <c r="A329" t="s">
        <v>394</v>
      </c>
      <c r="B329">
        <v>68</v>
      </c>
      <c r="C329" t="s">
        <v>41</v>
      </c>
      <c r="D329" t="s">
        <v>32</v>
      </c>
      <c r="E329" t="s">
        <v>33</v>
      </c>
      <c r="F329" t="s">
        <v>33</v>
      </c>
      <c r="G329" t="s">
        <v>33</v>
      </c>
      <c r="H329" t="s">
        <v>33</v>
      </c>
      <c r="I329" t="s">
        <v>33</v>
      </c>
      <c r="J329" t="s">
        <v>33</v>
      </c>
      <c r="K329" t="s">
        <v>33</v>
      </c>
      <c r="L329" t="s">
        <v>42</v>
      </c>
      <c r="M329" t="s">
        <v>42</v>
      </c>
      <c r="N329">
        <v>2624</v>
      </c>
      <c r="O329">
        <v>0</v>
      </c>
      <c r="P329" t="s">
        <v>63</v>
      </c>
      <c r="Q329">
        <v>0</v>
      </c>
      <c r="R329">
        <v>0</v>
      </c>
      <c r="S329">
        <v>0</v>
      </c>
      <c r="T329" t="s">
        <v>44</v>
      </c>
      <c r="U329" t="s">
        <v>34</v>
      </c>
      <c r="V329" t="s">
        <v>33</v>
      </c>
      <c r="W329" t="s">
        <v>33</v>
      </c>
      <c r="X329" t="s">
        <v>33</v>
      </c>
      <c r="Y329" t="s">
        <v>33</v>
      </c>
      <c r="Z329" t="s">
        <v>33</v>
      </c>
      <c r="AA329" t="s">
        <v>33</v>
      </c>
      <c r="AB329" t="s">
        <v>45</v>
      </c>
      <c r="AC329">
        <v>0</v>
      </c>
      <c r="AD329">
        <v>0</v>
      </c>
      <c r="AE329" t="s">
        <v>39</v>
      </c>
      <c r="AF329" t="str">
        <f>_xlfn.XLOOKUP(DermAI_Data[[#This Row],[diagnostic]],Diagnosis_lookup!$A$2:$A$7,Diagnosis_lookup!$B$2:$B$7,"Not Found")</f>
        <v>Seborreic keratosis</v>
      </c>
    </row>
    <row r="330" spans="1:32" x14ac:dyDescent="0.25">
      <c r="A330" t="s">
        <v>395</v>
      </c>
      <c r="B330">
        <v>37</v>
      </c>
      <c r="C330" t="s">
        <v>58</v>
      </c>
      <c r="D330" t="s">
        <v>32</v>
      </c>
      <c r="E330" t="s">
        <v>33</v>
      </c>
      <c r="F330" t="s">
        <v>33</v>
      </c>
      <c r="G330" t="s">
        <v>33</v>
      </c>
      <c r="H330" t="s">
        <v>33</v>
      </c>
      <c r="I330" t="s">
        <v>33</v>
      </c>
      <c r="J330" t="s">
        <v>33</v>
      </c>
      <c r="K330" t="s">
        <v>33</v>
      </c>
      <c r="L330" t="s">
        <v>42</v>
      </c>
      <c r="M330" t="s">
        <v>42</v>
      </c>
      <c r="N330">
        <v>2625</v>
      </c>
      <c r="O330">
        <v>0</v>
      </c>
      <c r="P330" t="s">
        <v>59</v>
      </c>
      <c r="Q330">
        <v>0</v>
      </c>
      <c r="R330">
        <v>0</v>
      </c>
      <c r="S330">
        <v>0</v>
      </c>
      <c r="T330" t="s">
        <v>44</v>
      </c>
      <c r="U330" t="s">
        <v>33</v>
      </c>
      <c r="V330" t="s">
        <v>33</v>
      </c>
      <c r="W330" t="s">
        <v>33</v>
      </c>
      <c r="X330" t="s">
        <v>33</v>
      </c>
      <c r="Y330" t="s">
        <v>33</v>
      </c>
      <c r="Z330" t="s">
        <v>34</v>
      </c>
      <c r="AA330" t="s">
        <v>33</v>
      </c>
      <c r="AB330" t="s">
        <v>38</v>
      </c>
      <c r="AC330">
        <v>0</v>
      </c>
      <c r="AD330">
        <v>0</v>
      </c>
      <c r="AE330" t="s">
        <v>39</v>
      </c>
      <c r="AF330" t="str">
        <f>_xlfn.XLOOKUP(DermAI_Data[[#This Row],[diagnostic]],Diagnosis_lookup!$A$2:$A$7,Diagnosis_lookup!$B$2:$B$7,"Not Found")</f>
        <v>Melanocytic nevus</v>
      </c>
    </row>
    <row r="331" spans="1:32" x14ac:dyDescent="0.25">
      <c r="A331" t="s">
        <v>396</v>
      </c>
      <c r="B331">
        <v>42</v>
      </c>
      <c r="C331" t="s">
        <v>58</v>
      </c>
      <c r="D331" t="s">
        <v>32</v>
      </c>
      <c r="E331" t="s">
        <v>33</v>
      </c>
      <c r="F331" t="s">
        <v>33</v>
      </c>
      <c r="G331" t="s">
        <v>33</v>
      </c>
      <c r="H331" t="s">
        <v>33</v>
      </c>
      <c r="I331" t="s">
        <v>33</v>
      </c>
      <c r="J331" t="s">
        <v>33</v>
      </c>
      <c r="K331" t="s">
        <v>33</v>
      </c>
      <c r="L331" t="s">
        <v>42</v>
      </c>
      <c r="M331" t="s">
        <v>42</v>
      </c>
      <c r="N331">
        <v>2629</v>
      </c>
      <c r="O331">
        <v>0</v>
      </c>
      <c r="P331" t="s">
        <v>36</v>
      </c>
      <c r="Q331">
        <v>0</v>
      </c>
      <c r="R331">
        <v>0</v>
      </c>
      <c r="S331">
        <v>0</v>
      </c>
      <c r="T331" t="s">
        <v>44</v>
      </c>
      <c r="U331" t="s">
        <v>34</v>
      </c>
      <c r="V331" t="s">
        <v>34</v>
      </c>
      <c r="W331" t="s">
        <v>33</v>
      </c>
      <c r="X331" t="s">
        <v>33</v>
      </c>
      <c r="Y331" t="s">
        <v>33</v>
      </c>
      <c r="Z331" t="s">
        <v>34</v>
      </c>
      <c r="AA331" t="s">
        <v>33</v>
      </c>
      <c r="AB331" t="s">
        <v>38</v>
      </c>
      <c r="AC331">
        <v>0</v>
      </c>
      <c r="AD331">
        <v>0</v>
      </c>
      <c r="AE331" t="s">
        <v>39</v>
      </c>
      <c r="AF331" t="str">
        <f>_xlfn.XLOOKUP(DermAI_Data[[#This Row],[diagnostic]],Diagnosis_lookup!$A$2:$A$7,Diagnosis_lookup!$B$2:$B$7,"Not Found")</f>
        <v>Melanocytic nevus</v>
      </c>
    </row>
    <row r="332" spans="1:32" x14ac:dyDescent="0.25">
      <c r="A332" t="s">
        <v>397</v>
      </c>
      <c r="B332">
        <v>31</v>
      </c>
      <c r="C332" t="s">
        <v>58</v>
      </c>
      <c r="D332" t="s">
        <v>32</v>
      </c>
      <c r="E332" t="s">
        <v>33</v>
      </c>
      <c r="F332" t="s">
        <v>33</v>
      </c>
      <c r="G332" t="s">
        <v>33</v>
      </c>
      <c r="H332" t="s">
        <v>33</v>
      </c>
      <c r="I332" t="s">
        <v>33</v>
      </c>
      <c r="J332" t="s">
        <v>33</v>
      </c>
      <c r="K332" t="s">
        <v>33</v>
      </c>
      <c r="L332" t="s">
        <v>42</v>
      </c>
      <c r="M332" t="s">
        <v>42</v>
      </c>
      <c r="N332">
        <v>2648</v>
      </c>
      <c r="O332">
        <v>0</v>
      </c>
      <c r="P332" t="s">
        <v>59</v>
      </c>
      <c r="Q332">
        <v>0</v>
      </c>
      <c r="R332">
        <v>0</v>
      </c>
      <c r="S332">
        <v>0</v>
      </c>
      <c r="T332" t="s">
        <v>44</v>
      </c>
      <c r="U332" t="s">
        <v>33</v>
      </c>
      <c r="V332" t="s">
        <v>34</v>
      </c>
      <c r="W332" t="s">
        <v>33</v>
      </c>
      <c r="X332" t="s">
        <v>33</v>
      </c>
      <c r="Y332" t="s">
        <v>33</v>
      </c>
      <c r="Z332" t="s">
        <v>34</v>
      </c>
      <c r="AA332" t="s">
        <v>33</v>
      </c>
      <c r="AB332" t="s">
        <v>38</v>
      </c>
      <c r="AC332">
        <v>0</v>
      </c>
      <c r="AD332">
        <v>0</v>
      </c>
      <c r="AE332" t="s">
        <v>39</v>
      </c>
      <c r="AF332" t="str">
        <f>_xlfn.XLOOKUP(DermAI_Data[[#This Row],[diagnostic]],Diagnosis_lookup!$A$2:$A$7,Diagnosis_lookup!$B$2:$B$7,"Not Found")</f>
        <v>Melanocytic nevus</v>
      </c>
    </row>
    <row r="333" spans="1:32" x14ac:dyDescent="0.25">
      <c r="A333" t="s">
        <v>398</v>
      </c>
      <c r="B333">
        <v>75</v>
      </c>
      <c r="C333" t="s">
        <v>41</v>
      </c>
      <c r="D333" t="s">
        <v>32</v>
      </c>
      <c r="E333" t="s">
        <v>33</v>
      </c>
      <c r="F333" t="s">
        <v>33</v>
      </c>
      <c r="G333" t="s">
        <v>33</v>
      </c>
      <c r="H333" t="s">
        <v>33</v>
      </c>
      <c r="I333" t="s">
        <v>33</v>
      </c>
      <c r="J333" t="s">
        <v>33</v>
      </c>
      <c r="K333" t="s">
        <v>33</v>
      </c>
      <c r="L333" t="s">
        <v>42</v>
      </c>
      <c r="M333" t="s">
        <v>42</v>
      </c>
      <c r="N333">
        <v>2651</v>
      </c>
      <c r="O333">
        <v>0</v>
      </c>
      <c r="P333" t="s">
        <v>47</v>
      </c>
      <c r="Q333">
        <v>0</v>
      </c>
      <c r="R333">
        <v>0</v>
      </c>
      <c r="S333">
        <v>0</v>
      </c>
      <c r="T333" t="s">
        <v>44</v>
      </c>
      <c r="U333" t="s">
        <v>34</v>
      </c>
      <c r="V333" t="s">
        <v>33</v>
      </c>
      <c r="W333" t="s">
        <v>33</v>
      </c>
      <c r="X333" t="s">
        <v>33</v>
      </c>
      <c r="Y333" t="s">
        <v>33</v>
      </c>
      <c r="Z333" t="s">
        <v>33</v>
      </c>
      <c r="AA333" t="s">
        <v>33</v>
      </c>
      <c r="AB333" t="s">
        <v>48</v>
      </c>
      <c r="AC333">
        <v>0</v>
      </c>
      <c r="AD333">
        <v>0</v>
      </c>
      <c r="AE333" t="s">
        <v>39</v>
      </c>
      <c r="AF333" t="str">
        <f>_xlfn.XLOOKUP(DermAI_Data[[#This Row],[diagnostic]],Diagnosis_lookup!$A$2:$A$7,Diagnosis_lookup!$B$2:$B$7,"Not Found")</f>
        <v>Actinic keratosis</v>
      </c>
    </row>
    <row r="334" spans="1:32" x14ac:dyDescent="0.25">
      <c r="A334" t="s">
        <v>399</v>
      </c>
      <c r="B334">
        <v>81</v>
      </c>
      <c r="C334" t="s">
        <v>41</v>
      </c>
      <c r="D334" t="s">
        <v>32</v>
      </c>
      <c r="E334" t="s">
        <v>33</v>
      </c>
      <c r="F334" t="s">
        <v>33</v>
      </c>
      <c r="G334" t="s">
        <v>33</v>
      </c>
      <c r="H334" t="s">
        <v>33</v>
      </c>
      <c r="I334" t="s">
        <v>33</v>
      </c>
      <c r="J334" t="s">
        <v>33</v>
      </c>
      <c r="K334" t="s">
        <v>33</v>
      </c>
      <c r="L334" t="s">
        <v>42</v>
      </c>
      <c r="M334" t="s">
        <v>42</v>
      </c>
      <c r="N334">
        <v>2656</v>
      </c>
      <c r="O334">
        <v>0</v>
      </c>
      <c r="P334" t="s">
        <v>47</v>
      </c>
      <c r="Q334">
        <v>0</v>
      </c>
      <c r="R334">
        <v>0</v>
      </c>
      <c r="S334">
        <v>0</v>
      </c>
      <c r="T334" t="s">
        <v>44</v>
      </c>
      <c r="U334" t="s">
        <v>34</v>
      </c>
      <c r="V334" t="s">
        <v>33</v>
      </c>
      <c r="W334" t="s">
        <v>33</v>
      </c>
      <c r="X334" t="s">
        <v>33</v>
      </c>
      <c r="Y334" t="s">
        <v>33</v>
      </c>
      <c r="Z334" t="s">
        <v>33</v>
      </c>
      <c r="AA334" t="s">
        <v>33</v>
      </c>
      <c r="AB334" t="s">
        <v>48</v>
      </c>
      <c r="AC334">
        <v>0</v>
      </c>
      <c r="AD334">
        <v>0</v>
      </c>
      <c r="AE334" t="s">
        <v>39</v>
      </c>
      <c r="AF334" t="str">
        <f>_xlfn.XLOOKUP(DermAI_Data[[#This Row],[diagnostic]],Diagnosis_lookup!$A$2:$A$7,Diagnosis_lookup!$B$2:$B$7,"Not Found")</f>
        <v>Actinic keratosis</v>
      </c>
    </row>
    <row r="335" spans="1:32" x14ac:dyDescent="0.25">
      <c r="A335" t="s">
        <v>400</v>
      </c>
      <c r="B335">
        <v>50</v>
      </c>
      <c r="C335" t="s">
        <v>51</v>
      </c>
      <c r="D335" t="s">
        <v>32</v>
      </c>
      <c r="E335" t="s">
        <v>33</v>
      </c>
      <c r="F335" t="s">
        <v>33</v>
      </c>
      <c r="G335" t="s">
        <v>33</v>
      </c>
      <c r="H335" t="s">
        <v>33</v>
      </c>
      <c r="I335" t="s">
        <v>33</v>
      </c>
      <c r="J335" t="s">
        <v>33</v>
      </c>
      <c r="K335" t="s">
        <v>33</v>
      </c>
      <c r="L335" t="s">
        <v>42</v>
      </c>
      <c r="M335" t="s">
        <v>42</v>
      </c>
      <c r="N335">
        <v>2664</v>
      </c>
      <c r="O335">
        <v>0</v>
      </c>
      <c r="P335" t="s">
        <v>63</v>
      </c>
      <c r="Q335">
        <v>0</v>
      </c>
      <c r="R335">
        <v>0</v>
      </c>
      <c r="S335">
        <v>0</v>
      </c>
      <c r="T335" t="s">
        <v>44</v>
      </c>
      <c r="U335" t="s">
        <v>34</v>
      </c>
      <c r="V335" t="s">
        <v>33</v>
      </c>
      <c r="W335" t="s">
        <v>33</v>
      </c>
      <c r="X335" t="s">
        <v>33</v>
      </c>
      <c r="Y335" t="s">
        <v>33</v>
      </c>
      <c r="Z335" t="s">
        <v>33</v>
      </c>
      <c r="AA335" t="s">
        <v>33</v>
      </c>
      <c r="AB335" t="s">
        <v>48</v>
      </c>
      <c r="AC335">
        <v>0</v>
      </c>
      <c r="AD335">
        <v>0</v>
      </c>
      <c r="AE335" t="s">
        <v>39</v>
      </c>
      <c r="AF335" t="str">
        <f>_xlfn.XLOOKUP(DermAI_Data[[#This Row],[diagnostic]],Diagnosis_lookup!$A$2:$A$7,Diagnosis_lookup!$B$2:$B$7,"Not Found")</f>
        <v>Actinic keratosis</v>
      </c>
    </row>
    <row r="336" spans="1:32" x14ac:dyDescent="0.25">
      <c r="A336" t="s">
        <v>401</v>
      </c>
      <c r="B336">
        <v>28</v>
      </c>
      <c r="C336" t="s">
        <v>31</v>
      </c>
      <c r="D336" t="s">
        <v>32</v>
      </c>
      <c r="E336" t="s">
        <v>33</v>
      </c>
      <c r="F336" t="s">
        <v>33</v>
      </c>
      <c r="G336" t="s">
        <v>33</v>
      </c>
      <c r="H336" t="s">
        <v>33</v>
      </c>
      <c r="I336" t="s">
        <v>33</v>
      </c>
      <c r="J336" t="s">
        <v>33</v>
      </c>
      <c r="K336" t="s">
        <v>33</v>
      </c>
      <c r="L336" t="s">
        <v>42</v>
      </c>
      <c r="M336" t="s">
        <v>42</v>
      </c>
      <c r="N336">
        <v>2666</v>
      </c>
      <c r="O336">
        <v>0</v>
      </c>
      <c r="P336" t="s">
        <v>93</v>
      </c>
      <c r="Q336">
        <v>0</v>
      </c>
      <c r="R336">
        <v>0</v>
      </c>
      <c r="S336">
        <v>0</v>
      </c>
      <c r="T336" t="s">
        <v>44</v>
      </c>
      <c r="U336" t="s">
        <v>33</v>
      </c>
      <c r="V336" t="s">
        <v>34</v>
      </c>
      <c r="W336" t="s">
        <v>33</v>
      </c>
      <c r="X336" t="s">
        <v>33</v>
      </c>
      <c r="Y336" t="s">
        <v>33</v>
      </c>
      <c r="Z336" t="s">
        <v>34</v>
      </c>
      <c r="AA336" t="s">
        <v>33</v>
      </c>
      <c r="AB336" t="s">
        <v>38</v>
      </c>
      <c r="AC336">
        <v>0</v>
      </c>
      <c r="AD336">
        <v>0</v>
      </c>
      <c r="AE336" t="s">
        <v>39</v>
      </c>
      <c r="AF336" t="str">
        <f>_xlfn.XLOOKUP(DermAI_Data[[#This Row],[diagnostic]],Diagnosis_lookup!$A$2:$A$7,Diagnosis_lookup!$B$2:$B$7,"Not Found")</f>
        <v>Melanocytic nevus</v>
      </c>
    </row>
    <row r="337" spans="1:32" x14ac:dyDescent="0.25">
      <c r="A337" t="s">
        <v>402</v>
      </c>
      <c r="B337">
        <v>78</v>
      </c>
      <c r="C337" t="s">
        <v>41</v>
      </c>
      <c r="D337" t="s">
        <v>32</v>
      </c>
      <c r="E337" t="s">
        <v>33</v>
      </c>
      <c r="F337" t="s">
        <v>34</v>
      </c>
      <c r="G337" t="s">
        <v>33</v>
      </c>
      <c r="H337" t="s">
        <v>33</v>
      </c>
      <c r="I337" t="s">
        <v>34</v>
      </c>
      <c r="J337" t="s">
        <v>33</v>
      </c>
      <c r="K337" t="s">
        <v>33</v>
      </c>
      <c r="L337" t="s">
        <v>105</v>
      </c>
      <c r="M337" t="s">
        <v>105</v>
      </c>
      <c r="N337">
        <v>248</v>
      </c>
      <c r="O337">
        <v>2</v>
      </c>
      <c r="P337" t="s">
        <v>66</v>
      </c>
      <c r="Q337">
        <v>11</v>
      </c>
      <c r="R337">
        <v>10</v>
      </c>
      <c r="S337">
        <v>10.5</v>
      </c>
      <c r="T337" t="s">
        <v>54</v>
      </c>
      <c r="U337" t="s">
        <v>34</v>
      </c>
      <c r="V337" t="s">
        <v>34</v>
      </c>
      <c r="W337" t="s">
        <v>34</v>
      </c>
      <c r="X337" t="s">
        <v>33</v>
      </c>
      <c r="Y337" t="s">
        <v>34</v>
      </c>
      <c r="Z337" t="s">
        <v>33</v>
      </c>
      <c r="AA337" t="s">
        <v>34</v>
      </c>
      <c r="AB337" t="s">
        <v>55</v>
      </c>
      <c r="AC337">
        <v>1</v>
      </c>
      <c r="AD337">
        <v>10.5</v>
      </c>
      <c r="AE337" t="s">
        <v>56</v>
      </c>
      <c r="AF337" t="str">
        <f>_xlfn.XLOOKUP(DermAI_Data[[#This Row],[diagnostic]],Diagnosis_lookup!$A$2:$A$7,Diagnosis_lookup!$B$2:$B$7,"Not Found")</f>
        <v>Basal cell carcinoma</v>
      </c>
    </row>
    <row r="338" spans="1:32" x14ac:dyDescent="0.25">
      <c r="A338" t="s">
        <v>403</v>
      </c>
      <c r="B338">
        <v>69</v>
      </c>
      <c r="C338" t="s">
        <v>41</v>
      </c>
      <c r="D338" t="s">
        <v>32</v>
      </c>
      <c r="E338" t="s">
        <v>33</v>
      </c>
      <c r="F338" t="s">
        <v>33</v>
      </c>
      <c r="G338" t="s">
        <v>33</v>
      </c>
      <c r="H338" t="s">
        <v>33</v>
      </c>
      <c r="I338" t="s">
        <v>33</v>
      </c>
      <c r="J338" t="s">
        <v>33</v>
      </c>
      <c r="K338" t="s">
        <v>33</v>
      </c>
      <c r="L338" t="s">
        <v>42</v>
      </c>
      <c r="M338" t="s">
        <v>42</v>
      </c>
      <c r="N338">
        <v>2685</v>
      </c>
      <c r="O338">
        <v>0</v>
      </c>
      <c r="P338" t="s">
        <v>47</v>
      </c>
      <c r="Q338">
        <v>0</v>
      </c>
      <c r="R338">
        <v>0</v>
      </c>
      <c r="S338">
        <v>0</v>
      </c>
      <c r="T338" t="s">
        <v>44</v>
      </c>
      <c r="U338" t="s">
        <v>34</v>
      </c>
      <c r="V338" t="s">
        <v>33</v>
      </c>
      <c r="W338" t="s">
        <v>33</v>
      </c>
      <c r="X338" t="s">
        <v>33</v>
      </c>
      <c r="Y338" t="s">
        <v>33</v>
      </c>
      <c r="Z338" t="s">
        <v>34</v>
      </c>
      <c r="AA338" t="s">
        <v>33</v>
      </c>
      <c r="AB338" t="s">
        <v>48</v>
      </c>
      <c r="AC338">
        <v>0</v>
      </c>
      <c r="AD338">
        <v>0</v>
      </c>
      <c r="AE338" t="s">
        <v>39</v>
      </c>
      <c r="AF338" t="str">
        <f>_xlfn.XLOOKUP(DermAI_Data[[#This Row],[diagnostic]],Diagnosis_lookup!$A$2:$A$7,Diagnosis_lookup!$B$2:$B$7,"Not Found")</f>
        <v>Actinic keratosis</v>
      </c>
    </row>
    <row r="339" spans="1:32" x14ac:dyDescent="0.25">
      <c r="A339" t="s">
        <v>404</v>
      </c>
      <c r="B339">
        <v>12</v>
      </c>
      <c r="C339" t="s">
        <v>31</v>
      </c>
      <c r="D339" t="s">
        <v>32</v>
      </c>
      <c r="E339" t="s">
        <v>33</v>
      </c>
      <c r="F339" t="s">
        <v>33</v>
      </c>
      <c r="G339" t="s">
        <v>33</v>
      </c>
      <c r="H339" t="s">
        <v>33</v>
      </c>
      <c r="I339" t="s">
        <v>33</v>
      </c>
      <c r="J339" t="s">
        <v>33</v>
      </c>
      <c r="K339" t="s">
        <v>33</v>
      </c>
      <c r="L339" t="s">
        <v>42</v>
      </c>
      <c r="M339" t="s">
        <v>42</v>
      </c>
      <c r="N339">
        <v>2704</v>
      </c>
      <c r="O339">
        <v>0</v>
      </c>
      <c r="P339" t="s">
        <v>59</v>
      </c>
      <c r="Q339">
        <v>0</v>
      </c>
      <c r="R339">
        <v>0</v>
      </c>
      <c r="S339">
        <v>0</v>
      </c>
      <c r="T339" t="s">
        <v>44</v>
      </c>
      <c r="U339" t="s">
        <v>33</v>
      </c>
      <c r="V339" t="s">
        <v>33</v>
      </c>
      <c r="W339" t="s">
        <v>33</v>
      </c>
      <c r="X339" t="s">
        <v>33</v>
      </c>
      <c r="Y339" t="s">
        <v>33</v>
      </c>
      <c r="Z339" t="s">
        <v>33</v>
      </c>
      <c r="AA339" t="s">
        <v>33</v>
      </c>
      <c r="AB339" t="s">
        <v>38</v>
      </c>
      <c r="AC339">
        <v>0</v>
      </c>
      <c r="AD339">
        <v>0</v>
      </c>
      <c r="AE339" t="s">
        <v>39</v>
      </c>
      <c r="AF339" t="str">
        <f>_xlfn.XLOOKUP(DermAI_Data[[#This Row],[diagnostic]],Diagnosis_lookup!$A$2:$A$7,Diagnosis_lookup!$B$2:$B$7,"Not Found")</f>
        <v>Melanocytic nevus</v>
      </c>
    </row>
    <row r="340" spans="1:32" x14ac:dyDescent="0.25">
      <c r="A340" t="s">
        <v>405</v>
      </c>
      <c r="B340">
        <v>81</v>
      </c>
      <c r="C340" t="s">
        <v>41</v>
      </c>
      <c r="D340" t="s">
        <v>32</v>
      </c>
      <c r="E340" t="s">
        <v>33</v>
      </c>
      <c r="F340" t="s">
        <v>33</v>
      </c>
      <c r="G340" t="s">
        <v>33</v>
      </c>
      <c r="H340" t="s">
        <v>33</v>
      </c>
      <c r="I340" t="s">
        <v>33</v>
      </c>
      <c r="J340" t="s">
        <v>33</v>
      </c>
      <c r="K340" t="s">
        <v>33</v>
      </c>
      <c r="L340" t="s">
        <v>42</v>
      </c>
      <c r="M340" t="s">
        <v>42</v>
      </c>
      <c r="N340">
        <v>2715</v>
      </c>
      <c r="O340">
        <v>0</v>
      </c>
      <c r="P340" t="s">
        <v>66</v>
      </c>
      <c r="Q340">
        <v>0</v>
      </c>
      <c r="R340">
        <v>0</v>
      </c>
      <c r="S340">
        <v>0</v>
      </c>
      <c r="T340" t="s">
        <v>44</v>
      </c>
      <c r="U340" t="s">
        <v>34</v>
      </c>
      <c r="V340" t="s">
        <v>33</v>
      </c>
      <c r="W340" t="s">
        <v>33</v>
      </c>
      <c r="X340" t="s">
        <v>33</v>
      </c>
      <c r="Y340" t="s">
        <v>33</v>
      </c>
      <c r="Z340" t="s">
        <v>33</v>
      </c>
      <c r="AA340" t="s">
        <v>33</v>
      </c>
      <c r="AB340" t="s">
        <v>48</v>
      </c>
      <c r="AC340">
        <v>0</v>
      </c>
      <c r="AD340">
        <v>0</v>
      </c>
      <c r="AE340" t="s">
        <v>39</v>
      </c>
      <c r="AF340" t="str">
        <f>_xlfn.XLOOKUP(DermAI_Data[[#This Row],[diagnostic]],Diagnosis_lookup!$A$2:$A$7,Diagnosis_lookup!$B$2:$B$7,"Not Found")</f>
        <v>Actinic keratosis</v>
      </c>
    </row>
    <row r="341" spans="1:32" x14ac:dyDescent="0.25">
      <c r="A341" t="s">
        <v>406</v>
      </c>
      <c r="B341">
        <v>46</v>
      </c>
      <c r="C341" t="s">
        <v>51</v>
      </c>
      <c r="D341" t="s">
        <v>32</v>
      </c>
      <c r="E341" t="s">
        <v>33</v>
      </c>
      <c r="F341" t="s">
        <v>33</v>
      </c>
      <c r="G341" t="s">
        <v>33</v>
      </c>
      <c r="H341" t="s">
        <v>33</v>
      </c>
      <c r="I341" t="s">
        <v>33</v>
      </c>
      <c r="J341" t="s">
        <v>33</v>
      </c>
      <c r="K341" t="s">
        <v>33</v>
      </c>
      <c r="L341" t="s">
        <v>42</v>
      </c>
      <c r="M341" t="s">
        <v>42</v>
      </c>
      <c r="N341">
        <v>2720</v>
      </c>
      <c r="O341">
        <v>0</v>
      </c>
      <c r="P341" t="s">
        <v>53</v>
      </c>
      <c r="Q341">
        <v>0</v>
      </c>
      <c r="R341">
        <v>0</v>
      </c>
      <c r="S341">
        <v>0</v>
      </c>
      <c r="T341" t="s">
        <v>44</v>
      </c>
      <c r="U341" t="s">
        <v>34</v>
      </c>
      <c r="V341" t="s">
        <v>33</v>
      </c>
      <c r="W341" t="s">
        <v>33</v>
      </c>
      <c r="X341" t="s">
        <v>33</v>
      </c>
      <c r="Y341" t="s">
        <v>33</v>
      </c>
      <c r="Z341" t="s">
        <v>33</v>
      </c>
      <c r="AA341" t="s">
        <v>33</v>
      </c>
      <c r="AB341" t="s">
        <v>48</v>
      </c>
      <c r="AC341">
        <v>0</v>
      </c>
      <c r="AD341">
        <v>0</v>
      </c>
      <c r="AE341" t="s">
        <v>39</v>
      </c>
      <c r="AF341" t="str">
        <f>_xlfn.XLOOKUP(DermAI_Data[[#This Row],[diagnostic]],Diagnosis_lookup!$A$2:$A$7,Diagnosis_lookup!$B$2:$B$7,"Not Found")</f>
        <v>Actinic keratosis</v>
      </c>
    </row>
    <row r="342" spans="1:32" x14ac:dyDescent="0.25">
      <c r="A342" t="s">
        <v>407</v>
      </c>
      <c r="B342">
        <v>86</v>
      </c>
      <c r="C342" t="s">
        <v>41</v>
      </c>
      <c r="D342" t="s">
        <v>32</v>
      </c>
      <c r="E342" t="s">
        <v>33</v>
      </c>
      <c r="F342" t="s">
        <v>33</v>
      </c>
      <c r="G342" t="s">
        <v>33</v>
      </c>
      <c r="H342" t="s">
        <v>33</v>
      </c>
      <c r="I342" t="s">
        <v>34</v>
      </c>
      <c r="J342" t="s">
        <v>33</v>
      </c>
      <c r="K342" t="s">
        <v>33</v>
      </c>
      <c r="L342" t="s">
        <v>52</v>
      </c>
      <c r="M342" t="s">
        <v>52</v>
      </c>
      <c r="N342">
        <v>250</v>
      </c>
      <c r="O342">
        <v>2</v>
      </c>
      <c r="P342" t="s">
        <v>63</v>
      </c>
      <c r="Q342">
        <v>14</v>
      </c>
      <c r="R342">
        <v>12</v>
      </c>
      <c r="S342">
        <v>13</v>
      </c>
      <c r="T342" t="s">
        <v>54</v>
      </c>
      <c r="U342" t="s">
        <v>34</v>
      </c>
      <c r="V342" t="s">
        <v>33</v>
      </c>
      <c r="W342" t="s">
        <v>33</v>
      </c>
      <c r="X342" t="s">
        <v>33</v>
      </c>
      <c r="Y342" t="s">
        <v>33</v>
      </c>
      <c r="Z342" t="s">
        <v>33</v>
      </c>
      <c r="AA342" t="s">
        <v>34</v>
      </c>
      <c r="AB342" t="s">
        <v>55</v>
      </c>
      <c r="AC342">
        <v>1</v>
      </c>
      <c r="AD342">
        <v>13</v>
      </c>
      <c r="AE342" t="s">
        <v>56</v>
      </c>
      <c r="AF342" t="str">
        <f>_xlfn.XLOOKUP(DermAI_Data[[#This Row],[diagnostic]],Diagnosis_lookup!$A$2:$A$7,Diagnosis_lookup!$B$2:$B$7,"Not Found")</f>
        <v>Basal cell carcinoma</v>
      </c>
    </row>
    <row r="343" spans="1:32" x14ac:dyDescent="0.25">
      <c r="A343" t="s">
        <v>408</v>
      </c>
      <c r="B343">
        <v>26</v>
      </c>
      <c r="C343" t="s">
        <v>31</v>
      </c>
      <c r="D343" t="s">
        <v>32</v>
      </c>
      <c r="E343" t="s">
        <v>33</v>
      </c>
      <c r="F343" t="s">
        <v>33</v>
      </c>
      <c r="G343" t="s">
        <v>33</v>
      </c>
      <c r="H343" t="s">
        <v>33</v>
      </c>
      <c r="I343" t="s">
        <v>33</v>
      </c>
      <c r="J343" t="s">
        <v>33</v>
      </c>
      <c r="K343" t="s">
        <v>33</v>
      </c>
      <c r="L343" t="s">
        <v>42</v>
      </c>
      <c r="M343" t="s">
        <v>42</v>
      </c>
      <c r="N343">
        <v>2725</v>
      </c>
      <c r="O343">
        <v>0</v>
      </c>
      <c r="P343" t="s">
        <v>59</v>
      </c>
      <c r="Q343">
        <v>0</v>
      </c>
      <c r="R343">
        <v>0</v>
      </c>
      <c r="S343">
        <v>0</v>
      </c>
      <c r="T343" t="s">
        <v>44</v>
      </c>
      <c r="U343" t="s">
        <v>33</v>
      </c>
      <c r="V343" t="s">
        <v>34</v>
      </c>
      <c r="W343" t="s">
        <v>33</v>
      </c>
      <c r="X343" t="s">
        <v>33</v>
      </c>
      <c r="Y343" t="s">
        <v>33</v>
      </c>
      <c r="Z343" t="s">
        <v>34</v>
      </c>
      <c r="AA343" t="s">
        <v>33</v>
      </c>
      <c r="AB343" t="s">
        <v>38</v>
      </c>
      <c r="AC343">
        <v>0</v>
      </c>
      <c r="AD343">
        <v>0</v>
      </c>
      <c r="AE343" t="s">
        <v>39</v>
      </c>
      <c r="AF343" t="str">
        <f>_xlfn.XLOOKUP(DermAI_Data[[#This Row],[diagnostic]],Diagnosis_lookup!$A$2:$A$7,Diagnosis_lookup!$B$2:$B$7,"Not Found")</f>
        <v>Melanocytic nevus</v>
      </c>
    </row>
    <row r="344" spans="1:32" x14ac:dyDescent="0.25">
      <c r="A344" t="s">
        <v>409</v>
      </c>
      <c r="B344">
        <v>27</v>
      </c>
      <c r="C344" t="s">
        <v>31</v>
      </c>
      <c r="D344" t="s">
        <v>32</v>
      </c>
      <c r="E344" t="s">
        <v>33</v>
      </c>
      <c r="F344" t="s">
        <v>33</v>
      </c>
      <c r="G344" t="s">
        <v>33</v>
      </c>
      <c r="H344" t="s">
        <v>33</v>
      </c>
      <c r="I344" t="s">
        <v>33</v>
      </c>
      <c r="J344" t="s">
        <v>33</v>
      </c>
      <c r="K344" t="s">
        <v>33</v>
      </c>
      <c r="L344" t="s">
        <v>42</v>
      </c>
      <c r="M344" t="s">
        <v>42</v>
      </c>
      <c r="N344">
        <v>2744</v>
      </c>
      <c r="O344">
        <v>0</v>
      </c>
      <c r="P344" t="s">
        <v>145</v>
      </c>
      <c r="Q344">
        <v>0</v>
      </c>
      <c r="R344">
        <v>0</v>
      </c>
      <c r="S344">
        <v>0</v>
      </c>
      <c r="T344" t="s">
        <v>44</v>
      </c>
      <c r="U344" t="s">
        <v>33</v>
      </c>
      <c r="V344" t="s">
        <v>34</v>
      </c>
      <c r="W344" t="s">
        <v>33</v>
      </c>
      <c r="X344" t="s">
        <v>33</v>
      </c>
      <c r="Y344" t="s">
        <v>33</v>
      </c>
      <c r="Z344" t="s">
        <v>34</v>
      </c>
      <c r="AA344" t="s">
        <v>33</v>
      </c>
      <c r="AB344" t="s">
        <v>38</v>
      </c>
      <c r="AC344">
        <v>0</v>
      </c>
      <c r="AD344">
        <v>0</v>
      </c>
      <c r="AE344" t="s">
        <v>39</v>
      </c>
      <c r="AF344" t="str">
        <f>_xlfn.XLOOKUP(DermAI_Data[[#This Row],[diagnostic]],Diagnosis_lookup!$A$2:$A$7,Diagnosis_lookup!$B$2:$B$7,"Not Found")</f>
        <v>Melanocytic nevus</v>
      </c>
    </row>
    <row r="345" spans="1:32" x14ac:dyDescent="0.25">
      <c r="A345" t="s">
        <v>410</v>
      </c>
      <c r="B345">
        <v>25</v>
      </c>
      <c r="C345" t="s">
        <v>31</v>
      </c>
      <c r="D345" t="s">
        <v>32</v>
      </c>
      <c r="E345" t="s">
        <v>33</v>
      </c>
      <c r="F345" t="s">
        <v>33</v>
      </c>
      <c r="G345" t="s">
        <v>33</v>
      </c>
      <c r="H345" t="s">
        <v>33</v>
      </c>
      <c r="I345" t="s">
        <v>33</v>
      </c>
      <c r="J345" t="s">
        <v>33</v>
      </c>
      <c r="K345" t="s">
        <v>33</v>
      </c>
      <c r="L345" t="s">
        <v>42</v>
      </c>
      <c r="M345" t="s">
        <v>42</v>
      </c>
      <c r="N345">
        <v>2747</v>
      </c>
      <c r="O345">
        <v>0</v>
      </c>
      <c r="P345" t="s">
        <v>63</v>
      </c>
      <c r="Q345">
        <v>0</v>
      </c>
      <c r="R345">
        <v>0</v>
      </c>
      <c r="S345">
        <v>0</v>
      </c>
      <c r="T345" t="s">
        <v>44</v>
      </c>
      <c r="U345" t="s">
        <v>33</v>
      </c>
      <c r="V345" t="s">
        <v>34</v>
      </c>
      <c r="W345" t="s">
        <v>33</v>
      </c>
      <c r="X345" t="s">
        <v>33</v>
      </c>
      <c r="Y345" t="s">
        <v>33</v>
      </c>
      <c r="Z345" t="s">
        <v>34</v>
      </c>
      <c r="AA345" t="s">
        <v>33</v>
      </c>
      <c r="AB345" t="s">
        <v>38</v>
      </c>
      <c r="AC345">
        <v>0</v>
      </c>
      <c r="AD345">
        <v>0</v>
      </c>
      <c r="AE345" t="s">
        <v>39</v>
      </c>
      <c r="AF345" t="str">
        <f>_xlfn.XLOOKUP(DermAI_Data[[#This Row],[diagnostic]],Diagnosis_lookup!$A$2:$A$7,Diagnosis_lookup!$B$2:$B$7,"Not Found")</f>
        <v>Melanocytic nevus</v>
      </c>
    </row>
    <row r="346" spans="1:32" x14ac:dyDescent="0.25">
      <c r="A346" t="s">
        <v>411</v>
      </c>
      <c r="B346">
        <v>60</v>
      </c>
      <c r="C346" t="s">
        <v>41</v>
      </c>
      <c r="D346" t="s">
        <v>32</v>
      </c>
      <c r="E346" t="s">
        <v>33</v>
      </c>
      <c r="F346" t="s">
        <v>33</v>
      </c>
      <c r="G346" t="s">
        <v>33</v>
      </c>
      <c r="H346" t="s">
        <v>33</v>
      </c>
      <c r="I346" t="s">
        <v>33</v>
      </c>
      <c r="J346" t="s">
        <v>33</v>
      </c>
      <c r="K346" t="s">
        <v>33</v>
      </c>
      <c r="L346" t="s">
        <v>42</v>
      </c>
      <c r="M346" t="s">
        <v>42</v>
      </c>
      <c r="N346">
        <v>2749</v>
      </c>
      <c r="O346">
        <v>0</v>
      </c>
      <c r="P346" t="s">
        <v>47</v>
      </c>
      <c r="Q346">
        <v>0</v>
      </c>
      <c r="R346">
        <v>0</v>
      </c>
      <c r="S346">
        <v>0</v>
      </c>
      <c r="T346" t="s">
        <v>44</v>
      </c>
      <c r="U346" t="s">
        <v>34</v>
      </c>
      <c r="V346" t="s">
        <v>34</v>
      </c>
      <c r="W346" t="s">
        <v>33</v>
      </c>
      <c r="X346" t="s">
        <v>33</v>
      </c>
      <c r="Y346" t="s">
        <v>33</v>
      </c>
      <c r="Z346" t="s">
        <v>33</v>
      </c>
      <c r="AA346" t="s">
        <v>33</v>
      </c>
      <c r="AB346" t="s">
        <v>48</v>
      </c>
      <c r="AC346">
        <v>0</v>
      </c>
      <c r="AD346">
        <v>0</v>
      </c>
      <c r="AE346" t="s">
        <v>39</v>
      </c>
      <c r="AF346" t="str">
        <f>_xlfn.XLOOKUP(DermAI_Data[[#This Row],[diagnostic]],Diagnosis_lookup!$A$2:$A$7,Diagnosis_lookup!$B$2:$B$7,"Not Found")</f>
        <v>Actinic keratosis</v>
      </c>
    </row>
    <row r="347" spans="1:32" x14ac:dyDescent="0.25">
      <c r="A347" t="s">
        <v>412</v>
      </c>
      <c r="B347">
        <v>70</v>
      </c>
      <c r="C347" t="s">
        <v>41</v>
      </c>
      <c r="D347" t="s">
        <v>32</v>
      </c>
      <c r="E347" t="s">
        <v>33</v>
      </c>
      <c r="F347" t="s">
        <v>33</v>
      </c>
      <c r="G347" t="s">
        <v>33</v>
      </c>
      <c r="H347" t="s">
        <v>33</v>
      </c>
      <c r="I347" t="s">
        <v>33</v>
      </c>
      <c r="J347" t="s">
        <v>33</v>
      </c>
      <c r="K347" t="s">
        <v>33</v>
      </c>
      <c r="L347" t="s">
        <v>42</v>
      </c>
      <c r="M347" t="s">
        <v>42</v>
      </c>
      <c r="N347">
        <v>2771</v>
      </c>
      <c r="O347">
        <v>0</v>
      </c>
      <c r="P347" t="s">
        <v>36</v>
      </c>
      <c r="Q347">
        <v>0</v>
      </c>
      <c r="R347">
        <v>0</v>
      </c>
      <c r="S347">
        <v>0</v>
      </c>
      <c r="T347" t="s">
        <v>44</v>
      </c>
      <c r="U347" t="s">
        <v>33</v>
      </c>
      <c r="V347" t="s">
        <v>34</v>
      </c>
      <c r="W347" t="s">
        <v>33</v>
      </c>
      <c r="X347" t="s">
        <v>33</v>
      </c>
      <c r="Y347" t="s">
        <v>33</v>
      </c>
      <c r="Z347" t="s">
        <v>34</v>
      </c>
      <c r="AA347" t="s">
        <v>33</v>
      </c>
      <c r="AB347" t="s">
        <v>45</v>
      </c>
      <c r="AC347">
        <v>0</v>
      </c>
      <c r="AD347">
        <v>0</v>
      </c>
      <c r="AE347" t="s">
        <v>39</v>
      </c>
      <c r="AF347" t="str">
        <f>_xlfn.XLOOKUP(DermAI_Data[[#This Row],[diagnostic]],Diagnosis_lookup!$A$2:$A$7,Diagnosis_lookup!$B$2:$B$7,"Not Found")</f>
        <v>Seborreic keratosis</v>
      </c>
    </row>
    <row r="348" spans="1:32" x14ac:dyDescent="0.25">
      <c r="A348" t="s">
        <v>413</v>
      </c>
      <c r="B348">
        <v>32</v>
      </c>
      <c r="C348" t="s">
        <v>58</v>
      </c>
      <c r="D348" t="s">
        <v>32</v>
      </c>
      <c r="E348" t="s">
        <v>33</v>
      </c>
      <c r="F348" t="s">
        <v>33</v>
      </c>
      <c r="G348" t="s">
        <v>33</v>
      </c>
      <c r="H348" t="s">
        <v>33</v>
      </c>
      <c r="I348" t="s">
        <v>33</v>
      </c>
      <c r="J348" t="s">
        <v>33</v>
      </c>
      <c r="K348" t="s">
        <v>33</v>
      </c>
      <c r="L348" t="s">
        <v>42</v>
      </c>
      <c r="M348" t="s">
        <v>42</v>
      </c>
      <c r="N348">
        <v>2774</v>
      </c>
      <c r="O348">
        <v>0</v>
      </c>
      <c r="P348" t="s">
        <v>63</v>
      </c>
      <c r="Q348">
        <v>0</v>
      </c>
      <c r="R348">
        <v>0</v>
      </c>
      <c r="S348">
        <v>0</v>
      </c>
      <c r="T348" t="s">
        <v>44</v>
      </c>
      <c r="U348" t="s">
        <v>33</v>
      </c>
      <c r="V348" t="s">
        <v>33</v>
      </c>
      <c r="W348" t="s">
        <v>33</v>
      </c>
      <c r="X348" t="s">
        <v>33</v>
      </c>
      <c r="Y348" t="s">
        <v>33</v>
      </c>
      <c r="Z348" t="s">
        <v>34</v>
      </c>
      <c r="AA348" t="s">
        <v>33</v>
      </c>
      <c r="AB348" t="s">
        <v>45</v>
      </c>
      <c r="AC348">
        <v>0</v>
      </c>
      <c r="AD348">
        <v>0</v>
      </c>
      <c r="AE348" t="s">
        <v>39</v>
      </c>
      <c r="AF348" t="str">
        <f>_xlfn.XLOOKUP(DermAI_Data[[#This Row],[diagnostic]],Diagnosis_lookup!$A$2:$A$7,Diagnosis_lookup!$B$2:$B$7,"Not Found")</f>
        <v>Seborreic keratosis</v>
      </c>
    </row>
    <row r="349" spans="1:32" x14ac:dyDescent="0.25">
      <c r="A349" t="s">
        <v>414</v>
      </c>
      <c r="B349">
        <v>68</v>
      </c>
      <c r="C349" t="s">
        <v>41</v>
      </c>
      <c r="D349" t="s">
        <v>32</v>
      </c>
      <c r="E349" t="s">
        <v>33</v>
      </c>
      <c r="F349" t="s">
        <v>33</v>
      </c>
      <c r="G349" t="s">
        <v>33</v>
      </c>
      <c r="H349" t="s">
        <v>33</v>
      </c>
      <c r="I349" t="s">
        <v>33</v>
      </c>
      <c r="J349" t="s">
        <v>33</v>
      </c>
      <c r="K349" t="s">
        <v>33</v>
      </c>
      <c r="L349" t="s">
        <v>42</v>
      </c>
      <c r="M349" t="s">
        <v>42</v>
      </c>
      <c r="N349">
        <v>2779</v>
      </c>
      <c r="O349">
        <v>0</v>
      </c>
      <c r="P349" t="s">
        <v>47</v>
      </c>
      <c r="Q349">
        <v>0</v>
      </c>
      <c r="R349">
        <v>0</v>
      </c>
      <c r="S349">
        <v>0</v>
      </c>
      <c r="T349" t="s">
        <v>44</v>
      </c>
      <c r="U349" t="s">
        <v>34</v>
      </c>
      <c r="V349" t="s">
        <v>33</v>
      </c>
      <c r="W349" t="s">
        <v>33</v>
      </c>
      <c r="X349" t="s">
        <v>33</v>
      </c>
      <c r="Y349" t="s">
        <v>33</v>
      </c>
      <c r="Z349" t="s">
        <v>33</v>
      </c>
      <c r="AA349" t="s">
        <v>33</v>
      </c>
      <c r="AB349" t="s">
        <v>48</v>
      </c>
      <c r="AC349">
        <v>0</v>
      </c>
      <c r="AD349">
        <v>0</v>
      </c>
      <c r="AE349" t="s">
        <v>39</v>
      </c>
      <c r="AF349" t="str">
        <f>_xlfn.XLOOKUP(DermAI_Data[[#This Row],[diagnostic]],Diagnosis_lookup!$A$2:$A$7,Diagnosis_lookup!$B$2:$B$7,"Not Found")</f>
        <v>Actinic keratosis</v>
      </c>
    </row>
    <row r="350" spans="1:32" x14ac:dyDescent="0.25">
      <c r="A350" t="s">
        <v>415</v>
      </c>
      <c r="B350">
        <v>22</v>
      </c>
      <c r="C350" t="s">
        <v>31</v>
      </c>
      <c r="D350" t="s">
        <v>32</v>
      </c>
      <c r="E350" t="s">
        <v>33</v>
      </c>
      <c r="F350" t="s">
        <v>33</v>
      </c>
      <c r="G350" t="s">
        <v>33</v>
      </c>
      <c r="H350" t="s">
        <v>33</v>
      </c>
      <c r="I350" t="s">
        <v>33</v>
      </c>
      <c r="J350" t="s">
        <v>33</v>
      </c>
      <c r="K350" t="s">
        <v>33</v>
      </c>
      <c r="L350" t="s">
        <v>42</v>
      </c>
      <c r="M350" t="s">
        <v>42</v>
      </c>
      <c r="N350">
        <v>2807</v>
      </c>
      <c r="O350">
        <v>0</v>
      </c>
      <c r="P350" t="s">
        <v>47</v>
      </c>
      <c r="Q350">
        <v>0</v>
      </c>
      <c r="R350">
        <v>0</v>
      </c>
      <c r="S350">
        <v>0</v>
      </c>
      <c r="T350" t="s">
        <v>44</v>
      </c>
      <c r="U350" t="s">
        <v>34</v>
      </c>
      <c r="V350" t="s">
        <v>34</v>
      </c>
      <c r="W350" t="s">
        <v>33</v>
      </c>
      <c r="X350" t="s">
        <v>33</v>
      </c>
      <c r="Y350" t="s">
        <v>33</v>
      </c>
      <c r="Z350" t="s">
        <v>34</v>
      </c>
      <c r="AA350" t="s">
        <v>33</v>
      </c>
      <c r="AB350" t="s">
        <v>38</v>
      </c>
      <c r="AC350">
        <v>0</v>
      </c>
      <c r="AD350">
        <v>0</v>
      </c>
      <c r="AE350" t="s">
        <v>39</v>
      </c>
      <c r="AF350" t="str">
        <f>_xlfn.XLOOKUP(DermAI_Data[[#This Row],[diagnostic]],Diagnosis_lookup!$A$2:$A$7,Diagnosis_lookup!$B$2:$B$7,"Not Found")</f>
        <v>Melanocytic nevus</v>
      </c>
    </row>
    <row r="351" spans="1:32" x14ac:dyDescent="0.25">
      <c r="A351" t="s">
        <v>416</v>
      </c>
      <c r="B351">
        <v>64</v>
      </c>
      <c r="C351" t="s">
        <v>41</v>
      </c>
      <c r="D351" t="s">
        <v>32</v>
      </c>
      <c r="E351" t="s">
        <v>33</v>
      </c>
      <c r="F351" t="s">
        <v>33</v>
      </c>
      <c r="G351" t="s">
        <v>33</v>
      </c>
      <c r="H351" t="s">
        <v>33</v>
      </c>
      <c r="I351" t="s">
        <v>33</v>
      </c>
      <c r="J351" t="s">
        <v>33</v>
      </c>
      <c r="K351" t="s">
        <v>33</v>
      </c>
      <c r="L351" t="s">
        <v>42</v>
      </c>
      <c r="M351" t="s">
        <v>42</v>
      </c>
      <c r="N351">
        <v>2811</v>
      </c>
      <c r="O351">
        <v>0</v>
      </c>
      <c r="P351" t="s">
        <v>43</v>
      </c>
      <c r="Q351">
        <v>0</v>
      </c>
      <c r="R351">
        <v>0</v>
      </c>
      <c r="S351">
        <v>0</v>
      </c>
      <c r="T351" t="s">
        <v>44</v>
      </c>
      <c r="U351" t="s">
        <v>33</v>
      </c>
      <c r="V351" t="s">
        <v>33</v>
      </c>
      <c r="W351" t="s">
        <v>33</v>
      </c>
      <c r="X351" t="s">
        <v>33</v>
      </c>
      <c r="Y351" t="s">
        <v>33</v>
      </c>
      <c r="Z351" t="s">
        <v>34</v>
      </c>
      <c r="AA351" t="s">
        <v>33</v>
      </c>
      <c r="AB351" t="s">
        <v>45</v>
      </c>
      <c r="AC351">
        <v>0</v>
      </c>
      <c r="AD351">
        <v>0</v>
      </c>
      <c r="AE351" t="s">
        <v>39</v>
      </c>
      <c r="AF351" t="str">
        <f>_xlfn.XLOOKUP(DermAI_Data[[#This Row],[diagnostic]],Diagnosis_lookup!$A$2:$A$7,Diagnosis_lookup!$B$2:$B$7,"Not Found")</f>
        <v>Seborreic keratosis</v>
      </c>
    </row>
    <row r="352" spans="1:32" x14ac:dyDescent="0.25">
      <c r="A352" t="s">
        <v>417</v>
      </c>
      <c r="B352">
        <v>51</v>
      </c>
      <c r="C352" t="s">
        <v>51</v>
      </c>
      <c r="D352" t="s">
        <v>32</v>
      </c>
      <c r="E352" t="s">
        <v>33</v>
      </c>
      <c r="F352" t="s">
        <v>33</v>
      </c>
      <c r="G352" t="s">
        <v>34</v>
      </c>
      <c r="H352" t="s">
        <v>33</v>
      </c>
      <c r="I352" t="s">
        <v>34</v>
      </c>
      <c r="J352" t="s">
        <v>33</v>
      </c>
      <c r="K352" t="s">
        <v>33</v>
      </c>
      <c r="L352" t="s">
        <v>52</v>
      </c>
      <c r="M352" t="s">
        <v>52</v>
      </c>
      <c r="N352">
        <v>254</v>
      </c>
      <c r="O352">
        <v>3</v>
      </c>
      <c r="P352" t="s">
        <v>36</v>
      </c>
      <c r="Q352">
        <v>6</v>
      </c>
      <c r="R352">
        <v>5</v>
      </c>
      <c r="S352">
        <v>5.5</v>
      </c>
      <c r="T352" t="s">
        <v>37</v>
      </c>
      <c r="U352" t="s">
        <v>34</v>
      </c>
      <c r="V352" t="s">
        <v>33</v>
      </c>
      <c r="W352" t="s">
        <v>33</v>
      </c>
      <c r="X352" t="s">
        <v>33</v>
      </c>
      <c r="Y352" t="s">
        <v>33</v>
      </c>
      <c r="Z352" t="s">
        <v>33</v>
      </c>
      <c r="AA352" t="s">
        <v>34</v>
      </c>
      <c r="AB352" t="s">
        <v>48</v>
      </c>
      <c r="AC352">
        <v>0</v>
      </c>
      <c r="AD352">
        <v>5.5</v>
      </c>
      <c r="AE352" t="s">
        <v>39</v>
      </c>
      <c r="AF352" t="str">
        <f>_xlfn.XLOOKUP(DermAI_Data[[#This Row],[diagnostic]],Diagnosis_lookup!$A$2:$A$7,Diagnosis_lookup!$B$2:$B$7,"Not Found")</f>
        <v>Actinic keratosis</v>
      </c>
    </row>
    <row r="353" spans="1:32" x14ac:dyDescent="0.25">
      <c r="A353" t="s">
        <v>418</v>
      </c>
      <c r="B353">
        <v>63</v>
      </c>
      <c r="C353" t="s">
        <v>41</v>
      </c>
      <c r="D353" t="s">
        <v>32</v>
      </c>
      <c r="E353" t="s">
        <v>33</v>
      </c>
      <c r="F353" t="s">
        <v>33</v>
      </c>
      <c r="G353" t="s">
        <v>33</v>
      </c>
      <c r="H353" t="s">
        <v>33</v>
      </c>
      <c r="I353" t="s">
        <v>33</v>
      </c>
      <c r="J353" t="s">
        <v>33</v>
      </c>
      <c r="K353" t="s">
        <v>33</v>
      </c>
      <c r="L353" t="s">
        <v>42</v>
      </c>
      <c r="M353" t="s">
        <v>42</v>
      </c>
      <c r="N353">
        <v>2837</v>
      </c>
      <c r="O353">
        <v>0</v>
      </c>
      <c r="P353" t="s">
        <v>36</v>
      </c>
      <c r="Q353">
        <v>0</v>
      </c>
      <c r="R353">
        <v>0</v>
      </c>
      <c r="S353">
        <v>0</v>
      </c>
      <c r="T353" t="s">
        <v>44</v>
      </c>
      <c r="U353" t="s">
        <v>34</v>
      </c>
      <c r="V353" t="s">
        <v>33</v>
      </c>
      <c r="W353" t="s">
        <v>33</v>
      </c>
      <c r="X353" t="s">
        <v>33</v>
      </c>
      <c r="Y353" t="s">
        <v>33</v>
      </c>
      <c r="Z353" t="s">
        <v>33</v>
      </c>
      <c r="AA353" t="s">
        <v>33</v>
      </c>
      <c r="AB353" t="s">
        <v>48</v>
      </c>
      <c r="AC353">
        <v>0</v>
      </c>
      <c r="AD353">
        <v>0</v>
      </c>
      <c r="AE353" t="s">
        <v>39</v>
      </c>
      <c r="AF353" t="str">
        <f>_xlfn.XLOOKUP(DermAI_Data[[#This Row],[diagnostic]],Diagnosis_lookup!$A$2:$A$7,Diagnosis_lookup!$B$2:$B$7,"Not Found")</f>
        <v>Actinic keratosis</v>
      </c>
    </row>
    <row r="354" spans="1:32" x14ac:dyDescent="0.25">
      <c r="A354" t="s">
        <v>419</v>
      </c>
      <c r="B354">
        <v>51</v>
      </c>
      <c r="C354" t="s">
        <v>51</v>
      </c>
      <c r="D354" t="s">
        <v>32</v>
      </c>
      <c r="E354" t="s">
        <v>33</v>
      </c>
      <c r="F354" t="s">
        <v>33</v>
      </c>
      <c r="G354" t="s">
        <v>33</v>
      </c>
      <c r="H354" t="s">
        <v>33</v>
      </c>
      <c r="I354" t="s">
        <v>33</v>
      </c>
      <c r="J354" t="s">
        <v>33</v>
      </c>
      <c r="K354" t="s">
        <v>33</v>
      </c>
      <c r="L354" t="s">
        <v>42</v>
      </c>
      <c r="M354" t="s">
        <v>42</v>
      </c>
      <c r="N354">
        <v>2855</v>
      </c>
      <c r="O354">
        <v>0</v>
      </c>
      <c r="P354" t="s">
        <v>59</v>
      </c>
      <c r="Q354">
        <v>0</v>
      </c>
      <c r="R354">
        <v>0</v>
      </c>
      <c r="S354">
        <v>0</v>
      </c>
      <c r="T354" t="s">
        <v>44</v>
      </c>
      <c r="U354" t="s">
        <v>34</v>
      </c>
      <c r="V354" t="s">
        <v>33</v>
      </c>
      <c r="W354" t="s">
        <v>33</v>
      </c>
      <c r="X354" t="s">
        <v>33</v>
      </c>
      <c r="Y354" t="s">
        <v>33</v>
      </c>
      <c r="Z354" t="s">
        <v>33</v>
      </c>
      <c r="AA354" t="s">
        <v>33</v>
      </c>
      <c r="AB354" t="s">
        <v>48</v>
      </c>
      <c r="AC354">
        <v>0</v>
      </c>
      <c r="AD354">
        <v>0</v>
      </c>
      <c r="AE354" t="s">
        <v>39</v>
      </c>
      <c r="AF354" t="str">
        <f>_xlfn.XLOOKUP(DermAI_Data[[#This Row],[diagnostic]],Diagnosis_lookup!$A$2:$A$7,Diagnosis_lookup!$B$2:$B$7,"Not Found")</f>
        <v>Actinic keratosis</v>
      </c>
    </row>
    <row r="355" spans="1:32" x14ac:dyDescent="0.25">
      <c r="A355" t="s">
        <v>420</v>
      </c>
      <c r="B355">
        <v>50</v>
      </c>
      <c r="C355" t="s">
        <v>51</v>
      </c>
      <c r="D355" t="s">
        <v>32</v>
      </c>
      <c r="E355" t="s">
        <v>33</v>
      </c>
      <c r="F355" t="s">
        <v>33</v>
      </c>
      <c r="G355" t="s">
        <v>33</v>
      </c>
      <c r="H355" t="s">
        <v>33</v>
      </c>
      <c r="I355" t="s">
        <v>33</v>
      </c>
      <c r="J355" t="s">
        <v>33</v>
      </c>
      <c r="K355" t="s">
        <v>33</v>
      </c>
      <c r="L355" t="s">
        <v>42</v>
      </c>
      <c r="M355" t="s">
        <v>42</v>
      </c>
      <c r="N355">
        <v>2869</v>
      </c>
      <c r="O355">
        <v>0</v>
      </c>
      <c r="P355" t="s">
        <v>47</v>
      </c>
      <c r="Q355">
        <v>0</v>
      </c>
      <c r="R355">
        <v>0</v>
      </c>
      <c r="S355">
        <v>0</v>
      </c>
      <c r="T355" t="s">
        <v>44</v>
      </c>
      <c r="U355" t="s">
        <v>33</v>
      </c>
      <c r="V355" t="s">
        <v>33</v>
      </c>
      <c r="W355" t="s">
        <v>33</v>
      </c>
      <c r="X355" t="s">
        <v>33</v>
      </c>
      <c r="Y355" t="s">
        <v>33</v>
      </c>
      <c r="Z355" t="s">
        <v>33</v>
      </c>
      <c r="AA355" t="s">
        <v>33</v>
      </c>
      <c r="AB355" t="s">
        <v>45</v>
      </c>
      <c r="AC355">
        <v>0</v>
      </c>
      <c r="AD355">
        <v>0</v>
      </c>
      <c r="AE355" t="s">
        <v>39</v>
      </c>
      <c r="AF355" t="str">
        <f>_xlfn.XLOOKUP(DermAI_Data[[#This Row],[diagnostic]],Diagnosis_lookup!$A$2:$A$7,Diagnosis_lookup!$B$2:$B$7,"Not Found")</f>
        <v>Seborreic keratosis</v>
      </c>
    </row>
    <row r="356" spans="1:32" x14ac:dyDescent="0.25">
      <c r="A356" t="s">
        <v>421</v>
      </c>
      <c r="B356">
        <v>59</v>
      </c>
      <c r="C356" t="s">
        <v>51</v>
      </c>
      <c r="D356" t="s">
        <v>32</v>
      </c>
      <c r="E356" t="s">
        <v>33</v>
      </c>
      <c r="F356" t="s">
        <v>33</v>
      </c>
      <c r="G356" t="s">
        <v>33</v>
      </c>
      <c r="H356" t="s">
        <v>33</v>
      </c>
      <c r="I356" t="s">
        <v>33</v>
      </c>
      <c r="J356" t="s">
        <v>33</v>
      </c>
      <c r="K356" t="s">
        <v>33</v>
      </c>
      <c r="L356" t="s">
        <v>42</v>
      </c>
      <c r="M356" t="s">
        <v>42</v>
      </c>
      <c r="N356">
        <v>2878</v>
      </c>
      <c r="O356">
        <v>0</v>
      </c>
      <c r="P356" t="s">
        <v>47</v>
      </c>
      <c r="Q356">
        <v>0</v>
      </c>
      <c r="R356">
        <v>0</v>
      </c>
      <c r="S356">
        <v>0</v>
      </c>
      <c r="T356" t="s">
        <v>44</v>
      </c>
      <c r="U356" t="s">
        <v>33</v>
      </c>
      <c r="V356" t="s">
        <v>33</v>
      </c>
      <c r="W356" t="s">
        <v>33</v>
      </c>
      <c r="X356" t="s">
        <v>33</v>
      </c>
      <c r="Y356" t="s">
        <v>33</v>
      </c>
      <c r="Z356" t="s">
        <v>33</v>
      </c>
      <c r="AA356" t="s">
        <v>33</v>
      </c>
      <c r="AB356" t="s">
        <v>48</v>
      </c>
      <c r="AC356">
        <v>0</v>
      </c>
      <c r="AD356">
        <v>0</v>
      </c>
      <c r="AE356" t="s">
        <v>39</v>
      </c>
      <c r="AF356" t="str">
        <f>_xlfn.XLOOKUP(DermAI_Data[[#This Row],[diagnostic]],Diagnosis_lookup!$A$2:$A$7,Diagnosis_lookup!$B$2:$B$7,"Not Found")</f>
        <v>Actinic keratosis</v>
      </c>
    </row>
    <row r="357" spans="1:32" x14ac:dyDescent="0.25">
      <c r="A357" t="s">
        <v>422</v>
      </c>
      <c r="B357">
        <v>31</v>
      </c>
      <c r="C357" t="s">
        <v>58</v>
      </c>
      <c r="D357" t="s">
        <v>32</v>
      </c>
      <c r="E357" t="s">
        <v>33</v>
      </c>
      <c r="F357" t="s">
        <v>33</v>
      </c>
      <c r="G357" t="s">
        <v>33</v>
      </c>
      <c r="H357" t="s">
        <v>33</v>
      </c>
      <c r="I357" t="s">
        <v>33</v>
      </c>
      <c r="J357" t="s">
        <v>33</v>
      </c>
      <c r="K357" t="s">
        <v>33</v>
      </c>
      <c r="L357" t="s">
        <v>42</v>
      </c>
      <c r="M357" t="s">
        <v>42</v>
      </c>
      <c r="N357">
        <v>2879</v>
      </c>
      <c r="O357">
        <v>0</v>
      </c>
      <c r="P357" t="s">
        <v>36</v>
      </c>
      <c r="Q357">
        <v>0</v>
      </c>
      <c r="R357">
        <v>0</v>
      </c>
      <c r="S357">
        <v>0</v>
      </c>
      <c r="T357" t="s">
        <v>44</v>
      </c>
      <c r="U357" t="s">
        <v>34</v>
      </c>
      <c r="V357" t="s">
        <v>34</v>
      </c>
      <c r="W357" t="s">
        <v>33</v>
      </c>
      <c r="X357" t="s">
        <v>33</v>
      </c>
      <c r="Y357" t="s">
        <v>33</v>
      </c>
      <c r="Z357" t="s">
        <v>34</v>
      </c>
      <c r="AA357" t="s">
        <v>33</v>
      </c>
      <c r="AB357" t="s">
        <v>38</v>
      </c>
      <c r="AC357">
        <v>0</v>
      </c>
      <c r="AD357">
        <v>0</v>
      </c>
      <c r="AE357" t="s">
        <v>39</v>
      </c>
      <c r="AF357" t="str">
        <f>_xlfn.XLOOKUP(DermAI_Data[[#This Row],[diagnostic]],Diagnosis_lookup!$A$2:$A$7,Diagnosis_lookup!$B$2:$B$7,"Not Found")</f>
        <v>Melanocytic nevus</v>
      </c>
    </row>
    <row r="358" spans="1:32" x14ac:dyDescent="0.25">
      <c r="A358" t="s">
        <v>423</v>
      </c>
      <c r="B358">
        <v>77</v>
      </c>
      <c r="C358" t="s">
        <v>41</v>
      </c>
      <c r="D358" t="s">
        <v>32</v>
      </c>
      <c r="E358" t="s">
        <v>33</v>
      </c>
      <c r="F358" t="s">
        <v>33</v>
      </c>
      <c r="G358" t="s">
        <v>33</v>
      </c>
      <c r="H358" t="s">
        <v>34</v>
      </c>
      <c r="I358" t="s">
        <v>34</v>
      </c>
      <c r="J358" t="s">
        <v>33</v>
      </c>
      <c r="K358" t="s">
        <v>33</v>
      </c>
      <c r="L358" t="s">
        <v>376</v>
      </c>
      <c r="M358" t="s">
        <v>376</v>
      </c>
      <c r="N358">
        <v>255</v>
      </c>
      <c r="O358">
        <v>2</v>
      </c>
      <c r="P358" t="s">
        <v>145</v>
      </c>
      <c r="Q358">
        <v>10</v>
      </c>
      <c r="R358">
        <v>9</v>
      </c>
      <c r="S358">
        <v>9.5</v>
      </c>
      <c r="T358" t="s">
        <v>37</v>
      </c>
      <c r="U358" t="s">
        <v>34</v>
      </c>
      <c r="V358" t="s">
        <v>33</v>
      </c>
      <c r="W358" t="s">
        <v>33</v>
      </c>
      <c r="X358" t="s">
        <v>33</v>
      </c>
      <c r="Y358" t="s">
        <v>33</v>
      </c>
      <c r="Z358" t="s">
        <v>33</v>
      </c>
      <c r="AA358" t="s">
        <v>34</v>
      </c>
      <c r="AB358" t="s">
        <v>224</v>
      </c>
      <c r="AC358">
        <v>1</v>
      </c>
      <c r="AD358">
        <v>9.5</v>
      </c>
      <c r="AE358" t="s">
        <v>56</v>
      </c>
      <c r="AF358" t="str">
        <f>_xlfn.XLOOKUP(DermAI_Data[[#This Row],[diagnostic]],Diagnosis_lookup!$A$2:$A$7,Diagnosis_lookup!$B$2:$B$7,"Not Found")</f>
        <v>Squamous cell carcinoma</v>
      </c>
    </row>
    <row r="359" spans="1:32" x14ac:dyDescent="0.25">
      <c r="A359" t="s">
        <v>424</v>
      </c>
      <c r="B359">
        <v>70</v>
      </c>
      <c r="C359" t="s">
        <v>41</v>
      </c>
      <c r="D359" t="s">
        <v>32</v>
      </c>
      <c r="E359" t="s">
        <v>33</v>
      </c>
      <c r="F359" t="s">
        <v>33</v>
      </c>
      <c r="G359" t="s">
        <v>33</v>
      </c>
      <c r="H359" t="s">
        <v>33</v>
      </c>
      <c r="I359" t="s">
        <v>33</v>
      </c>
      <c r="J359" t="s">
        <v>33</v>
      </c>
      <c r="K359" t="s">
        <v>33</v>
      </c>
      <c r="L359" t="s">
        <v>42</v>
      </c>
      <c r="M359" t="s">
        <v>42</v>
      </c>
      <c r="N359">
        <v>2886</v>
      </c>
      <c r="O359">
        <v>0</v>
      </c>
      <c r="P359" t="s">
        <v>36</v>
      </c>
      <c r="Q359">
        <v>0</v>
      </c>
      <c r="R359">
        <v>0</v>
      </c>
      <c r="S359">
        <v>0</v>
      </c>
      <c r="T359" t="s">
        <v>44</v>
      </c>
      <c r="U359" t="s">
        <v>33</v>
      </c>
      <c r="V359" t="s">
        <v>34</v>
      </c>
      <c r="W359" t="s">
        <v>33</v>
      </c>
      <c r="X359" t="s">
        <v>33</v>
      </c>
      <c r="Y359" t="s">
        <v>33</v>
      </c>
      <c r="Z359" t="s">
        <v>34</v>
      </c>
      <c r="AA359" t="s">
        <v>33</v>
      </c>
      <c r="AB359" t="s">
        <v>45</v>
      </c>
      <c r="AC359">
        <v>0</v>
      </c>
      <c r="AD359">
        <v>0</v>
      </c>
      <c r="AE359" t="s">
        <v>39</v>
      </c>
      <c r="AF359" t="str">
        <f>_xlfn.XLOOKUP(DermAI_Data[[#This Row],[diagnostic]],Diagnosis_lookup!$A$2:$A$7,Diagnosis_lookup!$B$2:$B$7,"Not Found")</f>
        <v>Seborreic keratosis</v>
      </c>
    </row>
    <row r="360" spans="1:32" x14ac:dyDescent="0.25">
      <c r="A360" t="s">
        <v>425</v>
      </c>
      <c r="B360">
        <v>31</v>
      </c>
      <c r="C360" t="s">
        <v>58</v>
      </c>
      <c r="D360" t="s">
        <v>32</v>
      </c>
      <c r="E360" t="s">
        <v>33</v>
      </c>
      <c r="F360" t="s">
        <v>33</v>
      </c>
      <c r="G360" t="s">
        <v>33</v>
      </c>
      <c r="H360" t="s">
        <v>33</v>
      </c>
      <c r="I360" t="s">
        <v>33</v>
      </c>
      <c r="J360" t="s">
        <v>33</v>
      </c>
      <c r="K360" t="s">
        <v>33</v>
      </c>
      <c r="L360" t="s">
        <v>42</v>
      </c>
      <c r="M360" t="s">
        <v>42</v>
      </c>
      <c r="N360">
        <v>2904</v>
      </c>
      <c r="O360">
        <v>0</v>
      </c>
      <c r="P360" t="s">
        <v>93</v>
      </c>
      <c r="Q360">
        <v>0</v>
      </c>
      <c r="R360">
        <v>0</v>
      </c>
      <c r="S360">
        <v>0</v>
      </c>
      <c r="T360" t="s">
        <v>44</v>
      </c>
      <c r="U360" t="s">
        <v>33</v>
      </c>
      <c r="V360" t="s">
        <v>34</v>
      </c>
      <c r="W360" t="s">
        <v>33</v>
      </c>
      <c r="X360" t="s">
        <v>33</v>
      </c>
      <c r="Y360" t="s">
        <v>33</v>
      </c>
      <c r="Z360" t="s">
        <v>33</v>
      </c>
      <c r="AA360" t="s">
        <v>33</v>
      </c>
      <c r="AB360" t="s">
        <v>38</v>
      </c>
      <c r="AC360">
        <v>0</v>
      </c>
      <c r="AD360">
        <v>0</v>
      </c>
      <c r="AE360" t="s">
        <v>39</v>
      </c>
      <c r="AF360" t="str">
        <f>_xlfn.XLOOKUP(DermAI_Data[[#This Row],[diagnostic]],Diagnosis_lookup!$A$2:$A$7,Diagnosis_lookup!$B$2:$B$7,"Not Found")</f>
        <v>Melanocytic nevus</v>
      </c>
    </row>
    <row r="361" spans="1:32" x14ac:dyDescent="0.25">
      <c r="A361" t="s">
        <v>426</v>
      </c>
      <c r="B361">
        <v>68</v>
      </c>
      <c r="C361" t="s">
        <v>41</v>
      </c>
      <c r="D361" t="s">
        <v>32</v>
      </c>
      <c r="E361" t="s">
        <v>33</v>
      </c>
      <c r="F361" t="s">
        <v>33</v>
      </c>
      <c r="G361" t="s">
        <v>33</v>
      </c>
      <c r="H361" t="s">
        <v>33</v>
      </c>
      <c r="I361" t="s">
        <v>33</v>
      </c>
      <c r="J361" t="s">
        <v>33</v>
      </c>
      <c r="K361" t="s">
        <v>33</v>
      </c>
      <c r="L361" t="s">
        <v>42</v>
      </c>
      <c r="M361" t="s">
        <v>42</v>
      </c>
      <c r="N361">
        <v>2913</v>
      </c>
      <c r="O361">
        <v>0</v>
      </c>
      <c r="P361" t="s">
        <v>47</v>
      </c>
      <c r="Q361">
        <v>0</v>
      </c>
      <c r="R361">
        <v>0</v>
      </c>
      <c r="S361">
        <v>0</v>
      </c>
      <c r="T361" t="s">
        <v>44</v>
      </c>
      <c r="U361" t="s">
        <v>34</v>
      </c>
      <c r="V361" t="s">
        <v>33</v>
      </c>
      <c r="W361" t="s">
        <v>33</v>
      </c>
      <c r="X361" t="s">
        <v>33</v>
      </c>
      <c r="Y361" t="s">
        <v>33</v>
      </c>
      <c r="Z361" t="s">
        <v>34</v>
      </c>
      <c r="AA361" t="s">
        <v>33</v>
      </c>
      <c r="AB361" t="s">
        <v>48</v>
      </c>
      <c r="AC361">
        <v>0</v>
      </c>
      <c r="AD361">
        <v>0</v>
      </c>
      <c r="AE361" t="s">
        <v>39</v>
      </c>
      <c r="AF361" t="str">
        <f>_xlfn.XLOOKUP(DermAI_Data[[#This Row],[diagnostic]],Diagnosis_lookup!$A$2:$A$7,Diagnosis_lookup!$B$2:$B$7,"Not Found")</f>
        <v>Actinic keratosis</v>
      </c>
    </row>
    <row r="362" spans="1:32" x14ac:dyDescent="0.25">
      <c r="A362" t="s">
        <v>427</v>
      </c>
      <c r="B362">
        <v>60</v>
      </c>
      <c r="C362" t="s">
        <v>41</v>
      </c>
      <c r="D362" t="s">
        <v>32</v>
      </c>
      <c r="E362" t="s">
        <v>33</v>
      </c>
      <c r="F362" t="s">
        <v>33</v>
      </c>
      <c r="G362" t="s">
        <v>33</v>
      </c>
      <c r="H362" t="s">
        <v>33</v>
      </c>
      <c r="I362" t="s">
        <v>33</v>
      </c>
      <c r="J362" t="s">
        <v>33</v>
      </c>
      <c r="K362" t="s">
        <v>33</v>
      </c>
      <c r="L362" t="s">
        <v>42</v>
      </c>
      <c r="M362" t="s">
        <v>42</v>
      </c>
      <c r="N362">
        <v>2914</v>
      </c>
      <c r="O362">
        <v>0</v>
      </c>
      <c r="P362" t="s">
        <v>47</v>
      </c>
      <c r="Q362">
        <v>0</v>
      </c>
      <c r="R362">
        <v>0</v>
      </c>
      <c r="S362">
        <v>0</v>
      </c>
      <c r="T362" t="s">
        <v>44</v>
      </c>
      <c r="U362" t="s">
        <v>34</v>
      </c>
      <c r="V362" t="s">
        <v>33</v>
      </c>
      <c r="W362" t="s">
        <v>33</v>
      </c>
      <c r="X362" t="s">
        <v>33</v>
      </c>
      <c r="Y362" t="s">
        <v>33</v>
      </c>
      <c r="Z362" t="s">
        <v>34</v>
      </c>
      <c r="AA362" t="s">
        <v>33</v>
      </c>
      <c r="AB362" t="s">
        <v>48</v>
      </c>
      <c r="AC362">
        <v>0</v>
      </c>
      <c r="AD362">
        <v>0</v>
      </c>
      <c r="AE362" t="s">
        <v>39</v>
      </c>
      <c r="AF362" t="str">
        <f>_xlfn.XLOOKUP(DermAI_Data[[#This Row],[diagnostic]],Diagnosis_lookup!$A$2:$A$7,Diagnosis_lookup!$B$2:$B$7,"Not Found")</f>
        <v>Actinic keratosis</v>
      </c>
    </row>
    <row r="363" spans="1:32" x14ac:dyDescent="0.25">
      <c r="A363" t="s">
        <v>428</v>
      </c>
      <c r="B363">
        <v>53</v>
      </c>
      <c r="C363" t="s">
        <v>51</v>
      </c>
      <c r="D363" t="s">
        <v>32</v>
      </c>
      <c r="E363" t="s">
        <v>33</v>
      </c>
      <c r="F363" t="s">
        <v>33</v>
      </c>
      <c r="G363" t="s">
        <v>33</v>
      </c>
      <c r="H363" t="s">
        <v>33</v>
      </c>
      <c r="I363" t="s">
        <v>33</v>
      </c>
      <c r="J363" t="s">
        <v>33</v>
      </c>
      <c r="K363" t="s">
        <v>33</v>
      </c>
      <c r="L363" t="s">
        <v>42</v>
      </c>
      <c r="M363" t="s">
        <v>42</v>
      </c>
      <c r="N363">
        <v>2915</v>
      </c>
      <c r="O363">
        <v>0</v>
      </c>
      <c r="P363" t="s">
        <v>93</v>
      </c>
      <c r="Q363">
        <v>0</v>
      </c>
      <c r="R363">
        <v>0</v>
      </c>
      <c r="S363">
        <v>0</v>
      </c>
      <c r="T363" t="s">
        <v>44</v>
      </c>
      <c r="U363" t="s">
        <v>33</v>
      </c>
      <c r="V363" t="s">
        <v>34</v>
      </c>
      <c r="W363" t="s">
        <v>33</v>
      </c>
      <c r="X363" t="s">
        <v>33</v>
      </c>
      <c r="Y363" t="s">
        <v>33</v>
      </c>
      <c r="Z363" t="s">
        <v>34</v>
      </c>
      <c r="AA363" t="s">
        <v>33</v>
      </c>
      <c r="AB363" t="s">
        <v>45</v>
      </c>
      <c r="AC363">
        <v>0</v>
      </c>
      <c r="AD363">
        <v>0</v>
      </c>
      <c r="AE363" t="s">
        <v>39</v>
      </c>
      <c r="AF363" t="str">
        <f>_xlfn.XLOOKUP(DermAI_Data[[#This Row],[diagnostic]],Diagnosis_lookup!$A$2:$A$7,Diagnosis_lookup!$B$2:$B$7,"Not Found")</f>
        <v>Seborreic keratosis</v>
      </c>
    </row>
    <row r="364" spans="1:32" x14ac:dyDescent="0.25">
      <c r="A364" t="s">
        <v>429</v>
      </c>
      <c r="B364">
        <v>62</v>
      </c>
      <c r="C364" t="s">
        <v>41</v>
      </c>
      <c r="D364" t="s">
        <v>32</v>
      </c>
      <c r="E364" t="s">
        <v>33</v>
      </c>
      <c r="F364" t="s">
        <v>33</v>
      </c>
      <c r="G364" t="s">
        <v>33</v>
      </c>
      <c r="H364" t="s">
        <v>33</v>
      </c>
      <c r="I364" t="s">
        <v>33</v>
      </c>
      <c r="J364" t="s">
        <v>33</v>
      </c>
      <c r="K364" t="s">
        <v>33</v>
      </c>
      <c r="L364" t="s">
        <v>42</v>
      </c>
      <c r="M364" t="s">
        <v>42</v>
      </c>
      <c r="N364">
        <v>2916</v>
      </c>
      <c r="O364">
        <v>0</v>
      </c>
      <c r="P364" t="s">
        <v>36</v>
      </c>
      <c r="Q364">
        <v>0</v>
      </c>
      <c r="R364">
        <v>0</v>
      </c>
      <c r="S364">
        <v>0</v>
      </c>
      <c r="T364" t="s">
        <v>44</v>
      </c>
      <c r="U364" t="s">
        <v>33</v>
      </c>
      <c r="V364" t="s">
        <v>33</v>
      </c>
      <c r="W364" t="s">
        <v>33</v>
      </c>
      <c r="X364" t="s">
        <v>33</v>
      </c>
      <c r="Y364" t="s">
        <v>33</v>
      </c>
      <c r="Z364" t="s">
        <v>33</v>
      </c>
      <c r="AA364" t="s">
        <v>33</v>
      </c>
      <c r="AB364" t="s">
        <v>45</v>
      </c>
      <c r="AC364">
        <v>0</v>
      </c>
      <c r="AD364">
        <v>0</v>
      </c>
      <c r="AE364" t="s">
        <v>39</v>
      </c>
      <c r="AF364" t="str">
        <f>_xlfn.XLOOKUP(DermAI_Data[[#This Row],[diagnostic]],Diagnosis_lookup!$A$2:$A$7,Diagnosis_lookup!$B$2:$B$7,"Not Found")</f>
        <v>Seborreic keratosis</v>
      </c>
    </row>
    <row r="365" spans="1:32" x14ac:dyDescent="0.25">
      <c r="A365" t="s">
        <v>430</v>
      </c>
      <c r="B365">
        <v>62</v>
      </c>
      <c r="C365" t="s">
        <v>41</v>
      </c>
      <c r="D365" t="s">
        <v>32</v>
      </c>
      <c r="E365" t="s">
        <v>33</v>
      </c>
      <c r="F365" t="s">
        <v>33</v>
      </c>
      <c r="G365" t="s">
        <v>33</v>
      </c>
      <c r="H365" t="s">
        <v>33</v>
      </c>
      <c r="I365" t="s">
        <v>33</v>
      </c>
      <c r="J365" t="s">
        <v>33</v>
      </c>
      <c r="K365" t="s">
        <v>33</v>
      </c>
      <c r="L365" t="s">
        <v>42</v>
      </c>
      <c r="M365" t="s">
        <v>42</v>
      </c>
      <c r="N365">
        <v>2923</v>
      </c>
      <c r="O365">
        <v>0</v>
      </c>
      <c r="P365" t="s">
        <v>47</v>
      </c>
      <c r="Q365">
        <v>0</v>
      </c>
      <c r="R365">
        <v>0</v>
      </c>
      <c r="S365">
        <v>0</v>
      </c>
      <c r="T365" t="s">
        <v>44</v>
      </c>
      <c r="U365" t="s">
        <v>34</v>
      </c>
      <c r="V365" t="s">
        <v>33</v>
      </c>
      <c r="W365" t="s">
        <v>33</v>
      </c>
      <c r="X365" t="s">
        <v>33</v>
      </c>
      <c r="Y365" t="s">
        <v>33</v>
      </c>
      <c r="Z365" t="s">
        <v>34</v>
      </c>
      <c r="AA365" t="s">
        <v>33</v>
      </c>
      <c r="AB365" t="s">
        <v>48</v>
      </c>
      <c r="AC365">
        <v>0</v>
      </c>
      <c r="AD365">
        <v>0</v>
      </c>
      <c r="AE365" t="s">
        <v>39</v>
      </c>
      <c r="AF365" t="str">
        <f>_xlfn.XLOOKUP(DermAI_Data[[#This Row],[diagnostic]],Diagnosis_lookup!$A$2:$A$7,Diagnosis_lookup!$B$2:$B$7,"Not Found")</f>
        <v>Actinic keratosis</v>
      </c>
    </row>
    <row r="366" spans="1:32" x14ac:dyDescent="0.25">
      <c r="A366" t="s">
        <v>431</v>
      </c>
      <c r="B366">
        <v>23</v>
      </c>
      <c r="C366" t="s">
        <v>31</v>
      </c>
      <c r="D366" t="s">
        <v>32</v>
      </c>
      <c r="E366" t="s">
        <v>33</v>
      </c>
      <c r="F366" t="s">
        <v>33</v>
      </c>
      <c r="G366" t="s">
        <v>33</v>
      </c>
      <c r="H366" t="s">
        <v>33</v>
      </c>
      <c r="I366" t="s">
        <v>33</v>
      </c>
      <c r="J366" t="s">
        <v>33</v>
      </c>
      <c r="K366" t="s">
        <v>33</v>
      </c>
      <c r="L366" t="s">
        <v>42</v>
      </c>
      <c r="M366" t="s">
        <v>42</v>
      </c>
      <c r="N366">
        <v>2932</v>
      </c>
      <c r="O366">
        <v>0</v>
      </c>
      <c r="P366" t="s">
        <v>36</v>
      </c>
      <c r="Q366">
        <v>0</v>
      </c>
      <c r="R366">
        <v>0</v>
      </c>
      <c r="S366">
        <v>0</v>
      </c>
      <c r="T366" t="s">
        <v>44</v>
      </c>
      <c r="U366" t="s">
        <v>33</v>
      </c>
      <c r="V366" t="s">
        <v>34</v>
      </c>
      <c r="W366" t="s">
        <v>33</v>
      </c>
      <c r="X366" t="s">
        <v>33</v>
      </c>
      <c r="Y366" t="s">
        <v>33</v>
      </c>
      <c r="Z366" t="s">
        <v>34</v>
      </c>
      <c r="AA366" t="s">
        <v>33</v>
      </c>
      <c r="AB366" t="s">
        <v>38</v>
      </c>
      <c r="AC366">
        <v>0</v>
      </c>
      <c r="AD366">
        <v>0</v>
      </c>
      <c r="AE366" t="s">
        <v>39</v>
      </c>
      <c r="AF366" t="str">
        <f>_xlfn.XLOOKUP(DermAI_Data[[#This Row],[diagnostic]],Diagnosis_lookup!$A$2:$A$7,Diagnosis_lookup!$B$2:$B$7,"Not Found")</f>
        <v>Melanocytic nevus</v>
      </c>
    </row>
    <row r="367" spans="1:32" x14ac:dyDescent="0.25">
      <c r="A367" t="s">
        <v>432</v>
      </c>
      <c r="B367">
        <v>22</v>
      </c>
      <c r="C367" t="s">
        <v>31</v>
      </c>
      <c r="D367" t="s">
        <v>32</v>
      </c>
      <c r="E367" t="s">
        <v>33</v>
      </c>
      <c r="F367" t="s">
        <v>33</v>
      </c>
      <c r="G367" t="s">
        <v>33</v>
      </c>
      <c r="H367" t="s">
        <v>33</v>
      </c>
      <c r="I367" t="s">
        <v>33</v>
      </c>
      <c r="J367" t="s">
        <v>33</v>
      </c>
      <c r="K367" t="s">
        <v>33</v>
      </c>
      <c r="L367" t="s">
        <v>42</v>
      </c>
      <c r="M367" t="s">
        <v>42</v>
      </c>
      <c r="N367">
        <v>2933</v>
      </c>
      <c r="O367">
        <v>0</v>
      </c>
      <c r="P367" t="s">
        <v>66</v>
      </c>
      <c r="Q367">
        <v>0</v>
      </c>
      <c r="R367">
        <v>0</v>
      </c>
      <c r="S367">
        <v>0</v>
      </c>
      <c r="T367" t="s">
        <v>44</v>
      </c>
      <c r="U367" t="s">
        <v>33</v>
      </c>
      <c r="V367" t="s">
        <v>34</v>
      </c>
      <c r="W367" t="s">
        <v>33</v>
      </c>
      <c r="X367" t="s">
        <v>33</v>
      </c>
      <c r="Y367" t="s">
        <v>33</v>
      </c>
      <c r="Z367" t="s">
        <v>34</v>
      </c>
      <c r="AA367" t="s">
        <v>33</v>
      </c>
      <c r="AB367" t="s">
        <v>38</v>
      </c>
      <c r="AC367">
        <v>0</v>
      </c>
      <c r="AD367">
        <v>0</v>
      </c>
      <c r="AE367" t="s">
        <v>39</v>
      </c>
      <c r="AF367" t="str">
        <f>_xlfn.XLOOKUP(DermAI_Data[[#This Row],[diagnostic]],Diagnosis_lookup!$A$2:$A$7,Diagnosis_lookup!$B$2:$B$7,"Not Found")</f>
        <v>Melanocytic nevus</v>
      </c>
    </row>
    <row r="368" spans="1:32" x14ac:dyDescent="0.25">
      <c r="A368" t="s">
        <v>433</v>
      </c>
      <c r="B368">
        <v>59</v>
      </c>
      <c r="C368" t="s">
        <v>51</v>
      </c>
      <c r="D368" t="s">
        <v>32</v>
      </c>
      <c r="E368" t="s">
        <v>33</v>
      </c>
      <c r="F368" t="s">
        <v>34</v>
      </c>
      <c r="G368" t="s">
        <v>33</v>
      </c>
      <c r="H368" t="s">
        <v>33</v>
      </c>
      <c r="I368" t="s">
        <v>34</v>
      </c>
      <c r="J368" t="s">
        <v>33</v>
      </c>
      <c r="K368" t="s">
        <v>33</v>
      </c>
      <c r="L368" t="s">
        <v>52</v>
      </c>
      <c r="M368" t="s">
        <v>52</v>
      </c>
      <c r="N368">
        <v>3672</v>
      </c>
      <c r="O368">
        <v>2</v>
      </c>
      <c r="P368" t="s">
        <v>66</v>
      </c>
      <c r="Q368">
        <v>12</v>
      </c>
      <c r="R368">
        <v>11</v>
      </c>
      <c r="S368">
        <v>11.5</v>
      </c>
      <c r="T368" t="s">
        <v>54</v>
      </c>
      <c r="U368" t="s">
        <v>33</v>
      </c>
      <c r="V368" t="s">
        <v>34</v>
      </c>
      <c r="W368" t="s">
        <v>33</v>
      </c>
      <c r="X368" t="s">
        <v>33</v>
      </c>
      <c r="Y368" t="s">
        <v>33</v>
      </c>
      <c r="Z368" t="s">
        <v>33</v>
      </c>
      <c r="AA368" t="s">
        <v>33</v>
      </c>
      <c r="AB368" t="s">
        <v>45</v>
      </c>
      <c r="AC368">
        <v>0</v>
      </c>
      <c r="AD368">
        <v>11.5</v>
      </c>
      <c r="AE368" t="s">
        <v>39</v>
      </c>
      <c r="AF368" t="str">
        <f>_xlfn.XLOOKUP(DermAI_Data[[#This Row],[diagnostic]],Diagnosis_lookup!$A$2:$A$7,Diagnosis_lookup!$B$2:$B$7,"Not Found")</f>
        <v>Seborreic keratosis</v>
      </c>
    </row>
    <row r="369" spans="1:32" x14ac:dyDescent="0.25">
      <c r="A369" t="s">
        <v>434</v>
      </c>
      <c r="B369">
        <v>56</v>
      </c>
      <c r="C369" t="s">
        <v>51</v>
      </c>
      <c r="D369" t="s">
        <v>32</v>
      </c>
      <c r="E369" t="s">
        <v>33</v>
      </c>
      <c r="F369" t="s">
        <v>33</v>
      </c>
      <c r="G369" t="s">
        <v>33</v>
      </c>
      <c r="H369" t="s">
        <v>33</v>
      </c>
      <c r="I369" t="s">
        <v>33</v>
      </c>
      <c r="J369" t="s">
        <v>33</v>
      </c>
      <c r="K369" t="s">
        <v>33</v>
      </c>
      <c r="L369" t="s">
        <v>42</v>
      </c>
      <c r="M369" t="s">
        <v>42</v>
      </c>
      <c r="N369">
        <v>2956</v>
      </c>
      <c r="O369">
        <v>0</v>
      </c>
      <c r="P369" t="s">
        <v>36</v>
      </c>
      <c r="Q369">
        <v>0</v>
      </c>
      <c r="R369">
        <v>0</v>
      </c>
      <c r="S369">
        <v>0</v>
      </c>
      <c r="T369" t="s">
        <v>44</v>
      </c>
      <c r="U369" t="s">
        <v>34</v>
      </c>
      <c r="V369" t="s">
        <v>33</v>
      </c>
      <c r="W369" t="s">
        <v>33</v>
      </c>
      <c r="X369" t="s">
        <v>33</v>
      </c>
      <c r="Y369" t="s">
        <v>33</v>
      </c>
      <c r="Z369" t="s">
        <v>33</v>
      </c>
      <c r="AA369" t="s">
        <v>33</v>
      </c>
      <c r="AB369" t="s">
        <v>48</v>
      </c>
      <c r="AC369">
        <v>0</v>
      </c>
      <c r="AD369">
        <v>0</v>
      </c>
      <c r="AE369" t="s">
        <v>39</v>
      </c>
      <c r="AF369" t="str">
        <f>_xlfn.XLOOKUP(DermAI_Data[[#This Row],[diagnostic]],Diagnosis_lookup!$A$2:$A$7,Diagnosis_lookup!$B$2:$B$7,"Not Found")</f>
        <v>Actinic keratosis</v>
      </c>
    </row>
    <row r="370" spans="1:32" x14ac:dyDescent="0.25">
      <c r="A370" t="s">
        <v>435</v>
      </c>
      <c r="B370">
        <v>69</v>
      </c>
      <c r="C370" t="s">
        <v>41</v>
      </c>
      <c r="D370" t="s">
        <v>32</v>
      </c>
      <c r="E370" t="s">
        <v>33</v>
      </c>
      <c r="F370" t="s">
        <v>33</v>
      </c>
      <c r="G370" t="s">
        <v>33</v>
      </c>
      <c r="H370" t="s">
        <v>33</v>
      </c>
      <c r="I370" t="s">
        <v>33</v>
      </c>
      <c r="J370" t="s">
        <v>33</v>
      </c>
      <c r="K370" t="s">
        <v>33</v>
      </c>
      <c r="L370" t="s">
        <v>42</v>
      </c>
      <c r="M370" t="s">
        <v>42</v>
      </c>
      <c r="N370">
        <v>2978</v>
      </c>
      <c r="O370">
        <v>0</v>
      </c>
      <c r="P370" t="s">
        <v>66</v>
      </c>
      <c r="Q370">
        <v>0</v>
      </c>
      <c r="R370">
        <v>0</v>
      </c>
      <c r="S370">
        <v>0</v>
      </c>
      <c r="T370" t="s">
        <v>44</v>
      </c>
      <c r="U370" t="s">
        <v>34</v>
      </c>
      <c r="V370" t="s">
        <v>33</v>
      </c>
      <c r="W370" t="s">
        <v>33</v>
      </c>
      <c r="X370" t="s">
        <v>33</v>
      </c>
      <c r="Y370" t="s">
        <v>33</v>
      </c>
      <c r="Z370" t="s">
        <v>33</v>
      </c>
      <c r="AA370" t="s">
        <v>33</v>
      </c>
      <c r="AB370" t="s">
        <v>48</v>
      </c>
      <c r="AC370">
        <v>0</v>
      </c>
      <c r="AD370">
        <v>0</v>
      </c>
      <c r="AE370" t="s">
        <v>39</v>
      </c>
      <c r="AF370" t="str">
        <f>_xlfn.XLOOKUP(DermAI_Data[[#This Row],[diagnostic]],Diagnosis_lookup!$A$2:$A$7,Diagnosis_lookup!$B$2:$B$7,"Not Found")</f>
        <v>Actinic keratosis</v>
      </c>
    </row>
    <row r="371" spans="1:32" x14ac:dyDescent="0.25">
      <c r="A371" t="s">
        <v>436</v>
      </c>
      <c r="B371">
        <v>61</v>
      </c>
      <c r="C371" t="s">
        <v>41</v>
      </c>
      <c r="D371" t="s">
        <v>32</v>
      </c>
      <c r="E371" t="s">
        <v>33</v>
      </c>
      <c r="F371" t="s">
        <v>33</v>
      </c>
      <c r="G371" t="s">
        <v>33</v>
      </c>
      <c r="H371" t="s">
        <v>33</v>
      </c>
      <c r="I371" t="s">
        <v>33</v>
      </c>
      <c r="J371" t="s">
        <v>33</v>
      </c>
      <c r="K371" t="s">
        <v>33</v>
      </c>
      <c r="L371" t="s">
        <v>42</v>
      </c>
      <c r="M371" t="s">
        <v>42</v>
      </c>
      <c r="N371">
        <v>2985</v>
      </c>
      <c r="O371">
        <v>0</v>
      </c>
      <c r="P371" t="s">
        <v>47</v>
      </c>
      <c r="Q371">
        <v>0</v>
      </c>
      <c r="R371">
        <v>0</v>
      </c>
      <c r="S371">
        <v>0</v>
      </c>
      <c r="T371" t="s">
        <v>44</v>
      </c>
      <c r="U371" t="s">
        <v>34</v>
      </c>
      <c r="V371" t="s">
        <v>33</v>
      </c>
      <c r="W371" t="s">
        <v>33</v>
      </c>
      <c r="X371" t="s">
        <v>33</v>
      </c>
      <c r="Y371" t="s">
        <v>33</v>
      </c>
      <c r="Z371" t="s">
        <v>33</v>
      </c>
      <c r="AA371" t="s">
        <v>33</v>
      </c>
      <c r="AB371" t="s">
        <v>48</v>
      </c>
      <c r="AC371">
        <v>0</v>
      </c>
      <c r="AD371">
        <v>0</v>
      </c>
      <c r="AE371" t="s">
        <v>39</v>
      </c>
      <c r="AF371" t="str">
        <f>_xlfn.XLOOKUP(DermAI_Data[[#This Row],[diagnostic]],Diagnosis_lookup!$A$2:$A$7,Diagnosis_lookup!$B$2:$B$7,"Not Found")</f>
        <v>Actinic keratosis</v>
      </c>
    </row>
    <row r="372" spans="1:32" x14ac:dyDescent="0.25">
      <c r="A372" t="s">
        <v>437</v>
      </c>
      <c r="B372">
        <v>58</v>
      </c>
      <c r="C372" t="s">
        <v>51</v>
      </c>
      <c r="D372" t="s">
        <v>32</v>
      </c>
      <c r="E372" t="s">
        <v>33</v>
      </c>
      <c r="F372" t="s">
        <v>33</v>
      </c>
      <c r="G372" t="s">
        <v>34</v>
      </c>
      <c r="H372" t="s">
        <v>34</v>
      </c>
      <c r="I372" t="s">
        <v>34</v>
      </c>
      <c r="J372" t="s">
        <v>33</v>
      </c>
      <c r="K372" t="s">
        <v>33</v>
      </c>
      <c r="L372" t="s">
        <v>52</v>
      </c>
      <c r="M372" t="s">
        <v>52</v>
      </c>
      <c r="N372">
        <v>258</v>
      </c>
      <c r="O372">
        <v>1</v>
      </c>
      <c r="P372" t="s">
        <v>36</v>
      </c>
      <c r="Q372">
        <v>10</v>
      </c>
      <c r="R372">
        <v>7</v>
      </c>
      <c r="S372">
        <v>8.5</v>
      </c>
      <c r="T372" t="s">
        <v>37</v>
      </c>
      <c r="U372" t="s">
        <v>34</v>
      </c>
      <c r="V372" t="s">
        <v>34</v>
      </c>
      <c r="W372" t="s">
        <v>34</v>
      </c>
      <c r="X372" t="s">
        <v>34</v>
      </c>
      <c r="Y372" t="s">
        <v>34</v>
      </c>
      <c r="Z372" t="s">
        <v>34</v>
      </c>
      <c r="AA372" t="s">
        <v>34</v>
      </c>
      <c r="AB372" t="s">
        <v>55</v>
      </c>
      <c r="AC372">
        <v>1</v>
      </c>
      <c r="AD372">
        <v>8.5</v>
      </c>
      <c r="AE372" t="s">
        <v>56</v>
      </c>
      <c r="AF372" t="str">
        <f>_xlfn.XLOOKUP(DermAI_Data[[#This Row],[diagnostic]],Diagnosis_lookup!$A$2:$A$7,Diagnosis_lookup!$B$2:$B$7,"Not Found")</f>
        <v>Basal cell carcinoma</v>
      </c>
    </row>
    <row r="373" spans="1:32" x14ac:dyDescent="0.25">
      <c r="A373" t="s">
        <v>438</v>
      </c>
      <c r="B373">
        <v>54</v>
      </c>
      <c r="C373" t="s">
        <v>51</v>
      </c>
      <c r="D373" t="s">
        <v>32</v>
      </c>
      <c r="E373" t="s">
        <v>33</v>
      </c>
      <c r="F373" t="s">
        <v>33</v>
      </c>
      <c r="G373" t="s">
        <v>33</v>
      </c>
      <c r="H373" t="s">
        <v>33</v>
      </c>
      <c r="I373" t="s">
        <v>33</v>
      </c>
      <c r="J373" t="s">
        <v>33</v>
      </c>
      <c r="K373" t="s">
        <v>33</v>
      </c>
      <c r="L373" t="s">
        <v>42</v>
      </c>
      <c r="M373" t="s">
        <v>42</v>
      </c>
      <c r="N373">
        <v>3007</v>
      </c>
      <c r="O373">
        <v>0</v>
      </c>
      <c r="P373" t="s">
        <v>47</v>
      </c>
      <c r="Q373">
        <v>0</v>
      </c>
      <c r="R373">
        <v>0</v>
      </c>
      <c r="S373">
        <v>0</v>
      </c>
      <c r="T373" t="s">
        <v>44</v>
      </c>
      <c r="U373" t="s">
        <v>34</v>
      </c>
      <c r="V373" t="s">
        <v>33</v>
      </c>
      <c r="W373" t="s">
        <v>33</v>
      </c>
      <c r="X373" t="s">
        <v>33</v>
      </c>
      <c r="Y373" t="s">
        <v>33</v>
      </c>
      <c r="Z373" t="s">
        <v>33</v>
      </c>
      <c r="AA373" t="s">
        <v>33</v>
      </c>
      <c r="AB373" t="s">
        <v>48</v>
      </c>
      <c r="AC373">
        <v>0</v>
      </c>
      <c r="AD373">
        <v>0</v>
      </c>
      <c r="AE373" t="s">
        <v>39</v>
      </c>
      <c r="AF373" t="str">
        <f>_xlfn.XLOOKUP(DermAI_Data[[#This Row],[diagnostic]],Diagnosis_lookup!$A$2:$A$7,Diagnosis_lookup!$B$2:$B$7,"Not Found")</f>
        <v>Actinic keratosis</v>
      </c>
    </row>
    <row r="374" spans="1:32" x14ac:dyDescent="0.25">
      <c r="A374" t="s">
        <v>439</v>
      </c>
      <c r="B374">
        <v>46</v>
      </c>
      <c r="C374" t="s">
        <v>51</v>
      </c>
      <c r="D374" t="s">
        <v>32</v>
      </c>
      <c r="E374" t="s">
        <v>33</v>
      </c>
      <c r="F374" t="s">
        <v>33</v>
      </c>
      <c r="G374" t="s">
        <v>33</v>
      </c>
      <c r="H374" t="s">
        <v>33</v>
      </c>
      <c r="I374" t="s">
        <v>33</v>
      </c>
      <c r="J374" t="s">
        <v>33</v>
      </c>
      <c r="K374" t="s">
        <v>33</v>
      </c>
      <c r="L374" t="s">
        <v>42</v>
      </c>
      <c r="M374" t="s">
        <v>42</v>
      </c>
      <c r="N374">
        <v>3008</v>
      </c>
      <c r="O374">
        <v>0</v>
      </c>
      <c r="P374" t="s">
        <v>110</v>
      </c>
      <c r="Q374">
        <v>0</v>
      </c>
      <c r="R374">
        <v>0</v>
      </c>
      <c r="S374">
        <v>0</v>
      </c>
      <c r="T374" t="s">
        <v>44</v>
      </c>
      <c r="U374" t="s">
        <v>33</v>
      </c>
      <c r="V374" t="s">
        <v>34</v>
      </c>
      <c r="W374" t="s">
        <v>33</v>
      </c>
      <c r="X374" t="s">
        <v>33</v>
      </c>
      <c r="Y374" t="s">
        <v>33</v>
      </c>
      <c r="Z374" t="s">
        <v>34</v>
      </c>
      <c r="AA374" t="s">
        <v>33</v>
      </c>
      <c r="AB374" t="s">
        <v>38</v>
      </c>
      <c r="AC374">
        <v>0</v>
      </c>
      <c r="AD374">
        <v>0</v>
      </c>
      <c r="AE374" t="s">
        <v>39</v>
      </c>
      <c r="AF374" t="str">
        <f>_xlfn.XLOOKUP(DermAI_Data[[#This Row],[diagnostic]],Diagnosis_lookup!$A$2:$A$7,Diagnosis_lookup!$B$2:$B$7,"Not Found")</f>
        <v>Melanocytic nevus</v>
      </c>
    </row>
    <row r="375" spans="1:32" x14ac:dyDescent="0.25">
      <c r="A375" t="s">
        <v>440</v>
      </c>
      <c r="B375">
        <v>31</v>
      </c>
      <c r="C375" t="s">
        <v>58</v>
      </c>
      <c r="D375" t="s">
        <v>32</v>
      </c>
      <c r="E375" t="s">
        <v>33</v>
      </c>
      <c r="F375" t="s">
        <v>33</v>
      </c>
      <c r="G375" t="s">
        <v>33</v>
      </c>
      <c r="H375" t="s">
        <v>33</v>
      </c>
      <c r="I375" t="s">
        <v>33</v>
      </c>
      <c r="J375" t="s">
        <v>33</v>
      </c>
      <c r="K375" t="s">
        <v>33</v>
      </c>
      <c r="L375" t="s">
        <v>42</v>
      </c>
      <c r="M375" t="s">
        <v>42</v>
      </c>
      <c r="N375">
        <v>3011</v>
      </c>
      <c r="O375">
        <v>0</v>
      </c>
      <c r="P375" t="s">
        <v>81</v>
      </c>
      <c r="Q375">
        <v>0</v>
      </c>
      <c r="R375">
        <v>0</v>
      </c>
      <c r="S375">
        <v>0</v>
      </c>
      <c r="T375" t="s">
        <v>44</v>
      </c>
      <c r="U375" t="s">
        <v>34</v>
      </c>
      <c r="V375" t="s">
        <v>33</v>
      </c>
      <c r="W375" t="s">
        <v>33</v>
      </c>
      <c r="X375" t="s">
        <v>33</v>
      </c>
      <c r="Y375" t="s">
        <v>33</v>
      </c>
      <c r="Z375" t="s">
        <v>33</v>
      </c>
      <c r="AA375" t="s">
        <v>33</v>
      </c>
      <c r="AB375" t="s">
        <v>48</v>
      </c>
      <c r="AC375">
        <v>0</v>
      </c>
      <c r="AD375">
        <v>0</v>
      </c>
      <c r="AE375" t="s">
        <v>39</v>
      </c>
      <c r="AF375" t="str">
        <f>_xlfn.XLOOKUP(DermAI_Data[[#This Row],[diagnostic]],Diagnosis_lookup!$A$2:$A$7,Diagnosis_lookup!$B$2:$B$7,"Not Found")</f>
        <v>Actinic keratosis</v>
      </c>
    </row>
    <row r="376" spans="1:32" x14ac:dyDescent="0.25">
      <c r="A376" t="s">
        <v>441</v>
      </c>
      <c r="B376">
        <v>51</v>
      </c>
      <c r="C376" t="s">
        <v>51</v>
      </c>
      <c r="D376" t="s">
        <v>32</v>
      </c>
      <c r="E376" t="s">
        <v>34</v>
      </c>
      <c r="F376" t="s">
        <v>34</v>
      </c>
      <c r="G376" t="s">
        <v>34</v>
      </c>
      <c r="H376" t="s">
        <v>33</v>
      </c>
      <c r="I376" t="s">
        <v>34</v>
      </c>
      <c r="J376" t="s">
        <v>33</v>
      </c>
      <c r="K376" t="s">
        <v>33</v>
      </c>
      <c r="L376" t="s">
        <v>52</v>
      </c>
      <c r="M376" t="s">
        <v>52</v>
      </c>
      <c r="N376">
        <v>1486</v>
      </c>
      <c r="O376">
        <v>2</v>
      </c>
      <c r="P376" t="s">
        <v>59</v>
      </c>
      <c r="Q376">
        <v>8</v>
      </c>
      <c r="R376">
        <v>5</v>
      </c>
      <c r="S376">
        <v>6.5</v>
      </c>
      <c r="T376" t="s">
        <v>37</v>
      </c>
      <c r="U376" t="s">
        <v>33</v>
      </c>
      <c r="V376" t="s">
        <v>33</v>
      </c>
      <c r="W376" t="s">
        <v>33</v>
      </c>
      <c r="X376" t="s">
        <v>33</v>
      </c>
      <c r="Y376" t="s">
        <v>33</v>
      </c>
      <c r="Z376" t="s">
        <v>34</v>
      </c>
      <c r="AA376" t="s">
        <v>34</v>
      </c>
      <c r="AB376" t="s">
        <v>55</v>
      </c>
      <c r="AC376">
        <v>1</v>
      </c>
      <c r="AD376">
        <v>6.5</v>
      </c>
      <c r="AE376" t="s">
        <v>56</v>
      </c>
      <c r="AF376" t="str">
        <f>_xlfn.XLOOKUP(DermAI_Data[[#This Row],[diagnostic]],Diagnosis_lookup!$A$2:$A$7,Diagnosis_lookup!$B$2:$B$7,"Not Found")</f>
        <v>Basal cell carcinoma</v>
      </c>
    </row>
    <row r="377" spans="1:32" x14ac:dyDescent="0.25">
      <c r="A377" t="s">
        <v>442</v>
      </c>
      <c r="B377">
        <v>42</v>
      </c>
      <c r="C377" t="s">
        <v>58</v>
      </c>
      <c r="D377" t="s">
        <v>32</v>
      </c>
      <c r="E377" t="s">
        <v>33</v>
      </c>
      <c r="F377" t="s">
        <v>33</v>
      </c>
      <c r="G377" t="s">
        <v>33</v>
      </c>
      <c r="H377" t="s">
        <v>33</v>
      </c>
      <c r="I377" t="s">
        <v>33</v>
      </c>
      <c r="J377" t="s">
        <v>33</v>
      </c>
      <c r="K377" t="s">
        <v>33</v>
      </c>
      <c r="L377" t="s">
        <v>42</v>
      </c>
      <c r="M377" t="s">
        <v>42</v>
      </c>
      <c r="N377">
        <v>3038</v>
      </c>
      <c r="O377">
        <v>0</v>
      </c>
      <c r="P377" t="s">
        <v>66</v>
      </c>
      <c r="Q377">
        <v>0</v>
      </c>
      <c r="R377">
        <v>0</v>
      </c>
      <c r="S377">
        <v>0</v>
      </c>
      <c r="T377" t="s">
        <v>44</v>
      </c>
      <c r="U377" t="s">
        <v>33</v>
      </c>
      <c r="V377" t="s">
        <v>34</v>
      </c>
      <c r="W377" t="s">
        <v>33</v>
      </c>
      <c r="X377" t="s">
        <v>33</v>
      </c>
      <c r="Y377" t="s">
        <v>33</v>
      </c>
      <c r="Z377" t="s">
        <v>34</v>
      </c>
      <c r="AA377" t="s">
        <v>33</v>
      </c>
      <c r="AB377" t="s">
        <v>38</v>
      </c>
      <c r="AC377">
        <v>0</v>
      </c>
      <c r="AD377">
        <v>0</v>
      </c>
      <c r="AE377" t="s">
        <v>39</v>
      </c>
      <c r="AF377" t="str">
        <f>_xlfn.XLOOKUP(DermAI_Data[[#This Row],[diagnostic]],Diagnosis_lookup!$A$2:$A$7,Diagnosis_lookup!$B$2:$B$7,"Not Found")</f>
        <v>Melanocytic nevus</v>
      </c>
    </row>
    <row r="378" spans="1:32" x14ac:dyDescent="0.25">
      <c r="A378" t="s">
        <v>443</v>
      </c>
      <c r="B378">
        <v>48</v>
      </c>
      <c r="C378" t="s">
        <v>51</v>
      </c>
      <c r="D378" t="s">
        <v>32</v>
      </c>
      <c r="E378" t="s">
        <v>33</v>
      </c>
      <c r="F378" t="s">
        <v>33</v>
      </c>
      <c r="G378" t="s">
        <v>33</v>
      </c>
      <c r="H378" t="s">
        <v>33</v>
      </c>
      <c r="I378" t="s">
        <v>33</v>
      </c>
      <c r="J378" t="s">
        <v>33</v>
      </c>
      <c r="K378" t="s">
        <v>33</v>
      </c>
      <c r="L378" t="s">
        <v>42</v>
      </c>
      <c r="M378" t="s">
        <v>42</v>
      </c>
      <c r="N378">
        <v>3050</v>
      </c>
      <c r="O378">
        <v>0</v>
      </c>
      <c r="P378" t="s">
        <v>47</v>
      </c>
      <c r="Q378">
        <v>0</v>
      </c>
      <c r="R378">
        <v>0</v>
      </c>
      <c r="S378">
        <v>0</v>
      </c>
      <c r="T378" t="s">
        <v>44</v>
      </c>
      <c r="U378" t="s">
        <v>33</v>
      </c>
      <c r="V378" t="s">
        <v>34</v>
      </c>
      <c r="W378" t="s">
        <v>33</v>
      </c>
      <c r="X378" t="s">
        <v>34</v>
      </c>
      <c r="Y378" t="s">
        <v>33</v>
      </c>
      <c r="Z378" t="s">
        <v>34</v>
      </c>
      <c r="AA378" t="s">
        <v>33</v>
      </c>
      <c r="AB378" t="s">
        <v>45</v>
      </c>
      <c r="AC378">
        <v>0</v>
      </c>
      <c r="AD378">
        <v>0</v>
      </c>
      <c r="AE378" t="s">
        <v>39</v>
      </c>
      <c r="AF378" t="str">
        <f>_xlfn.XLOOKUP(DermAI_Data[[#This Row],[diagnostic]],Diagnosis_lookup!$A$2:$A$7,Diagnosis_lookup!$B$2:$B$7,"Not Found")</f>
        <v>Seborreic keratosis</v>
      </c>
    </row>
    <row r="379" spans="1:32" x14ac:dyDescent="0.25">
      <c r="A379" t="s">
        <v>444</v>
      </c>
      <c r="B379">
        <v>68</v>
      </c>
      <c r="C379" t="s">
        <v>41</v>
      </c>
      <c r="D379" t="s">
        <v>32</v>
      </c>
      <c r="E379" t="s">
        <v>33</v>
      </c>
      <c r="F379" t="s">
        <v>33</v>
      </c>
      <c r="G379" t="s">
        <v>33</v>
      </c>
      <c r="H379" t="s">
        <v>33</v>
      </c>
      <c r="I379" t="s">
        <v>33</v>
      </c>
      <c r="J379" t="s">
        <v>33</v>
      </c>
      <c r="K379" t="s">
        <v>33</v>
      </c>
      <c r="L379" t="s">
        <v>42</v>
      </c>
      <c r="M379" t="s">
        <v>42</v>
      </c>
      <c r="N379">
        <v>3066</v>
      </c>
      <c r="O379">
        <v>0</v>
      </c>
      <c r="P379" t="s">
        <v>36</v>
      </c>
      <c r="Q379">
        <v>0</v>
      </c>
      <c r="R379">
        <v>0</v>
      </c>
      <c r="S379">
        <v>0</v>
      </c>
      <c r="T379" t="s">
        <v>44</v>
      </c>
      <c r="U379" t="s">
        <v>34</v>
      </c>
      <c r="V379" t="s">
        <v>33</v>
      </c>
      <c r="W379" t="s">
        <v>33</v>
      </c>
      <c r="X379" t="s">
        <v>33</v>
      </c>
      <c r="Y379" t="s">
        <v>33</v>
      </c>
      <c r="Z379" t="s">
        <v>33</v>
      </c>
      <c r="AA379" t="s">
        <v>33</v>
      </c>
      <c r="AB379" t="s">
        <v>48</v>
      </c>
      <c r="AC379">
        <v>0</v>
      </c>
      <c r="AD379">
        <v>0</v>
      </c>
      <c r="AE379" t="s">
        <v>39</v>
      </c>
      <c r="AF379" t="str">
        <f>_xlfn.XLOOKUP(DermAI_Data[[#This Row],[diagnostic]],Diagnosis_lookup!$A$2:$A$7,Diagnosis_lookup!$B$2:$B$7,"Not Found")</f>
        <v>Actinic keratosis</v>
      </c>
    </row>
    <row r="380" spans="1:32" x14ac:dyDescent="0.25">
      <c r="A380" t="s">
        <v>445</v>
      </c>
      <c r="B380">
        <v>42</v>
      </c>
      <c r="C380" t="s">
        <v>58</v>
      </c>
      <c r="D380" t="s">
        <v>32</v>
      </c>
      <c r="E380" t="s">
        <v>33</v>
      </c>
      <c r="F380" t="s">
        <v>33</v>
      </c>
      <c r="G380" t="s">
        <v>33</v>
      </c>
      <c r="H380" t="s">
        <v>33</v>
      </c>
      <c r="I380" t="s">
        <v>33</v>
      </c>
      <c r="J380" t="s">
        <v>33</v>
      </c>
      <c r="K380" t="s">
        <v>33</v>
      </c>
      <c r="L380" t="s">
        <v>42</v>
      </c>
      <c r="M380" t="s">
        <v>42</v>
      </c>
      <c r="N380">
        <v>3075</v>
      </c>
      <c r="O380">
        <v>0</v>
      </c>
      <c r="P380" t="s">
        <v>63</v>
      </c>
      <c r="Q380">
        <v>0</v>
      </c>
      <c r="R380">
        <v>0</v>
      </c>
      <c r="S380">
        <v>0</v>
      </c>
      <c r="T380" t="s">
        <v>44</v>
      </c>
      <c r="U380" t="s">
        <v>34</v>
      </c>
      <c r="V380" t="s">
        <v>33</v>
      </c>
      <c r="W380" t="s">
        <v>33</v>
      </c>
      <c r="X380" t="s">
        <v>33</v>
      </c>
      <c r="Y380" t="s">
        <v>33</v>
      </c>
      <c r="Z380" t="s">
        <v>34</v>
      </c>
      <c r="AA380" t="s">
        <v>33</v>
      </c>
      <c r="AB380" t="s">
        <v>48</v>
      </c>
      <c r="AC380">
        <v>0</v>
      </c>
      <c r="AD380">
        <v>0</v>
      </c>
      <c r="AE380" t="s">
        <v>39</v>
      </c>
      <c r="AF380" t="str">
        <f>_xlfn.XLOOKUP(DermAI_Data[[#This Row],[diagnostic]],Diagnosis_lookup!$A$2:$A$7,Diagnosis_lookup!$B$2:$B$7,"Not Found")</f>
        <v>Actinic keratosis</v>
      </c>
    </row>
    <row r="381" spans="1:32" x14ac:dyDescent="0.25">
      <c r="A381" t="s">
        <v>446</v>
      </c>
      <c r="B381">
        <v>44</v>
      </c>
      <c r="C381" t="s">
        <v>58</v>
      </c>
      <c r="D381" t="s">
        <v>32</v>
      </c>
      <c r="E381" t="s">
        <v>33</v>
      </c>
      <c r="F381" t="s">
        <v>34</v>
      </c>
      <c r="G381" t="s">
        <v>34</v>
      </c>
      <c r="H381" t="s">
        <v>33</v>
      </c>
      <c r="I381" t="s">
        <v>33</v>
      </c>
      <c r="J381" t="s">
        <v>33</v>
      </c>
      <c r="K381" t="s">
        <v>33</v>
      </c>
      <c r="L381" t="s">
        <v>376</v>
      </c>
      <c r="M381" t="s">
        <v>52</v>
      </c>
      <c r="N381">
        <v>694</v>
      </c>
      <c r="O381">
        <v>2</v>
      </c>
      <c r="P381" t="s">
        <v>66</v>
      </c>
      <c r="Q381">
        <v>6</v>
      </c>
      <c r="R381">
        <v>6</v>
      </c>
      <c r="S381">
        <v>6</v>
      </c>
      <c r="T381" t="s">
        <v>37</v>
      </c>
      <c r="U381" t="s">
        <v>34</v>
      </c>
      <c r="V381" t="s">
        <v>33</v>
      </c>
      <c r="W381" t="s">
        <v>33</v>
      </c>
      <c r="X381" t="s">
        <v>33</v>
      </c>
      <c r="Y381" t="s">
        <v>33</v>
      </c>
      <c r="Z381" t="s">
        <v>33</v>
      </c>
      <c r="AA381" t="s">
        <v>33</v>
      </c>
      <c r="AB381" t="s">
        <v>48</v>
      </c>
      <c r="AC381">
        <v>0</v>
      </c>
      <c r="AD381">
        <v>6</v>
      </c>
      <c r="AE381" t="s">
        <v>39</v>
      </c>
      <c r="AF381" t="str">
        <f>_xlfn.XLOOKUP(DermAI_Data[[#This Row],[diagnostic]],Diagnosis_lookup!$A$2:$A$7,Diagnosis_lookup!$B$2:$B$7,"Not Found")</f>
        <v>Actinic keratosis</v>
      </c>
    </row>
    <row r="382" spans="1:32" x14ac:dyDescent="0.25">
      <c r="A382" t="s">
        <v>447</v>
      </c>
      <c r="B382">
        <v>74</v>
      </c>
      <c r="C382" t="s">
        <v>41</v>
      </c>
      <c r="D382" t="s">
        <v>32</v>
      </c>
      <c r="E382" t="s">
        <v>33</v>
      </c>
      <c r="F382" t="s">
        <v>33</v>
      </c>
      <c r="G382" t="s">
        <v>33</v>
      </c>
      <c r="H382" t="s">
        <v>33</v>
      </c>
      <c r="I382" t="s">
        <v>33</v>
      </c>
      <c r="J382" t="s">
        <v>33</v>
      </c>
      <c r="K382" t="s">
        <v>33</v>
      </c>
      <c r="L382" t="s">
        <v>42</v>
      </c>
      <c r="M382" t="s">
        <v>42</v>
      </c>
      <c r="N382">
        <v>3082</v>
      </c>
      <c r="O382">
        <v>0</v>
      </c>
      <c r="P382" t="s">
        <v>66</v>
      </c>
      <c r="Q382">
        <v>0</v>
      </c>
      <c r="R382">
        <v>0</v>
      </c>
      <c r="S382">
        <v>0</v>
      </c>
      <c r="T382" t="s">
        <v>44</v>
      </c>
      <c r="U382" t="s">
        <v>34</v>
      </c>
      <c r="V382" t="s">
        <v>33</v>
      </c>
      <c r="W382" t="s">
        <v>33</v>
      </c>
      <c r="X382" t="s">
        <v>33</v>
      </c>
      <c r="Y382" t="s">
        <v>33</v>
      </c>
      <c r="Z382" t="s">
        <v>33</v>
      </c>
      <c r="AA382" t="s">
        <v>33</v>
      </c>
      <c r="AB382" t="s">
        <v>48</v>
      </c>
      <c r="AC382">
        <v>0</v>
      </c>
      <c r="AD382">
        <v>0</v>
      </c>
      <c r="AE382" t="s">
        <v>39</v>
      </c>
      <c r="AF382" t="str">
        <f>_xlfn.XLOOKUP(DermAI_Data[[#This Row],[diagnostic]],Diagnosis_lookup!$A$2:$A$7,Diagnosis_lookup!$B$2:$B$7,"Not Found")</f>
        <v>Actinic keratosis</v>
      </c>
    </row>
    <row r="383" spans="1:32" x14ac:dyDescent="0.25">
      <c r="A383" t="s">
        <v>448</v>
      </c>
      <c r="B383">
        <v>45</v>
      </c>
      <c r="C383" t="s">
        <v>51</v>
      </c>
      <c r="D383" t="s">
        <v>32</v>
      </c>
      <c r="E383" t="s">
        <v>33</v>
      </c>
      <c r="F383" t="s">
        <v>33</v>
      </c>
      <c r="G383" t="s">
        <v>33</v>
      </c>
      <c r="H383" t="s">
        <v>33</v>
      </c>
      <c r="I383" t="s">
        <v>33</v>
      </c>
      <c r="J383" t="s">
        <v>33</v>
      </c>
      <c r="K383" t="s">
        <v>33</v>
      </c>
      <c r="L383" t="s">
        <v>42</v>
      </c>
      <c r="M383" t="s">
        <v>42</v>
      </c>
      <c r="N383">
        <v>3103</v>
      </c>
      <c r="O383">
        <v>0</v>
      </c>
      <c r="P383" t="s">
        <v>66</v>
      </c>
      <c r="Q383">
        <v>0</v>
      </c>
      <c r="R383">
        <v>0</v>
      </c>
      <c r="S383">
        <v>0</v>
      </c>
      <c r="T383" t="s">
        <v>44</v>
      </c>
      <c r="U383" t="s">
        <v>34</v>
      </c>
      <c r="V383" t="s">
        <v>33</v>
      </c>
      <c r="W383" t="s">
        <v>33</v>
      </c>
      <c r="X383" t="s">
        <v>33</v>
      </c>
      <c r="Y383" t="s">
        <v>33</v>
      </c>
      <c r="Z383" t="s">
        <v>33</v>
      </c>
      <c r="AA383" t="s">
        <v>33</v>
      </c>
      <c r="AB383" t="s">
        <v>48</v>
      </c>
      <c r="AC383">
        <v>0</v>
      </c>
      <c r="AD383">
        <v>0</v>
      </c>
      <c r="AE383" t="s">
        <v>39</v>
      </c>
      <c r="AF383" t="str">
        <f>_xlfn.XLOOKUP(DermAI_Data[[#This Row],[diagnostic]],Diagnosis_lookup!$A$2:$A$7,Diagnosis_lookup!$B$2:$B$7,"Not Found")</f>
        <v>Actinic keratosis</v>
      </c>
    </row>
    <row r="384" spans="1:32" x14ac:dyDescent="0.25">
      <c r="A384" t="s">
        <v>449</v>
      </c>
      <c r="B384">
        <v>51</v>
      </c>
      <c r="C384" t="s">
        <v>51</v>
      </c>
      <c r="D384" t="s">
        <v>32</v>
      </c>
      <c r="E384" t="s">
        <v>33</v>
      </c>
      <c r="F384" t="s">
        <v>33</v>
      </c>
      <c r="G384" t="s">
        <v>33</v>
      </c>
      <c r="H384" t="s">
        <v>33</v>
      </c>
      <c r="I384" t="s">
        <v>33</v>
      </c>
      <c r="J384" t="s">
        <v>33</v>
      </c>
      <c r="K384" t="s">
        <v>33</v>
      </c>
      <c r="L384" t="s">
        <v>42</v>
      </c>
      <c r="M384" t="s">
        <v>42</v>
      </c>
      <c r="N384">
        <v>3110</v>
      </c>
      <c r="O384">
        <v>0</v>
      </c>
      <c r="P384" t="s">
        <v>93</v>
      </c>
      <c r="Q384">
        <v>0</v>
      </c>
      <c r="R384">
        <v>0</v>
      </c>
      <c r="S384">
        <v>0</v>
      </c>
      <c r="T384" t="s">
        <v>44</v>
      </c>
      <c r="U384" t="s">
        <v>33</v>
      </c>
      <c r="V384" t="s">
        <v>33</v>
      </c>
      <c r="W384" t="s">
        <v>33</v>
      </c>
      <c r="X384" t="s">
        <v>33</v>
      </c>
      <c r="Y384" t="s">
        <v>33</v>
      </c>
      <c r="Z384" t="s">
        <v>34</v>
      </c>
      <c r="AA384" t="s">
        <v>33</v>
      </c>
      <c r="AB384" t="s">
        <v>38</v>
      </c>
      <c r="AC384">
        <v>0</v>
      </c>
      <c r="AD384">
        <v>0</v>
      </c>
      <c r="AE384" t="s">
        <v>39</v>
      </c>
      <c r="AF384" t="str">
        <f>_xlfn.XLOOKUP(DermAI_Data[[#This Row],[diagnostic]],Diagnosis_lookup!$A$2:$A$7,Diagnosis_lookup!$B$2:$B$7,"Not Found")</f>
        <v>Melanocytic nevus</v>
      </c>
    </row>
    <row r="385" spans="1:32" x14ac:dyDescent="0.25">
      <c r="A385" t="s">
        <v>450</v>
      </c>
      <c r="B385">
        <v>89</v>
      </c>
      <c r="C385" t="s">
        <v>41</v>
      </c>
      <c r="D385" t="s">
        <v>32</v>
      </c>
      <c r="E385" t="s">
        <v>33</v>
      </c>
      <c r="F385" t="s">
        <v>33</v>
      </c>
      <c r="G385" t="s">
        <v>33</v>
      </c>
      <c r="H385" t="s">
        <v>33</v>
      </c>
      <c r="I385" t="s">
        <v>33</v>
      </c>
      <c r="J385" t="s">
        <v>33</v>
      </c>
      <c r="K385" t="s">
        <v>33</v>
      </c>
      <c r="L385" t="s">
        <v>42</v>
      </c>
      <c r="M385" t="s">
        <v>42</v>
      </c>
      <c r="N385">
        <v>3115</v>
      </c>
      <c r="O385">
        <v>0</v>
      </c>
      <c r="P385" t="s">
        <v>66</v>
      </c>
      <c r="Q385">
        <v>0</v>
      </c>
      <c r="R385">
        <v>0</v>
      </c>
      <c r="S385">
        <v>0</v>
      </c>
      <c r="T385" t="s">
        <v>44</v>
      </c>
      <c r="U385" t="s">
        <v>33</v>
      </c>
      <c r="V385" t="s">
        <v>34</v>
      </c>
      <c r="W385" t="s">
        <v>33</v>
      </c>
      <c r="X385" t="s">
        <v>33</v>
      </c>
      <c r="Y385" t="s">
        <v>33</v>
      </c>
      <c r="Z385" t="s">
        <v>34</v>
      </c>
      <c r="AA385" t="s">
        <v>33</v>
      </c>
      <c r="AB385" t="s">
        <v>45</v>
      </c>
      <c r="AC385">
        <v>0</v>
      </c>
      <c r="AD385">
        <v>0</v>
      </c>
      <c r="AE385" t="s">
        <v>39</v>
      </c>
      <c r="AF385" t="str">
        <f>_xlfn.XLOOKUP(DermAI_Data[[#This Row],[diagnostic]],Diagnosis_lookup!$A$2:$A$7,Diagnosis_lookup!$B$2:$B$7,"Not Found")</f>
        <v>Seborreic keratosis</v>
      </c>
    </row>
    <row r="386" spans="1:32" x14ac:dyDescent="0.25">
      <c r="A386" t="s">
        <v>451</v>
      </c>
      <c r="B386">
        <v>55</v>
      </c>
      <c r="C386" t="s">
        <v>51</v>
      </c>
      <c r="D386" t="s">
        <v>32</v>
      </c>
      <c r="E386" t="s">
        <v>33</v>
      </c>
      <c r="F386" t="s">
        <v>33</v>
      </c>
      <c r="G386" t="s">
        <v>33</v>
      </c>
      <c r="H386" t="s">
        <v>33</v>
      </c>
      <c r="I386" t="s">
        <v>33</v>
      </c>
      <c r="J386" t="s">
        <v>33</v>
      </c>
      <c r="K386" t="s">
        <v>33</v>
      </c>
      <c r="L386" t="s">
        <v>42</v>
      </c>
      <c r="M386" t="s">
        <v>42</v>
      </c>
      <c r="N386">
        <v>3122</v>
      </c>
      <c r="O386">
        <v>0</v>
      </c>
      <c r="P386" t="s">
        <v>110</v>
      </c>
      <c r="Q386">
        <v>0</v>
      </c>
      <c r="R386">
        <v>0</v>
      </c>
      <c r="S386">
        <v>0</v>
      </c>
      <c r="T386" t="s">
        <v>44</v>
      </c>
      <c r="U386" t="s">
        <v>33</v>
      </c>
      <c r="V386" t="s">
        <v>34</v>
      </c>
      <c r="W386" t="s">
        <v>33</v>
      </c>
      <c r="X386" t="s">
        <v>33</v>
      </c>
      <c r="Y386" t="s">
        <v>33</v>
      </c>
      <c r="Z386" t="s">
        <v>34</v>
      </c>
      <c r="AA386" t="s">
        <v>33</v>
      </c>
      <c r="AB386" t="s">
        <v>38</v>
      </c>
      <c r="AC386">
        <v>0</v>
      </c>
      <c r="AD386">
        <v>0</v>
      </c>
      <c r="AE386" t="s">
        <v>39</v>
      </c>
      <c r="AF386" t="str">
        <f>_xlfn.XLOOKUP(DermAI_Data[[#This Row],[diagnostic]],Diagnosis_lookup!$A$2:$A$7,Diagnosis_lookup!$B$2:$B$7,"Not Found")</f>
        <v>Melanocytic nevus</v>
      </c>
    </row>
    <row r="387" spans="1:32" x14ac:dyDescent="0.25">
      <c r="A387" t="s">
        <v>452</v>
      </c>
      <c r="B387">
        <v>34</v>
      </c>
      <c r="C387" t="s">
        <v>58</v>
      </c>
      <c r="D387" t="s">
        <v>32</v>
      </c>
      <c r="E387" t="s">
        <v>33</v>
      </c>
      <c r="F387" t="s">
        <v>33</v>
      </c>
      <c r="G387" t="s">
        <v>33</v>
      </c>
      <c r="H387" t="s">
        <v>33</v>
      </c>
      <c r="I387" t="s">
        <v>33</v>
      </c>
      <c r="J387" t="s">
        <v>33</v>
      </c>
      <c r="K387" t="s">
        <v>33</v>
      </c>
      <c r="L387" t="s">
        <v>42</v>
      </c>
      <c r="M387" t="s">
        <v>42</v>
      </c>
      <c r="N387">
        <v>3126</v>
      </c>
      <c r="O387">
        <v>0</v>
      </c>
      <c r="P387" t="s">
        <v>63</v>
      </c>
      <c r="Q387">
        <v>0</v>
      </c>
      <c r="R387">
        <v>0</v>
      </c>
      <c r="S387">
        <v>0</v>
      </c>
      <c r="T387" t="s">
        <v>44</v>
      </c>
      <c r="U387" t="s">
        <v>33</v>
      </c>
      <c r="V387" t="s">
        <v>33</v>
      </c>
      <c r="W387" t="s">
        <v>33</v>
      </c>
      <c r="X387" t="s">
        <v>33</v>
      </c>
      <c r="Y387" t="s">
        <v>33</v>
      </c>
      <c r="Z387" t="s">
        <v>34</v>
      </c>
      <c r="AA387" t="s">
        <v>33</v>
      </c>
      <c r="AB387" t="s">
        <v>38</v>
      </c>
      <c r="AC387">
        <v>0</v>
      </c>
      <c r="AD387">
        <v>0</v>
      </c>
      <c r="AE387" t="s">
        <v>39</v>
      </c>
      <c r="AF387" t="str">
        <f>_xlfn.XLOOKUP(DermAI_Data[[#This Row],[diagnostic]],Diagnosis_lookup!$A$2:$A$7,Diagnosis_lookup!$B$2:$B$7,"Not Found")</f>
        <v>Melanocytic nevus</v>
      </c>
    </row>
    <row r="388" spans="1:32" x14ac:dyDescent="0.25">
      <c r="A388" t="s">
        <v>453</v>
      </c>
      <c r="B388">
        <v>60</v>
      </c>
      <c r="C388" t="s">
        <v>41</v>
      </c>
      <c r="D388" t="s">
        <v>32</v>
      </c>
      <c r="E388" t="s">
        <v>33</v>
      </c>
      <c r="F388" t="s">
        <v>33</v>
      </c>
      <c r="G388" t="s">
        <v>34</v>
      </c>
      <c r="H388" t="s">
        <v>34</v>
      </c>
      <c r="I388" t="s">
        <v>33</v>
      </c>
      <c r="J388" t="s">
        <v>34</v>
      </c>
      <c r="K388" t="s">
        <v>34</v>
      </c>
      <c r="L388" t="s">
        <v>105</v>
      </c>
      <c r="M388" t="s">
        <v>105</v>
      </c>
      <c r="N388">
        <v>264</v>
      </c>
      <c r="O388">
        <v>2</v>
      </c>
      <c r="P388" t="s">
        <v>36</v>
      </c>
      <c r="Q388">
        <v>4</v>
      </c>
      <c r="R388">
        <v>3</v>
      </c>
      <c r="S388">
        <v>3.5</v>
      </c>
      <c r="T388" t="s">
        <v>44</v>
      </c>
      <c r="U388" t="s">
        <v>34</v>
      </c>
      <c r="V388" t="s">
        <v>34</v>
      </c>
      <c r="W388" t="s">
        <v>33</v>
      </c>
      <c r="X388" t="s">
        <v>33</v>
      </c>
      <c r="Y388" t="s">
        <v>33</v>
      </c>
      <c r="Z388" t="s">
        <v>34</v>
      </c>
      <c r="AA388" t="s">
        <v>34</v>
      </c>
      <c r="AB388" t="s">
        <v>55</v>
      </c>
      <c r="AC388">
        <v>1</v>
      </c>
      <c r="AD388">
        <v>3.5</v>
      </c>
      <c r="AE388" t="s">
        <v>56</v>
      </c>
      <c r="AF388" t="str">
        <f>_xlfn.XLOOKUP(DermAI_Data[[#This Row],[diagnostic]],Diagnosis_lookup!$A$2:$A$7,Diagnosis_lookup!$B$2:$B$7,"Not Found")</f>
        <v>Basal cell carcinoma</v>
      </c>
    </row>
    <row r="389" spans="1:32" x14ac:dyDescent="0.25">
      <c r="A389" t="s">
        <v>454</v>
      </c>
      <c r="B389">
        <v>75</v>
      </c>
      <c r="C389" t="s">
        <v>41</v>
      </c>
      <c r="D389" t="s">
        <v>32</v>
      </c>
      <c r="E389" t="s">
        <v>33</v>
      </c>
      <c r="F389" t="s">
        <v>33</v>
      </c>
      <c r="G389" t="s">
        <v>33</v>
      </c>
      <c r="H389" t="s">
        <v>33</v>
      </c>
      <c r="I389" t="s">
        <v>33</v>
      </c>
      <c r="J389" t="s">
        <v>33</v>
      </c>
      <c r="K389" t="s">
        <v>33</v>
      </c>
      <c r="L389" t="s">
        <v>42</v>
      </c>
      <c r="M389" t="s">
        <v>42</v>
      </c>
      <c r="N389">
        <v>3135</v>
      </c>
      <c r="O389">
        <v>0</v>
      </c>
      <c r="P389" t="s">
        <v>36</v>
      </c>
      <c r="Q389">
        <v>0</v>
      </c>
      <c r="R389">
        <v>0</v>
      </c>
      <c r="S389">
        <v>0</v>
      </c>
      <c r="T389" t="s">
        <v>44</v>
      </c>
      <c r="U389" t="s">
        <v>33</v>
      </c>
      <c r="V389" t="s">
        <v>33</v>
      </c>
      <c r="W389" t="s">
        <v>33</v>
      </c>
      <c r="X389" t="s">
        <v>33</v>
      </c>
      <c r="Y389" t="s">
        <v>33</v>
      </c>
      <c r="Z389" t="s">
        <v>34</v>
      </c>
      <c r="AA389" t="s">
        <v>33</v>
      </c>
      <c r="AB389" t="s">
        <v>45</v>
      </c>
      <c r="AC389">
        <v>0</v>
      </c>
      <c r="AD389">
        <v>0</v>
      </c>
      <c r="AE389" t="s">
        <v>39</v>
      </c>
      <c r="AF389" t="str">
        <f>_xlfn.XLOOKUP(DermAI_Data[[#This Row],[diagnostic]],Diagnosis_lookup!$A$2:$A$7,Diagnosis_lookup!$B$2:$B$7,"Not Found")</f>
        <v>Seborreic keratosis</v>
      </c>
    </row>
    <row r="390" spans="1:32" x14ac:dyDescent="0.25">
      <c r="A390" t="s">
        <v>455</v>
      </c>
      <c r="B390">
        <v>57</v>
      </c>
      <c r="C390" t="s">
        <v>51</v>
      </c>
      <c r="D390" t="s">
        <v>32</v>
      </c>
      <c r="E390" t="s">
        <v>33</v>
      </c>
      <c r="F390" t="s">
        <v>33</v>
      </c>
      <c r="G390" t="s">
        <v>33</v>
      </c>
      <c r="H390" t="s">
        <v>33</v>
      </c>
      <c r="I390" t="s">
        <v>33</v>
      </c>
      <c r="J390" t="s">
        <v>33</v>
      </c>
      <c r="K390" t="s">
        <v>33</v>
      </c>
      <c r="L390" t="s">
        <v>42</v>
      </c>
      <c r="M390" t="s">
        <v>42</v>
      </c>
      <c r="N390">
        <v>3548</v>
      </c>
      <c r="O390">
        <v>0</v>
      </c>
      <c r="P390" t="s">
        <v>59</v>
      </c>
      <c r="Q390">
        <v>0</v>
      </c>
      <c r="R390">
        <v>0</v>
      </c>
      <c r="S390">
        <v>0</v>
      </c>
      <c r="T390" t="s">
        <v>44</v>
      </c>
      <c r="U390" t="s">
        <v>33</v>
      </c>
      <c r="V390" t="s">
        <v>33</v>
      </c>
      <c r="W390" t="s">
        <v>33</v>
      </c>
      <c r="X390" t="s">
        <v>33</v>
      </c>
      <c r="Y390" t="s">
        <v>33</v>
      </c>
      <c r="Z390" t="s">
        <v>34</v>
      </c>
      <c r="AA390" t="s">
        <v>33</v>
      </c>
      <c r="AB390" t="s">
        <v>38</v>
      </c>
      <c r="AC390">
        <v>0</v>
      </c>
      <c r="AD390">
        <v>0</v>
      </c>
      <c r="AE390" t="s">
        <v>39</v>
      </c>
      <c r="AF390" t="str">
        <f>_xlfn.XLOOKUP(DermAI_Data[[#This Row],[diagnostic]],Diagnosis_lookup!$A$2:$A$7,Diagnosis_lookup!$B$2:$B$7,"Not Found")</f>
        <v>Melanocytic nevus</v>
      </c>
    </row>
    <row r="391" spans="1:32" x14ac:dyDescent="0.25">
      <c r="A391" t="s">
        <v>456</v>
      </c>
      <c r="B391">
        <v>65</v>
      </c>
      <c r="C391" t="s">
        <v>41</v>
      </c>
      <c r="D391" t="s">
        <v>32</v>
      </c>
      <c r="E391" t="s">
        <v>33</v>
      </c>
      <c r="F391" t="s">
        <v>33</v>
      </c>
      <c r="G391" t="s">
        <v>33</v>
      </c>
      <c r="H391" t="s">
        <v>33</v>
      </c>
      <c r="I391" t="s">
        <v>33</v>
      </c>
      <c r="J391" t="s">
        <v>33</v>
      </c>
      <c r="K391" t="s">
        <v>33</v>
      </c>
      <c r="L391" t="s">
        <v>42</v>
      </c>
      <c r="M391" t="s">
        <v>42</v>
      </c>
      <c r="N391">
        <v>3142</v>
      </c>
      <c r="O391">
        <v>0</v>
      </c>
      <c r="P391" t="s">
        <v>81</v>
      </c>
      <c r="Q391">
        <v>0</v>
      </c>
      <c r="R391">
        <v>0</v>
      </c>
      <c r="S391">
        <v>0</v>
      </c>
      <c r="T391" t="s">
        <v>44</v>
      </c>
      <c r="U391" t="s">
        <v>34</v>
      </c>
      <c r="V391" t="s">
        <v>33</v>
      </c>
      <c r="W391" t="s">
        <v>33</v>
      </c>
      <c r="X391" t="s">
        <v>33</v>
      </c>
      <c r="Y391" t="s">
        <v>33</v>
      </c>
      <c r="Z391" t="s">
        <v>33</v>
      </c>
      <c r="AA391" t="s">
        <v>33</v>
      </c>
      <c r="AB391" t="s">
        <v>48</v>
      </c>
      <c r="AC391">
        <v>0</v>
      </c>
      <c r="AD391">
        <v>0</v>
      </c>
      <c r="AE391" t="s">
        <v>39</v>
      </c>
      <c r="AF391" t="str">
        <f>_xlfn.XLOOKUP(DermAI_Data[[#This Row],[diagnostic]],Diagnosis_lookup!$A$2:$A$7,Diagnosis_lookup!$B$2:$B$7,"Not Found")</f>
        <v>Actinic keratosis</v>
      </c>
    </row>
    <row r="392" spans="1:32" x14ac:dyDescent="0.25">
      <c r="A392" t="s">
        <v>457</v>
      </c>
      <c r="B392">
        <v>71</v>
      </c>
      <c r="C392" t="s">
        <v>41</v>
      </c>
      <c r="D392" t="s">
        <v>32</v>
      </c>
      <c r="E392" t="s">
        <v>33</v>
      </c>
      <c r="F392" t="s">
        <v>33</v>
      </c>
      <c r="G392" t="s">
        <v>33</v>
      </c>
      <c r="H392" t="s">
        <v>33</v>
      </c>
      <c r="I392" t="s">
        <v>33</v>
      </c>
      <c r="J392" t="s">
        <v>33</v>
      </c>
      <c r="K392" t="s">
        <v>33</v>
      </c>
      <c r="L392" t="s">
        <v>42</v>
      </c>
      <c r="M392" t="s">
        <v>42</v>
      </c>
      <c r="N392">
        <v>3143</v>
      </c>
      <c r="O392">
        <v>0</v>
      </c>
      <c r="P392" t="s">
        <v>36</v>
      </c>
      <c r="Q392">
        <v>0</v>
      </c>
      <c r="R392">
        <v>0</v>
      </c>
      <c r="S392">
        <v>0</v>
      </c>
      <c r="T392" t="s">
        <v>44</v>
      </c>
      <c r="U392" t="s">
        <v>34</v>
      </c>
      <c r="V392" t="s">
        <v>33</v>
      </c>
      <c r="W392" t="s">
        <v>33</v>
      </c>
      <c r="X392" t="s">
        <v>33</v>
      </c>
      <c r="Y392" t="s">
        <v>33</v>
      </c>
      <c r="Z392" t="s">
        <v>33</v>
      </c>
      <c r="AA392" t="s">
        <v>33</v>
      </c>
      <c r="AB392" t="s">
        <v>48</v>
      </c>
      <c r="AC392">
        <v>0</v>
      </c>
      <c r="AD392">
        <v>0</v>
      </c>
      <c r="AE392" t="s">
        <v>39</v>
      </c>
      <c r="AF392" t="str">
        <f>_xlfn.XLOOKUP(DermAI_Data[[#This Row],[diagnostic]],Diagnosis_lookup!$A$2:$A$7,Diagnosis_lookup!$B$2:$B$7,"Not Found")</f>
        <v>Actinic keratosis</v>
      </c>
    </row>
    <row r="393" spans="1:32" x14ac:dyDescent="0.25">
      <c r="A393" t="s">
        <v>458</v>
      </c>
      <c r="B393">
        <v>73</v>
      </c>
      <c r="C393" t="s">
        <v>41</v>
      </c>
      <c r="D393" t="s">
        <v>32</v>
      </c>
      <c r="E393" t="s">
        <v>33</v>
      </c>
      <c r="F393" t="s">
        <v>33</v>
      </c>
      <c r="G393" t="s">
        <v>33</v>
      </c>
      <c r="H393" t="s">
        <v>33</v>
      </c>
      <c r="I393" t="s">
        <v>33</v>
      </c>
      <c r="J393" t="s">
        <v>33</v>
      </c>
      <c r="K393" t="s">
        <v>33</v>
      </c>
      <c r="L393" t="s">
        <v>42</v>
      </c>
      <c r="M393" t="s">
        <v>42</v>
      </c>
      <c r="N393">
        <v>3144</v>
      </c>
      <c r="O393">
        <v>0</v>
      </c>
      <c r="P393" t="s">
        <v>145</v>
      </c>
      <c r="Q393">
        <v>0</v>
      </c>
      <c r="R393">
        <v>0</v>
      </c>
      <c r="S393">
        <v>0</v>
      </c>
      <c r="T393" t="s">
        <v>44</v>
      </c>
      <c r="U393" t="s">
        <v>34</v>
      </c>
      <c r="V393" t="s">
        <v>33</v>
      </c>
      <c r="W393" t="s">
        <v>33</v>
      </c>
      <c r="X393" t="s">
        <v>33</v>
      </c>
      <c r="Y393" t="s">
        <v>33</v>
      </c>
      <c r="Z393" t="s">
        <v>33</v>
      </c>
      <c r="AA393" t="s">
        <v>33</v>
      </c>
      <c r="AB393" t="s">
        <v>48</v>
      </c>
      <c r="AC393">
        <v>0</v>
      </c>
      <c r="AD393">
        <v>0</v>
      </c>
      <c r="AE393" t="s">
        <v>39</v>
      </c>
      <c r="AF393" t="str">
        <f>_xlfn.XLOOKUP(DermAI_Data[[#This Row],[diagnostic]],Diagnosis_lookup!$A$2:$A$7,Diagnosis_lookup!$B$2:$B$7,"Not Found")</f>
        <v>Actinic keratosis</v>
      </c>
    </row>
    <row r="394" spans="1:32" x14ac:dyDescent="0.25">
      <c r="A394" t="s">
        <v>459</v>
      </c>
      <c r="B394">
        <v>75</v>
      </c>
      <c r="C394" t="s">
        <v>41</v>
      </c>
      <c r="D394" t="s">
        <v>32</v>
      </c>
      <c r="E394" t="s">
        <v>33</v>
      </c>
      <c r="F394" t="s">
        <v>33</v>
      </c>
      <c r="G394" t="s">
        <v>33</v>
      </c>
      <c r="H394" t="s">
        <v>33</v>
      </c>
      <c r="I394" t="s">
        <v>33</v>
      </c>
      <c r="J394" t="s">
        <v>33</v>
      </c>
      <c r="K394" t="s">
        <v>33</v>
      </c>
      <c r="L394" t="s">
        <v>42</v>
      </c>
      <c r="M394" t="s">
        <v>42</v>
      </c>
      <c r="N394">
        <v>3148</v>
      </c>
      <c r="O394">
        <v>0</v>
      </c>
      <c r="P394" t="s">
        <v>66</v>
      </c>
      <c r="Q394">
        <v>0</v>
      </c>
      <c r="R394">
        <v>0</v>
      </c>
      <c r="S394">
        <v>0</v>
      </c>
      <c r="T394" t="s">
        <v>44</v>
      </c>
      <c r="U394" t="s">
        <v>34</v>
      </c>
      <c r="V394" t="s">
        <v>33</v>
      </c>
      <c r="W394" t="s">
        <v>33</v>
      </c>
      <c r="X394" t="s">
        <v>33</v>
      </c>
      <c r="Y394" t="s">
        <v>33</v>
      </c>
      <c r="Z394" t="s">
        <v>33</v>
      </c>
      <c r="AA394" t="s">
        <v>33</v>
      </c>
      <c r="AB394" t="s">
        <v>48</v>
      </c>
      <c r="AC394">
        <v>0</v>
      </c>
      <c r="AD394">
        <v>0</v>
      </c>
      <c r="AE394" t="s">
        <v>39</v>
      </c>
      <c r="AF394" t="str">
        <f>_xlfn.XLOOKUP(DermAI_Data[[#This Row],[diagnostic]],Diagnosis_lookup!$A$2:$A$7,Diagnosis_lookup!$B$2:$B$7,"Not Found")</f>
        <v>Actinic keratosis</v>
      </c>
    </row>
    <row r="395" spans="1:32" x14ac:dyDescent="0.25">
      <c r="A395" t="s">
        <v>460</v>
      </c>
      <c r="B395">
        <v>73</v>
      </c>
      <c r="C395" t="s">
        <v>41</v>
      </c>
      <c r="D395" t="s">
        <v>32</v>
      </c>
      <c r="E395" t="s">
        <v>33</v>
      </c>
      <c r="F395" t="s">
        <v>33</v>
      </c>
      <c r="G395" t="s">
        <v>33</v>
      </c>
      <c r="H395" t="s">
        <v>33</v>
      </c>
      <c r="I395" t="s">
        <v>33</v>
      </c>
      <c r="J395" t="s">
        <v>33</v>
      </c>
      <c r="K395" t="s">
        <v>33</v>
      </c>
      <c r="L395" t="s">
        <v>42</v>
      </c>
      <c r="M395" t="s">
        <v>42</v>
      </c>
      <c r="N395">
        <v>3153</v>
      </c>
      <c r="O395">
        <v>0</v>
      </c>
      <c r="P395" t="s">
        <v>36</v>
      </c>
      <c r="Q395">
        <v>0</v>
      </c>
      <c r="R395">
        <v>0</v>
      </c>
      <c r="S395">
        <v>0</v>
      </c>
      <c r="T395" t="s">
        <v>44</v>
      </c>
      <c r="U395" t="s">
        <v>34</v>
      </c>
      <c r="V395" t="s">
        <v>34</v>
      </c>
      <c r="W395" t="s">
        <v>33</v>
      </c>
      <c r="X395" t="s">
        <v>33</v>
      </c>
      <c r="Y395" t="s">
        <v>33</v>
      </c>
      <c r="Z395" t="s">
        <v>33</v>
      </c>
      <c r="AA395" t="s">
        <v>33</v>
      </c>
      <c r="AB395" t="s">
        <v>48</v>
      </c>
      <c r="AC395">
        <v>0</v>
      </c>
      <c r="AD395">
        <v>0</v>
      </c>
      <c r="AE395" t="s">
        <v>39</v>
      </c>
      <c r="AF395" t="str">
        <f>_xlfn.XLOOKUP(DermAI_Data[[#This Row],[diagnostic]],Diagnosis_lookup!$A$2:$A$7,Diagnosis_lookup!$B$2:$B$7,"Not Found")</f>
        <v>Actinic keratosis</v>
      </c>
    </row>
    <row r="396" spans="1:32" x14ac:dyDescent="0.25">
      <c r="A396" t="s">
        <v>461</v>
      </c>
      <c r="B396">
        <v>63</v>
      </c>
      <c r="C396" t="s">
        <v>41</v>
      </c>
      <c r="D396" t="s">
        <v>32</v>
      </c>
      <c r="E396" t="s">
        <v>33</v>
      </c>
      <c r="F396" t="s">
        <v>33</v>
      </c>
      <c r="G396" t="s">
        <v>33</v>
      </c>
      <c r="H396" t="s">
        <v>33</v>
      </c>
      <c r="I396" t="s">
        <v>33</v>
      </c>
      <c r="J396" t="s">
        <v>33</v>
      </c>
      <c r="K396" t="s">
        <v>33</v>
      </c>
      <c r="L396" t="s">
        <v>42</v>
      </c>
      <c r="M396" t="s">
        <v>42</v>
      </c>
      <c r="N396">
        <v>3159</v>
      </c>
      <c r="O396">
        <v>0</v>
      </c>
      <c r="P396" t="s">
        <v>66</v>
      </c>
      <c r="Q396">
        <v>0</v>
      </c>
      <c r="R396">
        <v>0</v>
      </c>
      <c r="S396">
        <v>0</v>
      </c>
      <c r="T396" t="s">
        <v>44</v>
      </c>
      <c r="U396" t="s">
        <v>33</v>
      </c>
      <c r="V396" t="s">
        <v>33</v>
      </c>
      <c r="W396" t="s">
        <v>33</v>
      </c>
      <c r="X396" t="s">
        <v>33</v>
      </c>
      <c r="Y396" t="s">
        <v>33</v>
      </c>
      <c r="Z396" t="s">
        <v>34</v>
      </c>
      <c r="AA396" t="s">
        <v>33</v>
      </c>
      <c r="AB396" t="s">
        <v>45</v>
      </c>
      <c r="AC396">
        <v>0</v>
      </c>
      <c r="AD396">
        <v>0</v>
      </c>
      <c r="AE396" t="s">
        <v>39</v>
      </c>
      <c r="AF396" t="str">
        <f>_xlfn.XLOOKUP(DermAI_Data[[#This Row],[diagnostic]],Diagnosis_lookup!$A$2:$A$7,Diagnosis_lookup!$B$2:$B$7,"Not Found")</f>
        <v>Seborreic keratosis</v>
      </c>
    </row>
    <row r="397" spans="1:32" x14ac:dyDescent="0.25">
      <c r="A397" t="s">
        <v>462</v>
      </c>
      <c r="B397">
        <v>64</v>
      </c>
      <c r="C397" t="s">
        <v>41</v>
      </c>
      <c r="D397" t="s">
        <v>32</v>
      </c>
      <c r="E397" t="s">
        <v>33</v>
      </c>
      <c r="F397" t="s">
        <v>33</v>
      </c>
      <c r="G397" t="s">
        <v>33</v>
      </c>
      <c r="H397" t="s">
        <v>33</v>
      </c>
      <c r="I397" t="s">
        <v>33</v>
      </c>
      <c r="J397" t="s">
        <v>33</v>
      </c>
      <c r="K397" t="s">
        <v>33</v>
      </c>
      <c r="L397" t="s">
        <v>42</v>
      </c>
      <c r="M397" t="s">
        <v>42</v>
      </c>
      <c r="N397">
        <v>3160</v>
      </c>
      <c r="O397">
        <v>0</v>
      </c>
      <c r="P397" t="s">
        <v>68</v>
      </c>
      <c r="Q397">
        <v>0</v>
      </c>
      <c r="R397">
        <v>0</v>
      </c>
      <c r="S397">
        <v>0</v>
      </c>
      <c r="T397" t="s">
        <v>44</v>
      </c>
      <c r="U397" t="s">
        <v>34</v>
      </c>
      <c r="V397" t="s">
        <v>33</v>
      </c>
      <c r="W397" t="s">
        <v>33</v>
      </c>
      <c r="X397" t="s">
        <v>33</v>
      </c>
      <c r="Y397" t="s">
        <v>33</v>
      </c>
      <c r="Z397" t="s">
        <v>33</v>
      </c>
      <c r="AA397" t="s">
        <v>33</v>
      </c>
      <c r="AB397" t="s">
        <v>48</v>
      </c>
      <c r="AC397">
        <v>0</v>
      </c>
      <c r="AD397">
        <v>0</v>
      </c>
      <c r="AE397" t="s">
        <v>39</v>
      </c>
      <c r="AF397" t="str">
        <f>_xlfn.XLOOKUP(DermAI_Data[[#This Row],[diagnostic]],Diagnosis_lookup!$A$2:$A$7,Diagnosis_lookup!$B$2:$B$7,"Not Found")</f>
        <v>Actinic keratosis</v>
      </c>
    </row>
    <row r="398" spans="1:32" x14ac:dyDescent="0.25">
      <c r="A398" t="s">
        <v>463</v>
      </c>
      <c r="B398">
        <v>66</v>
      </c>
      <c r="C398" t="s">
        <v>41</v>
      </c>
      <c r="D398" t="s">
        <v>32</v>
      </c>
      <c r="E398" t="s">
        <v>33</v>
      </c>
      <c r="F398" t="s">
        <v>33</v>
      </c>
      <c r="G398" t="s">
        <v>33</v>
      </c>
      <c r="H398" t="s">
        <v>33</v>
      </c>
      <c r="I398" t="s">
        <v>33</v>
      </c>
      <c r="J398" t="s">
        <v>33</v>
      </c>
      <c r="K398" t="s">
        <v>33</v>
      </c>
      <c r="L398" t="s">
        <v>42</v>
      </c>
      <c r="M398" t="s">
        <v>42</v>
      </c>
      <c r="N398">
        <v>3173</v>
      </c>
      <c r="O398">
        <v>0</v>
      </c>
      <c r="P398" t="s">
        <v>47</v>
      </c>
      <c r="Q398">
        <v>0</v>
      </c>
      <c r="R398">
        <v>0</v>
      </c>
      <c r="S398">
        <v>0</v>
      </c>
      <c r="T398" t="s">
        <v>44</v>
      </c>
      <c r="U398" t="s">
        <v>34</v>
      </c>
      <c r="V398" t="s">
        <v>33</v>
      </c>
      <c r="W398" t="s">
        <v>33</v>
      </c>
      <c r="X398" t="s">
        <v>33</v>
      </c>
      <c r="Y398" t="s">
        <v>33</v>
      </c>
      <c r="Z398" t="s">
        <v>34</v>
      </c>
      <c r="AA398" t="s">
        <v>33</v>
      </c>
      <c r="AB398" t="s">
        <v>48</v>
      </c>
      <c r="AC398">
        <v>0</v>
      </c>
      <c r="AD398">
        <v>0</v>
      </c>
      <c r="AE398" t="s">
        <v>39</v>
      </c>
      <c r="AF398" t="str">
        <f>_xlfn.XLOOKUP(DermAI_Data[[#This Row],[diagnostic]],Diagnosis_lookup!$A$2:$A$7,Diagnosis_lookup!$B$2:$B$7,"Not Found")</f>
        <v>Actinic keratosis</v>
      </c>
    </row>
    <row r="399" spans="1:32" x14ac:dyDescent="0.25">
      <c r="A399" t="s">
        <v>464</v>
      </c>
      <c r="B399">
        <v>65</v>
      </c>
      <c r="C399" t="s">
        <v>41</v>
      </c>
      <c r="D399" t="s">
        <v>32</v>
      </c>
      <c r="E399" t="s">
        <v>33</v>
      </c>
      <c r="F399" t="s">
        <v>33</v>
      </c>
      <c r="G399" t="s">
        <v>33</v>
      </c>
      <c r="H399" t="s">
        <v>33</v>
      </c>
      <c r="I399" t="s">
        <v>33</v>
      </c>
      <c r="J399" t="s">
        <v>33</v>
      </c>
      <c r="K399" t="s">
        <v>33</v>
      </c>
      <c r="L399" t="s">
        <v>42</v>
      </c>
      <c r="M399" t="s">
        <v>42</v>
      </c>
      <c r="N399">
        <v>3179</v>
      </c>
      <c r="O399">
        <v>0</v>
      </c>
      <c r="P399" t="s">
        <v>36</v>
      </c>
      <c r="Q399">
        <v>0</v>
      </c>
      <c r="R399">
        <v>0</v>
      </c>
      <c r="S399">
        <v>0</v>
      </c>
      <c r="T399" t="s">
        <v>44</v>
      </c>
      <c r="U399" t="s">
        <v>34</v>
      </c>
      <c r="V399" t="s">
        <v>33</v>
      </c>
      <c r="W399" t="s">
        <v>33</v>
      </c>
      <c r="X399" t="s">
        <v>33</v>
      </c>
      <c r="Y399" t="s">
        <v>33</v>
      </c>
      <c r="Z399" t="s">
        <v>34</v>
      </c>
      <c r="AA399" t="s">
        <v>33</v>
      </c>
      <c r="AB399" t="s">
        <v>45</v>
      </c>
      <c r="AC399">
        <v>0</v>
      </c>
      <c r="AD399">
        <v>0</v>
      </c>
      <c r="AE399" t="s">
        <v>39</v>
      </c>
      <c r="AF399" t="str">
        <f>_xlfn.XLOOKUP(DermAI_Data[[#This Row],[diagnostic]],Diagnosis_lookup!$A$2:$A$7,Diagnosis_lookup!$B$2:$B$7,"Not Found")</f>
        <v>Seborreic keratosis</v>
      </c>
    </row>
    <row r="400" spans="1:32" x14ac:dyDescent="0.25">
      <c r="A400" t="s">
        <v>465</v>
      </c>
      <c r="B400">
        <v>41</v>
      </c>
      <c r="C400" t="s">
        <v>58</v>
      </c>
      <c r="D400" t="s">
        <v>32</v>
      </c>
      <c r="E400" t="s">
        <v>33</v>
      </c>
      <c r="F400" t="s">
        <v>33</v>
      </c>
      <c r="G400" t="s">
        <v>33</v>
      </c>
      <c r="H400" t="s">
        <v>33</v>
      </c>
      <c r="I400" t="s">
        <v>33</v>
      </c>
      <c r="J400" t="s">
        <v>33</v>
      </c>
      <c r="K400" t="s">
        <v>33</v>
      </c>
      <c r="L400" t="s">
        <v>42</v>
      </c>
      <c r="M400" t="s">
        <v>42</v>
      </c>
      <c r="N400">
        <v>3189</v>
      </c>
      <c r="O400">
        <v>0</v>
      </c>
      <c r="P400" t="s">
        <v>145</v>
      </c>
      <c r="Q400">
        <v>0</v>
      </c>
      <c r="R400">
        <v>0</v>
      </c>
      <c r="S400">
        <v>0</v>
      </c>
      <c r="T400" t="s">
        <v>44</v>
      </c>
      <c r="U400" t="s">
        <v>33</v>
      </c>
      <c r="V400" t="s">
        <v>34</v>
      </c>
      <c r="W400" t="s">
        <v>33</v>
      </c>
      <c r="X400" t="s">
        <v>33</v>
      </c>
      <c r="Y400" t="s">
        <v>33</v>
      </c>
      <c r="Z400" t="s">
        <v>34</v>
      </c>
      <c r="AA400" t="s">
        <v>33</v>
      </c>
      <c r="AB400" t="s">
        <v>45</v>
      </c>
      <c r="AC400">
        <v>0</v>
      </c>
      <c r="AD400">
        <v>0</v>
      </c>
      <c r="AE400" t="s">
        <v>39</v>
      </c>
      <c r="AF400" t="str">
        <f>_xlfn.XLOOKUP(DermAI_Data[[#This Row],[diagnostic]],Diagnosis_lookup!$A$2:$A$7,Diagnosis_lookup!$B$2:$B$7,"Not Found")</f>
        <v>Seborreic keratosis</v>
      </c>
    </row>
    <row r="401" spans="1:32" x14ac:dyDescent="0.25">
      <c r="A401" t="s">
        <v>466</v>
      </c>
      <c r="B401">
        <v>67</v>
      </c>
      <c r="C401" t="s">
        <v>41</v>
      </c>
      <c r="D401" t="s">
        <v>32</v>
      </c>
      <c r="E401" t="s">
        <v>33</v>
      </c>
      <c r="F401" t="s">
        <v>33</v>
      </c>
      <c r="G401" t="s">
        <v>33</v>
      </c>
      <c r="H401" t="s">
        <v>33</v>
      </c>
      <c r="I401" t="s">
        <v>33</v>
      </c>
      <c r="J401" t="s">
        <v>33</v>
      </c>
      <c r="K401" t="s">
        <v>33</v>
      </c>
      <c r="L401" t="s">
        <v>42</v>
      </c>
      <c r="M401" t="s">
        <v>42</v>
      </c>
      <c r="N401">
        <v>3186</v>
      </c>
      <c r="O401">
        <v>0</v>
      </c>
      <c r="P401" t="s">
        <v>47</v>
      </c>
      <c r="Q401">
        <v>0</v>
      </c>
      <c r="R401">
        <v>0</v>
      </c>
      <c r="S401">
        <v>0</v>
      </c>
      <c r="T401" t="s">
        <v>44</v>
      </c>
      <c r="U401" t="s">
        <v>34</v>
      </c>
      <c r="V401" t="s">
        <v>33</v>
      </c>
      <c r="W401" t="s">
        <v>33</v>
      </c>
      <c r="X401" t="s">
        <v>33</v>
      </c>
      <c r="Y401" t="s">
        <v>33</v>
      </c>
      <c r="Z401" t="s">
        <v>33</v>
      </c>
      <c r="AA401" t="s">
        <v>33</v>
      </c>
      <c r="AB401" t="s">
        <v>48</v>
      </c>
      <c r="AC401">
        <v>0</v>
      </c>
      <c r="AD401">
        <v>0</v>
      </c>
      <c r="AE401" t="s">
        <v>39</v>
      </c>
      <c r="AF401" t="str">
        <f>_xlfn.XLOOKUP(DermAI_Data[[#This Row],[diagnostic]],Diagnosis_lookup!$A$2:$A$7,Diagnosis_lookup!$B$2:$B$7,"Not Found")</f>
        <v>Actinic keratosis</v>
      </c>
    </row>
    <row r="402" spans="1:32" x14ac:dyDescent="0.25">
      <c r="A402" t="s">
        <v>467</v>
      </c>
      <c r="B402">
        <v>35</v>
      </c>
      <c r="C402" t="s">
        <v>58</v>
      </c>
      <c r="D402" t="s">
        <v>32</v>
      </c>
      <c r="E402" t="s">
        <v>33</v>
      </c>
      <c r="F402" t="s">
        <v>33</v>
      </c>
      <c r="G402" t="s">
        <v>33</v>
      </c>
      <c r="H402" t="s">
        <v>33</v>
      </c>
      <c r="I402" t="s">
        <v>33</v>
      </c>
      <c r="J402" t="s">
        <v>33</v>
      </c>
      <c r="K402" t="s">
        <v>33</v>
      </c>
      <c r="L402" t="s">
        <v>42</v>
      </c>
      <c r="M402" t="s">
        <v>42</v>
      </c>
      <c r="N402">
        <v>3202</v>
      </c>
      <c r="O402">
        <v>0</v>
      </c>
      <c r="P402" t="s">
        <v>145</v>
      </c>
      <c r="Q402">
        <v>0</v>
      </c>
      <c r="R402">
        <v>0</v>
      </c>
      <c r="S402">
        <v>0</v>
      </c>
      <c r="T402" t="s">
        <v>44</v>
      </c>
      <c r="U402" t="s">
        <v>33</v>
      </c>
      <c r="V402" t="s">
        <v>34</v>
      </c>
      <c r="W402" t="s">
        <v>33</v>
      </c>
      <c r="X402" t="s">
        <v>33</v>
      </c>
      <c r="Y402" t="s">
        <v>33</v>
      </c>
      <c r="Z402" t="s">
        <v>34</v>
      </c>
      <c r="AA402" t="s">
        <v>33</v>
      </c>
      <c r="AB402" t="s">
        <v>38</v>
      </c>
      <c r="AC402">
        <v>0</v>
      </c>
      <c r="AD402">
        <v>0</v>
      </c>
      <c r="AE402" t="s">
        <v>39</v>
      </c>
      <c r="AF402" t="str">
        <f>_xlfn.XLOOKUP(DermAI_Data[[#This Row],[diagnostic]],Diagnosis_lookup!$A$2:$A$7,Diagnosis_lookup!$B$2:$B$7,"Not Found")</f>
        <v>Melanocytic nevus</v>
      </c>
    </row>
    <row r="403" spans="1:32" x14ac:dyDescent="0.25">
      <c r="A403" t="s">
        <v>468</v>
      </c>
      <c r="B403">
        <v>83</v>
      </c>
      <c r="C403" t="s">
        <v>41</v>
      </c>
      <c r="D403" t="s">
        <v>32</v>
      </c>
      <c r="E403" t="s">
        <v>33</v>
      </c>
      <c r="F403" t="s">
        <v>33</v>
      </c>
      <c r="G403" t="s">
        <v>33</v>
      </c>
      <c r="H403" t="s">
        <v>33</v>
      </c>
      <c r="I403" t="s">
        <v>33</v>
      </c>
      <c r="J403" t="s">
        <v>33</v>
      </c>
      <c r="K403" t="s">
        <v>33</v>
      </c>
      <c r="L403" t="s">
        <v>42</v>
      </c>
      <c r="M403" t="s">
        <v>42</v>
      </c>
      <c r="N403">
        <v>3203</v>
      </c>
      <c r="O403">
        <v>0</v>
      </c>
      <c r="P403" t="s">
        <v>68</v>
      </c>
      <c r="Q403">
        <v>0</v>
      </c>
      <c r="R403">
        <v>0</v>
      </c>
      <c r="S403">
        <v>0</v>
      </c>
      <c r="T403" t="s">
        <v>44</v>
      </c>
      <c r="U403" t="s">
        <v>34</v>
      </c>
      <c r="V403" t="s">
        <v>33</v>
      </c>
      <c r="W403" t="s">
        <v>33</v>
      </c>
      <c r="X403" t="s">
        <v>33</v>
      </c>
      <c r="Y403" t="s">
        <v>33</v>
      </c>
      <c r="Z403" t="s">
        <v>34</v>
      </c>
      <c r="AA403" t="s">
        <v>33</v>
      </c>
      <c r="AB403" t="s">
        <v>45</v>
      </c>
      <c r="AC403">
        <v>0</v>
      </c>
      <c r="AD403">
        <v>0</v>
      </c>
      <c r="AE403" t="s">
        <v>39</v>
      </c>
      <c r="AF403" t="str">
        <f>_xlfn.XLOOKUP(DermAI_Data[[#This Row],[diagnostic]],Diagnosis_lookup!$A$2:$A$7,Diagnosis_lookup!$B$2:$B$7,"Not Found")</f>
        <v>Seborreic keratosis</v>
      </c>
    </row>
    <row r="404" spans="1:32" x14ac:dyDescent="0.25">
      <c r="A404" t="s">
        <v>469</v>
      </c>
      <c r="B404">
        <v>81</v>
      </c>
      <c r="C404" t="s">
        <v>41</v>
      </c>
      <c r="D404" t="s">
        <v>32</v>
      </c>
      <c r="E404" t="s">
        <v>33</v>
      </c>
      <c r="F404" t="s">
        <v>33</v>
      </c>
      <c r="G404" t="s">
        <v>33</v>
      </c>
      <c r="H404" t="s">
        <v>33</v>
      </c>
      <c r="I404" t="s">
        <v>34</v>
      </c>
      <c r="J404" t="s">
        <v>34</v>
      </c>
      <c r="K404" t="s">
        <v>34</v>
      </c>
      <c r="L404" t="s">
        <v>52</v>
      </c>
      <c r="M404" t="s">
        <v>52</v>
      </c>
      <c r="N404">
        <v>267</v>
      </c>
      <c r="O404">
        <v>2</v>
      </c>
      <c r="P404" t="s">
        <v>36</v>
      </c>
      <c r="Q404">
        <v>15</v>
      </c>
      <c r="R404">
        <v>13</v>
      </c>
      <c r="S404">
        <v>14</v>
      </c>
      <c r="T404" t="s">
        <v>54</v>
      </c>
      <c r="U404" t="s">
        <v>34</v>
      </c>
      <c r="V404" t="s">
        <v>34</v>
      </c>
      <c r="W404" t="s">
        <v>34</v>
      </c>
      <c r="X404" t="s">
        <v>33</v>
      </c>
      <c r="Y404" t="s">
        <v>34</v>
      </c>
      <c r="Z404" t="s">
        <v>34</v>
      </c>
      <c r="AA404" t="s">
        <v>34</v>
      </c>
      <c r="AB404" t="s">
        <v>55</v>
      </c>
      <c r="AC404">
        <v>1</v>
      </c>
      <c r="AD404">
        <v>14</v>
      </c>
      <c r="AE404" t="s">
        <v>56</v>
      </c>
      <c r="AF404" t="str">
        <f>_xlfn.XLOOKUP(DermAI_Data[[#This Row],[diagnostic]],Diagnosis_lookup!$A$2:$A$7,Diagnosis_lookup!$B$2:$B$7,"Not Found")</f>
        <v>Basal cell carcinoma</v>
      </c>
    </row>
    <row r="405" spans="1:32" x14ac:dyDescent="0.25">
      <c r="A405" t="s">
        <v>470</v>
      </c>
      <c r="B405">
        <v>77</v>
      </c>
      <c r="C405" t="s">
        <v>41</v>
      </c>
      <c r="D405" t="s">
        <v>32</v>
      </c>
      <c r="E405" t="s">
        <v>33</v>
      </c>
      <c r="F405" t="s">
        <v>33</v>
      </c>
      <c r="G405" t="s">
        <v>33</v>
      </c>
      <c r="H405" t="s">
        <v>33</v>
      </c>
      <c r="I405" t="s">
        <v>33</v>
      </c>
      <c r="J405" t="s">
        <v>33</v>
      </c>
      <c r="K405" t="s">
        <v>33</v>
      </c>
      <c r="L405" t="s">
        <v>42</v>
      </c>
      <c r="M405" t="s">
        <v>42</v>
      </c>
      <c r="N405">
        <v>3208</v>
      </c>
      <c r="O405">
        <v>0</v>
      </c>
      <c r="P405" t="s">
        <v>36</v>
      </c>
      <c r="Q405">
        <v>0</v>
      </c>
      <c r="R405">
        <v>0</v>
      </c>
      <c r="S405">
        <v>0</v>
      </c>
      <c r="T405" t="s">
        <v>44</v>
      </c>
      <c r="U405" t="s">
        <v>34</v>
      </c>
      <c r="V405" t="s">
        <v>33</v>
      </c>
      <c r="W405" t="s">
        <v>33</v>
      </c>
      <c r="X405" t="s">
        <v>33</v>
      </c>
      <c r="Y405" t="s">
        <v>33</v>
      </c>
      <c r="Z405" t="s">
        <v>33</v>
      </c>
      <c r="AA405" t="s">
        <v>33</v>
      </c>
      <c r="AB405" t="s">
        <v>48</v>
      </c>
      <c r="AC405">
        <v>0</v>
      </c>
      <c r="AD405">
        <v>0</v>
      </c>
      <c r="AE405" t="s">
        <v>39</v>
      </c>
      <c r="AF405" t="str">
        <f>_xlfn.XLOOKUP(DermAI_Data[[#This Row],[diagnostic]],Diagnosis_lookup!$A$2:$A$7,Diagnosis_lookup!$B$2:$B$7,"Not Found")</f>
        <v>Actinic keratosis</v>
      </c>
    </row>
    <row r="406" spans="1:32" x14ac:dyDescent="0.25">
      <c r="A406" t="s">
        <v>471</v>
      </c>
      <c r="B406">
        <v>53</v>
      </c>
      <c r="C406" t="s">
        <v>51</v>
      </c>
      <c r="D406" t="s">
        <v>32</v>
      </c>
      <c r="E406" t="s">
        <v>33</v>
      </c>
      <c r="F406" t="s">
        <v>33</v>
      </c>
      <c r="G406" t="s">
        <v>33</v>
      </c>
      <c r="H406" t="s">
        <v>33</v>
      </c>
      <c r="I406" t="s">
        <v>33</v>
      </c>
      <c r="J406" t="s">
        <v>33</v>
      </c>
      <c r="K406" t="s">
        <v>33</v>
      </c>
      <c r="L406" t="s">
        <v>42</v>
      </c>
      <c r="M406" t="s">
        <v>42</v>
      </c>
      <c r="N406">
        <v>3219</v>
      </c>
      <c r="O406">
        <v>0</v>
      </c>
      <c r="P406" t="s">
        <v>66</v>
      </c>
      <c r="Q406">
        <v>0</v>
      </c>
      <c r="R406">
        <v>0</v>
      </c>
      <c r="S406">
        <v>0</v>
      </c>
      <c r="T406" t="s">
        <v>44</v>
      </c>
      <c r="U406" t="s">
        <v>33</v>
      </c>
      <c r="V406" t="s">
        <v>33</v>
      </c>
      <c r="W406" t="s">
        <v>33</v>
      </c>
      <c r="X406" t="s">
        <v>33</v>
      </c>
      <c r="Y406" t="s">
        <v>33</v>
      </c>
      <c r="Z406" t="s">
        <v>34</v>
      </c>
      <c r="AA406" t="s">
        <v>33</v>
      </c>
      <c r="AB406" t="s">
        <v>45</v>
      </c>
      <c r="AC406">
        <v>0</v>
      </c>
      <c r="AD406">
        <v>0</v>
      </c>
      <c r="AE406" t="s">
        <v>39</v>
      </c>
      <c r="AF406" t="str">
        <f>_xlfn.XLOOKUP(DermAI_Data[[#This Row],[diagnostic]],Diagnosis_lookup!$A$2:$A$7,Diagnosis_lookup!$B$2:$B$7,"Not Found")</f>
        <v>Seborreic keratosis</v>
      </c>
    </row>
    <row r="407" spans="1:32" x14ac:dyDescent="0.25">
      <c r="A407" t="s">
        <v>472</v>
      </c>
      <c r="B407">
        <v>53</v>
      </c>
      <c r="C407" t="s">
        <v>51</v>
      </c>
      <c r="D407" t="s">
        <v>32</v>
      </c>
      <c r="E407" t="s">
        <v>33</v>
      </c>
      <c r="F407" t="s">
        <v>33</v>
      </c>
      <c r="G407" t="s">
        <v>33</v>
      </c>
      <c r="H407" t="s">
        <v>33</v>
      </c>
      <c r="I407" t="s">
        <v>33</v>
      </c>
      <c r="J407" t="s">
        <v>33</v>
      </c>
      <c r="K407" t="s">
        <v>33</v>
      </c>
      <c r="L407" t="s">
        <v>42</v>
      </c>
      <c r="M407" t="s">
        <v>42</v>
      </c>
      <c r="N407">
        <v>3214</v>
      </c>
      <c r="O407">
        <v>0</v>
      </c>
      <c r="P407" t="s">
        <v>47</v>
      </c>
      <c r="Q407">
        <v>0</v>
      </c>
      <c r="R407">
        <v>0</v>
      </c>
      <c r="S407">
        <v>0</v>
      </c>
      <c r="T407" t="s">
        <v>44</v>
      </c>
      <c r="U407" t="s">
        <v>34</v>
      </c>
      <c r="V407" t="s">
        <v>33</v>
      </c>
      <c r="W407" t="s">
        <v>33</v>
      </c>
      <c r="X407" t="s">
        <v>33</v>
      </c>
      <c r="Y407" t="s">
        <v>33</v>
      </c>
      <c r="Z407" t="s">
        <v>33</v>
      </c>
      <c r="AA407" t="s">
        <v>33</v>
      </c>
      <c r="AB407" t="s">
        <v>48</v>
      </c>
      <c r="AC407">
        <v>0</v>
      </c>
      <c r="AD407">
        <v>0</v>
      </c>
      <c r="AE407" t="s">
        <v>39</v>
      </c>
      <c r="AF407" t="str">
        <f>_xlfn.XLOOKUP(DermAI_Data[[#This Row],[diagnostic]],Diagnosis_lookup!$A$2:$A$7,Diagnosis_lookup!$B$2:$B$7,"Not Found")</f>
        <v>Actinic keratosis</v>
      </c>
    </row>
    <row r="408" spans="1:32" x14ac:dyDescent="0.25">
      <c r="A408" t="s">
        <v>473</v>
      </c>
      <c r="B408">
        <v>39</v>
      </c>
      <c r="C408" t="s">
        <v>58</v>
      </c>
      <c r="D408" t="s">
        <v>32</v>
      </c>
      <c r="E408" t="s">
        <v>33</v>
      </c>
      <c r="F408" t="s">
        <v>33</v>
      </c>
      <c r="G408" t="s">
        <v>33</v>
      </c>
      <c r="H408" t="s">
        <v>33</v>
      </c>
      <c r="I408" t="s">
        <v>33</v>
      </c>
      <c r="J408" t="s">
        <v>33</v>
      </c>
      <c r="K408" t="s">
        <v>33</v>
      </c>
      <c r="L408" t="s">
        <v>42</v>
      </c>
      <c r="M408" t="s">
        <v>42</v>
      </c>
      <c r="N408">
        <v>3218</v>
      </c>
      <c r="O408">
        <v>0</v>
      </c>
      <c r="P408" t="s">
        <v>36</v>
      </c>
      <c r="Q408">
        <v>0</v>
      </c>
      <c r="R408">
        <v>0</v>
      </c>
      <c r="S408">
        <v>0</v>
      </c>
      <c r="T408" t="s">
        <v>44</v>
      </c>
      <c r="U408" t="s">
        <v>33</v>
      </c>
      <c r="V408" t="s">
        <v>33</v>
      </c>
      <c r="W408" t="s">
        <v>33</v>
      </c>
      <c r="X408" t="s">
        <v>33</v>
      </c>
      <c r="Y408" t="s">
        <v>33</v>
      </c>
      <c r="Z408" t="s">
        <v>34</v>
      </c>
      <c r="AA408" t="s">
        <v>33</v>
      </c>
      <c r="AB408" t="s">
        <v>45</v>
      </c>
      <c r="AC408">
        <v>0</v>
      </c>
      <c r="AD408">
        <v>0</v>
      </c>
      <c r="AE408" t="s">
        <v>39</v>
      </c>
      <c r="AF408" t="str">
        <f>_xlfn.XLOOKUP(DermAI_Data[[#This Row],[diagnostic]],Diagnosis_lookup!$A$2:$A$7,Diagnosis_lookup!$B$2:$B$7,"Not Found")</f>
        <v>Seborreic keratosis</v>
      </c>
    </row>
    <row r="409" spans="1:32" x14ac:dyDescent="0.25">
      <c r="A409" t="s">
        <v>474</v>
      </c>
      <c r="B409">
        <v>47</v>
      </c>
      <c r="C409" t="s">
        <v>51</v>
      </c>
      <c r="D409" t="s">
        <v>32</v>
      </c>
      <c r="E409" t="s">
        <v>33</v>
      </c>
      <c r="F409" t="s">
        <v>33</v>
      </c>
      <c r="G409" t="s">
        <v>33</v>
      </c>
      <c r="H409" t="s">
        <v>33</v>
      </c>
      <c r="I409" t="s">
        <v>33</v>
      </c>
      <c r="J409" t="s">
        <v>33</v>
      </c>
      <c r="K409" t="s">
        <v>33</v>
      </c>
      <c r="L409" t="s">
        <v>42</v>
      </c>
      <c r="M409" t="s">
        <v>42</v>
      </c>
      <c r="N409">
        <v>3222</v>
      </c>
      <c r="O409">
        <v>0</v>
      </c>
      <c r="P409" t="s">
        <v>47</v>
      </c>
      <c r="Q409">
        <v>0</v>
      </c>
      <c r="R409">
        <v>0</v>
      </c>
      <c r="S409">
        <v>0</v>
      </c>
      <c r="T409" t="s">
        <v>44</v>
      </c>
      <c r="U409" t="s">
        <v>34</v>
      </c>
      <c r="V409" t="s">
        <v>33</v>
      </c>
      <c r="W409" t="s">
        <v>33</v>
      </c>
      <c r="X409" t="s">
        <v>33</v>
      </c>
      <c r="Y409" t="s">
        <v>33</v>
      </c>
      <c r="Z409" t="s">
        <v>33</v>
      </c>
      <c r="AA409" t="s">
        <v>33</v>
      </c>
      <c r="AB409" t="s">
        <v>48</v>
      </c>
      <c r="AC409">
        <v>0</v>
      </c>
      <c r="AD409">
        <v>0</v>
      </c>
      <c r="AE409" t="s">
        <v>39</v>
      </c>
      <c r="AF409" t="str">
        <f>_xlfn.XLOOKUP(DermAI_Data[[#This Row],[diagnostic]],Diagnosis_lookup!$A$2:$A$7,Diagnosis_lookup!$B$2:$B$7,"Not Found")</f>
        <v>Actinic keratosis</v>
      </c>
    </row>
    <row r="410" spans="1:32" x14ac:dyDescent="0.25">
      <c r="A410" t="s">
        <v>475</v>
      </c>
      <c r="B410">
        <v>45</v>
      </c>
      <c r="C410" t="s">
        <v>51</v>
      </c>
      <c r="D410" t="s">
        <v>32</v>
      </c>
      <c r="E410" t="s">
        <v>33</v>
      </c>
      <c r="F410" t="s">
        <v>33</v>
      </c>
      <c r="G410" t="s">
        <v>33</v>
      </c>
      <c r="H410" t="s">
        <v>33</v>
      </c>
      <c r="I410" t="s">
        <v>33</v>
      </c>
      <c r="J410" t="s">
        <v>33</v>
      </c>
      <c r="K410" t="s">
        <v>33</v>
      </c>
      <c r="L410" t="s">
        <v>42</v>
      </c>
      <c r="M410" t="s">
        <v>42</v>
      </c>
      <c r="N410">
        <v>3228</v>
      </c>
      <c r="O410">
        <v>0</v>
      </c>
      <c r="P410" t="s">
        <v>47</v>
      </c>
      <c r="Q410">
        <v>0</v>
      </c>
      <c r="R410">
        <v>0</v>
      </c>
      <c r="S410">
        <v>0</v>
      </c>
      <c r="T410" t="s">
        <v>44</v>
      </c>
      <c r="U410" t="s">
        <v>34</v>
      </c>
      <c r="V410" t="s">
        <v>33</v>
      </c>
      <c r="W410" t="s">
        <v>33</v>
      </c>
      <c r="X410" t="s">
        <v>33</v>
      </c>
      <c r="Y410" t="s">
        <v>33</v>
      </c>
      <c r="Z410" t="s">
        <v>34</v>
      </c>
      <c r="AA410" t="s">
        <v>33</v>
      </c>
      <c r="AB410" t="s">
        <v>48</v>
      </c>
      <c r="AC410">
        <v>0</v>
      </c>
      <c r="AD410">
        <v>0</v>
      </c>
      <c r="AE410" t="s">
        <v>39</v>
      </c>
      <c r="AF410" t="str">
        <f>_xlfn.XLOOKUP(DermAI_Data[[#This Row],[diagnostic]],Diagnosis_lookup!$A$2:$A$7,Diagnosis_lookup!$B$2:$B$7,"Not Found")</f>
        <v>Actinic keratosis</v>
      </c>
    </row>
    <row r="411" spans="1:32" x14ac:dyDescent="0.25">
      <c r="A411" t="s">
        <v>476</v>
      </c>
      <c r="B411">
        <v>89</v>
      </c>
      <c r="C411" t="s">
        <v>41</v>
      </c>
      <c r="D411" t="s">
        <v>32</v>
      </c>
      <c r="E411" t="s">
        <v>33</v>
      </c>
      <c r="F411" t="s">
        <v>33</v>
      </c>
      <c r="G411" t="s">
        <v>33</v>
      </c>
      <c r="H411" t="s">
        <v>33</v>
      </c>
      <c r="I411" t="s">
        <v>33</v>
      </c>
      <c r="J411" t="s">
        <v>33</v>
      </c>
      <c r="K411" t="s">
        <v>33</v>
      </c>
      <c r="L411" t="s">
        <v>42</v>
      </c>
      <c r="M411" t="s">
        <v>42</v>
      </c>
      <c r="N411">
        <v>3233</v>
      </c>
      <c r="O411">
        <v>0</v>
      </c>
      <c r="P411" t="s">
        <v>81</v>
      </c>
      <c r="Q411">
        <v>0</v>
      </c>
      <c r="R411">
        <v>0</v>
      </c>
      <c r="S411">
        <v>0</v>
      </c>
      <c r="T411" t="s">
        <v>44</v>
      </c>
      <c r="U411" t="s">
        <v>34</v>
      </c>
      <c r="V411" t="s">
        <v>33</v>
      </c>
      <c r="W411" t="s">
        <v>33</v>
      </c>
      <c r="X411" t="s">
        <v>33</v>
      </c>
      <c r="Y411" t="s">
        <v>33</v>
      </c>
      <c r="Z411" t="s">
        <v>34</v>
      </c>
      <c r="AA411" t="s">
        <v>33</v>
      </c>
      <c r="AB411" t="s">
        <v>48</v>
      </c>
      <c r="AC411">
        <v>0</v>
      </c>
      <c r="AD411">
        <v>0</v>
      </c>
      <c r="AE411" t="s">
        <v>39</v>
      </c>
      <c r="AF411" t="str">
        <f>_xlfn.XLOOKUP(DermAI_Data[[#This Row],[diagnostic]],Diagnosis_lookup!$A$2:$A$7,Diagnosis_lookup!$B$2:$B$7,"Not Found")</f>
        <v>Actinic keratosis</v>
      </c>
    </row>
    <row r="412" spans="1:32" x14ac:dyDescent="0.25">
      <c r="A412" t="s">
        <v>477</v>
      </c>
      <c r="B412">
        <v>79</v>
      </c>
      <c r="C412" t="s">
        <v>41</v>
      </c>
      <c r="D412" t="s">
        <v>32</v>
      </c>
      <c r="E412" t="s">
        <v>33</v>
      </c>
      <c r="F412" t="s">
        <v>33</v>
      </c>
      <c r="G412" t="s">
        <v>33</v>
      </c>
      <c r="H412" t="s">
        <v>33</v>
      </c>
      <c r="I412" t="s">
        <v>33</v>
      </c>
      <c r="J412" t="s">
        <v>33</v>
      </c>
      <c r="K412" t="s">
        <v>33</v>
      </c>
      <c r="L412" t="s">
        <v>42</v>
      </c>
      <c r="M412" t="s">
        <v>42</v>
      </c>
      <c r="N412">
        <v>3234</v>
      </c>
      <c r="O412">
        <v>0</v>
      </c>
      <c r="P412" t="s">
        <v>36</v>
      </c>
      <c r="Q412">
        <v>0</v>
      </c>
      <c r="R412">
        <v>0</v>
      </c>
      <c r="S412">
        <v>0</v>
      </c>
      <c r="T412" t="s">
        <v>44</v>
      </c>
      <c r="U412" t="s">
        <v>34</v>
      </c>
      <c r="V412" t="s">
        <v>33</v>
      </c>
      <c r="W412" t="s">
        <v>33</v>
      </c>
      <c r="X412" t="s">
        <v>33</v>
      </c>
      <c r="Y412" t="s">
        <v>33</v>
      </c>
      <c r="Z412" t="s">
        <v>33</v>
      </c>
      <c r="AA412" t="s">
        <v>33</v>
      </c>
      <c r="AB412" t="s">
        <v>48</v>
      </c>
      <c r="AC412">
        <v>0</v>
      </c>
      <c r="AD412">
        <v>0</v>
      </c>
      <c r="AE412" t="s">
        <v>39</v>
      </c>
      <c r="AF412" t="str">
        <f>_xlfn.XLOOKUP(DermAI_Data[[#This Row],[diagnostic]],Diagnosis_lookup!$A$2:$A$7,Diagnosis_lookup!$B$2:$B$7,"Not Found")</f>
        <v>Actinic keratosis</v>
      </c>
    </row>
    <row r="413" spans="1:32" x14ac:dyDescent="0.25">
      <c r="A413" t="s">
        <v>478</v>
      </c>
      <c r="B413">
        <v>69</v>
      </c>
      <c r="C413" t="s">
        <v>41</v>
      </c>
      <c r="D413" t="s">
        <v>32</v>
      </c>
      <c r="E413" t="s">
        <v>33</v>
      </c>
      <c r="F413" t="s">
        <v>33</v>
      </c>
      <c r="G413" t="s">
        <v>33</v>
      </c>
      <c r="H413" t="s">
        <v>33</v>
      </c>
      <c r="I413" t="s">
        <v>33</v>
      </c>
      <c r="J413" t="s">
        <v>33</v>
      </c>
      <c r="K413" t="s">
        <v>33</v>
      </c>
      <c r="L413" t="s">
        <v>42</v>
      </c>
      <c r="M413" t="s">
        <v>42</v>
      </c>
      <c r="N413">
        <v>3235</v>
      </c>
      <c r="O413">
        <v>0</v>
      </c>
      <c r="P413" t="s">
        <v>43</v>
      </c>
      <c r="Q413">
        <v>0</v>
      </c>
      <c r="R413">
        <v>0</v>
      </c>
      <c r="S413">
        <v>0</v>
      </c>
      <c r="T413" t="s">
        <v>44</v>
      </c>
      <c r="U413" t="s">
        <v>34</v>
      </c>
      <c r="V413" t="s">
        <v>33</v>
      </c>
      <c r="W413" t="s">
        <v>33</v>
      </c>
      <c r="X413" t="s">
        <v>33</v>
      </c>
      <c r="Y413" t="s">
        <v>33</v>
      </c>
      <c r="Z413" t="s">
        <v>33</v>
      </c>
      <c r="AA413" t="s">
        <v>33</v>
      </c>
      <c r="AB413" t="s">
        <v>48</v>
      </c>
      <c r="AC413">
        <v>0</v>
      </c>
      <c r="AD413">
        <v>0</v>
      </c>
      <c r="AE413" t="s">
        <v>39</v>
      </c>
      <c r="AF413" t="str">
        <f>_xlfn.XLOOKUP(DermAI_Data[[#This Row],[diagnostic]],Diagnosis_lookup!$A$2:$A$7,Diagnosis_lookup!$B$2:$B$7,"Not Found")</f>
        <v>Actinic keratosis</v>
      </c>
    </row>
    <row r="414" spans="1:32" x14ac:dyDescent="0.25">
      <c r="A414" t="s">
        <v>479</v>
      </c>
      <c r="B414">
        <v>73</v>
      </c>
      <c r="C414" t="s">
        <v>41</v>
      </c>
      <c r="D414" t="s">
        <v>32</v>
      </c>
      <c r="E414" t="s">
        <v>33</v>
      </c>
      <c r="F414" t="s">
        <v>33</v>
      </c>
      <c r="G414" t="s">
        <v>33</v>
      </c>
      <c r="H414" t="s">
        <v>33</v>
      </c>
      <c r="I414" t="s">
        <v>33</v>
      </c>
      <c r="J414" t="s">
        <v>33</v>
      </c>
      <c r="K414" t="s">
        <v>33</v>
      </c>
      <c r="L414" t="s">
        <v>42</v>
      </c>
      <c r="M414" t="s">
        <v>42</v>
      </c>
      <c r="N414">
        <v>3236</v>
      </c>
      <c r="O414">
        <v>0</v>
      </c>
      <c r="P414" t="s">
        <v>63</v>
      </c>
      <c r="Q414">
        <v>0</v>
      </c>
      <c r="R414">
        <v>0</v>
      </c>
      <c r="S414">
        <v>0</v>
      </c>
      <c r="T414" t="s">
        <v>44</v>
      </c>
      <c r="U414" t="s">
        <v>33</v>
      </c>
      <c r="V414" t="s">
        <v>34</v>
      </c>
      <c r="W414" t="s">
        <v>33</v>
      </c>
      <c r="X414" t="s">
        <v>33</v>
      </c>
      <c r="Y414" t="s">
        <v>33</v>
      </c>
      <c r="Z414" t="s">
        <v>34</v>
      </c>
      <c r="AA414" t="s">
        <v>33</v>
      </c>
      <c r="AB414" t="s">
        <v>45</v>
      </c>
      <c r="AC414">
        <v>0</v>
      </c>
      <c r="AD414">
        <v>0</v>
      </c>
      <c r="AE414" t="s">
        <v>39</v>
      </c>
      <c r="AF414" t="str">
        <f>_xlfn.XLOOKUP(DermAI_Data[[#This Row],[diagnostic]],Diagnosis_lookup!$A$2:$A$7,Diagnosis_lookup!$B$2:$B$7,"Not Found")</f>
        <v>Seborreic keratosis</v>
      </c>
    </row>
    <row r="415" spans="1:32" x14ac:dyDescent="0.25">
      <c r="A415" t="s">
        <v>480</v>
      </c>
      <c r="B415">
        <v>60</v>
      </c>
      <c r="C415" t="s">
        <v>41</v>
      </c>
      <c r="D415" t="s">
        <v>32</v>
      </c>
      <c r="E415" t="s">
        <v>33</v>
      </c>
      <c r="F415" t="s">
        <v>33</v>
      </c>
      <c r="G415" t="s">
        <v>33</v>
      </c>
      <c r="H415" t="s">
        <v>33</v>
      </c>
      <c r="I415" t="s">
        <v>33</v>
      </c>
      <c r="J415" t="s">
        <v>33</v>
      </c>
      <c r="K415" t="s">
        <v>33</v>
      </c>
      <c r="L415" t="s">
        <v>42</v>
      </c>
      <c r="M415" t="s">
        <v>42</v>
      </c>
      <c r="N415">
        <v>3237</v>
      </c>
      <c r="O415">
        <v>0</v>
      </c>
      <c r="P415" t="s">
        <v>66</v>
      </c>
      <c r="Q415">
        <v>0</v>
      </c>
      <c r="R415">
        <v>0</v>
      </c>
      <c r="S415">
        <v>0</v>
      </c>
      <c r="T415" t="s">
        <v>44</v>
      </c>
      <c r="U415" t="s">
        <v>33</v>
      </c>
      <c r="V415" t="s">
        <v>34</v>
      </c>
      <c r="W415" t="s">
        <v>33</v>
      </c>
      <c r="X415" t="s">
        <v>33</v>
      </c>
      <c r="Y415" t="s">
        <v>33</v>
      </c>
      <c r="Z415" t="s">
        <v>34</v>
      </c>
      <c r="AA415" t="s">
        <v>33</v>
      </c>
      <c r="AB415" t="s">
        <v>38</v>
      </c>
      <c r="AC415">
        <v>0</v>
      </c>
      <c r="AD415">
        <v>0</v>
      </c>
      <c r="AE415" t="s">
        <v>39</v>
      </c>
      <c r="AF415" t="str">
        <f>_xlfn.XLOOKUP(DermAI_Data[[#This Row],[diagnostic]],Diagnosis_lookup!$A$2:$A$7,Diagnosis_lookup!$B$2:$B$7,"Not Found")</f>
        <v>Melanocytic nevus</v>
      </c>
    </row>
    <row r="416" spans="1:32" x14ac:dyDescent="0.25">
      <c r="A416" t="s">
        <v>481</v>
      </c>
      <c r="B416">
        <v>29</v>
      </c>
      <c r="C416" t="s">
        <v>31</v>
      </c>
      <c r="D416" t="s">
        <v>32</v>
      </c>
      <c r="E416" t="s">
        <v>33</v>
      </c>
      <c r="F416" t="s">
        <v>33</v>
      </c>
      <c r="G416" t="s">
        <v>33</v>
      </c>
      <c r="H416" t="s">
        <v>33</v>
      </c>
      <c r="I416" t="s">
        <v>33</v>
      </c>
      <c r="J416" t="s">
        <v>33</v>
      </c>
      <c r="K416" t="s">
        <v>33</v>
      </c>
      <c r="L416" t="s">
        <v>42</v>
      </c>
      <c r="M416" t="s">
        <v>42</v>
      </c>
      <c r="N416">
        <v>3239</v>
      </c>
      <c r="O416">
        <v>0</v>
      </c>
      <c r="P416" t="s">
        <v>53</v>
      </c>
      <c r="Q416">
        <v>0</v>
      </c>
      <c r="R416">
        <v>0</v>
      </c>
      <c r="S416">
        <v>0</v>
      </c>
      <c r="T416" t="s">
        <v>44</v>
      </c>
      <c r="U416" t="s">
        <v>33</v>
      </c>
      <c r="V416" t="s">
        <v>33</v>
      </c>
      <c r="W416" t="s">
        <v>33</v>
      </c>
      <c r="X416" t="s">
        <v>33</v>
      </c>
      <c r="Y416" t="s">
        <v>33</v>
      </c>
      <c r="Z416" t="s">
        <v>34</v>
      </c>
      <c r="AA416" t="s">
        <v>33</v>
      </c>
      <c r="AB416" t="s">
        <v>38</v>
      </c>
      <c r="AC416">
        <v>0</v>
      </c>
      <c r="AD416">
        <v>0</v>
      </c>
      <c r="AE416" t="s">
        <v>39</v>
      </c>
      <c r="AF416" t="str">
        <f>_xlfn.XLOOKUP(DermAI_Data[[#This Row],[diagnostic]],Diagnosis_lookup!$A$2:$A$7,Diagnosis_lookup!$B$2:$B$7,"Not Found")</f>
        <v>Melanocytic nevus</v>
      </c>
    </row>
    <row r="417" spans="1:32" x14ac:dyDescent="0.25">
      <c r="A417" t="s">
        <v>482</v>
      </c>
      <c r="B417">
        <v>72</v>
      </c>
      <c r="C417" t="s">
        <v>41</v>
      </c>
      <c r="D417" t="s">
        <v>32</v>
      </c>
      <c r="E417" t="s">
        <v>33</v>
      </c>
      <c r="F417" t="s">
        <v>33</v>
      </c>
      <c r="G417" t="s">
        <v>33</v>
      </c>
      <c r="H417" t="s">
        <v>33</v>
      </c>
      <c r="I417" t="s">
        <v>33</v>
      </c>
      <c r="J417" t="s">
        <v>33</v>
      </c>
      <c r="K417" t="s">
        <v>33</v>
      </c>
      <c r="L417" t="s">
        <v>42</v>
      </c>
      <c r="M417" t="s">
        <v>42</v>
      </c>
      <c r="N417">
        <v>3240</v>
      </c>
      <c r="O417">
        <v>0</v>
      </c>
      <c r="P417" t="s">
        <v>47</v>
      </c>
      <c r="Q417">
        <v>0</v>
      </c>
      <c r="R417">
        <v>0</v>
      </c>
      <c r="S417">
        <v>0</v>
      </c>
      <c r="T417" t="s">
        <v>44</v>
      </c>
      <c r="U417" t="s">
        <v>34</v>
      </c>
      <c r="V417" t="s">
        <v>34</v>
      </c>
      <c r="W417" t="s">
        <v>33</v>
      </c>
      <c r="X417" t="s">
        <v>33</v>
      </c>
      <c r="Y417" t="s">
        <v>33</v>
      </c>
      <c r="Z417" t="s">
        <v>34</v>
      </c>
      <c r="AA417" t="s">
        <v>33</v>
      </c>
      <c r="AB417" t="s">
        <v>45</v>
      </c>
      <c r="AC417">
        <v>0</v>
      </c>
      <c r="AD417">
        <v>0</v>
      </c>
      <c r="AE417" t="s">
        <v>39</v>
      </c>
      <c r="AF417" t="str">
        <f>_xlfn.XLOOKUP(DermAI_Data[[#This Row],[diagnostic]],Diagnosis_lookup!$A$2:$A$7,Diagnosis_lookup!$B$2:$B$7,"Not Found")</f>
        <v>Seborreic keratosis</v>
      </c>
    </row>
    <row r="418" spans="1:32" x14ac:dyDescent="0.25">
      <c r="A418" t="s">
        <v>483</v>
      </c>
      <c r="B418">
        <v>21</v>
      </c>
      <c r="C418" t="s">
        <v>31</v>
      </c>
      <c r="D418" t="s">
        <v>32</v>
      </c>
      <c r="E418" t="s">
        <v>33</v>
      </c>
      <c r="F418" t="s">
        <v>33</v>
      </c>
      <c r="G418" t="s">
        <v>33</v>
      </c>
      <c r="H418" t="s">
        <v>33</v>
      </c>
      <c r="I418" t="s">
        <v>33</v>
      </c>
      <c r="J418" t="s">
        <v>33</v>
      </c>
      <c r="K418" t="s">
        <v>33</v>
      </c>
      <c r="L418" t="s">
        <v>42</v>
      </c>
      <c r="M418" t="s">
        <v>42</v>
      </c>
      <c r="N418">
        <v>3242</v>
      </c>
      <c r="O418">
        <v>0</v>
      </c>
      <c r="P418" t="s">
        <v>110</v>
      </c>
      <c r="Q418">
        <v>0</v>
      </c>
      <c r="R418">
        <v>0</v>
      </c>
      <c r="S418">
        <v>0</v>
      </c>
      <c r="T418" t="s">
        <v>44</v>
      </c>
      <c r="U418" t="s">
        <v>33</v>
      </c>
      <c r="V418" t="s">
        <v>34</v>
      </c>
      <c r="W418" t="s">
        <v>33</v>
      </c>
      <c r="X418" t="s">
        <v>33</v>
      </c>
      <c r="Y418" t="s">
        <v>33</v>
      </c>
      <c r="Z418" t="s">
        <v>34</v>
      </c>
      <c r="AA418" t="s">
        <v>33</v>
      </c>
      <c r="AB418" t="s">
        <v>38</v>
      </c>
      <c r="AC418">
        <v>0</v>
      </c>
      <c r="AD418">
        <v>0</v>
      </c>
      <c r="AE418" t="s">
        <v>39</v>
      </c>
      <c r="AF418" t="str">
        <f>_xlfn.XLOOKUP(DermAI_Data[[#This Row],[diagnostic]],Diagnosis_lookup!$A$2:$A$7,Diagnosis_lookup!$B$2:$B$7,"Not Found")</f>
        <v>Melanocytic nevus</v>
      </c>
    </row>
    <row r="419" spans="1:32" x14ac:dyDescent="0.25">
      <c r="A419" t="s">
        <v>484</v>
      </c>
      <c r="B419">
        <v>70</v>
      </c>
      <c r="C419" t="s">
        <v>41</v>
      </c>
      <c r="D419" t="s">
        <v>32</v>
      </c>
      <c r="E419" t="s">
        <v>33</v>
      </c>
      <c r="F419" t="s">
        <v>33</v>
      </c>
      <c r="G419" t="s">
        <v>33</v>
      </c>
      <c r="H419" t="s">
        <v>33</v>
      </c>
      <c r="I419" t="s">
        <v>33</v>
      </c>
      <c r="J419" t="s">
        <v>33</v>
      </c>
      <c r="K419" t="s">
        <v>33</v>
      </c>
      <c r="L419" t="s">
        <v>42</v>
      </c>
      <c r="M419" t="s">
        <v>42</v>
      </c>
      <c r="N419">
        <v>3246</v>
      </c>
      <c r="O419">
        <v>0</v>
      </c>
      <c r="P419" t="s">
        <v>47</v>
      </c>
      <c r="Q419">
        <v>0</v>
      </c>
      <c r="R419">
        <v>0</v>
      </c>
      <c r="S419">
        <v>0</v>
      </c>
      <c r="T419" t="s">
        <v>44</v>
      </c>
      <c r="U419" t="s">
        <v>34</v>
      </c>
      <c r="V419" t="s">
        <v>33</v>
      </c>
      <c r="W419" t="s">
        <v>33</v>
      </c>
      <c r="X419" t="s">
        <v>33</v>
      </c>
      <c r="Y419" t="s">
        <v>33</v>
      </c>
      <c r="Z419" t="s">
        <v>34</v>
      </c>
      <c r="AA419" t="s">
        <v>33</v>
      </c>
      <c r="AB419" t="s">
        <v>48</v>
      </c>
      <c r="AC419">
        <v>0</v>
      </c>
      <c r="AD419">
        <v>0</v>
      </c>
      <c r="AE419" t="s">
        <v>39</v>
      </c>
      <c r="AF419" t="str">
        <f>_xlfn.XLOOKUP(DermAI_Data[[#This Row],[diagnostic]],Diagnosis_lookup!$A$2:$A$7,Diagnosis_lookup!$B$2:$B$7,"Not Found")</f>
        <v>Actinic keratosis</v>
      </c>
    </row>
    <row r="420" spans="1:32" x14ac:dyDescent="0.25">
      <c r="A420" t="s">
        <v>485</v>
      </c>
      <c r="B420">
        <v>73</v>
      </c>
      <c r="C420" t="s">
        <v>41</v>
      </c>
      <c r="D420" t="s">
        <v>32</v>
      </c>
      <c r="E420" t="s">
        <v>33</v>
      </c>
      <c r="F420" t="s">
        <v>33</v>
      </c>
      <c r="G420" t="s">
        <v>33</v>
      </c>
      <c r="H420" t="s">
        <v>33</v>
      </c>
      <c r="I420" t="s">
        <v>33</v>
      </c>
      <c r="J420" t="s">
        <v>33</v>
      </c>
      <c r="K420" t="s">
        <v>33</v>
      </c>
      <c r="L420" t="s">
        <v>42</v>
      </c>
      <c r="M420" t="s">
        <v>42</v>
      </c>
      <c r="N420">
        <v>3260</v>
      </c>
      <c r="O420">
        <v>0</v>
      </c>
      <c r="P420" t="s">
        <v>36</v>
      </c>
      <c r="Q420">
        <v>0</v>
      </c>
      <c r="R420">
        <v>0</v>
      </c>
      <c r="S420">
        <v>0</v>
      </c>
      <c r="T420" t="s">
        <v>44</v>
      </c>
      <c r="U420" t="s">
        <v>34</v>
      </c>
      <c r="V420" t="s">
        <v>33</v>
      </c>
      <c r="W420" t="s">
        <v>33</v>
      </c>
      <c r="X420" t="s">
        <v>33</v>
      </c>
      <c r="Y420" t="s">
        <v>33</v>
      </c>
      <c r="Z420" t="s">
        <v>33</v>
      </c>
      <c r="AA420" t="s">
        <v>33</v>
      </c>
      <c r="AB420" t="s">
        <v>48</v>
      </c>
      <c r="AC420">
        <v>0</v>
      </c>
      <c r="AD420">
        <v>0</v>
      </c>
      <c r="AE420" t="s">
        <v>39</v>
      </c>
      <c r="AF420" t="str">
        <f>_xlfn.XLOOKUP(DermAI_Data[[#This Row],[diagnostic]],Diagnosis_lookup!$A$2:$A$7,Diagnosis_lookup!$B$2:$B$7,"Not Found")</f>
        <v>Actinic keratosis</v>
      </c>
    </row>
    <row r="421" spans="1:32" x14ac:dyDescent="0.25">
      <c r="A421" t="s">
        <v>486</v>
      </c>
      <c r="B421">
        <v>51</v>
      </c>
      <c r="C421" t="s">
        <v>51</v>
      </c>
      <c r="D421" t="s">
        <v>32</v>
      </c>
      <c r="E421" t="s">
        <v>33</v>
      </c>
      <c r="F421" t="s">
        <v>33</v>
      </c>
      <c r="G421" t="s">
        <v>33</v>
      </c>
      <c r="H421" t="s">
        <v>33</v>
      </c>
      <c r="I421" t="s">
        <v>33</v>
      </c>
      <c r="J421" t="s">
        <v>33</v>
      </c>
      <c r="K421" t="s">
        <v>33</v>
      </c>
      <c r="L421" t="s">
        <v>42</v>
      </c>
      <c r="M421" t="s">
        <v>42</v>
      </c>
      <c r="N421">
        <v>3261</v>
      </c>
      <c r="O421">
        <v>0</v>
      </c>
      <c r="P421" t="s">
        <v>47</v>
      </c>
      <c r="Q421">
        <v>0</v>
      </c>
      <c r="R421">
        <v>0</v>
      </c>
      <c r="S421">
        <v>0</v>
      </c>
      <c r="T421" t="s">
        <v>44</v>
      </c>
      <c r="U421" t="s">
        <v>34</v>
      </c>
      <c r="V421" t="s">
        <v>33</v>
      </c>
      <c r="W421" t="s">
        <v>33</v>
      </c>
      <c r="X421" t="s">
        <v>33</v>
      </c>
      <c r="Y421" t="s">
        <v>33</v>
      </c>
      <c r="Z421" t="s">
        <v>33</v>
      </c>
      <c r="AA421" t="s">
        <v>33</v>
      </c>
      <c r="AB421" t="s">
        <v>48</v>
      </c>
      <c r="AC421">
        <v>0</v>
      </c>
      <c r="AD421">
        <v>0</v>
      </c>
      <c r="AE421" t="s">
        <v>39</v>
      </c>
      <c r="AF421" t="str">
        <f>_xlfn.XLOOKUP(DermAI_Data[[#This Row],[diagnostic]],Diagnosis_lookup!$A$2:$A$7,Diagnosis_lookup!$B$2:$B$7,"Not Found")</f>
        <v>Actinic keratosis</v>
      </c>
    </row>
    <row r="422" spans="1:32" x14ac:dyDescent="0.25">
      <c r="A422" t="s">
        <v>487</v>
      </c>
      <c r="B422">
        <v>54</v>
      </c>
      <c r="C422" t="s">
        <v>51</v>
      </c>
      <c r="D422" t="s">
        <v>32</v>
      </c>
      <c r="E422" t="s">
        <v>33</v>
      </c>
      <c r="F422" t="s">
        <v>33</v>
      </c>
      <c r="G422" t="s">
        <v>33</v>
      </c>
      <c r="H422" t="s">
        <v>33</v>
      </c>
      <c r="I422" t="s">
        <v>33</v>
      </c>
      <c r="J422" t="s">
        <v>33</v>
      </c>
      <c r="K422" t="s">
        <v>33</v>
      </c>
      <c r="L422" t="s">
        <v>42</v>
      </c>
      <c r="M422" t="s">
        <v>42</v>
      </c>
      <c r="N422">
        <v>3272</v>
      </c>
      <c r="O422">
        <v>0</v>
      </c>
      <c r="P422" t="s">
        <v>47</v>
      </c>
      <c r="Q422">
        <v>0</v>
      </c>
      <c r="R422">
        <v>0</v>
      </c>
      <c r="S422">
        <v>0</v>
      </c>
      <c r="T422" t="s">
        <v>44</v>
      </c>
      <c r="U422" t="s">
        <v>34</v>
      </c>
      <c r="V422" t="s">
        <v>33</v>
      </c>
      <c r="W422" t="s">
        <v>33</v>
      </c>
      <c r="X422" t="s">
        <v>33</v>
      </c>
      <c r="Y422" t="s">
        <v>33</v>
      </c>
      <c r="Z422" t="s">
        <v>33</v>
      </c>
      <c r="AA422" t="s">
        <v>33</v>
      </c>
      <c r="AB422" t="s">
        <v>48</v>
      </c>
      <c r="AC422">
        <v>0</v>
      </c>
      <c r="AD422">
        <v>0</v>
      </c>
      <c r="AE422" t="s">
        <v>39</v>
      </c>
      <c r="AF422" t="str">
        <f>_xlfn.XLOOKUP(DermAI_Data[[#This Row],[diagnostic]],Diagnosis_lookup!$A$2:$A$7,Diagnosis_lookup!$B$2:$B$7,"Not Found")</f>
        <v>Actinic keratosis</v>
      </c>
    </row>
    <row r="423" spans="1:32" x14ac:dyDescent="0.25">
      <c r="A423" t="s">
        <v>488</v>
      </c>
      <c r="B423">
        <v>44</v>
      </c>
      <c r="C423" t="s">
        <v>58</v>
      </c>
      <c r="D423" t="s">
        <v>32</v>
      </c>
      <c r="E423" t="s">
        <v>33</v>
      </c>
      <c r="F423" t="s">
        <v>33</v>
      </c>
      <c r="G423" t="s">
        <v>33</v>
      </c>
      <c r="H423" t="s">
        <v>33</v>
      </c>
      <c r="I423" t="s">
        <v>33</v>
      </c>
      <c r="J423" t="s">
        <v>33</v>
      </c>
      <c r="K423" t="s">
        <v>33</v>
      </c>
      <c r="L423" t="s">
        <v>42</v>
      </c>
      <c r="M423" t="s">
        <v>42</v>
      </c>
      <c r="N423">
        <v>3273</v>
      </c>
      <c r="O423">
        <v>0</v>
      </c>
      <c r="P423" t="s">
        <v>81</v>
      </c>
      <c r="Q423">
        <v>0</v>
      </c>
      <c r="R423">
        <v>0</v>
      </c>
      <c r="S423">
        <v>0</v>
      </c>
      <c r="T423" t="s">
        <v>44</v>
      </c>
      <c r="U423" t="s">
        <v>34</v>
      </c>
      <c r="V423" t="s">
        <v>33</v>
      </c>
      <c r="W423" t="s">
        <v>33</v>
      </c>
      <c r="X423" t="s">
        <v>33</v>
      </c>
      <c r="Y423" t="s">
        <v>33</v>
      </c>
      <c r="Z423" t="s">
        <v>34</v>
      </c>
      <c r="AA423" t="s">
        <v>33</v>
      </c>
      <c r="AB423" t="s">
        <v>48</v>
      </c>
      <c r="AC423">
        <v>0</v>
      </c>
      <c r="AD423">
        <v>0</v>
      </c>
      <c r="AE423" t="s">
        <v>39</v>
      </c>
      <c r="AF423" t="str">
        <f>_xlfn.XLOOKUP(DermAI_Data[[#This Row],[diagnostic]],Diagnosis_lookup!$A$2:$A$7,Diagnosis_lookup!$B$2:$B$7,"Not Found")</f>
        <v>Actinic keratosis</v>
      </c>
    </row>
    <row r="424" spans="1:32" x14ac:dyDescent="0.25">
      <c r="A424" t="s">
        <v>489</v>
      </c>
      <c r="B424">
        <v>68</v>
      </c>
      <c r="C424" t="s">
        <v>41</v>
      </c>
      <c r="D424" t="s">
        <v>32</v>
      </c>
      <c r="E424" t="s">
        <v>33</v>
      </c>
      <c r="F424" t="s">
        <v>33</v>
      </c>
      <c r="G424" t="s">
        <v>33</v>
      </c>
      <c r="H424" t="s">
        <v>33</v>
      </c>
      <c r="I424" t="s">
        <v>33</v>
      </c>
      <c r="J424" t="s">
        <v>33</v>
      </c>
      <c r="K424" t="s">
        <v>33</v>
      </c>
      <c r="L424" t="s">
        <v>42</v>
      </c>
      <c r="M424" t="s">
        <v>42</v>
      </c>
      <c r="N424">
        <v>3284</v>
      </c>
      <c r="O424">
        <v>0</v>
      </c>
      <c r="P424" t="s">
        <v>47</v>
      </c>
      <c r="Q424">
        <v>0</v>
      </c>
      <c r="R424">
        <v>0</v>
      </c>
      <c r="S424">
        <v>0</v>
      </c>
      <c r="T424" t="s">
        <v>44</v>
      </c>
      <c r="U424" t="s">
        <v>34</v>
      </c>
      <c r="V424" t="s">
        <v>33</v>
      </c>
      <c r="W424" t="s">
        <v>33</v>
      </c>
      <c r="X424" t="s">
        <v>33</v>
      </c>
      <c r="Y424" t="s">
        <v>33</v>
      </c>
      <c r="Z424" t="s">
        <v>34</v>
      </c>
      <c r="AA424" t="s">
        <v>33</v>
      </c>
      <c r="AB424" t="s">
        <v>48</v>
      </c>
      <c r="AC424">
        <v>0</v>
      </c>
      <c r="AD424">
        <v>0</v>
      </c>
      <c r="AE424" t="s">
        <v>39</v>
      </c>
      <c r="AF424" t="str">
        <f>_xlfn.XLOOKUP(DermAI_Data[[#This Row],[diagnostic]],Diagnosis_lookup!$A$2:$A$7,Diagnosis_lookup!$B$2:$B$7,"Not Found")</f>
        <v>Actinic keratosis</v>
      </c>
    </row>
    <row r="425" spans="1:32" x14ac:dyDescent="0.25">
      <c r="A425" t="s">
        <v>490</v>
      </c>
      <c r="B425">
        <v>66</v>
      </c>
      <c r="C425" t="s">
        <v>41</v>
      </c>
      <c r="D425" t="s">
        <v>32</v>
      </c>
      <c r="E425" t="s">
        <v>33</v>
      </c>
      <c r="F425" t="s">
        <v>33</v>
      </c>
      <c r="G425" t="s">
        <v>33</v>
      </c>
      <c r="H425" t="s">
        <v>33</v>
      </c>
      <c r="I425" t="s">
        <v>33</v>
      </c>
      <c r="J425" t="s">
        <v>33</v>
      </c>
      <c r="K425" t="s">
        <v>33</v>
      </c>
      <c r="L425" t="s">
        <v>42</v>
      </c>
      <c r="M425" t="s">
        <v>42</v>
      </c>
      <c r="N425">
        <v>3288</v>
      </c>
      <c r="O425">
        <v>0</v>
      </c>
      <c r="P425" t="s">
        <v>66</v>
      </c>
      <c r="Q425">
        <v>0</v>
      </c>
      <c r="R425">
        <v>0</v>
      </c>
      <c r="S425">
        <v>0</v>
      </c>
      <c r="T425" t="s">
        <v>44</v>
      </c>
      <c r="U425" t="s">
        <v>34</v>
      </c>
      <c r="V425" t="s">
        <v>33</v>
      </c>
      <c r="W425" t="s">
        <v>33</v>
      </c>
      <c r="X425" t="s">
        <v>33</v>
      </c>
      <c r="Y425" t="s">
        <v>33</v>
      </c>
      <c r="Z425" t="s">
        <v>33</v>
      </c>
      <c r="AA425" t="s">
        <v>33</v>
      </c>
      <c r="AB425" t="s">
        <v>48</v>
      </c>
      <c r="AC425">
        <v>0</v>
      </c>
      <c r="AD425">
        <v>0</v>
      </c>
      <c r="AE425" t="s">
        <v>39</v>
      </c>
      <c r="AF425" t="str">
        <f>_xlfn.XLOOKUP(DermAI_Data[[#This Row],[diagnostic]],Diagnosis_lookup!$A$2:$A$7,Diagnosis_lookup!$B$2:$B$7,"Not Found")</f>
        <v>Actinic keratosis</v>
      </c>
    </row>
    <row r="426" spans="1:32" x14ac:dyDescent="0.25">
      <c r="A426" t="s">
        <v>491</v>
      </c>
      <c r="B426">
        <v>8</v>
      </c>
      <c r="C426" t="s">
        <v>31</v>
      </c>
      <c r="D426" t="s">
        <v>32</v>
      </c>
      <c r="E426" t="s">
        <v>33</v>
      </c>
      <c r="F426" t="s">
        <v>33</v>
      </c>
      <c r="G426" t="s">
        <v>33</v>
      </c>
      <c r="H426" t="s">
        <v>33</v>
      </c>
      <c r="I426" t="s">
        <v>33</v>
      </c>
      <c r="J426" t="s">
        <v>33</v>
      </c>
      <c r="K426" t="s">
        <v>33</v>
      </c>
      <c r="L426" t="s">
        <v>42</v>
      </c>
      <c r="M426" t="s">
        <v>42</v>
      </c>
      <c r="N426">
        <v>3305</v>
      </c>
      <c r="O426">
        <v>0</v>
      </c>
      <c r="P426" t="s">
        <v>59</v>
      </c>
      <c r="Q426">
        <v>0</v>
      </c>
      <c r="R426">
        <v>0</v>
      </c>
      <c r="S426">
        <v>0</v>
      </c>
      <c r="T426" t="s">
        <v>44</v>
      </c>
      <c r="U426" t="s">
        <v>33</v>
      </c>
      <c r="V426" t="s">
        <v>33</v>
      </c>
      <c r="W426" t="s">
        <v>33</v>
      </c>
      <c r="X426" t="s">
        <v>33</v>
      </c>
      <c r="Y426" t="s">
        <v>33</v>
      </c>
      <c r="Z426" t="s">
        <v>34</v>
      </c>
      <c r="AA426" t="s">
        <v>33</v>
      </c>
      <c r="AB426" t="s">
        <v>38</v>
      </c>
      <c r="AC426">
        <v>0</v>
      </c>
      <c r="AD426">
        <v>0</v>
      </c>
      <c r="AE426" t="s">
        <v>39</v>
      </c>
      <c r="AF426" t="str">
        <f>_xlfn.XLOOKUP(DermAI_Data[[#This Row],[diagnostic]],Diagnosis_lookup!$A$2:$A$7,Diagnosis_lookup!$B$2:$B$7,"Not Found")</f>
        <v>Melanocytic nevus</v>
      </c>
    </row>
    <row r="427" spans="1:32" x14ac:dyDescent="0.25">
      <c r="A427" t="s">
        <v>492</v>
      </c>
      <c r="B427">
        <v>10</v>
      </c>
      <c r="C427" t="s">
        <v>31</v>
      </c>
      <c r="D427" t="s">
        <v>32</v>
      </c>
      <c r="E427" t="s">
        <v>33</v>
      </c>
      <c r="F427" t="s">
        <v>33</v>
      </c>
      <c r="G427" t="s">
        <v>33</v>
      </c>
      <c r="H427" t="s">
        <v>33</v>
      </c>
      <c r="I427" t="s">
        <v>33</v>
      </c>
      <c r="J427" t="s">
        <v>33</v>
      </c>
      <c r="K427" t="s">
        <v>33</v>
      </c>
      <c r="L427" t="s">
        <v>42</v>
      </c>
      <c r="M427" t="s">
        <v>42</v>
      </c>
      <c r="N427">
        <v>3308</v>
      </c>
      <c r="O427">
        <v>0</v>
      </c>
      <c r="P427" t="s">
        <v>59</v>
      </c>
      <c r="Q427">
        <v>0</v>
      </c>
      <c r="R427">
        <v>0</v>
      </c>
      <c r="S427">
        <v>0</v>
      </c>
      <c r="T427" t="s">
        <v>44</v>
      </c>
      <c r="U427" t="s">
        <v>33</v>
      </c>
      <c r="V427" t="s">
        <v>34</v>
      </c>
      <c r="W427" t="s">
        <v>33</v>
      </c>
      <c r="X427" t="s">
        <v>34</v>
      </c>
      <c r="Y427" t="s">
        <v>33</v>
      </c>
      <c r="Z427" t="s">
        <v>33</v>
      </c>
      <c r="AA427" t="s">
        <v>33</v>
      </c>
      <c r="AB427" t="s">
        <v>38</v>
      </c>
      <c r="AC427">
        <v>0</v>
      </c>
      <c r="AD427">
        <v>0</v>
      </c>
      <c r="AE427" t="s">
        <v>39</v>
      </c>
      <c r="AF427" t="str">
        <f>_xlfn.XLOOKUP(DermAI_Data[[#This Row],[diagnostic]],Diagnosis_lookup!$A$2:$A$7,Diagnosis_lookup!$B$2:$B$7,"Not Found")</f>
        <v>Melanocytic nevus</v>
      </c>
    </row>
    <row r="428" spans="1:32" x14ac:dyDescent="0.25">
      <c r="A428" t="s">
        <v>493</v>
      </c>
      <c r="B428">
        <v>32</v>
      </c>
      <c r="C428" t="s">
        <v>58</v>
      </c>
      <c r="D428" t="s">
        <v>32</v>
      </c>
      <c r="E428" t="s">
        <v>33</v>
      </c>
      <c r="F428" t="s">
        <v>33</v>
      </c>
      <c r="G428" t="s">
        <v>33</v>
      </c>
      <c r="H428" t="s">
        <v>33</v>
      </c>
      <c r="I428" t="s">
        <v>33</v>
      </c>
      <c r="J428" t="s">
        <v>33</v>
      </c>
      <c r="K428" t="s">
        <v>33</v>
      </c>
      <c r="L428" t="s">
        <v>42</v>
      </c>
      <c r="M428" t="s">
        <v>42</v>
      </c>
      <c r="N428">
        <v>3310</v>
      </c>
      <c r="O428">
        <v>0</v>
      </c>
      <c r="P428" t="s">
        <v>59</v>
      </c>
      <c r="Q428">
        <v>0</v>
      </c>
      <c r="R428">
        <v>0</v>
      </c>
      <c r="S428">
        <v>0</v>
      </c>
      <c r="T428" t="s">
        <v>44</v>
      </c>
      <c r="U428" t="s">
        <v>33</v>
      </c>
      <c r="V428" t="s">
        <v>33</v>
      </c>
      <c r="W428" t="s">
        <v>33</v>
      </c>
      <c r="X428" t="s">
        <v>33</v>
      </c>
      <c r="Y428" t="s">
        <v>33</v>
      </c>
      <c r="Z428" t="s">
        <v>34</v>
      </c>
      <c r="AA428" t="s">
        <v>33</v>
      </c>
      <c r="AB428" t="s">
        <v>38</v>
      </c>
      <c r="AC428">
        <v>0</v>
      </c>
      <c r="AD428">
        <v>0</v>
      </c>
      <c r="AE428" t="s">
        <v>39</v>
      </c>
      <c r="AF428" t="str">
        <f>_xlfn.XLOOKUP(DermAI_Data[[#This Row],[diagnostic]],Diagnosis_lookup!$A$2:$A$7,Diagnosis_lookup!$B$2:$B$7,"Not Found")</f>
        <v>Melanocytic nevus</v>
      </c>
    </row>
    <row r="429" spans="1:32" x14ac:dyDescent="0.25">
      <c r="A429" t="s">
        <v>494</v>
      </c>
      <c r="B429">
        <v>78</v>
      </c>
      <c r="C429" t="s">
        <v>41</v>
      </c>
      <c r="D429" t="s">
        <v>32</v>
      </c>
      <c r="E429" t="s">
        <v>33</v>
      </c>
      <c r="F429" t="s">
        <v>33</v>
      </c>
      <c r="G429" t="s">
        <v>33</v>
      </c>
      <c r="H429" t="s">
        <v>33</v>
      </c>
      <c r="I429" t="s">
        <v>33</v>
      </c>
      <c r="J429" t="s">
        <v>33</v>
      </c>
      <c r="K429" t="s">
        <v>33</v>
      </c>
      <c r="L429" t="s">
        <v>42</v>
      </c>
      <c r="M429" t="s">
        <v>42</v>
      </c>
      <c r="N429">
        <v>3316</v>
      </c>
      <c r="O429">
        <v>0</v>
      </c>
      <c r="P429" t="s">
        <v>47</v>
      </c>
      <c r="Q429">
        <v>0</v>
      </c>
      <c r="R429">
        <v>0</v>
      </c>
      <c r="S429">
        <v>0</v>
      </c>
      <c r="T429" t="s">
        <v>44</v>
      </c>
      <c r="U429" t="s">
        <v>34</v>
      </c>
      <c r="V429" t="s">
        <v>34</v>
      </c>
      <c r="W429" t="s">
        <v>33</v>
      </c>
      <c r="X429" t="s">
        <v>33</v>
      </c>
      <c r="Y429" t="s">
        <v>33</v>
      </c>
      <c r="Z429" t="s">
        <v>34</v>
      </c>
      <c r="AA429" t="s">
        <v>33</v>
      </c>
      <c r="AB429" t="s">
        <v>48</v>
      </c>
      <c r="AC429">
        <v>0</v>
      </c>
      <c r="AD429">
        <v>0</v>
      </c>
      <c r="AE429" t="s">
        <v>39</v>
      </c>
      <c r="AF429" t="str">
        <f>_xlfn.XLOOKUP(DermAI_Data[[#This Row],[diagnostic]],Diagnosis_lookup!$A$2:$A$7,Diagnosis_lookup!$B$2:$B$7,"Not Found")</f>
        <v>Actinic keratosis</v>
      </c>
    </row>
    <row r="430" spans="1:32" x14ac:dyDescent="0.25">
      <c r="A430" t="s">
        <v>495</v>
      </c>
      <c r="B430">
        <v>73</v>
      </c>
      <c r="C430" t="s">
        <v>41</v>
      </c>
      <c r="D430" t="s">
        <v>32</v>
      </c>
      <c r="E430" t="s">
        <v>33</v>
      </c>
      <c r="F430" t="s">
        <v>33</v>
      </c>
      <c r="G430" t="s">
        <v>33</v>
      </c>
      <c r="H430" t="s">
        <v>34</v>
      </c>
      <c r="I430" t="s">
        <v>34</v>
      </c>
      <c r="J430" t="s">
        <v>34</v>
      </c>
      <c r="K430" t="s">
        <v>34</v>
      </c>
      <c r="L430" t="s">
        <v>52</v>
      </c>
      <c r="M430" t="s">
        <v>52</v>
      </c>
      <c r="N430">
        <v>273</v>
      </c>
      <c r="O430">
        <v>2</v>
      </c>
      <c r="P430" t="s">
        <v>47</v>
      </c>
      <c r="Q430">
        <v>10</v>
      </c>
      <c r="R430">
        <v>9</v>
      </c>
      <c r="S430">
        <v>9.5</v>
      </c>
      <c r="T430" t="s">
        <v>37</v>
      </c>
      <c r="U430" t="s">
        <v>34</v>
      </c>
      <c r="V430" t="s">
        <v>33</v>
      </c>
      <c r="W430" t="s">
        <v>33</v>
      </c>
      <c r="X430" t="s">
        <v>33</v>
      </c>
      <c r="Y430" t="s">
        <v>33</v>
      </c>
      <c r="Z430" t="s">
        <v>33</v>
      </c>
      <c r="AA430" t="s">
        <v>34</v>
      </c>
      <c r="AB430" t="s">
        <v>48</v>
      </c>
      <c r="AC430">
        <v>0</v>
      </c>
      <c r="AD430">
        <v>9.5</v>
      </c>
      <c r="AE430" t="s">
        <v>39</v>
      </c>
      <c r="AF430" t="str">
        <f>_xlfn.XLOOKUP(DermAI_Data[[#This Row],[diagnostic]],Diagnosis_lookup!$A$2:$A$7,Diagnosis_lookup!$B$2:$B$7,"Not Found")</f>
        <v>Actinic keratosis</v>
      </c>
    </row>
    <row r="431" spans="1:32" x14ac:dyDescent="0.25">
      <c r="A431" t="s">
        <v>496</v>
      </c>
      <c r="B431">
        <v>46</v>
      </c>
      <c r="C431" t="s">
        <v>51</v>
      </c>
      <c r="D431" t="s">
        <v>32</v>
      </c>
      <c r="E431" t="s">
        <v>33</v>
      </c>
      <c r="F431" t="s">
        <v>33</v>
      </c>
      <c r="G431" t="s">
        <v>33</v>
      </c>
      <c r="H431" t="s">
        <v>33</v>
      </c>
      <c r="I431" t="s">
        <v>33</v>
      </c>
      <c r="J431" t="s">
        <v>33</v>
      </c>
      <c r="K431" t="s">
        <v>33</v>
      </c>
      <c r="L431" t="s">
        <v>42</v>
      </c>
      <c r="M431" t="s">
        <v>42</v>
      </c>
      <c r="N431">
        <v>3326</v>
      </c>
      <c r="O431">
        <v>0</v>
      </c>
      <c r="P431" t="s">
        <v>47</v>
      </c>
      <c r="Q431">
        <v>0</v>
      </c>
      <c r="R431">
        <v>0</v>
      </c>
      <c r="S431">
        <v>0</v>
      </c>
      <c r="T431" t="s">
        <v>44</v>
      </c>
      <c r="U431" t="s">
        <v>34</v>
      </c>
      <c r="V431" t="s">
        <v>34</v>
      </c>
      <c r="W431" t="s">
        <v>33</v>
      </c>
      <c r="X431" t="s">
        <v>33</v>
      </c>
      <c r="Y431" t="s">
        <v>33</v>
      </c>
      <c r="Z431" t="s">
        <v>34</v>
      </c>
      <c r="AA431" t="s">
        <v>33</v>
      </c>
      <c r="AB431" t="s">
        <v>48</v>
      </c>
      <c r="AC431">
        <v>0</v>
      </c>
      <c r="AD431">
        <v>0</v>
      </c>
      <c r="AE431" t="s">
        <v>39</v>
      </c>
      <c r="AF431" t="str">
        <f>_xlfn.XLOOKUP(DermAI_Data[[#This Row],[diagnostic]],Diagnosis_lookup!$A$2:$A$7,Diagnosis_lookup!$B$2:$B$7,"Not Found")</f>
        <v>Actinic keratosis</v>
      </c>
    </row>
    <row r="432" spans="1:32" x14ac:dyDescent="0.25">
      <c r="A432" t="s">
        <v>497</v>
      </c>
      <c r="B432">
        <v>70</v>
      </c>
      <c r="C432" t="s">
        <v>41</v>
      </c>
      <c r="D432" t="s">
        <v>32</v>
      </c>
      <c r="E432" t="s">
        <v>33</v>
      </c>
      <c r="F432" t="s">
        <v>33</v>
      </c>
      <c r="G432" t="s">
        <v>33</v>
      </c>
      <c r="H432" t="s">
        <v>33</v>
      </c>
      <c r="I432" t="s">
        <v>33</v>
      </c>
      <c r="J432" t="s">
        <v>33</v>
      </c>
      <c r="K432" t="s">
        <v>33</v>
      </c>
      <c r="L432" t="s">
        <v>42</v>
      </c>
      <c r="M432" t="s">
        <v>42</v>
      </c>
      <c r="N432">
        <v>3329</v>
      </c>
      <c r="O432">
        <v>0</v>
      </c>
      <c r="P432" t="s">
        <v>36</v>
      </c>
      <c r="Q432">
        <v>0</v>
      </c>
      <c r="R432">
        <v>0</v>
      </c>
      <c r="S432">
        <v>0</v>
      </c>
      <c r="T432" t="s">
        <v>44</v>
      </c>
      <c r="U432" t="s">
        <v>33</v>
      </c>
      <c r="V432" t="s">
        <v>33</v>
      </c>
      <c r="W432" t="s">
        <v>33</v>
      </c>
      <c r="X432" t="s">
        <v>33</v>
      </c>
      <c r="Y432" t="s">
        <v>33</v>
      </c>
      <c r="Z432" t="s">
        <v>33</v>
      </c>
      <c r="AA432" t="s">
        <v>33</v>
      </c>
      <c r="AB432" t="s">
        <v>45</v>
      </c>
      <c r="AC432">
        <v>0</v>
      </c>
      <c r="AD432">
        <v>0</v>
      </c>
      <c r="AE432" t="s">
        <v>39</v>
      </c>
      <c r="AF432" t="str">
        <f>_xlfn.XLOOKUP(DermAI_Data[[#This Row],[diagnostic]],Diagnosis_lookup!$A$2:$A$7,Diagnosis_lookup!$B$2:$B$7,"Not Found")</f>
        <v>Seborreic keratosis</v>
      </c>
    </row>
    <row r="433" spans="1:32" x14ac:dyDescent="0.25">
      <c r="A433" t="s">
        <v>498</v>
      </c>
      <c r="B433">
        <v>62</v>
      </c>
      <c r="C433" t="s">
        <v>41</v>
      </c>
      <c r="D433" t="s">
        <v>32</v>
      </c>
      <c r="E433" t="s">
        <v>33</v>
      </c>
      <c r="F433" t="s">
        <v>33</v>
      </c>
      <c r="G433" t="s">
        <v>33</v>
      </c>
      <c r="H433" t="s">
        <v>33</v>
      </c>
      <c r="I433" t="s">
        <v>33</v>
      </c>
      <c r="J433" t="s">
        <v>33</v>
      </c>
      <c r="K433" t="s">
        <v>33</v>
      </c>
      <c r="L433" t="s">
        <v>42</v>
      </c>
      <c r="M433" t="s">
        <v>42</v>
      </c>
      <c r="N433">
        <v>3332</v>
      </c>
      <c r="O433">
        <v>0</v>
      </c>
      <c r="P433" t="s">
        <v>53</v>
      </c>
      <c r="Q433">
        <v>0</v>
      </c>
      <c r="R433">
        <v>0</v>
      </c>
      <c r="S433">
        <v>0</v>
      </c>
      <c r="T433" t="s">
        <v>44</v>
      </c>
      <c r="U433" t="s">
        <v>34</v>
      </c>
      <c r="V433" t="s">
        <v>34</v>
      </c>
      <c r="W433" t="s">
        <v>33</v>
      </c>
      <c r="X433" t="s">
        <v>33</v>
      </c>
      <c r="Y433" t="s">
        <v>33</v>
      </c>
      <c r="Z433" t="s">
        <v>33</v>
      </c>
      <c r="AA433" t="s">
        <v>33</v>
      </c>
      <c r="AB433" t="s">
        <v>48</v>
      </c>
      <c r="AC433">
        <v>0</v>
      </c>
      <c r="AD433">
        <v>0</v>
      </c>
      <c r="AE433" t="s">
        <v>39</v>
      </c>
      <c r="AF433" t="str">
        <f>_xlfn.XLOOKUP(DermAI_Data[[#This Row],[diagnostic]],Diagnosis_lookup!$A$2:$A$7,Diagnosis_lookup!$B$2:$B$7,"Not Found")</f>
        <v>Actinic keratosis</v>
      </c>
    </row>
    <row r="434" spans="1:32" x14ac:dyDescent="0.25">
      <c r="A434" t="s">
        <v>499</v>
      </c>
      <c r="B434">
        <v>73</v>
      </c>
      <c r="C434" t="s">
        <v>41</v>
      </c>
      <c r="D434" t="s">
        <v>32</v>
      </c>
      <c r="E434" t="s">
        <v>33</v>
      </c>
      <c r="F434" t="s">
        <v>33</v>
      </c>
      <c r="G434" t="s">
        <v>33</v>
      </c>
      <c r="H434" t="s">
        <v>33</v>
      </c>
      <c r="I434" t="s">
        <v>33</v>
      </c>
      <c r="J434" t="s">
        <v>33</v>
      </c>
      <c r="K434" t="s">
        <v>33</v>
      </c>
      <c r="L434" t="s">
        <v>42</v>
      </c>
      <c r="M434" t="s">
        <v>42</v>
      </c>
      <c r="N434">
        <v>3335</v>
      </c>
      <c r="O434">
        <v>0</v>
      </c>
      <c r="P434" t="s">
        <v>66</v>
      </c>
      <c r="Q434">
        <v>0</v>
      </c>
      <c r="R434">
        <v>0</v>
      </c>
      <c r="S434">
        <v>0</v>
      </c>
      <c r="T434" t="s">
        <v>44</v>
      </c>
      <c r="U434" t="s">
        <v>33</v>
      </c>
      <c r="V434" t="s">
        <v>34</v>
      </c>
      <c r="W434" t="s">
        <v>33</v>
      </c>
      <c r="X434" t="s">
        <v>33</v>
      </c>
      <c r="Y434" t="s">
        <v>33</v>
      </c>
      <c r="Z434" t="s">
        <v>34</v>
      </c>
      <c r="AA434" t="s">
        <v>33</v>
      </c>
      <c r="AB434" t="s">
        <v>45</v>
      </c>
      <c r="AC434">
        <v>0</v>
      </c>
      <c r="AD434">
        <v>0</v>
      </c>
      <c r="AE434" t="s">
        <v>39</v>
      </c>
      <c r="AF434" t="str">
        <f>_xlfn.XLOOKUP(DermAI_Data[[#This Row],[diagnostic]],Diagnosis_lookup!$A$2:$A$7,Diagnosis_lookup!$B$2:$B$7,"Not Found")</f>
        <v>Seborreic keratosis</v>
      </c>
    </row>
    <row r="435" spans="1:32" x14ac:dyDescent="0.25">
      <c r="A435" t="s">
        <v>500</v>
      </c>
      <c r="B435">
        <v>79</v>
      </c>
      <c r="C435" t="s">
        <v>41</v>
      </c>
      <c r="D435" t="s">
        <v>32</v>
      </c>
      <c r="E435" t="s">
        <v>33</v>
      </c>
      <c r="F435" t="s">
        <v>33</v>
      </c>
      <c r="G435" t="s">
        <v>33</v>
      </c>
      <c r="H435" t="s">
        <v>33</v>
      </c>
      <c r="I435" t="s">
        <v>33</v>
      </c>
      <c r="J435" t="s">
        <v>33</v>
      </c>
      <c r="K435" t="s">
        <v>33</v>
      </c>
      <c r="L435" t="s">
        <v>42</v>
      </c>
      <c r="M435" t="s">
        <v>42</v>
      </c>
      <c r="N435">
        <v>3337</v>
      </c>
      <c r="O435">
        <v>0</v>
      </c>
      <c r="P435" t="s">
        <v>36</v>
      </c>
      <c r="Q435">
        <v>0</v>
      </c>
      <c r="R435">
        <v>0</v>
      </c>
      <c r="S435">
        <v>0</v>
      </c>
      <c r="T435" t="s">
        <v>44</v>
      </c>
      <c r="U435" t="s">
        <v>34</v>
      </c>
      <c r="V435" t="s">
        <v>33</v>
      </c>
      <c r="W435" t="s">
        <v>33</v>
      </c>
      <c r="X435" t="s">
        <v>33</v>
      </c>
      <c r="Y435" t="s">
        <v>33</v>
      </c>
      <c r="Z435" t="s">
        <v>34</v>
      </c>
      <c r="AA435" t="s">
        <v>33</v>
      </c>
      <c r="AB435" t="s">
        <v>45</v>
      </c>
      <c r="AC435">
        <v>0</v>
      </c>
      <c r="AD435">
        <v>0</v>
      </c>
      <c r="AE435" t="s">
        <v>39</v>
      </c>
      <c r="AF435" t="str">
        <f>_xlfn.XLOOKUP(DermAI_Data[[#This Row],[diagnostic]],Diagnosis_lookup!$A$2:$A$7,Diagnosis_lookup!$B$2:$B$7,"Not Found")</f>
        <v>Seborreic keratosis</v>
      </c>
    </row>
    <row r="436" spans="1:32" x14ac:dyDescent="0.25">
      <c r="A436" t="s">
        <v>501</v>
      </c>
      <c r="B436">
        <v>59</v>
      </c>
      <c r="C436" t="s">
        <v>51</v>
      </c>
      <c r="D436" t="s">
        <v>32</v>
      </c>
      <c r="E436" t="s">
        <v>33</v>
      </c>
      <c r="F436" t="s">
        <v>33</v>
      </c>
      <c r="G436" t="s">
        <v>33</v>
      </c>
      <c r="H436" t="s">
        <v>33</v>
      </c>
      <c r="I436" t="s">
        <v>33</v>
      </c>
      <c r="J436" t="s">
        <v>33</v>
      </c>
      <c r="K436" t="s">
        <v>33</v>
      </c>
      <c r="L436" t="s">
        <v>42</v>
      </c>
      <c r="M436" t="s">
        <v>42</v>
      </c>
      <c r="N436">
        <v>3340</v>
      </c>
      <c r="O436">
        <v>0</v>
      </c>
      <c r="P436" t="s">
        <v>36</v>
      </c>
      <c r="Q436">
        <v>0</v>
      </c>
      <c r="R436">
        <v>0</v>
      </c>
      <c r="S436">
        <v>0</v>
      </c>
      <c r="T436" t="s">
        <v>44</v>
      </c>
      <c r="U436" t="s">
        <v>34</v>
      </c>
      <c r="V436" t="s">
        <v>33</v>
      </c>
      <c r="W436" t="s">
        <v>33</v>
      </c>
      <c r="X436" t="s">
        <v>33</v>
      </c>
      <c r="Y436" t="s">
        <v>33</v>
      </c>
      <c r="Z436" t="s">
        <v>34</v>
      </c>
      <c r="AA436" t="s">
        <v>33</v>
      </c>
      <c r="AB436" t="s">
        <v>48</v>
      </c>
      <c r="AC436">
        <v>0</v>
      </c>
      <c r="AD436">
        <v>0</v>
      </c>
      <c r="AE436" t="s">
        <v>39</v>
      </c>
      <c r="AF436" t="str">
        <f>_xlfn.XLOOKUP(DermAI_Data[[#This Row],[diagnostic]],Diagnosis_lookup!$A$2:$A$7,Diagnosis_lookup!$B$2:$B$7,"Not Found")</f>
        <v>Actinic keratosis</v>
      </c>
    </row>
    <row r="437" spans="1:32" x14ac:dyDescent="0.25">
      <c r="A437" t="s">
        <v>502</v>
      </c>
      <c r="B437">
        <v>77</v>
      </c>
      <c r="C437" t="s">
        <v>41</v>
      </c>
      <c r="D437" t="s">
        <v>32</v>
      </c>
      <c r="E437" t="s">
        <v>33</v>
      </c>
      <c r="F437" t="s">
        <v>33</v>
      </c>
      <c r="G437" t="s">
        <v>33</v>
      </c>
      <c r="H437" t="s">
        <v>33</v>
      </c>
      <c r="I437" t="s">
        <v>33</v>
      </c>
      <c r="J437" t="s">
        <v>33</v>
      </c>
      <c r="K437" t="s">
        <v>33</v>
      </c>
      <c r="L437" t="s">
        <v>42</v>
      </c>
      <c r="M437" t="s">
        <v>42</v>
      </c>
      <c r="N437">
        <v>3342</v>
      </c>
      <c r="O437">
        <v>0</v>
      </c>
      <c r="P437" t="s">
        <v>47</v>
      </c>
      <c r="Q437">
        <v>0</v>
      </c>
      <c r="R437">
        <v>0</v>
      </c>
      <c r="S437">
        <v>0</v>
      </c>
      <c r="T437" t="s">
        <v>44</v>
      </c>
      <c r="U437" t="s">
        <v>34</v>
      </c>
      <c r="V437" t="s">
        <v>33</v>
      </c>
      <c r="W437" t="s">
        <v>33</v>
      </c>
      <c r="X437" t="s">
        <v>33</v>
      </c>
      <c r="Y437" t="s">
        <v>33</v>
      </c>
      <c r="Z437" t="s">
        <v>34</v>
      </c>
      <c r="AA437" t="s">
        <v>33</v>
      </c>
      <c r="AB437" t="s">
        <v>48</v>
      </c>
      <c r="AC437">
        <v>0</v>
      </c>
      <c r="AD437">
        <v>0</v>
      </c>
      <c r="AE437" t="s">
        <v>39</v>
      </c>
      <c r="AF437" t="str">
        <f>_xlfn.XLOOKUP(DermAI_Data[[#This Row],[diagnostic]],Diagnosis_lookup!$A$2:$A$7,Diagnosis_lookup!$B$2:$B$7,"Not Found")</f>
        <v>Actinic keratosis</v>
      </c>
    </row>
    <row r="438" spans="1:32" x14ac:dyDescent="0.25">
      <c r="A438" t="s">
        <v>503</v>
      </c>
      <c r="B438">
        <v>51</v>
      </c>
      <c r="C438" t="s">
        <v>51</v>
      </c>
      <c r="D438" t="s">
        <v>32</v>
      </c>
      <c r="E438" t="s">
        <v>33</v>
      </c>
      <c r="F438" t="s">
        <v>33</v>
      </c>
      <c r="G438" t="s">
        <v>33</v>
      </c>
      <c r="H438" t="s">
        <v>33</v>
      </c>
      <c r="I438" t="s">
        <v>34</v>
      </c>
      <c r="J438" t="s">
        <v>34</v>
      </c>
      <c r="K438" t="s">
        <v>34</v>
      </c>
      <c r="L438" t="s">
        <v>52</v>
      </c>
      <c r="M438" t="s">
        <v>52</v>
      </c>
      <c r="N438">
        <v>275</v>
      </c>
      <c r="O438">
        <v>1</v>
      </c>
      <c r="P438" t="s">
        <v>59</v>
      </c>
      <c r="Q438">
        <v>13</v>
      </c>
      <c r="R438">
        <v>10</v>
      </c>
      <c r="S438">
        <v>11.5</v>
      </c>
      <c r="T438" t="s">
        <v>54</v>
      </c>
      <c r="U438" t="s">
        <v>34</v>
      </c>
      <c r="V438" t="s">
        <v>33</v>
      </c>
      <c r="W438" t="s">
        <v>33</v>
      </c>
      <c r="X438" t="s">
        <v>33</v>
      </c>
      <c r="Y438" t="s">
        <v>33</v>
      </c>
      <c r="Z438" t="s">
        <v>34</v>
      </c>
      <c r="AA438" t="s">
        <v>34</v>
      </c>
      <c r="AB438" t="s">
        <v>55</v>
      </c>
      <c r="AC438">
        <v>1</v>
      </c>
      <c r="AD438">
        <v>11.5</v>
      </c>
      <c r="AE438" t="s">
        <v>56</v>
      </c>
      <c r="AF438" t="str">
        <f>_xlfn.XLOOKUP(DermAI_Data[[#This Row],[diagnostic]],Diagnosis_lookup!$A$2:$A$7,Diagnosis_lookup!$B$2:$B$7,"Not Found")</f>
        <v>Basal cell carcinoma</v>
      </c>
    </row>
    <row r="439" spans="1:32" x14ac:dyDescent="0.25">
      <c r="A439" t="s">
        <v>504</v>
      </c>
      <c r="B439">
        <v>33</v>
      </c>
      <c r="C439" t="s">
        <v>58</v>
      </c>
      <c r="D439" t="s">
        <v>32</v>
      </c>
      <c r="E439" t="s">
        <v>33</v>
      </c>
      <c r="F439" t="s">
        <v>33</v>
      </c>
      <c r="G439" t="s">
        <v>33</v>
      </c>
      <c r="H439" t="s">
        <v>33</v>
      </c>
      <c r="I439" t="s">
        <v>33</v>
      </c>
      <c r="J439" t="s">
        <v>33</v>
      </c>
      <c r="K439" t="s">
        <v>33</v>
      </c>
      <c r="L439" t="s">
        <v>42</v>
      </c>
      <c r="M439" t="s">
        <v>42</v>
      </c>
      <c r="N439">
        <v>3344</v>
      </c>
      <c r="O439">
        <v>0</v>
      </c>
      <c r="P439" t="s">
        <v>36</v>
      </c>
      <c r="Q439">
        <v>0</v>
      </c>
      <c r="R439">
        <v>0</v>
      </c>
      <c r="S439">
        <v>0</v>
      </c>
      <c r="T439" t="s">
        <v>44</v>
      </c>
      <c r="U439" t="s">
        <v>33</v>
      </c>
      <c r="V439" t="s">
        <v>34</v>
      </c>
      <c r="W439" t="s">
        <v>33</v>
      </c>
      <c r="X439" t="s">
        <v>33</v>
      </c>
      <c r="Y439" t="s">
        <v>33</v>
      </c>
      <c r="Z439" t="s">
        <v>33</v>
      </c>
      <c r="AA439" t="s">
        <v>33</v>
      </c>
      <c r="AB439" t="s">
        <v>38</v>
      </c>
      <c r="AC439">
        <v>0</v>
      </c>
      <c r="AD439">
        <v>0</v>
      </c>
      <c r="AE439" t="s">
        <v>39</v>
      </c>
      <c r="AF439" t="str">
        <f>_xlfn.XLOOKUP(DermAI_Data[[#This Row],[diagnostic]],Diagnosis_lookup!$A$2:$A$7,Diagnosis_lookup!$B$2:$B$7,"Not Found")</f>
        <v>Melanocytic nevus</v>
      </c>
    </row>
    <row r="440" spans="1:32" x14ac:dyDescent="0.25">
      <c r="A440" t="s">
        <v>505</v>
      </c>
      <c r="B440">
        <v>50</v>
      </c>
      <c r="C440" t="s">
        <v>51</v>
      </c>
      <c r="D440" t="s">
        <v>32</v>
      </c>
      <c r="E440" t="s">
        <v>33</v>
      </c>
      <c r="F440" t="s">
        <v>33</v>
      </c>
      <c r="G440" t="s">
        <v>33</v>
      </c>
      <c r="H440" t="s">
        <v>33</v>
      </c>
      <c r="I440" t="s">
        <v>33</v>
      </c>
      <c r="J440" t="s">
        <v>33</v>
      </c>
      <c r="K440" t="s">
        <v>33</v>
      </c>
      <c r="L440" t="s">
        <v>42</v>
      </c>
      <c r="M440" t="s">
        <v>42</v>
      </c>
      <c r="N440">
        <v>3346</v>
      </c>
      <c r="O440">
        <v>0</v>
      </c>
      <c r="P440" t="s">
        <v>36</v>
      </c>
      <c r="Q440">
        <v>0</v>
      </c>
      <c r="R440">
        <v>0</v>
      </c>
      <c r="S440">
        <v>0</v>
      </c>
      <c r="T440" t="s">
        <v>44</v>
      </c>
      <c r="U440" t="s">
        <v>33</v>
      </c>
      <c r="V440" t="s">
        <v>33</v>
      </c>
      <c r="W440" t="s">
        <v>33</v>
      </c>
      <c r="X440" t="s">
        <v>33</v>
      </c>
      <c r="Y440" t="s">
        <v>33</v>
      </c>
      <c r="Z440" t="s">
        <v>34</v>
      </c>
      <c r="AA440" t="s">
        <v>33</v>
      </c>
      <c r="AB440" t="s">
        <v>38</v>
      </c>
      <c r="AC440">
        <v>0</v>
      </c>
      <c r="AD440">
        <v>0</v>
      </c>
      <c r="AE440" t="s">
        <v>39</v>
      </c>
      <c r="AF440" t="str">
        <f>_xlfn.XLOOKUP(DermAI_Data[[#This Row],[diagnostic]],Diagnosis_lookup!$A$2:$A$7,Diagnosis_lookup!$B$2:$B$7,"Not Found")</f>
        <v>Melanocytic nevus</v>
      </c>
    </row>
    <row r="441" spans="1:32" x14ac:dyDescent="0.25">
      <c r="A441" t="s">
        <v>506</v>
      </c>
      <c r="B441">
        <v>67</v>
      </c>
      <c r="C441" t="s">
        <v>41</v>
      </c>
      <c r="D441" t="s">
        <v>32</v>
      </c>
      <c r="E441" t="s">
        <v>33</v>
      </c>
      <c r="F441" t="s">
        <v>33</v>
      </c>
      <c r="G441" t="s">
        <v>33</v>
      </c>
      <c r="H441" t="s">
        <v>33</v>
      </c>
      <c r="I441" t="s">
        <v>33</v>
      </c>
      <c r="J441" t="s">
        <v>33</v>
      </c>
      <c r="K441" t="s">
        <v>33</v>
      </c>
      <c r="L441" t="s">
        <v>42</v>
      </c>
      <c r="M441" t="s">
        <v>42</v>
      </c>
      <c r="N441">
        <v>3352</v>
      </c>
      <c r="O441">
        <v>0</v>
      </c>
      <c r="P441" t="s">
        <v>36</v>
      </c>
      <c r="Q441">
        <v>0</v>
      </c>
      <c r="R441">
        <v>0</v>
      </c>
      <c r="S441">
        <v>0</v>
      </c>
      <c r="T441" t="s">
        <v>44</v>
      </c>
      <c r="U441" t="s">
        <v>34</v>
      </c>
      <c r="V441" t="s">
        <v>33</v>
      </c>
      <c r="W441" t="s">
        <v>33</v>
      </c>
      <c r="X441" t="s">
        <v>33</v>
      </c>
      <c r="Y441" t="s">
        <v>33</v>
      </c>
      <c r="Z441" t="s">
        <v>34</v>
      </c>
      <c r="AA441" t="s">
        <v>33</v>
      </c>
      <c r="AB441" t="s">
        <v>48</v>
      </c>
      <c r="AC441">
        <v>0</v>
      </c>
      <c r="AD441">
        <v>0</v>
      </c>
      <c r="AE441" t="s">
        <v>39</v>
      </c>
      <c r="AF441" t="str">
        <f>_xlfn.XLOOKUP(DermAI_Data[[#This Row],[diagnostic]],Diagnosis_lookup!$A$2:$A$7,Diagnosis_lookup!$B$2:$B$7,"Not Found")</f>
        <v>Actinic keratosis</v>
      </c>
    </row>
    <row r="442" spans="1:32" x14ac:dyDescent="0.25">
      <c r="A442" t="s">
        <v>507</v>
      </c>
      <c r="B442">
        <v>67</v>
      </c>
      <c r="C442" t="s">
        <v>41</v>
      </c>
      <c r="D442" t="s">
        <v>32</v>
      </c>
      <c r="E442" t="s">
        <v>33</v>
      </c>
      <c r="F442" t="s">
        <v>33</v>
      </c>
      <c r="G442" t="s">
        <v>33</v>
      </c>
      <c r="H442" t="s">
        <v>33</v>
      </c>
      <c r="I442" t="s">
        <v>33</v>
      </c>
      <c r="J442" t="s">
        <v>33</v>
      </c>
      <c r="K442" t="s">
        <v>33</v>
      </c>
      <c r="L442" t="s">
        <v>42</v>
      </c>
      <c r="M442" t="s">
        <v>42</v>
      </c>
      <c r="N442">
        <v>3370</v>
      </c>
      <c r="O442">
        <v>0</v>
      </c>
      <c r="P442" t="s">
        <v>59</v>
      </c>
      <c r="Q442">
        <v>0</v>
      </c>
      <c r="R442">
        <v>0</v>
      </c>
      <c r="S442">
        <v>0</v>
      </c>
      <c r="T442" t="s">
        <v>44</v>
      </c>
      <c r="U442" t="s">
        <v>34</v>
      </c>
      <c r="V442" t="s">
        <v>33</v>
      </c>
      <c r="W442" t="s">
        <v>33</v>
      </c>
      <c r="X442" t="s">
        <v>33</v>
      </c>
      <c r="Y442" t="s">
        <v>33</v>
      </c>
      <c r="Z442" t="s">
        <v>33</v>
      </c>
      <c r="AA442" t="s">
        <v>33</v>
      </c>
      <c r="AB442" t="s">
        <v>48</v>
      </c>
      <c r="AC442">
        <v>0</v>
      </c>
      <c r="AD442">
        <v>0</v>
      </c>
      <c r="AE442" t="s">
        <v>39</v>
      </c>
      <c r="AF442" t="str">
        <f>_xlfn.XLOOKUP(DermAI_Data[[#This Row],[diagnostic]],Diagnosis_lookup!$A$2:$A$7,Diagnosis_lookup!$B$2:$B$7,"Not Found")</f>
        <v>Actinic keratosis</v>
      </c>
    </row>
    <row r="443" spans="1:32" x14ac:dyDescent="0.25">
      <c r="A443" t="s">
        <v>508</v>
      </c>
      <c r="B443">
        <v>61</v>
      </c>
      <c r="C443" t="s">
        <v>41</v>
      </c>
      <c r="D443" t="s">
        <v>32</v>
      </c>
      <c r="E443" t="s">
        <v>33</v>
      </c>
      <c r="F443" t="s">
        <v>33</v>
      </c>
      <c r="G443" t="s">
        <v>33</v>
      </c>
      <c r="H443" t="s">
        <v>33</v>
      </c>
      <c r="I443" t="s">
        <v>33</v>
      </c>
      <c r="J443" t="s">
        <v>33</v>
      </c>
      <c r="K443" t="s">
        <v>33</v>
      </c>
      <c r="L443" t="s">
        <v>42</v>
      </c>
      <c r="M443" t="s">
        <v>42</v>
      </c>
      <c r="N443">
        <v>3380</v>
      </c>
      <c r="O443">
        <v>0</v>
      </c>
      <c r="P443" t="s">
        <v>93</v>
      </c>
      <c r="Q443">
        <v>0</v>
      </c>
      <c r="R443">
        <v>0</v>
      </c>
      <c r="S443">
        <v>0</v>
      </c>
      <c r="T443" t="s">
        <v>44</v>
      </c>
      <c r="U443" t="s">
        <v>33</v>
      </c>
      <c r="V443" t="s">
        <v>33</v>
      </c>
      <c r="W443" t="s">
        <v>33</v>
      </c>
      <c r="X443" t="s">
        <v>33</v>
      </c>
      <c r="Y443" t="s">
        <v>33</v>
      </c>
      <c r="Z443" t="s">
        <v>34</v>
      </c>
      <c r="AA443" t="s">
        <v>33</v>
      </c>
      <c r="AB443" t="s">
        <v>45</v>
      </c>
      <c r="AC443">
        <v>0</v>
      </c>
      <c r="AD443">
        <v>0</v>
      </c>
      <c r="AE443" t="s">
        <v>39</v>
      </c>
      <c r="AF443" t="str">
        <f>_xlfn.XLOOKUP(DermAI_Data[[#This Row],[diagnostic]],Diagnosis_lookup!$A$2:$A$7,Diagnosis_lookup!$B$2:$B$7,"Not Found")</f>
        <v>Seborreic keratosis</v>
      </c>
    </row>
    <row r="444" spans="1:32" x14ac:dyDescent="0.25">
      <c r="A444" t="s">
        <v>509</v>
      </c>
      <c r="B444">
        <v>75</v>
      </c>
      <c r="C444" t="s">
        <v>41</v>
      </c>
      <c r="D444" t="s">
        <v>32</v>
      </c>
      <c r="E444" t="s">
        <v>33</v>
      </c>
      <c r="F444" t="s">
        <v>33</v>
      </c>
      <c r="G444" t="s">
        <v>33</v>
      </c>
      <c r="H444" t="s">
        <v>33</v>
      </c>
      <c r="I444" t="s">
        <v>33</v>
      </c>
      <c r="J444" t="s">
        <v>33</v>
      </c>
      <c r="K444" t="s">
        <v>33</v>
      </c>
      <c r="L444" t="s">
        <v>42</v>
      </c>
      <c r="M444" t="s">
        <v>42</v>
      </c>
      <c r="N444">
        <v>3414</v>
      </c>
      <c r="O444">
        <v>0</v>
      </c>
      <c r="P444" t="s">
        <v>110</v>
      </c>
      <c r="Q444">
        <v>0</v>
      </c>
      <c r="R444">
        <v>0</v>
      </c>
      <c r="S444">
        <v>0</v>
      </c>
      <c r="T444" t="s">
        <v>44</v>
      </c>
      <c r="U444" t="s">
        <v>33</v>
      </c>
      <c r="V444" t="s">
        <v>33</v>
      </c>
      <c r="W444" t="s">
        <v>33</v>
      </c>
      <c r="X444" t="s">
        <v>33</v>
      </c>
      <c r="Y444" t="s">
        <v>33</v>
      </c>
      <c r="Z444" t="s">
        <v>34</v>
      </c>
      <c r="AA444" t="s">
        <v>33</v>
      </c>
      <c r="AB444" t="s">
        <v>45</v>
      </c>
      <c r="AC444">
        <v>0</v>
      </c>
      <c r="AD444">
        <v>0</v>
      </c>
      <c r="AE444" t="s">
        <v>39</v>
      </c>
      <c r="AF444" t="str">
        <f>_xlfn.XLOOKUP(DermAI_Data[[#This Row],[diagnostic]],Diagnosis_lookup!$A$2:$A$7,Diagnosis_lookup!$B$2:$B$7,"Not Found")</f>
        <v>Seborreic keratosis</v>
      </c>
    </row>
    <row r="445" spans="1:32" x14ac:dyDescent="0.25">
      <c r="A445" t="s">
        <v>510</v>
      </c>
      <c r="B445">
        <v>25</v>
      </c>
      <c r="C445" t="s">
        <v>31</v>
      </c>
      <c r="D445" t="s">
        <v>32</v>
      </c>
      <c r="E445" t="s">
        <v>33</v>
      </c>
      <c r="F445" t="s">
        <v>33</v>
      </c>
      <c r="G445" t="s">
        <v>33</v>
      </c>
      <c r="H445" t="s">
        <v>33</v>
      </c>
      <c r="I445" t="s">
        <v>33</v>
      </c>
      <c r="J445" t="s">
        <v>33</v>
      </c>
      <c r="K445" t="s">
        <v>33</v>
      </c>
      <c r="L445" t="s">
        <v>42</v>
      </c>
      <c r="M445" t="s">
        <v>42</v>
      </c>
      <c r="N445">
        <v>3416</v>
      </c>
      <c r="O445">
        <v>0</v>
      </c>
      <c r="P445" t="s">
        <v>36</v>
      </c>
      <c r="Q445">
        <v>0</v>
      </c>
      <c r="R445">
        <v>0</v>
      </c>
      <c r="S445">
        <v>0</v>
      </c>
      <c r="T445" t="s">
        <v>44</v>
      </c>
      <c r="U445" t="s">
        <v>33</v>
      </c>
      <c r="V445" t="s">
        <v>34</v>
      </c>
      <c r="W445" t="s">
        <v>33</v>
      </c>
      <c r="X445" t="s">
        <v>33</v>
      </c>
      <c r="Y445" t="s">
        <v>33</v>
      </c>
      <c r="Z445" t="s">
        <v>34</v>
      </c>
      <c r="AA445" t="s">
        <v>33</v>
      </c>
      <c r="AB445" t="s">
        <v>38</v>
      </c>
      <c r="AC445">
        <v>0</v>
      </c>
      <c r="AD445">
        <v>0</v>
      </c>
      <c r="AE445" t="s">
        <v>39</v>
      </c>
      <c r="AF445" t="str">
        <f>_xlfn.XLOOKUP(DermAI_Data[[#This Row],[diagnostic]],Diagnosis_lookup!$A$2:$A$7,Diagnosis_lookup!$B$2:$B$7,"Not Found")</f>
        <v>Melanocytic nevus</v>
      </c>
    </row>
    <row r="446" spans="1:32" x14ac:dyDescent="0.25">
      <c r="A446" t="s">
        <v>511</v>
      </c>
      <c r="B446">
        <v>51</v>
      </c>
      <c r="C446" t="s">
        <v>51</v>
      </c>
      <c r="D446" t="s">
        <v>32</v>
      </c>
      <c r="E446" t="s">
        <v>33</v>
      </c>
      <c r="F446" t="s">
        <v>33</v>
      </c>
      <c r="G446" t="s">
        <v>33</v>
      </c>
      <c r="H446" t="s">
        <v>33</v>
      </c>
      <c r="I446" t="s">
        <v>33</v>
      </c>
      <c r="J446" t="s">
        <v>33</v>
      </c>
      <c r="K446" t="s">
        <v>33</v>
      </c>
      <c r="L446" t="s">
        <v>42</v>
      </c>
      <c r="M446" t="s">
        <v>42</v>
      </c>
      <c r="N446">
        <v>3420</v>
      </c>
      <c r="O446">
        <v>0</v>
      </c>
      <c r="P446" t="s">
        <v>81</v>
      </c>
      <c r="Q446">
        <v>0</v>
      </c>
      <c r="R446">
        <v>0</v>
      </c>
      <c r="S446">
        <v>0</v>
      </c>
      <c r="T446" t="s">
        <v>44</v>
      </c>
      <c r="U446" t="s">
        <v>34</v>
      </c>
      <c r="V446" t="s">
        <v>33</v>
      </c>
      <c r="W446" t="s">
        <v>33</v>
      </c>
      <c r="X446" t="s">
        <v>33</v>
      </c>
      <c r="Y446" t="s">
        <v>33</v>
      </c>
      <c r="Z446" t="s">
        <v>33</v>
      </c>
      <c r="AA446" t="s">
        <v>33</v>
      </c>
      <c r="AB446" t="s">
        <v>48</v>
      </c>
      <c r="AC446">
        <v>0</v>
      </c>
      <c r="AD446">
        <v>0</v>
      </c>
      <c r="AE446" t="s">
        <v>39</v>
      </c>
      <c r="AF446" t="str">
        <f>_xlfn.XLOOKUP(DermAI_Data[[#This Row],[diagnostic]],Diagnosis_lookup!$A$2:$A$7,Diagnosis_lookup!$B$2:$B$7,"Not Found")</f>
        <v>Actinic keratosis</v>
      </c>
    </row>
    <row r="447" spans="1:32" x14ac:dyDescent="0.25">
      <c r="A447" t="s">
        <v>512</v>
      </c>
      <c r="B447">
        <v>43</v>
      </c>
      <c r="C447" t="s">
        <v>58</v>
      </c>
      <c r="D447" t="s">
        <v>32</v>
      </c>
      <c r="E447" t="s">
        <v>33</v>
      </c>
      <c r="F447" t="s">
        <v>33</v>
      </c>
      <c r="G447" t="s">
        <v>33</v>
      </c>
      <c r="H447" t="s">
        <v>33</v>
      </c>
      <c r="I447" t="s">
        <v>33</v>
      </c>
      <c r="J447" t="s">
        <v>33</v>
      </c>
      <c r="K447" t="s">
        <v>33</v>
      </c>
      <c r="L447" t="s">
        <v>42</v>
      </c>
      <c r="M447" t="s">
        <v>42</v>
      </c>
      <c r="N447">
        <v>3421</v>
      </c>
      <c r="O447">
        <v>0</v>
      </c>
      <c r="P447" t="s">
        <v>59</v>
      </c>
      <c r="Q447">
        <v>0</v>
      </c>
      <c r="R447">
        <v>0</v>
      </c>
      <c r="S447">
        <v>0</v>
      </c>
      <c r="T447" t="s">
        <v>44</v>
      </c>
      <c r="U447" t="s">
        <v>34</v>
      </c>
      <c r="V447" t="s">
        <v>34</v>
      </c>
      <c r="W447" t="s">
        <v>33</v>
      </c>
      <c r="X447" t="s">
        <v>34</v>
      </c>
      <c r="Y447" t="s">
        <v>33</v>
      </c>
      <c r="Z447" t="s">
        <v>33</v>
      </c>
      <c r="AA447" t="s">
        <v>33</v>
      </c>
      <c r="AB447" t="s">
        <v>38</v>
      </c>
      <c r="AC447">
        <v>0</v>
      </c>
      <c r="AD447">
        <v>0</v>
      </c>
      <c r="AE447" t="s">
        <v>39</v>
      </c>
      <c r="AF447" t="str">
        <f>_xlfn.XLOOKUP(DermAI_Data[[#This Row],[diagnostic]],Diagnosis_lookup!$A$2:$A$7,Diagnosis_lookup!$B$2:$B$7,"Not Found")</f>
        <v>Melanocytic nevus</v>
      </c>
    </row>
    <row r="448" spans="1:32" x14ac:dyDescent="0.25">
      <c r="A448" t="s">
        <v>513</v>
      </c>
      <c r="B448">
        <v>64</v>
      </c>
      <c r="C448" t="s">
        <v>41</v>
      </c>
      <c r="D448" t="s">
        <v>32</v>
      </c>
      <c r="E448" t="s">
        <v>33</v>
      </c>
      <c r="F448" t="s">
        <v>33</v>
      </c>
      <c r="G448" t="s">
        <v>34</v>
      </c>
      <c r="H448" t="s">
        <v>34</v>
      </c>
      <c r="I448" t="s">
        <v>33</v>
      </c>
      <c r="J448" t="s">
        <v>34</v>
      </c>
      <c r="K448" t="s">
        <v>34</v>
      </c>
      <c r="L448" t="s">
        <v>35</v>
      </c>
      <c r="M448" t="s">
        <v>35</v>
      </c>
      <c r="N448">
        <v>278</v>
      </c>
      <c r="O448">
        <v>2</v>
      </c>
      <c r="P448" t="s">
        <v>47</v>
      </c>
      <c r="Q448">
        <v>14</v>
      </c>
      <c r="R448">
        <v>10</v>
      </c>
      <c r="S448">
        <v>12</v>
      </c>
      <c r="T448" t="s">
        <v>54</v>
      </c>
      <c r="U448" t="s">
        <v>34</v>
      </c>
      <c r="V448" t="s">
        <v>34</v>
      </c>
      <c r="W448" t="s">
        <v>33</v>
      </c>
      <c r="X448" t="s">
        <v>33</v>
      </c>
      <c r="Y448" t="s">
        <v>34</v>
      </c>
      <c r="Z448" t="s">
        <v>34</v>
      </c>
      <c r="AA448" t="s">
        <v>34</v>
      </c>
      <c r="AB448" t="s">
        <v>55</v>
      </c>
      <c r="AC448">
        <v>1</v>
      </c>
      <c r="AD448">
        <v>12</v>
      </c>
      <c r="AE448" t="s">
        <v>56</v>
      </c>
      <c r="AF448" t="str">
        <f>_xlfn.XLOOKUP(DermAI_Data[[#This Row],[diagnostic]],Diagnosis_lookup!$A$2:$A$7,Diagnosis_lookup!$B$2:$B$7,"Not Found")</f>
        <v>Basal cell carcinoma</v>
      </c>
    </row>
    <row r="449" spans="1:32" x14ac:dyDescent="0.25">
      <c r="A449" t="s">
        <v>514</v>
      </c>
      <c r="B449">
        <v>67</v>
      </c>
      <c r="C449" t="s">
        <v>41</v>
      </c>
      <c r="D449" t="s">
        <v>32</v>
      </c>
      <c r="E449" t="s">
        <v>33</v>
      </c>
      <c r="F449" t="s">
        <v>33</v>
      </c>
      <c r="G449" t="s">
        <v>33</v>
      </c>
      <c r="H449" t="s">
        <v>33</v>
      </c>
      <c r="I449" t="s">
        <v>33</v>
      </c>
      <c r="J449" t="s">
        <v>33</v>
      </c>
      <c r="K449" t="s">
        <v>33</v>
      </c>
      <c r="L449" t="s">
        <v>42</v>
      </c>
      <c r="M449" t="s">
        <v>42</v>
      </c>
      <c r="N449">
        <v>3425</v>
      </c>
      <c r="O449">
        <v>0</v>
      </c>
      <c r="P449" t="s">
        <v>36</v>
      </c>
      <c r="Q449">
        <v>0</v>
      </c>
      <c r="R449">
        <v>0</v>
      </c>
      <c r="S449">
        <v>0</v>
      </c>
      <c r="T449" t="s">
        <v>44</v>
      </c>
      <c r="U449" t="s">
        <v>34</v>
      </c>
      <c r="V449" t="s">
        <v>33</v>
      </c>
      <c r="W449" t="s">
        <v>33</v>
      </c>
      <c r="X449" t="s">
        <v>33</v>
      </c>
      <c r="Y449" t="s">
        <v>33</v>
      </c>
      <c r="Z449" t="s">
        <v>34</v>
      </c>
      <c r="AA449" t="s">
        <v>33</v>
      </c>
      <c r="AB449" t="s">
        <v>45</v>
      </c>
      <c r="AC449">
        <v>0</v>
      </c>
      <c r="AD449">
        <v>0</v>
      </c>
      <c r="AE449" t="s">
        <v>39</v>
      </c>
      <c r="AF449" t="str">
        <f>_xlfn.XLOOKUP(DermAI_Data[[#This Row],[diagnostic]],Diagnosis_lookup!$A$2:$A$7,Diagnosis_lookup!$B$2:$B$7,"Not Found")</f>
        <v>Seborreic keratosis</v>
      </c>
    </row>
    <row r="450" spans="1:32" x14ac:dyDescent="0.25">
      <c r="A450" t="s">
        <v>515</v>
      </c>
      <c r="B450">
        <v>67</v>
      </c>
      <c r="C450" t="s">
        <v>41</v>
      </c>
      <c r="D450" t="s">
        <v>32</v>
      </c>
      <c r="E450" t="s">
        <v>33</v>
      </c>
      <c r="F450" t="s">
        <v>33</v>
      </c>
      <c r="G450" t="s">
        <v>33</v>
      </c>
      <c r="H450" t="s">
        <v>33</v>
      </c>
      <c r="I450" t="s">
        <v>33</v>
      </c>
      <c r="J450" t="s">
        <v>33</v>
      </c>
      <c r="K450" t="s">
        <v>33</v>
      </c>
      <c r="L450" t="s">
        <v>42</v>
      </c>
      <c r="M450" t="s">
        <v>42</v>
      </c>
      <c r="N450">
        <v>3435</v>
      </c>
      <c r="O450">
        <v>0</v>
      </c>
      <c r="P450" t="s">
        <v>36</v>
      </c>
      <c r="Q450">
        <v>0</v>
      </c>
      <c r="R450">
        <v>0</v>
      </c>
      <c r="S450">
        <v>0</v>
      </c>
      <c r="T450" t="s">
        <v>44</v>
      </c>
      <c r="U450" t="s">
        <v>33</v>
      </c>
      <c r="V450" t="s">
        <v>33</v>
      </c>
      <c r="W450" t="s">
        <v>33</v>
      </c>
      <c r="X450" t="s">
        <v>33</v>
      </c>
      <c r="Y450" t="s">
        <v>33</v>
      </c>
      <c r="Z450" t="s">
        <v>33</v>
      </c>
      <c r="AA450" t="s">
        <v>33</v>
      </c>
      <c r="AB450" t="s">
        <v>48</v>
      </c>
      <c r="AC450">
        <v>0</v>
      </c>
      <c r="AD450">
        <v>0</v>
      </c>
      <c r="AE450" t="s">
        <v>39</v>
      </c>
      <c r="AF450" t="str">
        <f>_xlfn.XLOOKUP(DermAI_Data[[#This Row],[diagnostic]],Diagnosis_lookup!$A$2:$A$7,Diagnosis_lookup!$B$2:$B$7,"Not Found")</f>
        <v>Actinic keratosis</v>
      </c>
    </row>
    <row r="451" spans="1:32" x14ac:dyDescent="0.25">
      <c r="A451" t="s">
        <v>516</v>
      </c>
      <c r="B451">
        <v>68</v>
      </c>
      <c r="C451" t="s">
        <v>41</v>
      </c>
      <c r="D451" t="s">
        <v>32</v>
      </c>
      <c r="E451" t="s">
        <v>33</v>
      </c>
      <c r="F451" t="s">
        <v>33</v>
      </c>
      <c r="G451" t="s">
        <v>33</v>
      </c>
      <c r="H451" t="s">
        <v>33</v>
      </c>
      <c r="I451" t="s">
        <v>33</v>
      </c>
      <c r="J451" t="s">
        <v>33</v>
      </c>
      <c r="K451" t="s">
        <v>33</v>
      </c>
      <c r="L451" t="s">
        <v>42</v>
      </c>
      <c r="M451" t="s">
        <v>42</v>
      </c>
      <c r="N451">
        <v>3455</v>
      </c>
      <c r="O451">
        <v>0</v>
      </c>
      <c r="P451" t="s">
        <v>110</v>
      </c>
      <c r="Q451">
        <v>0</v>
      </c>
      <c r="R451">
        <v>0</v>
      </c>
      <c r="S451">
        <v>0</v>
      </c>
      <c r="T451" t="s">
        <v>44</v>
      </c>
      <c r="U451" t="s">
        <v>33</v>
      </c>
      <c r="V451" t="s">
        <v>34</v>
      </c>
      <c r="W451" t="s">
        <v>33</v>
      </c>
      <c r="X451" t="s">
        <v>33</v>
      </c>
      <c r="Y451" t="s">
        <v>33</v>
      </c>
      <c r="Z451" t="s">
        <v>34</v>
      </c>
      <c r="AA451" t="s">
        <v>33</v>
      </c>
      <c r="AB451" t="s">
        <v>45</v>
      </c>
      <c r="AC451">
        <v>0</v>
      </c>
      <c r="AD451">
        <v>0</v>
      </c>
      <c r="AE451" t="s">
        <v>39</v>
      </c>
      <c r="AF451" t="str">
        <f>_xlfn.XLOOKUP(DermAI_Data[[#This Row],[diagnostic]],Diagnosis_lookup!$A$2:$A$7,Diagnosis_lookup!$B$2:$B$7,"Not Found")</f>
        <v>Seborreic keratosis</v>
      </c>
    </row>
    <row r="452" spans="1:32" x14ac:dyDescent="0.25">
      <c r="A452" t="s">
        <v>517</v>
      </c>
      <c r="B452">
        <v>54</v>
      </c>
      <c r="C452" t="s">
        <v>51</v>
      </c>
      <c r="D452" t="s">
        <v>32</v>
      </c>
      <c r="E452" t="s">
        <v>33</v>
      </c>
      <c r="F452" t="s">
        <v>33</v>
      </c>
      <c r="G452" t="s">
        <v>33</v>
      </c>
      <c r="H452" t="s">
        <v>33</v>
      </c>
      <c r="I452" t="s">
        <v>33</v>
      </c>
      <c r="J452" t="s">
        <v>33</v>
      </c>
      <c r="K452" t="s">
        <v>33</v>
      </c>
      <c r="L452" t="s">
        <v>42</v>
      </c>
      <c r="M452" t="s">
        <v>42</v>
      </c>
      <c r="N452">
        <v>3457</v>
      </c>
      <c r="O452">
        <v>0</v>
      </c>
      <c r="P452" t="s">
        <v>36</v>
      </c>
      <c r="Q452">
        <v>0</v>
      </c>
      <c r="R452">
        <v>0</v>
      </c>
      <c r="S452">
        <v>0</v>
      </c>
      <c r="T452" t="s">
        <v>44</v>
      </c>
      <c r="U452" t="s">
        <v>34</v>
      </c>
      <c r="V452" t="s">
        <v>33</v>
      </c>
      <c r="W452" t="s">
        <v>33</v>
      </c>
      <c r="X452" t="s">
        <v>33</v>
      </c>
      <c r="Y452" t="s">
        <v>33</v>
      </c>
      <c r="Z452" t="s">
        <v>33</v>
      </c>
      <c r="AA452" t="s">
        <v>33</v>
      </c>
      <c r="AB452" t="s">
        <v>48</v>
      </c>
      <c r="AC452">
        <v>0</v>
      </c>
      <c r="AD452">
        <v>0</v>
      </c>
      <c r="AE452" t="s">
        <v>39</v>
      </c>
      <c r="AF452" t="str">
        <f>_xlfn.XLOOKUP(DermAI_Data[[#This Row],[diagnostic]],Diagnosis_lookup!$A$2:$A$7,Diagnosis_lookup!$B$2:$B$7,"Not Found")</f>
        <v>Actinic keratosis</v>
      </c>
    </row>
    <row r="453" spans="1:32" x14ac:dyDescent="0.25">
      <c r="A453" t="s">
        <v>518</v>
      </c>
      <c r="B453">
        <v>54</v>
      </c>
      <c r="C453" t="s">
        <v>51</v>
      </c>
      <c r="D453" t="s">
        <v>32</v>
      </c>
      <c r="E453" t="s">
        <v>33</v>
      </c>
      <c r="F453" t="s">
        <v>34</v>
      </c>
      <c r="G453" t="s">
        <v>33</v>
      </c>
      <c r="H453" t="s">
        <v>33</v>
      </c>
      <c r="I453" t="s">
        <v>34</v>
      </c>
      <c r="J453" t="s">
        <v>33</v>
      </c>
      <c r="K453" t="s">
        <v>33</v>
      </c>
      <c r="L453" t="s">
        <v>52</v>
      </c>
      <c r="M453" t="s">
        <v>52</v>
      </c>
      <c r="N453">
        <v>279</v>
      </c>
      <c r="O453">
        <v>3</v>
      </c>
      <c r="P453" t="s">
        <v>47</v>
      </c>
      <c r="Q453">
        <v>15</v>
      </c>
      <c r="R453">
        <v>13</v>
      </c>
      <c r="S453">
        <v>14</v>
      </c>
      <c r="T453" t="s">
        <v>54</v>
      </c>
      <c r="U453" t="s">
        <v>34</v>
      </c>
      <c r="V453" t="s">
        <v>34</v>
      </c>
      <c r="W453" t="s">
        <v>33</v>
      </c>
      <c r="X453" t="s">
        <v>33</v>
      </c>
      <c r="Y453" t="s">
        <v>34</v>
      </c>
      <c r="Z453" t="s">
        <v>34</v>
      </c>
      <c r="AA453" t="s">
        <v>34</v>
      </c>
      <c r="AB453" t="s">
        <v>55</v>
      </c>
      <c r="AC453">
        <v>1</v>
      </c>
      <c r="AD453">
        <v>14</v>
      </c>
      <c r="AE453" t="s">
        <v>56</v>
      </c>
      <c r="AF453" t="str">
        <f>_xlfn.XLOOKUP(DermAI_Data[[#This Row],[diagnostic]],Diagnosis_lookup!$A$2:$A$7,Diagnosis_lookup!$B$2:$B$7,"Not Found")</f>
        <v>Basal cell carcinoma</v>
      </c>
    </row>
    <row r="454" spans="1:32" x14ac:dyDescent="0.25">
      <c r="A454" t="s">
        <v>519</v>
      </c>
      <c r="B454">
        <v>38</v>
      </c>
      <c r="C454" t="s">
        <v>58</v>
      </c>
      <c r="D454" t="s">
        <v>32</v>
      </c>
      <c r="E454" t="s">
        <v>33</v>
      </c>
      <c r="F454" t="s">
        <v>33</v>
      </c>
      <c r="G454" t="s">
        <v>33</v>
      </c>
      <c r="H454" t="s">
        <v>33</v>
      </c>
      <c r="I454" t="s">
        <v>33</v>
      </c>
      <c r="J454" t="s">
        <v>33</v>
      </c>
      <c r="K454" t="s">
        <v>33</v>
      </c>
      <c r="L454" t="s">
        <v>42</v>
      </c>
      <c r="M454" t="s">
        <v>42</v>
      </c>
      <c r="N454">
        <v>3460</v>
      </c>
      <c r="O454">
        <v>0</v>
      </c>
      <c r="P454" t="s">
        <v>43</v>
      </c>
      <c r="Q454">
        <v>0</v>
      </c>
      <c r="R454">
        <v>0</v>
      </c>
      <c r="S454">
        <v>0</v>
      </c>
      <c r="T454" t="s">
        <v>44</v>
      </c>
      <c r="U454" t="s">
        <v>34</v>
      </c>
      <c r="V454" t="s">
        <v>34</v>
      </c>
      <c r="W454" t="s">
        <v>33</v>
      </c>
      <c r="X454" t="s">
        <v>33</v>
      </c>
      <c r="Y454" t="s">
        <v>33</v>
      </c>
      <c r="Z454" t="s">
        <v>34</v>
      </c>
      <c r="AA454" t="s">
        <v>33</v>
      </c>
      <c r="AB454" t="s">
        <v>45</v>
      </c>
      <c r="AC454">
        <v>0</v>
      </c>
      <c r="AD454">
        <v>0</v>
      </c>
      <c r="AE454" t="s">
        <v>39</v>
      </c>
      <c r="AF454" t="str">
        <f>_xlfn.XLOOKUP(DermAI_Data[[#This Row],[diagnostic]],Diagnosis_lookup!$A$2:$A$7,Diagnosis_lookup!$B$2:$B$7,"Not Found")</f>
        <v>Seborreic keratosis</v>
      </c>
    </row>
    <row r="455" spans="1:32" x14ac:dyDescent="0.25">
      <c r="A455" t="s">
        <v>520</v>
      </c>
      <c r="B455">
        <v>56</v>
      </c>
      <c r="C455" t="s">
        <v>51</v>
      </c>
      <c r="D455" t="s">
        <v>32</v>
      </c>
      <c r="E455" t="s">
        <v>33</v>
      </c>
      <c r="F455" t="s">
        <v>33</v>
      </c>
      <c r="G455" t="s">
        <v>33</v>
      </c>
      <c r="H455" t="s">
        <v>33</v>
      </c>
      <c r="I455" t="s">
        <v>33</v>
      </c>
      <c r="J455" t="s">
        <v>33</v>
      </c>
      <c r="K455" t="s">
        <v>33</v>
      </c>
      <c r="L455" t="s">
        <v>42</v>
      </c>
      <c r="M455" t="s">
        <v>42</v>
      </c>
      <c r="N455">
        <v>3459</v>
      </c>
      <c r="O455">
        <v>0</v>
      </c>
      <c r="P455" t="s">
        <v>59</v>
      </c>
      <c r="Q455">
        <v>0</v>
      </c>
      <c r="R455">
        <v>0</v>
      </c>
      <c r="S455">
        <v>0</v>
      </c>
      <c r="T455" t="s">
        <v>44</v>
      </c>
      <c r="U455" t="s">
        <v>33</v>
      </c>
      <c r="V455" t="s">
        <v>34</v>
      </c>
      <c r="W455" t="s">
        <v>33</v>
      </c>
      <c r="X455" t="s">
        <v>33</v>
      </c>
      <c r="Y455" t="s">
        <v>33</v>
      </c>
      <c r="Z455" t="s">
        <v>34</v>
      </c>
      <c r="AA455" t="s">
        <v>33</v>
      </c>
      <c r="AB455" t="s">
        <v>38</v>
      </c>
      <c r="AC455">
        <v>0</v>
      </c>
      <c r="AD455">
        <v>0</v>
      </c>
      <c r="AE455" t="s">
        <v>39</v>
      </c>
      <c r="AF455" t="str">
        <f>_xlfn.XLOOKUP(DermAI_Data[[#This Row],[diagnostic]],Diagnosis_lookup!$A$2:$A$7,Diagnosis_lookup!$B$2:$B$7,"Not Found")</f>
        <v>Melanocytic nevus</v>
      </c>
    </row>
    <row r="456" spans="1:32" x14ac:dyDescent="0.25">
      <c r="A456" t="s">
        <v>521</v>
      </c>
      <c r="B456">
        <v>26</v>
      </c>
      <c r="C456" t="s">
        <v>31</v>
      </c>
      <c r="D456" t="s">
        <v>32</v>
      </c>
      <c r="E456" t="s">
        <v>33</v>
      </c>
      <c r="F456" t="s">
        <v>33</v>
      </c>
      <c r="G456" t="s">
        <v>33</v>
      </c>
      <c r="H456" t="s">
        <v>33</v>
      </c>
      <c r="I456" t="s">
        <v>33</v>
      </c>
      <c r="J456" t="s">
        <v>33</v>
      </c>
      <c r="K456" t="s">
        <v>33</v>
      </c>
      <c r="L456" t="s">
        <v>42</v>
      </c>
      <c r="M456" t="s">
        <v>42</v>
      </c>
      <c r="N456">
        <v>3463</v>
      </c>
      <c r="O456">
        <v>0</v>
      </c>
      <c r="P456" t="s">
        <v>59</v>
      </c>
      <c r="Q456">
        <v>0</v>
      </c>
      <c r="R456">
        <v>0</v>
      </c>
      <c r="S456">
        <v>0</v>
      </c>
      <c r="T456" t="s">
        <v>44</v>
      </c>
      <c r="U456" t="s">
        <v>33</v>
      </c>
      <c r="V456" t="s">
        <v>34</v>
      </c>
      <c r="W456" t="s">
        <v>33</v>
      </c>
      <c r="X456" t="s">
        <v>33</v>
      </c>
      <c r="Y456" t="s">
        <v>33</v>
      </c>
      <c r="Z456" t="s">
        <v>34</v>
      </c>
      <c r="AA456" t="s">
        <v>33</v>
      </c>
      <c r="AB456" t="s">
        <v>38</v>
      </c>
      <c r="AC456">
        <v>0</v>
      </c>
      <c r="AD456">
        <v>0</v>
      </c>
      <c r="AE456" t="s">
        <v>39</v>
      </c>
      <c r="AF456" t="str">
        <f>_xlfn.XLOOKUP(DermAI_Data[[#This Row],[diagnostic]],Diagnosis_lookup!$A$2:$A$7,Diagnosis_lookup!$B$2:$B$7,"Not Found")</f>
        <v>Melanocytic nevus</v>
      </c>
    </row>
    <row r="457" spans="1:32" x14ac:dyDescent="0.25">
      <c r="A457" t="s">
        <v>522</v>
      </c>
      <c r="B457">
        <v>57</v>
      </c>
      <c r="C457" t="s">
        <v>51</v>
      </c>
      <c r="D457" t="s">
        <v>32</v>
      </c>
      <c r="E457" t="s">
        <v>33</v>
      </c>
      <c r="F457" t="s">
        <v>33</v>
      </c>
      <c r="G457" t="s">
        <v>33</v>
      </c>
      <c r="H457" t="s">
        <v>33</v>
      </c>
      <c r="I457" t="s">
        <v>33</v>
      </c>
      <c r="J457" t="s">
        <v>33</v>
      </c>
      <c r="K457" t="s">
        <v>33</v>
      </c>
      <c r="L457" t="s">
        <v>42</v>
      </c>
      <c r="M457" t="s">
        <v>42</v>
      </c>
      <c r="N457">
        <v>3469</v>
      </c>
      <c r="O457">
        <v>0</v>
      </c>
      <c r="P457" t="s">
        <v>81</v>
      </c>
      <c r="Q457">
        <v>0</v>
      </c>
      <c r="R457">
        <v>0</v>
      </c>
      <c r="S457">
        <v>0</v>
      </c>
      <c r="T457" t="s">
        <v>44</v>
      </c>
      <c r="U457" t="s">
        <v>34</v>
      </c>
      <c r="V457" t="s">
        <v>33</v>
      </c>
      <c r="W457" t="s">
        <v>33</v>
      </c>
      <c r="X457" t="s">
        <v>33</v>
      </c>
      <c r="Y457" t="s">
        <v>33</v>
      </c>
      <c r="Z457" t="s">
        <v>33</v>
      </c>
      <c r="AA457" t="s">
        <v>33</v>
      </c>
      <c r="AB457" t="s">
        <v>48</v>
      </c>
      <c r="AC457">
        <v>0</v>
      </c>
      <c r="AD457">
        <v>0</v>
      </c>
      <c r="AE457" t="s">
        <v>39</v>
      </c>
      <c r="AF457" t="str">
        <f>_xlfn.XLOOKUP(DermAI_Data[[#This Row],[diagnostic]],Diagnosis_lookup!$A$2:$A$7,Diagnosis_lookup!$B$2:$B$7,"Not Found")</f>
        <v>Actinic keratosis</v>
      </c>
    </row>
    <row r="458" spans="1:32" x14ac:dyDescent="0.25">
      <c r="A458" t="s">
        <v>523</v>
      </c>
      <c r="B458">
        <v>55</v>
      </c>
      <c r="C458" t="s">
        <v>51</v>
      </c>
      <c r="D458" t="s">
        <v>32</v>
      </c>
      <c r="E458" t="s">
        <v>33</v>
      </c>
      <c r="F458" t="s">
        <v>33</v>
      </c>
      <c r="G458" t="s">
        <v>33</v>
      </c>
      <c r="H458" t="s">
        <v>33</v>
      </c>
      <c r="I458" t="s">
        <v>33</v>
      </c>
      <c r="J458" t="s">
        <v>33</v>
      </c>
      <c r="K458" t="s">
        <v>33</v>
      </c>
      <c r="L458" t="s">
        <v>42</v>
      </c>
      <c r="M458" t="s">
        <v>42</v>
      </c>
      <c r="N458">
        <v>3477</v>
      </c>
      <c r="O458">
        <v>0</v>
      </c>
      <c r="P458" t="s">
        <v>47</v>
      </c>
      <c r="Q458">
        <v>0</v>
      </c>
      <c r="R458">
        <v>0</v>
      </c>
      <c r="S458">
        <v>0</v>
      </c>
      <c r="T458" t="s">
        <v>44</v>
      </c>
      <c r="U458" t="s">
        <v>34</v>
      </c>
      <c r="V458" t="s">
        <v>33</v>
      </c>
      <c r="W458" t="s">
        <v>33</v>
      </c>
      <c r="X458" t="s">
        <v>33</v>
      </c>
      <c r="Y458" t="s">
        <v>33</v>
      </c>
      <c r="Z458" t="s">
        <v>34</v>
      </c>
      <c r="AA458" t="s">
        <v>33</v>
      </c>
      <c r="AB458" t="s">
        <v>48</v>
      </c>
      <c r="AC458">
        <v>0</v>
      </c>
      <c r="AD458">
        <v>0</v>
      </c>
      <c r="AE458" t="s">
        <v>39</v>
      </c>
      <c r="AF458" t="str">
        <f>_xlfn.XLOOKUP(DermAI_Data[[#This Row],[diagnostic]],Diagnosis_lookup!$A$2:$A$7,Diagnosis_lookup!$B$2:$B$7,"Not Found")</f>
        <v>Actinic keratosis</v>
      </c>
    </row>
    <row r="459" spans="1:32" x14ac:dyDescent="0.25">
      <c r="A459" t="s">
        <v>524</v>
      </c>
      <c r="B459">
        <v>51</v>
      </c>
      <c r="C459" t="s">
        <v>51</v>
      </c>
      <c r="D459" t="s">
        <v>32</v>
      </c>
      <c r="E459" t="s">
        <v>33</v>
      </c>
      <c r="F459" t="s">
        <v>33</v>
      </c>
      <c r="G459" t="s">
        <v>33</v>
      </c>
      <c r="H459" t="s">
        <v>33</v>
      </c>
      <c r="I459" t="s">
        <v>33</v>
      </c>
      <c r="J459" t="s">
        <v>33</v>
      </c>
      <c r="K459" t="s">
        <v>33</v>
      </c>
      <c r="L459" t="s">
        <v>42</v>
      </c>
      <c r="M459" t="s">
        <v>42</v>
      </c>
      <c r="N459">
        <v>3481</v>
      </c>
      <c r="O459">
        <v>0</v>
      </c>
      <c r="P459" t="s">
        <v>47</v>
      </c>
      <c r="Q459">
        <v>0</v>
      </c>
      <c r="R459">
        <v>0</v>
      </c>
      <c r="S459">
        <v>0</v>
      </c>
      <c r="T459" t="s">
        <v>44</v>
      </c>
      <c r="U459" t="s">
        <v>34</v>
      </c>
      <c r="V459" t="s">
        <v>33</v>
      </c>
      <c r="W459" t="s">
        <v>33</v>
      </c>
      <c r="X459" t="s">
        <v>33</v>
      </c>
      <c r="Y459" t="s">
        <v>33</v>
      </c>
      <c r="Z459" t="s">
        <v>33</v>
      </c>
      <c r="AA459" t="s">
        <v>33</v>
      </c>
      <c r="AB459" t="s">
        <v>48</v>
      </c>
      <c r="AC459">
        <v>0</v>
      </c>
      <c r="AD459">
        <v>0</v>
      </c>
      <c r="AE459" t="s">
        <v>39</v>
      </c>
      <c r="AF459" t="str">
        <f>_xlfn.XLOOKUP(DermAI_Data[[#This Row],[diagnostic]],Diagnosis_lookup!$A$2:$A$7,Diagnosis_lookup!$B$2:$B$7,"Not Found")</f>
        <v>Actinic keratosis</v>
      </c>
    </row>
    <row r="460" spans="1:32" x14ac:dyDescent="0.25">
      <c r="A460" t="s">
        <v>525</v>
      </c>
      <c r="B460">
        <v>59</v>
      </c>
      <c r="C460" t="s">
        <v>51</v>
      </c>
      <c r="D460" t="s">
        <v>32</v>
      </c>
      <c r="E460" t="s">
        <v>33</v>
      </c>
      <c r="F460" t="s">
        <v>33</v>
      </c>
      <c r="G460" t="s">
        <v>33</v>
      </c>
      <c r="H460" t="s">
        <v>34</v>
      </c>
      <c r="I460" t="s">
        <v>33</v>
      </c>
      <c r="J460" t="s">
        <v>33</v>
      </c>
      <c r="K460" t="s">
        <v>33</v>
      </c>
      <c r="L460" t="s">
        <v>42</v>
      </c>
      <c r="M460" t="s">
        <v>42</v>
      </c>
      <c r="N460">
        <v>833</v>
      </c>
      <c r="O460">
        <v>4</v>
      </c>
      <c r="P460" t="s">
        <v>47</v>
      </c>
      <c r="Q460">
        <v>11</v>
      </c>
      <c r="R460">
        <v>10</v>
      </c>
      <c r="S460">
        <v>10.5</v>
      </c>
      <c r="T460" t="s">
        <v>54</v>
      </c>
      <c r="U460" t="s">
        <v>34</v>
      </c>
      <c r="V460" t="s">
        <v>33</v>
      </c>
      <c r="W460" t="s">
        <v>33</v>
      </c>
      <c r="X460" t="s">
        <v>33</v>
      </c>
      <c r="Y460" t="s">
        <v>33</v>
      </c>
      <c r="Z460" t="s">
        <v>33</v>
      </c>
      <c r="AA460" t="s">
        <v>33</v>
      </c>
      <c r="AB460" t="s">
        <v>48</v>
      </c>
      <c r="AC460">
        <v>0</v>
      </c>
      <c r="AD460">
        <v>10.5</v>
      </c>
      <c r="AE460" t="s">
        <v>39</v>
      </c>
      <c r="AF460" t="str">
        <f>_xlfn.XLOOKUP(DermAI_Data[[#This Row],[diagnostic]],Diagnosis_lookup!$A$2:$A$7,Diagnosis_lookup!$B$2:$B$7,"Not Found")</f>
        <v>Actinic keratosis</v>
      </c>
    </row>
    <row r="461" spans="1:32" x14ac:dyDescent="0.25">
      <c r="A461" t="s">
        <v>526</v>
      </c>
      <c r="B461">
        <v>44</v>
      </c>
      <c r="C461" t="s">
        <v>58</v>
      </c>
      <c r="D461" t="s">
        <v>32</v>
      </c>
      <c r="E461" t="s">
        <v>33</v>
      </c>
      <c r="F461" t="s">
        <v>33</v>
      </c>
      <c r="G461" t="s">
        <v>33</v>
      </c>
      <c r="H461" t="s">
        <v>33</v>
      </c>
      <c r="I461" t="s">
        <v>33</v>
      </c>
      <c r="J461" t="s">
        <v>33</v>
      </c>
      <c r="K461" t="s">
        <v>33</v>
      </c>
      <c r="L461" t="s">
        <v>42</v>
      </c>
      <c r="M461" t="s">
        <v>42</v>
      </c>
      <c r="N461">
        <v>3484</v>
      </c>
      <c r="O461">
        <v>0</v>
      </c>
      <c r="P461" t="s">
        <v>36</v>
      </c>
      <c r="Q461">
        <v>0</v>
      </c>
      <c r="R461">
        <v>0</v>
      </c>
      <c r="S461">
        <v>0</v>
      </c>
      <c r="T461" t="s">
        <v>44</v>
      </c>
      <c r="U461" t="s">
        <v>33</v>
      </c>
      <c r="V461" t="s">
        <v>34</v>
      </c>
      <c r="W461" t="s">
        <v>33</v>
      </c>
      <c r="X461" t="s">
        <v>33</v>
      </c>
      <c r="Y461" t="s">
        <v>33</v>
      </c>
      <c r="Z461" t="s">
        <v>34</v>
      </c>
      <c r="AA461" t="s">
        <v>33</v>
      </c>
      <c r="AB461" t="s">
        <v>38</v>
      </c>
      <c r="AC461">
        <v>0</v>
      </c>
      <c r="AD461">
        <v>0</v>
      </c>
      <c r="AE461" t="s">
        <v>39</v>
      </c>
      <c r="AF461" t="str">
        <f>_xlfn.XLOOKUP(DermAI_Data[[#This Row],[diagnostic]],Diagnosis_lookup!$A$2:$A$7,Diagnosis_lookup!$B$2:$B$7,"Not Found")</f>
        <v>Melanocytic nevus</v>
      </c>
    </row>
    <row r="462" spans="1:32" x14ac:dyDescent="0.25">
      <c r="A462" t="s">
        <v>527</v>
      </c>
      <c r="B462">
        <v>34</v>
      </c>
      <c r="C462" t="s">
        <v>58</v>
      </c>
      <c r="D462" t="s">
        <v>32</v>
      </c>
      <c r="E462" t="s">
        <v>33</v>
      </c>
      <c r="F462" t="s">
        <v>33</v>
      </c>
      <c r="G462" t="s">
        <v>33</v>
      </c>
      <c r="H462" t="s">
        <v>33</v>
      </c>
      <c r="I462" t="s">
        <v>33</v>
      </c>
      <c r="J462" t="s">
        <v>33</v>
      </c>
      <c r="K462" t="s">
        <v>33</v>
      </c>
      <c r="L462" t="s">
        <v>42</v>
      </c>
      <c r="M462" t="s">
        <v>42</v>
      </c>
      <c r="N462">
        <v>3487</v>
      </c>
      <c r="O462">
        <v>0</v>
      </c>
      <c r="P462" t="s">
        <v>36</v>
      </c>
      <c r="Q462">
        <v>0</v>
      </c>
      <c r="R462">
        <v>0</v>
      </c>
      <c r="S462">
        <v>0</v>
      </c>
      <c r="T462" t="s">
        <v>44</v>
      </c>
      <c r="U462" t="s">
        <v>34</v>
      </c>
      <c r="V462" t="s">
        <v>33</v>
      </c>
      <c r="W462" t="s">
        <v>33</v>
      </c>
      <c r="X462" t="s">
        <v>33</v>
      </c>
      <c r="Y462" t="s">
        <v>33</v>
      </c>
      <c r="Z462" t="s">
        <v>33</v>
      </c>
      <c r="AA462" t="s">
        <v>33</v>
      </c>
      <c r="AB462" t="s">
        <v>48</v>
      </c>
      <c r="AC462">
        <v>0</v>
      </c>
      <c r="AD462">
        <v>0</v>
      </c>
      <c r="AE462" t="s">
        <v>39</v>
      </c>
      <c r="AF462" t="str">
        <f>_xlfn.XLOOKUP(DermAI_Data[[#This Row],[diagnostic]],Diagnosis_lookup!$A$2:$A$7,Diagnosis_lookup!$B$2:$B$7,"Not Found")</f>
        <v>Actinic keratosis</v>
      </c>
    </row>
    <row r="463" spans="1:32" x14ac:dyDescent="0.25">
      <c r="A463" t="s">
        <v>528</v>
      </c>
      <c r="B463">
        <v>54</v>
      </c>
      <c r="C463" t="s">
        <v>51</v>
      </c>
      <c r="D463" t="s">
        <v>32</v>
      </c>
      <c r="E463" t="s">
        <v>33</v>
      </c>
      <c r="F463" t="s">
        <v>33</v>
      </c>
      <c r="G463" t="s">
        <v>33</v>
      </c>
      <c r="H463" t="s">
        <v>33</v>
      </c>
      <c r="I463" t="s">
        <v>33</v>
      </c>
      <c r="J463" t="s">
        <v>33</v>
      </c>
      <c r="K463" t="s">
        <v>33</v>
      </c>
      <c r="L463" t="s">
        <v>42</v>
      </c>
      <c r="M463" t="s">
        <v>42</v>
      </c>
      <c r="N463">
        <v>3492</v>
      </c>
      <c r="O463">
        <v>0</v>
      </c>
      <c r="P463" t="s">
        <v>47</v>
      </c>
      <c r="Q463">
        <v>0</v>
      </c>
      <c r="R463">
        <v>0</v>
      </c>
      <c r="S463">
        <v>0</v>
      </c>
      <c r="T463" t="s">
        <v>44</v>
      </c>
      <c r="U463" t="s">
        <v>34</v>
      </c>
      <c r="V463" t="s">
        <v>33</v>
      </c>
      <c r="W463" t="s">
        <v>33</v>
      </c>
      <c r="X463" t="s">
        <v>33</v>
      </c>
      <c r="Y463" t="s">
        <v>33</v>
      </c>
      <c r="Z463" t="s">
        <v>33</v>
      </c>
      <c r="AA463" t="s">
        <v>33</v>
      </c>
      <c r="AB463" t="s">
        <v>48</v>
      </c>
      <c r="AC463">
        <v>0</v>
      </c>
      <c r="AD463">
        <v>0</v>
      </c>
      <c r="AE463" t="s">
        <v>39</v>
      </c>
      <c r="AF463" t="str">
        <f>_xlfn.XLOOKUP(DermAI_Data[[#This Row],[diagnostic]],Diagnosis_lookup!$A$2:$A$7,Diagnosis_lookup!$B$2:$B$7,"Not Found")</f>
        <v>Actinic keratosis</v>
      </c>
    </row>
    <row r="464" spans="1:32" x14ac:dyDescent="0.25">
      <c r="A464" t="s">
        <v>529</v>
      </c>
      <c r="B464">
        <v>81</v>
      </c>
      <c r="C464" t="s">
        <v>41</v>
      </c>
      <c r="D464" t="s">
        <v>32</v>
      </c>
      <c r="E464" t="s">
        <v>33</v>
      </c>
      <c r="F464" t="s">
        <v>33</v>
      </c>
      <c r="G464" t="s">
        <v>33</v>
      </c>
      <c r="H464" t="s">
        <v>33</v>
      </c>
      <c r="I464" t="s">
        <v>33</v>
      </c>
      <c r="J464" t="s">
        <v>33</v>
      </c>
      <c r="K464" t="s">
        <v>33</v>
      </c>
      <c r="L464" t="s">
        <v>42</v>
      </c>
      <c r="M464" t="s">
        <v>42</v>
      </c>
      <c r="N464">
        <v>3562</v>
      </c>
      <c r="O464">
        <v>0</v>
      </c>
      <c r="P464" t="s">
        <v>63</v>
      </c>
      <c r="Q464">
        <v>0</v>
      </c>
      <c r="R464">
        <v>0</v>
      </c>
      <c r="S464">
        <v>0</v>
      </c>
      <c r="T464" t="s">
        <v>44</v>
      </c>
      <c r="U464" t="s">
        <v>33</v>
      </c>
      <c r="V464" t="s">
        <v>34</v>
      </c>
      <c r="W464" t="s">
        <v>33</v>
      </c>
      <c r="X464" t="s">
        <v>33</v>
      </c>
      <c r="Y464" t="s">
        <v>33</v>
      </c>
      <c r="Z464" t="s">
        <v>34</v>
      </c>
      <c r="AA464" t="s">
        <v>33</v>
      </c>
      <c r="AB464" t="s">
        <v>45</v>
      </c>
      <c r="AC464">
        <v>0</v>
      </c>
      <c r="AD464">
        <v>0</v>
      </c>
      <c r="AE464" t="s">
        <v>39</v>
      </c>
      <c r="AF464" t="str">
        <f>_xlfn.XLOOKUP(DermAI_Data[[#This Row],[diagnostic]],Diagnosis_lookup!$A$2:$A$7,Diagnosis_lookup!$B$2:$B$7,"Not Found")</f>
        <v>Seborreic keratosis</v>
      </c>
    </row>
    <row r="465" spans="1:32" x14ac:dyDescent="0.25">
      <c r="A465" t="s">
        <v>530</v>
      </c>
      <c r="B465">
        <v>87</v>
      </c>
      <c r="C465" t="s">
        <v>41</v>
      </c>
      <c r="D465" t="s">
        <v>32</v>
      </c>
      <c r="E465" t="s">
        <v>33</v>
      </c>
      <c r="F465" t="s">
        <v>33</v>
      </c>
      <c r="G465" t="s">
        <v>33</v>
      </c>
      <c r="H465" t="s">
        <v>33</v>
      </c>
      <c r="I465" t="s">
        <v>33</v>
      </c>
      <c r="J465" t="s">
        <v>33</v>
      </c>
      <c r="K465" t="s">
        <v>33</v>
      </c>
      <c r="L465" t="s">
        <v>42</v>
      </c>
      <c r="M465" t="s">
        <v>42</v>
      </c>
      <c r="N465">
        <v>3564</v>
      </c>
      <c r="O465">
        <v>0</v>
      </c>
      <c r="P465" t="s">
        <v>47</v>
      </c>
      <c r="Q465">
        <v>0</v>
      </c>
      <c r="R465">
        <v>0</v>
      </c>
      <c r="S465">
        <v>0</v>
      </c>
      <c r="T465" t="s">
        <v>44</v>
      </c>
      <c r="U465" t="s">
        <v>34</v>
      </c>
      <c r="V465" t="s">
        <v>33</v>
      </c>
      <c r="W465" t="s">
        <v>33</v>
      </c>
      <c r="X465" t="s">
        <v>33</v>
      </c>
      <c r="Y465" t="s">
        <v>33</v>
      </c>
      <c r="Z465" t="s">
        <v>33</v>
      </c>
      <c r="AA465" t="s">
        <v>33</v>
      </c>
      <c r="AB465" t="s">
        <v>48</v>
      </c>
      <c r="AC465">
        <v>0</v>
      </c>
      <c r="AD465">
        <v>0</v>
      </c>
      <c r="AE465" t="s">
        <v>39</v>
      </c>
      <c r="AF465" t="str">
        <f>_xlfn.XLOOKUP(DermAI_Data[[#This Row],[diagnostic]],Diagnosis_lookup!$A$2:$A$7,Diagnosis_lookup!$B$2:$B$7,"Not Found")</f>
        <v>Actinic keratosis</v>
      </c>
    </row>
    <row r="466" spans="1:32" x14ac:dyDescent="0.25">
      <c r="A466" t="s">
        <v>531</v>
      </c>
      <c r="B466">
        <v>60</v>
      </c>
      <c r="C466" t="s">
        <v>41</v>
      </c>
      <c r="D466" t="s">
        <v>32</v>
      </c>
      <c r="E466" t="s">
        <v>33</v>
      </c>
      <c r="F466" t="s">
        <v>33</v>
      </c>
      <c r="G466" t="s">
        <v>33</v>
      </c>
      <c r="H466" t="s">
        <v>33</v>
      </c>
      <c r="I466" t="s">
        <v>33</v>
      </c>
      <c r="J466" t="s">
        <v>33</v>
      </c>
      <c r="K466" t="s">
        <v>33</v>
      </c>
      <c r="L466" t="s">
        <v>42</v>
      </c>
      <c r="M466" t="s">
        <v>42</v>
      </c>
      <c r="N466">
        <v>3568</v>
      </c>
      <c r="O466">
        <v>0</v>
      </c>
      <c r="P466" t="s">
        <v>63</v>
      </c>
      <c r="Q466">
        <v>0</v>
      </c>
      <c r="R466">
        <v>0</v>
      </c>
      <c r="S466">
        <v>0</v>
      </c>
      <c r="T466" t="s">
        <v>44</v>
      </c>
      <c r="U466" t="s">
        <v>33</v>
      </c>
      <c r="V466" t="s">
        <v>33</v>
      </c>
      <c r="W466" t="s">
        <v>33</v>
      </c>
      <c r="X466" t="s">
        <v>33</v>
      </c>
      <c r="Y466" t="s">
        <v>33</v>
      </c>
      <c r="Z466" t="s">
        <v>33</v>
      </c>
      <c r="AA466" t="s">
        <v>33</v>
      </c>
      <c r="AB466" t="s">
        <v>48</v>
      </c>
      <c r="AC466">
        <v>0</v>
      </c>
      <c r="AD466">
        <v>0</v>
      </c>
      <c r="AE466" t="s">
        <v>39</v>
      </c>
      <c r="AF466" t="str">
        <f>_xlfn.XLOOKUP(DermAI_Data[[#This Row],[diagnostic]],Diagnosis_lookup!$A$2:$A$7,Diagnosis_lookup!$B$2:$B$7,"Not Found")</f>
        <v>Actinic keratosis</v>
      </c>
    </row>
    <row r="467" spans="1:32" x14ac:dyDescent="0.25">
      <c r="A467" t="s">
        <v>532</v>
      </c>
      <c r="B467">
        <v>48</v>
      </c>
      <c r="C467" t="s">
        <v>51</v>
      </c>
      <c r="D467" t="s">
        <v>32</v>
      </c>
      <c r="E467" t="s">
        <v>33</v>
      </c>
      <c r="F467" t="s">
        <v>33</v>
      </c>
      <c r="G467" t="s">
        <v>33</v>
      </c>
      <c r="H467" t="s">
        <v>33</v>
      </c>
      <c r="I467" t="s">
        <v>33</v>
      </c>
      <c r="J467" t="s">
        <v>33</v>
      </c>
      <c r="K467" t="s">
        <v>33</v>
      </c>
      <c r="L467" t="s">
        <v>42</v>
      </c>
      <c r="M467" t="s">
        <v>42</v>
      </c>
      <c r="N467">
        <v>3569</v>
      </c>
      <c r="O467">
        <v>0</v>
      </c>
      <c r="P467" t="s">
        <v>81</v>
      </c>
      <c r="Q467">
        <v>0</v>
      </c>
      <c r="R467">
        <v>0</v>
      </c>
      <c r="S467">
        <v>0</v>
      </c>
      <c r="T467" t="s">
        <v>44</v>
      </c>
      <c r="U467" t="s">
        <v>33</v>
      </c>
      <c r="V467" t="s">
        <v>34</v>
      </c>
      <c r="W467" t="s">
        <v>33</v>
      </c>
      <c r="X467" t="s">
        <v>33</v>
      </c>
      <c r="Y467" t="s">
        <v>33</v>
      </c>
      <c r="Z467" t="s">
        <v>33</v>
      </c>
      <c r="AA467" t="s">
        <v>33</v>
      </c>
      <c r="AB467" t="s">
        <v>48</v>
      </c>
      <c r="AC467">
        <v>0</v>
      </c>
      <c r="AD467">
        <v>0</v>
      </c>
      <c r="AE467" t="s">
        <v>39</v>
      </c>
      <c r="AF467" t="str">
        <f>_xlfn.XLOOKUP(DermAI_Data[[#This Row],[diagnostic]],Diagnosis_lookup!$A$2:$A$7,Diagnosis_lookup!$B$2:$B$7,"Not Found")</f>
        <v>Actinic keratosis</v>
      </c>
    </row>
    <row r="468" spans="1:32" x14ac:dyDescent="0.25">
      <c r="A468" t="s">
        <v>533</v>
      </c>
      <c r="B468">
        <v>79</v>
      </c>
      <c r="C468" t="s">
        <v>41</v>
      </c>
      <c r="D468" t="s">
        <v>32</v>
      </c>
      <c r="E468" t="s">
        <v>33</v>
      </c>
      <c r="F468" t="s">
        <v>33</v>
      </c>
      <c r="G468" t="s">
        <v>33</v>
      </c>
      <c r="H468" t="s">
        <v>33</v>
      </c>
      <c r="I468" t="s">
        <v>33</v>
      </c>
      <c r="J468" t="s">
        <v>33</v>
      </c>
      <c r="K468" t="s">
        <v>33</v>
      </c>
      <c r="L468" t="s">
        <v>42</v>
      </c>
      <c r="M468" t="s">
        <v>42</v>
      </c>
      <c r="N468">
        <v>3575</v>
      </c>
      <c r="O468">
        <v>0</v>
      </c>
      <c r="P468" t="s">
        <v>145</v>
      </c>
      <c r="Q468">
        <v>0</v>
      </c>
      <c r="R468">
        <v>0</v>
      </c>
      <c r="S468">
        <v>0</v>
      </c>
      <c r="T468" t="s">
        <v>44</v>
      </c>
      <c r="U468" t="s">
        <v>34</v>
      </c>
      <c r="V468" t="s">
        <v>33</v>
      </c>
      <c r="W468" t="s">
        <v>33</v>
      </c>
      <c r="X468" t="s">
        <v>33</v>
      </c>
      <c r="Y468" t="s">
        <v>33</v>
      </c>
      <c r="Z468" t="s">
        <v>33</v>
      </c>
      <c r="AA468" t="s">
        <v>33</v>
      </c>
      <c r="AB468" t="s">
        <v>48</v>
      </c>
      <c r="AC468">
        <v>0</v>
      </c>
      <c r="AD468">
        <v>0</v>
      </c>
      <c r="AE468" t="s">
        <v>39</v>
      </c>
      <c r="AF468" t="str">
        <f>_xlfn.XLOOKUP(DermAI_Data[[#This Row],[diagnostic]],Diagnosis_lookup!$A$2:$A$7,Diagnosis_lookup!$B$2:$B$7,"Not Found")</f>
        <v>Actinic keratosis</v>
      </c>
    </row>
    <row r="469" spans="1:32" x14ac:dyDescent="0.25">
      <c r="A469" t="s">
        <v>534</v>
      </c>
      <c r="B469">
        <v>77</v>
      </c>
      <c r="C469" t="s">
        <v>41</v>
      </c>
      <c r="D469" t="s">
        <v>32</v>
      </c>
      <c r="E469" t="s">
        <v>33</v>
      </c>
      <c r="F469" t="s">
        <v>33</v>
      </c>
      <c r="G469" t="s">
        <v>33</v>
      </c>
      <c r="H469" t="s">
        <v>33</v>
      </c>
      <c r="I469" t="s">
        <v>33</v>
      </c>
      <c r="J469" t="s">
        <v>33</v>
      </c>
      <c r="K469" t="s">
        <v>33</v>
      </c>
      <c r="L469" t="s">
        <v>42</v>
      </c>
      <c r="M469" t="s">
        <v>42</v>
      </c>
      <c r="N469">
        <v>3576</v>
      </c>
      <c r="O469">
        <v>0</v>
      </c>
      <c r="P469" t="s">
        <v>47</v>
      </c>
      <c r="Q469">
        <v>0</v>
      </c>
      <c r="R469">
        <v>0</v>
      </c>
      <c r="S469">
        <v>0</v>
      </c>
      <c r="T469" t="s">
        <v>44</v>
      </c>
      <c r="U469" t="s">
        <v>33</v>
      </c>
      <c r="V469" t="s">
        <v>34</v>
      </c>
      <c r="W469" t="s">
        <v>33</v>
      </c>
      <c r="X469" t="s">
        <v>33</v>
      </c>
      <c r="Y469" t="s">
        <v>33</v>
      </c>
      <c r="Z469" t="s">
        <v>34</v>
      </c>
      <c r="AA469" t="s">
        <v>33</v>
      </c>
      <c r="AB469" t="s">
        <v>48</v>
      </c>
      <c r="AC469">
        <v>0</v>
      </c>
      <c r="AD469">
        <v>0</v>
      </c>
      <c r="AE469" t="s">
        <v>39</v>
      </c>
      <c r="AF469" t="str">
        <f>_xlfn.XLOOKUP(DermAI_Data[[#This Row],[diagnostic]],Diagnosis_lookup!$A$2:$A$7,Diagnosis_lookup!$B$2:$B$7,"Not Found")</f>
        <v>Actinic keratosis</v>
      </c>
    </row>
    <row r="470" spans="1:32" x14ac:dyDescent="0.25">
      <c r="A470" t="s">
        <v>535</v>
      </c>
      <c r="B470">
        <v>53</v>
      </c>
      <c r="C470" t="s">
        <v>51</v>
      </c>
      <c r="D470" t="s">
        <v>32</v>
      </c>
      <c r="E470" t="s">
        <v>33</v>
      </c>
      <c r="F470" t="s">
        <v>33</v>
      </c>
      <c r="G470" t="s">
        <v>33</v>
      </c>
      <c r="H470" t="s">
        <v>33</v>
      </c>
      <c r="I470" t="s">
        <v>33</v>
      </c>
      <c r="J470" t="s">
        <v>33</v>
      </c>
      <c r="K470" t="s">
        <v>33</v>
      </c>
      <c r="L470" t="s">
        <v>42</v>
      </c>
      <c r="M470" t="s">
        <v>42</v>
      </c>
      <c r="N470">
        <v>3580</v>
      </c>
      <c r="O470">
        <v>0</v>
      </c>
      <c r="P470" t="s">
        <v>47</v>
      </c>
      <c r="Q470">
        <v>0</v>
      </c>
      <c r="R470">
        <v>0</v>
      </c>
      <c r="S470">
        <v>0</v>
      </c>
      <c r="T470" t="s">
        <v>44</v>
      </c>
      <c r="U470" t="s">
        <v>33</v>
      </c>
      <c r="V470" t="s">
        <v>33</v>
      </c>
      <c r="W470" t="s">
        <v>33</v>
      </c>
      <c r="X470" t="s">
        <v>33</v>
      </c>
      <c r="Y470" t="s">
        <v>33</v>
      </c>
      <c r="Z470" t="s">
        <v>33</v>
      </c>
      <c r="AA470" t="s">
        <v>33</v>
      </c>
      <c r="AB470" t="s">
        <v>45</v>
      </c>
      <c r="AC470">
        <v>0</v>
      </c>
      <c r="AD470">
        <v>0</v>
      </c>
      <c r="AE470" t="s">
        <v>39</v>
      </c>
      <c r="AF470" t="str">
        <f>_xlfn.XLOOKUP(DermAI_Data[[#This Row],[diagnostic]],Diagnosis_lookup!$A$2:$A$7,Diagnosis_lookup!$B$2:$B$7,"Not Found")</f>
        <v>Seborreic keratosis</v>
      </c>
    </row>
    <row r="471" spans="1:32" x14ac:dyDescent="0.25">
      <c r="A471" t="s">
        <v>536</v>
      </c>
      <c r="B471">
        <v>76</v>
      </c>
      <c r="C471" t="s">
        <v>41</v>
      </c>
      <c r="D471" t="s">
        <v>32</v>
      </c>
      <c r="E471" t="s">
        <v>33</v>
      </c>
      <c r="F471" t="s">
        <v>33</v>
      </c>
      <c r="G471" t="s">
        <v>33</v>
      </c>
      <c r="H471" t="s">
        <v>34</v>
      </c>
      <c r="I471" t="s">
        <v>33</v>
      </c>
      <c r="J471" t="s">
        <v>33</v>
      </c>
      <c r="K471" t="s">
        <v>33</v>
      </c>
      <c r="L471" t="s">
        <v>537</v>
      </c>
      <c r="M471" t="s">
        <v>537</v>
      </c>
      <c r="N471">
        <v>283</v>
      </c>
      <c r="O471">
        <v>3</v>
      </c>
      <c r="P471" t="s">
        <v>66</v>
      </c>
      <c r="Q471">
        <v>9</v>
      </c>
      <c r="R471">
        <v>7</v>
      </c>
      <c r="S471">
        <v>8</v>
      </c>
      <c r="T471" t="s">
        <v>37</v>
      </c>
      <c r="U471" t="s">
        <v>34</v>
      </c>
      <c r="V471" t="s">
        <v>33</v>
      </c>
      <c r="W471" t="s">
        <v>33</v>
      </c>
      <c r="X471" t="s">
        <v>33</v>
      </c>
      <c r="Y471" t="s">
        <v>33</v>
      </c>
      <c r="Z471" t="s">
        <v>33</v>
      </c>
      <c r="AA471" t="s">
        <v>34</v>
      </c>
      <c r="AB471" t="s">
        <v>224</v>
      </c>
      <c r="AC471">
        <v>1</v>
      </c>
      <c r="AD471">
        <v>8</v>
      </c>
      <c r="AE471" t="s">
        <v>56</v>
      </c>
      <c r="AF471" t="str">
        <f>_xlfn.XLOOKUP(DermAI_Data[[#This Row],[diagnostic]],Diagnosis_lookup!$A$2:$A$7,Diagnosis_lookup!$B$2:$B$7,"Not Found")</f>
        <v>Squamous cell carcinoma</v>
      </c>
    </row>
    <row r="472" spans="1:32" x14ac:dyDescent="0.25">
      <c r="A472" t="s">
        <v>538</v>
      </c>
      <c r="B472">
        <v>65</v>
      </c>
      <c r="C472" t="s">
        <v>41</v>
      </c>
      <c r="D472" t="s">
        <v>32</v>
      </c>
      <c r="E472" t="s">
        <v>33</v>
      </c>
      <c r="F472" t="s">
        <v>33</v>
      </c>
      <c r="G472" t="s">
        <v>33</v>
      </c>
      <c r="H472" t="s">
        <v>33</v>
      </c>
      <c r="I472" t="s">
        <v>33</v>
      </c>
      <c r="J472" t="s">
        <v>33</v>
      </c>
      <c r="K472" t="s">
        <v>33</v>
      </c>
      <c r="L472" t="s">
        <v>42</v>
      </c>
      <c r="M472" t="s">
        <v>42</v>
      </c>
      <c r="N472">
        <v>3597</v>
      </c>
      <c r="O472">
        <v>0</v>
      </c>
      <c r="P472" t="s">
        <v>59</v>
      </c>
      <c r="Q472">
        <v>0</v>
      </c>
      <c r="R472">
        <v>0</v>
      </c>
      <c r="S472">
        <v>0</v>
      </c>
      <c r="T472" t="s">
        <v>44</v>
      </c>
      <c r="U472" t="s">
        <v>33</v>
      </c>
      <c r="V472" t="s">
        <v>33</v>
      </c>
      <c r="W472" t="s">
        <v>33</v>
      </c>
      <c r="X472" t="s">
        <v>33</v>
      </c>
      <c r="Y472" t="s">
        <v>33</v>
      </c>
      <c r="Z472" t="s">
        <v>33</v>
      </c>
      <c r="AA472" t="s">
        <v>33</v>
      </c>
      <c r="AB472" t="s">
        <v>45</v>
      </c>
      <c r="AC472">
        <v>0</v>
      </c>
      <c r="AD472">
        <v>0</v>
      </c>
      <c r="AE472" t="s">
        <v>39</v>
      </c>
      <c r="AF472" t="str">
        <f>_xlfn.XLOOKUP(DermAI_Data[[#This Row],[diagnostic]],Diagnosis_lookup!$A$2:$A$7,Diagnosis_lookup!$B$2:$B$7,"Not Found")</f>
        <v>Seborreic keratosis</v>
      </c>
    </row>
    <row r="473" spans="1:32" x14ac:dyDescent="0.25">
      <c r="A473" t="s">
        <v>539</v>
      </c>
      <c r="B473">
        <v>44</v>
      </c>
      <c r="C473" t="s">
        <v>58</v>
      </c>
      <c r="D473" t="s">
        <v>32</v>
      </c>
      <c r="E473" t="s">
        <v>33</v>
      </c>
      <c r="F473" t="s">
        <v>33</v>
      </c>
      <c r="G473" t="s">
        <v>33</v>
      </c>
      <c r="H473" t="s">
        <v>33</v>
      </c>
      <c r="I473" t="s">
        <v>33</v>
      </c>
      <c r="J473" t="s">
        <v>33</v>
      </c>
      <c r="K473" t="s">
        <v>33</v>
      </c>
      <c r="L473" t="s">
        <v>42</v>
      </c>
      <c r="M473" t="s">
        <v>42</v>
      </c>
      <c r="N473">
        <v>3599</v>
      </c>
      <c r="O473">
        <v>0</v>
      </c>
      <c r="P473" t="s">
        <v>81</v>
      </c>
      <c r="Q473">
        <v>0</v>
      </c>
      <c r="R473">
        <v>0</v>
      </c>
      <c r="S473">
        <v>0</v>
      </c>
      <c r="T473" t="s">
        <v>44</v>
      </c>
      <c r="U473" t="s">
        <v>33</v>
      </c>
      <c r="V473" t="s">
        <v>33</v>
      </c>
      <c r="W473" t="s">
        <v>33</v>
      </c>
      <c r="X473" t="s">
        <v>33</v>
      </c>
      <c r="Y473" t="s">
        <v>33</v>
      </c>
      <c r="Z473" t="s">
        <v>34</v>
      </c>
      <c r="AA473" t="s">
        <v>33</v>
      </c>
      <c r="AB473" t="s">
        <v>48</v>
      </c>
      <c r="AC473">
        <v>0</v>
      </c>
      <c r="AD473">
        <v>0</v>
      </c>
      <c r="AE473" t="s">
        <v>39</v>
      </c>
      <c r="AF473" t="str">
        <f>_xlfn.XLOOKUP(DermAI_Data[[#This Row],[diagnostic]],Diagnosis_lookup!$A$2:$A$7,Diagnosis_lookup!$B$2:$B$7,"Not Found")</f>
        <v>Actinic keratosis</v>
      </c>
    </row>
    <row r="474" spans="1:32" x14ac:dyDescent="0.25">
      <c r="A474" t="s">
        <v>540</v>
      </c>
      <c r="B474">
        <v>45</v>
      </c>
      <c r="C474" t="s">
        <v>51</v>
      </c>
      <c r="D474" t="s">
        <v>32</v>
      </c>
      <c r="E474" t="s">
        <v>33</v>
      </c>
      <c r="F474" t="s">
        <v>33</v>
      </c>
      <c r="G474" t="s">
        <v>33</v>
      </c>
      <c r="H474" t="s">
        <v>33</v>
      </c>
      <c r="I474" t="s">
        <v>33</v>
      </c>
      <c r="J474" t="s">
        <v>33</v>
      </c>
      <c r="K474" t="s">
        <v>33</v>
      </c>
      <c r="L474" t="s">
        <v>42</v>
      </c>
      <c r="M474" t="s">
        <v>42</v>
      </c>
      <c r="N474">
        <v>3608</v>
      </c>
      <c r="O474">
        <v>0</v>
      </c>
      <c r="P474" t="s">
        <v>59</v>
      </c>
      <c r="Q474">
        <v>0</v>
      </c>
      <c r="R474">
        <v>0</v>
      </c>
      <c r="S474">
        <v>0</v>
      </c>
      <c r="T474" t="s">
        <v>44</v>
      </c>
      <c r="U474" t="s">
        <v>33</v>
      </c>
      <c r="V474" t="s">
        <v>33</v>
      </c>
      <c r="W474" t="s">
        <v>33</v>
      </c>
      <c r="X474" t="s">
        <v>33</v>
      </c>
      <c r="Y474" t="s">
        <v>33</v>
      </c>
      <c r="Z474" t="s">
        <v>33</v>
      </c>
      <c r="AA474" t="s">
        <v>33</v>
      </c>
      <c r="AB474" t="s">
        <v>38</v>
      </c>
      <c r="AC474">
        <v>0</v>
      </c>
      <c r="AD474">
        <v>0</v>
      </c>
      <c r="AE474" t="s">
        <v>39</v>
      </c>
      <c r="AF474" t="str">
        <f>_xlfn.XLOOKUP(DermAI_Data[[#This Row],[diagnostic]],Diagnosis_lookup!$A$2:$A$7,Diagnosis_lookup!$B$2:$B$7,"Not Found")</f>
        <v>Melanocytic nevus</v>
      </c>
    </row>
    <row r="475" spans="1:32" x14ac:dyDescent="0.25">
      <c r="A475" t="s">
        <v>541</v>
      </c>
      <c r="B475">
        <v>47</v>
      </c>
      <c r="C475" t="s">
        <v>51</v>
      </c>
      <c r="D475" t="s">
        <v>32</v>
      </c>
      <c r="E475" t="s">
        <v>33</v>
      </c>
      <c r="F475" t="s">
        <v>33</v>
      </c>
      <c r="G475" t="s">
        <v>33</v>
      </c>
      <c r="H475" t="s">
        <v>33</v>
      </c>
      <c r="I475" t="s">
        <v>33</v>
      </c>
      <c r="J475" t="s">
        <v>33</v>
      </c>
      <c r="K475" t="s">
        <v>33</v>
      </c>
      <c r="L475" t="s">
        <v>42</v>
      </c>
      <c r="M475" t="s">
        <v>42</v>
      </c>
      <c r="N475">
        <v>3609</v>
      </c>
      <c r="O475">
        <v>0</v>
      </c>
      <c r="P475" t="s">
        <v>145</v>
      </c>
      <c r="Q475">
        <v>0</v>
      </c>
      <c r="R475">
        <v>0</v>
      </c>
      <c r="S475">
        <v>0</v>
      </c>
      <c r="T475" t="s">
        <v>44</v>
      </c>
      <c r="U475" t="s">
        <v>33</v>
      </c>
      <c r="V475" t="s">
        <v>33</v>
      </c>
      <c r="W475" t="s">
        <v>33</v>
      </c>
      <c r="X475" t="s">
        <v>33</v>
      </c>
      <c r="Y475" t="s">
        <v>33</v>
      </c>
      <c r="Z475" t="s">
        <v>33</v>
      </c>
      <c r="AA475" t="s">
        <v>33</v>
      </c>
      <c r="AB475" t="s">
        <v>45</v>
      </c>
      <c r="AC475">
        <v>0</v>
      </c>
      <c r="AD475">
        <v>0</v>
      </c>
      <c r="AE475" t="s">
        <v>39</v>
      </c>
      <c r="AF475" t="str">
        <f>_xlfn.XLOOKUP(DermAI_Data[[#This Row],[diagnostic]],Diagnosis_lookup!$A$2:$A$7,Diagnosis_lookup!$B$2:$B$7,"Not Found")</f>
        <v>Seborreic keratosis</v>
      </c>
    </row>
    <row r="476" spans="1:32" x14ac:dyDescent="0.25">
      <c r="A476" t="s">
        <v>542</v>
      </c>
      <c r="B476">
        <v>71</v>
      </c>
      <c r="C476" t="s">
        <v>41</v>
      </c>
      <c r="D476" t="s">
        <v>32</v>
      </c>
      <c r="E476" t="s">
        <v>33</v>
      </c>
      <c r="F476" t="s">
        <v>33</v>
      </c>
      <c r="G476" t="s">
        <v>33</v>
      </c>
      <c r="H476" t="s">
        <v>33</v>
      </c>
      <c r="I476" t="s">
        <v>33</v>
      </c>
      <c r="J476" t="s">
        <v>34</v>
      </c>
      <c r="K476" t="s">
        <v>34</v>
      </c>
      <c r="L476" t="s">
        <v>105</v>
      </c>
      <c r="M476" t="s">
        <v>105</v>
      </c>
      <c r="N476">
        <v>284</v>
      </c>
      <c r="O476">
        <v>3</v>
      </c>
      <c r="P476" t="s">
        <v>63</v>
      </c>
      <c r="Q476">
        <v>5</v>
      </c>
      <c r="R476">
        <v>3</v>
      </c>
      <c r="S476">
        <v>4</v>
      </c>
      <c r="T476" t="s">
        <v>44</v>
      </c>
      <c r="U476" t="s">
        <v>33</v>
      </c>
      <c r="V476" t="s">
        <v>34</v>
      </c>
      <c r="W476" t="s">
        <v>33</v>
      </c>
      <c r="X476" t="s">
        <v>33</v>
      </c>
      <c r="Y476" t="s">
        <v>33</v>
      </c>
      <c r="Z476" t="s">
        <v>34</v>
      </c>
      <c r="AA476" t="s">
        <v>34</v>
      </c>
      <c r="AB476" t="s">
        <v>48</v>
      </c>
      <c r="AC476">
        <v>0</v>
      </c>
      <c r="AD476">
        <v>4</v>
      </c>
      <c r="AE476" t="s">
        <v>39</v>
      </c>
      <c r="AF476" t="str">
        <f>_xlfn.XLOOKUP(DermAI_Data[[#This Row],[diagnostic]],Diagnosis_lookup!$A$2:$A$7,Diagnosis_lookup!$B$2:$B$7,"Not Found")</f>
        <v>Actinic keratosis</v>
      </c>
    </row>
    <row r="477" spans="1:32" x14ac:dyDescent="0.25">
      <c r="A477" t="s">
        <v>543</v>
      </c>
      <c r="B477">
        <v>48</v>
      </c>
      <c r="C477" t="s">
        <v>51</v>
      </c>
      <c r="D477" t="s">
        <v>32</v>
      </c>
      <c r="E477" t="s">
        <v>33</v>
      </c>
      <c r="F477" t="s">
        <v>33</v>
      </c>
      <c r="G477" t="s">
        <v>33</v>
      </c>
      <c r="H477" t="s">
        <v>33</v>
      </c>
      <c r="I477" t="s">
        <v>33</v>
      </c>
      <c r="J477" t="s">
        <v>33</v>
      </c>
      <c r="K477" t="s">
        <v>33</v>
      </c>
      <c r="L477" t="s">
        <v>42</v>
      </c>
      <c r="M477" t="s">
        <v>42</v>
      </c>
      <c r="N477">
        <v>3612</v>
      </c>
      <c r="O477">
        <v>0</v>
      </c>
      <c r="P477" t="s">
        <v>36</v>
      </c>
      <c r="Q477">
        <v>0</v>
      </c>
      <c r="R477">
        <v>0</v>
      </c>
      <c r="S477">
        <v>0</v>
      </c>
      <c r="T477" t="s">
        <v>44</v>
      </c>
      <c r="U477" t="s">
        <v>33</v>
      </c>
      <c r="V477" t="s">
        <v>33</v>
      </c>
      <c r="W477" t="s">
        <v>33</v>
      </c>
      <c r="X477" t="s">
        <v>33</v>
      </c>
      <c r="Y477" t="s">
        <v>33</v>
      </c>
      <c r="Z477" t="s">
        <v>33</v>
      </c>
      <c r="AA477" t="s">
        <v>33</v>
      </c>
      <c r="AB477" t="s">
        <v>48</v>
      </c>
      <c r="AC477">
        <v>0</v>
      </c>
      <c r="AD477">
        <v>0</v>
      </c>
      <c r="AE477" t="s">
        <v>39</v>
      </c>
      <c r="AF477" t="str">
        <f>_xlfn.XLOOKUP(DermAI_Data[[#This Row],[diagnostic]],Diagnosis_lookup!$A$2:$A$7,Diagnosis_lookup!$B$2:$B$7,"Not Found")</f>
        <v>Actinic keratosis</v>
      </c>
    </row>
    <row r="478" spans="1:32" x14ac:dyDescent="0.25">
      <c r="A478" t="s">
        <v>544</v>
      </c>
      <c r="B478">
        <v>17</v>
      </c>
      <c r="C478" t="s">
        <v>31</v>
      </c>
      <c r="D478" t="s">
        <v>32</v>
      </c>
      <c r="E478" t="s">
        <v>33</v>
      </c>
      <c r="F478" t="s">
        <v>33</v>
      </c>
      <c r="G478" t="s">
        <v>33</v>
      </c>
      <c r="H478" t="s">
        <v>33</v>
      </c>
      <c r="I478" t="s">
        <v>33</v>
      </c>
      <c r="J478" t="s">
        <v>33</v>
      </c>
      <c r="K478" t="s">
        <v>33</v>
      </c>
      <c r="L478" t="s">
        <v>42</v>
      </c>
      <c r="M478" t="s">
        <v>42</v>
      </c>
      <c r="N478">
        <v>3615</v>
      </c>
      <c r="O478">
        <v>0</v>
      </c>
      <c r="P478" t="s">
        <v>47</v>
      </c>
      <c r="Q478">
        <v>0</v>
      </c>
      <c r="R478">
        <v>0</v>
      </c>
      <c r="S478">
        <v>0</v>
      </c>
      <c r="T478" t="s">
        <v>44</v>
      </c>
      <c r="U478" t="s">
        <v>33</v>
      </c>
      <c r="V478" t="s">
        <v>33</v>
      </c>
      <c r="W478" t="s">
        <v>33</v>
      </c>
      <c r="X478" t="s">
        <v>33</v>
      </c>
      <c r="Y478" t="s">
        <v>33</v>
      </c>
      <c r="Z478" t="s">
        <v>33</v>
      </c>
      <c r="AA478" t="s">
        <v>33</v>
      </c>
      <c r="AB478" t="s">
        <v>38</v>
      </c>
      <c r="AC478">
        <v>0</v>
      </c>
      <c r="AD478">
        <v>0</v>
      </c>
      <c r="AE478" t="s">
        <v>39</v>
      </c>
      <c r="AF478" t="str">
        <f>_xlfn.XLOOKUP(DermAI_Data[[#This Row],[diagnostic]],Diagnosis_lookup!$A$2:$A$7,Diagnosis_lookup!$B$2:$B$7,"Not Found")</f>
        <v>Melanocytic nevus</v>
      </c>
    </row>
    <row r="479" spans="1:32" x14ac:dyDescent="0.25">
      <c r="A479" t="s">
        <v>545</v>
      </c>
      <c r="B479">
        <v>68</v>
      </c>
      <c r="C479" t="s">
        <v>41</v>
      </c>
      <c r="D479" t="s">
        <v>32</v>
      </c>
      <c r="E479" t="s">
        <v>33</v>
      </c>
      <c r="F479" t="s">
        <v>33</v>
      </c>
      <c r="G479" t="s">
        <v>33</v>
      </c>
      <c r="H479" t="s">
        <v>33</v>
      </c>
      <c r="I479" t="s">
        <v>33</v>
      </c>
      <c r="J479" t="s">
        <v>33</v>
      </c>
      <c r="K479" t="s">
        <v>33</v>
      </c>
      <c r="L479" t="s">
        <v>42</v>
      </c>
      <c r="M479" t="s">
        <v>42</v>
      </c>
      <c r="N479">
        <v>3618</v>
      </c>
      <c r="O479">
        <v>0</v>
      </c>
      <c r="P479" t="s">
        <v>36</v>
      </c>
      <c r="Q479">
        <v>0</v>
      </c>
      <c r="R479">
        <v>0</v>
      </c>
      <c r="S479">
        <v>0</v>
      </c>
      <c r="T479" t="s">
        <v>44</v>
      </c>
      <c r="U479" t="s">
        <v>33</v>
      </c>
      <c r="V479" t="s">
        <v>33</v>
      </c>
      <c r="W479" t="s">
        <v>33</v>
      </c>
      <c r="X479" t="s">
        <v>33</v>
      </c>
      <c r="Y479" t="s">
        <v>33</v>
      </c>
      <c r="Z479" t="s">
        <v>34</v>
      </c>
      <c r="AA479" t="s">
        <v>33</v>
      </c>
      <c r="AB479" t="s">
        <v>45</v>
      </c>
      <c r="AC479">
        <v>0</v>
      </c>
      <c r="AD479">
        <v>0</v>
      </c>
      <c r="AE479" t="s">
        <v>39</v>
      </c>
      <c r="AF479" t="str">
        <f>_xlfn.XLOOKUP(DermAI_Data[[#This Row],[diagnostic]],Diagnosis_lookup!$A$2:$A$7,Diagnosis_lookup!$B$2:$B$7,"Not Found")</f>
        <v>Seborreic keratosis</v>
      </c>
    </row>
    <row r="480" spans="1:32" x14ac:dyDescent="0.25">
      <c r="A480" t="s">
        <v>546</v>
      </c>
      <c r="B480">
        <v>48</v>
      </c>
      <c r="C480" t="s">
        <v>51</v>
      </c>
      <c r="D480" t="s">
        <v>32</v>
      </c>
      <c r="E480" t="s">
        <v>33</v>
      </c>
      <c r="F480" t="s">
        <v>33</v>
      </c>
      <c r="G480" t="s">
        <v>33</v>
      </c>
      <c r="H480" t="s">
        <v>33</v>
      </c>
      <c r="I480" t="s">
        <v>33</v>
      </c>
      <c r="J480" t="s">
        <v>33</v>
      </c>
      <c r="K480" t="s">
        <v>33</v>
      </c>
      <c r="L480" t="s">
        <v>42</v>
      </c>
      <c r="M480" t="s">
        <v>42</v>
      </c>
      <c r="N480">
        <v>3622</v>
      </c>
      <c r="O480">
        <v>0</v>
      </c>
      <c r="P480" t="s">
        <v>43</v>
      </c>
      <c r="Q480">
        <v>0</v>
      </c>
      <c r="R480">
        <v>0</v>
      </c>
      <c r="S480">
        <v>0</v>
      </c>
      <c r="T480" t="s">
        <v>44</v>
      </c>
      <c r="U480" t="s">
        <v>33</v>
      </c>
      <c r="V480" t="s">
        <v>33</v>
      </c>
      <c r="W480" t="s">
        <v>33</v>
      </c>
      <c r="X480" t="s">
        <v>33</v>
      </c>
      <c r="Y480" t="s">
        <v>33</v>
      </c>
      <c r="Z480" t="s">
        <v>34</v>
      </c>
      <c r="AA480" t="s">
        <v>33</v>
      </c>
      <c r="AB480" t="s">
        <v>38</v>
      </c>
      <c r="AC480">
        <v>0</v>
      </c>
      <c r="AD480">
        <v>0</v>
      </c>
      <c r="AE480" t="s">
        <v>39</v>
      </c>
      <c r="AF480" t="str">
        <f>_xlfn.XLOOKUP(DermAI_Data[[#This Row],[diagnostic]],Diagnosis_lookup!$A$2:$A$7,Diagnosis_lookup!$B$2:$B$7,"Not Found")</f>
        <v>Melanocytic nevus</v>
      </c>
    </row>
    <row r="481" spans="1:32" x14ac:dyDescent="0.25">
      <c r="A481" t="s">
        <v>547</v>
      </c>
      <c r="B481">
        <v>45</v>
      </c>
      <c r="C481" t="s">
        <v>51</v>
      </c>
      <c r="D481" t="s">
        <v>32</v>
      </c>
      <c r="E481" t="s">
        <v>33</v>
      </c>
      <c r="F481" t="s">
        <v>33</v>
      </c>
      <c r="G481" t="s">
        <v>33</v>
      </c>
      <c r="H481" t="s">
        <v>33</v>
      </c>
      <c r="I481" t="s">
        <v>33</v>
      </c>
      <c r="J481" t="s">
        <v>33</v>
      </c>
      <c r="K481" t="s">
        <v>33</v>
      </c>
      <c r="L481" t="s">
        <v>42</v>
      </c>
      <c r="M481" t="s">
        <v>42</v>
      </c>
      <c r="N481">
        <v>3629</v>
      </c>
      <c r="O481">
        <v>0</v>
      </c>
      <c r="P481" t="s">
        <v>81</v>
      </c>
      <c r="Q481">
        <v>0</v>
      </c>
      <c r="R481">
        <v>0</v>
      </c>
      <c r="S481">
        <v>0</v>
      </c>
      <c r="T481" t="s">
        <v>44</v>
      </c>
      <c r="U481" t="s">
        <v>34</v>
      </c>
      <c r="V481" t="s">
        <v>33</v>
      </c>
      <c r="W481" t="s">
        <v>33</v>
      </c>
      <c r="X481" t="s">
        <v>33</v>
      </c>
      <c r="Y481" t="s">
        <v>33</v>
      </c>
      <c r="Z481" t="s">
        <v>33</v>
      </c>
      <c r="AA481" t="s">
        <v>33</v>
      </c>
      <c r="AB481" t="s">
        <v>48</v>
      </c>
      <c r="AC481">
        <v>0</v>
      </c>
      <c r="AD481">
        <v>0</v>
      </c>
      <c r="AE481" t="s">
        <v>39</v>
      </c>
      <c r="AF481" t="str">
        <f>_xlfn.XLOOKUP(DermAI_Data[[#This Row],[diagnostic]],Diagnosis_lookup!$A$2:$A$7,Diagnosis_lookup!$B$2:$B$7,"Not Found")</f>
        <v>Actinic keratosis</v>
      </c>
    </row>
    <row r="482" spans="1:32" x14ac:dyDescent="0.25">
      <c r="A482" t="s">
        <v>548</v>
      </c>
      <c r="B482">
        <v>62</v>
      </c>
      <c r="C482" t="s">
        <v>41</v>
      </c>
      <c r="D482" t="s">
        <v>32</v>
      </c>
      <c r="E482" t="s">
        <v>33</v>
      </c>
      <c r="F482" t="s">
        <v>34</v>
      </c>
      <c r="G482" t="s">
        <v>33</v>
      </c>
      <c r="H482" t="s">
        <v>33</v>
      </c>
      <c r="I482" t="s">
        <v>34</v>
      </c>
      <c r="J482" t="s">
        <v>34</v>
      </c>
      <c r="K482" t="s">
        <v>33</v>
      </c>
      <c r="L482" t="s">
        <v>52</v>
      </c>
      <c r="M482" t="s">
        <v>52</v>
      </c>
      <c r="N482">
        <v>285</v>
      </c>
      <c r="O482">
        <v>2</v>
      </c>
      <c r="P482" t="s">
        <v>63</v>
      </c>
      <c r="Q482">
        <v>11</v>
      </c>
      <c r="R482">
        <v>9</v>
      </c>
      <c r="S482">
        <v>10</v>
      </c>
      <c r="T482" t="s">
        <v>37</v>
      </c>
      <c r="U482" t="s">
        <v>34</v>
      </c>
      <c r="V482" t="s">
        <v>34</v>
      </c>
      <c r="W482" t="s">
        <v>34</v>
      </c>
      <c r="X482" t="s">
        <v>33</v>
      </c>
      <c r="Y482" t="s">
        <v>34</v>
      </c>
      <c r="Z482" t="s">
        <v>34</v>
      </c>
      <c r="AA482" t="s">
        <v>34</v>
      </c>
      <c r="AB482" t="s">
        <v>55</v>
      </c>
      <c r="AC482">
        <v>1</v>
      </c>
      <c r="AD482">
        <v>10</v>
      </c>
      <c r="AE482" t="s">
        <v>56</v>
      </c>
      <c r="AF482" t="str">
        <f>_xlfn.XLOOKUP(DermAI_Data[[#This Row],[diagnostic]],Diagnosis_lookup!$A$2:$A$7,Diagnosis_lookup!$B$2:$B$7,"Not Found")</f>
        <v>Basal cell carcinoma</v>
      </c>
    </row>
    <row r="483" spans="1:32" x14ac:dyDescent="0.25">
      <c r="A483" t="s">
        <v>549</v>
      </c>
      <c r="B483">
        <v>76</v>
      </c>
      <c r="C483" t="s">
        <v>41</v>
      </c>
      <c r="D483" t="s">
        <v>32</v>
      </c>
      <c r="E483" t="s">
        <v>33</v>
      </c>
      <c r="F483" t="s">
        <v>33</v>
      </c>
      <c r="G483" t="s">
        <v>33</v>
      </c>
      <c r="H483" t="s">
        <v>33</v>
      </c>
      <c r="I483" t="s">
        <v>33</v>
      </c>
      <c r="J483" t="s">
        <v>33</v>
      </c>
      <c r="K483" t="s">
        <v>33</v>
      </c>
      <c r="L483" t="s">
        <v>42</v>
      </c>
      <c r="M483" t="s">
        <v>42</v>
      </c>
      <c r="N483">
        <v>3631</v>
      </c>
      <c r="O483">
        <v>0</v>
      </c>
      <c r="P483" t="s">
        <v>66</v>
      </c>
      <c r="Q483">
        <v>0</v>
      </c>
      <c r="R483">
        <v>0</v>
      </c>
      <c r="S483">
        <v>0</v>
      </c>
      <c r="T483" t="s">
        <v>44</v>
      </c>
      <c r="U483" t="s">
        <v>33</v>
      </c>
      <c r="V483" t="s">
        <v>33</v>
      </c>
      <c r="W483" t="s">
        <v>33</v>
      </c>
      <c r="X483" t="s">
        <v>33</v>
      </c>
      <c r="Y483" t="s">
        <v>33</v>
      </c>
      <c r="Z483" t="s">
        <v>33</v>
      </c>
      <c r="AA483" t="s">
        <v>33</v>
      </c>
      <c r="AB483" t="s">
        <v>48</v>
      </c>
      <c r="AC483">
        <v>0</v>
      </c>
      <c r="AD483">
        <v>0</v>
      </c>
      <c r="AE483" t="s">
        <v>39</v>
      </c>
      <c r="AF483" t="str">
        <f>_xlfn.XLOOKUP(DermAI_Data[[#This Row],[diagnostic]],Diagnosis_lookup!$A$2:$A$7,Diagnosis_lookup!$B$2:$B$7,"Not Found")</f>
        <v>Actinic keratosis</v>
      </c>
    </row>
    <row r="484" spans="1:32" x14ac:dyDescent="0.25">
      <c r="A484" t="s">
        <v>550</v>
      </c>
      <c r="B484">
        <v>74</v>
      </c>
      <c r="C484" t="s">
        <v>41</v>
      </c>
      <c r="D484" t="s">
        <v>32</v>
      </c>
      <c r="E484" t="s">
        <v>33</v>
      </c>
      <c r="F484" t="s">
        <v>33</v>
      </c>
      <c r="G484" t="s">
        <v>33</v>
      </c>
      <c r="H484" t="s">
        <v>33</v>
      </c>
      <c r="I484" t="s">
        <v>33</v>
      </c>
      <c r="J484" t="s">
        <v>33</v>
      </c>
      <c r="K484" t="s">
        <v>33</v>
      </c>
      <c r="L484" t="s">
        <v>42</v>
      </c>
      <c r="M484" t="s">
        <v>42</v>
      </c>
      <c r="N484">
        <v>3637</v>
      </c>
      <c r="O484">
        <v>0</v>
      </c>
      <c r="P484" t="s">
        <v>47</v>
      </c>
      <c r="Q484">
        <v>0</v>
      </c>
      <c r="R484">
        <v>0</v>
      </c>
      <c r="S484">
        <v>0</v>
      </c>
      <c r="T484" t="s">
        <v>44</v>
      </c>
      <c r="U484" t="s">
        <v>33</v>
      </c>
      <c r="V484" t="s">
        <v>33</v>
      </c>
      <c r="W484" t="s">
        <v>33</v>
      </c>
      <c r="X484" t="s">
        <v>33</v>
      </c>
      <c r="Y484" t="s">
        <v>33</v>
      </c>
      <c r="Z484" t="s">
        <v>34</v>
      </c>
      <c r="AA484" t="s">
        <v>33</v>
      </c>
      <c r="AB484" t="s">
        <v>48</v>
      </c>
      <c r="AC484">
        <v>0</v>
      </c>
      <c r="AD484">
        <v>0</v>
      </c>
      <c r="AE484" t="s">
        <v>39</v>
      </c>
      <c r="AF484" t="str">
        <f>_xlfn.XLOOKUP(DermAI_Data[[#This Row],[diagnostic]],Diagnosis_lookup!$A$2:$A$7,Diagnosis_lookup!$B$2:$B$7,"Not Found")</f>
        <v>Actinic keratosis</v>
      </c>
    </row>
    <row r="485" spans="1:32" x14ac:dyDescent="0.25">
      <c r="A485" t="s">
        <v>551</v>
      </c>
      <c r="B485">
        <v>70</v>
      </c>
      <c r="C485" t="s">
        <v>41</v>
      </c>
      <c r="D485" t="s">
        <v>32</v>
      </c>
      <c r="E485" t="s">
        <v>33</v>
      </c>
      <c r="F485" t="s">
        <v>33</v>
      </c>
      <c r="G485" t="s">
        <v>33</v>
      </c>
      <c r="H485" t="s">
        <v>33</v>
      </c>
      <c r="I485" t="s">
        <v>33</v>
      </c>
      <c r="J485" t="s">
        <v>33</v>
      </c>
      <c r="K485" t="s">
        <v>33</v>
      </c>
      <c r="L485" t="s">
        <v>42</v>
      </c>
      <c r="M485" t="s">
        <v>42</v>
      </c>
      <c r="N485">
        <v>3641</v>
      </c>
      <c r="O485">
        <v>0</v>
      </c>
      <c r="P485" t="s">
        <v>47</v>
      </c>
      <c r="Q485">
        <v>0</v>
      </c>
      <c r="R485">
        <v>0</v>
      </c>
      <c r="S485">
        <v>0</v>
      </c>
      <c r="T485" t="s">
        <v>44</v>
      </c>
      <c r="U485" t="s">
        <v>34</v>
      </c>
      <c r="V485" t="s">
        <v>33</v>
      </c>
      <c r="W485" t="s">
        <v>33</v>
      </c>
      <c r="X485" t="s">
        <v>33</v>
      </c>
      <c r="Y485" t="s">
        <v>33</v>
      </c>
      <c r="Z485" t="s">
        <v>33</v>
      </c>
      <c r="AA485" t="s">
        <v>33</v>
      </c>
      <c r="AB485" t="s">
        <v>48</v>
      </c>
      <c r="AC485">
        <v>0</v>
      </c>
      <c r="AD485">
        <v>0</v>
      </c>
      <c r="AE485" t="s">
        <v>39</v>
      </c>
      <c r="AF485" t="str">
        <f>_xlfn.XLOOKUP(DermAI_Data[[#This Row],[diagnostic]],Diagnosis_lookup!$A$2:$A$7,Diagnosis_lookup!$B$2:$B$7,"Not Found")</f>
        <v>Actinic keratosis</v>
      </c>
    </row>
    <row r="486" spans="1:32" x14ac:dyDescent="0.25">
      <c r="A486" t="s">
        <v>552</v>
      </c>
      <c r="B486">
        <v>74</v>
      </c>
      <c r="C486" t="s">
        <v>41</v>
      </c>
      <c r="D486" t="s">
        <v>32</v>
      </c>
      <c r="E486" t="s">
        <v>33</v>
      </c>
      <c r="F486" t="s">
        <v>33</v>
      </c>
      <c r="G486" t="s">
        <v>34</v>
      </c>
      <c r="H486" t="s">
        <v>34</v>
      </c>
      <c r="I486" t="s">
        <v>34</v>
      </c>
      <c r="J486" t="s">
        <v>33</v>
      </c>
      <c r="K486" t="s">
        <v>33</v>
      </c>
      <c r="L486" t="s">
        <v>537</v>
      </c>
      <c r="M486" t="s">
        <v>52</v>
      </c>
      <c r="N486">
        <v>286</v>
      </c>
      <c r="O486">
        <v>2</v>
      </c>
      <c r="P486" t="s">
        <v>47</v>
      </c>
      <c r="Q486">
        <v>7</v>
      </c>
      <c r="R486">
        <v>5</v>
      </c>
      <c r="S486">
        <v>6</v>
      </c>
      <c r="T486" t="s">
        <v>37</v>
      </c>
      <c r="U486" t="s">
        <v>33</v>
      </c>
      <c r="V486" t="s">
        <v>33</v>
      </c>
      <c r="W486" t="s">
        <v>33</v>
      </c>
      <c r="X486" t="s">
        <v>33</v>
      </c>
      <c r="Y486" t="s">
        <v>33</v>
      </c>
      <c r="Z486" t="s">
        <v>34</v>
      </c>
      <c r="AA486" t="s">
        <v>34</v>
      </c>
      <c r="AB486" t="s">
        <v>48</v>
      </c>
      <c r="AC486">
        <v>0</v>
      </c>
      <c r="AD486">
        <v>6</v>
      </c>
      <c r="AE486" t="s">
        <v>39</v>
      </c>
      <c r="AF486" t="str">
        <f>_xlfn.XLOOKUP(DermAI_Data[[#This Row],[diagnostic]],Diagnosis_lookup!$A$2:$A$7,Diagnosis_lookup!$B$2:$B$7,"Not Found")</f>
        <v>Actinic keratosis</v>
      </c>
    </row>
    <row r="487" spans="1:32" x14ac:dyDescent="0.25">
      <c r="A487" t="s">
        <v>553</v>
      </c>
      <c r="B487">
        <v>72</v>
      </c>
      <c r="C487" t="s">
        <v>41</v>
      </c>
      <c r="D487" t="s">
        <v>32</v>
      </c>
      <c r="E487" t="s">
        <v>33</v>
      </c>
      <c r="F487" t="s">
        <v>33</v>
      </c>
      <c r="G487" t="s">
        <v>33</v>
      </c>
      <c r="H487" t="s">
        <v>33</v>
      </c>
      <c r="I487" t="s">
        <v>33</v>
      </c>
      <c r="J487" t="s">
        <v>33</v>
      </c>
      <c r="K487" t="s">
        <v>33</v>
      </c>
      <c r="L487" t="s">
        <v>42</v>
      </c>
      <c r="M487" t="s">
        <v>42</v>
      </c>
      <c r="N487">
        <v>3648</v>
      </c>
      <c r="O487">
        <v>0</v>
      </c>
      <c r="P487" t="s">
        <v>36</v>
      </c>
      <c r="Q487">
        <v>0</v>
      </c>
      <c r="R487">
        <v>0</v>
      </c>
      <c r="S487">
        <v>0</v>
      </c>
      <c r="T487" t="s">
        <v>44</v>
      </c>
      <c r="U487" t="s">
        <v>34</v>
      </c>
      <c r="V487" t="s">
        <v>34</v>
      </c>
      <c r="W487" t="s">
        <v>33</v>
      </c>
      <c r="X487" t="s">
        <v>33</v>
      </c>
      <c r="Y487" t="s">
        <v>33</v>
      </c>
      <c r="Z487" t="s">
        <v>33</v>
      </c>
      <c r="AA487" t="s">
        <v>33</v>
      </c>
      <c r="AB487" t="s">
        <v>45</v>
      </c>
      <c r="AC487">
        <v>0</v>
      </c>
      <c r="AD487">
        <v>0</v>
      </c>
      <c r="AE487" t="s">
        <v>39</v>
      </c>
      <c r="AF487" t="str">
        <f>_xlfn.XLOOKUP(DermAI_Data[[#This Row],[diagnostic]],Diagnosis_lookup!$A$2:$A$7,Diagnosis_lookup!$B$2:$B$7,"Not Found")</f>
        <v>Seborreic keratosis</v>
      </c>
    </row>
    <row r="488" spans="1:32" x14ac:dyDescent="0.25">
      <c r="A488" t="s">
        <v>554</v>
      </c>
      <c r="B488">
        <v>77</v>
      </c>
      <c r="C488" t="s">
        <v>41</v>
      </c>
      <c r="D488" t="s">
        <v>32</v>
      </c>
      <c r="E488" t="s">
        <v>33</v>
      </c>
      <c r="F488" t="s">
        <v>33</v>
      </c>
      <c r="G488" t="s">
        <v>33</v>
      </c>
      <c r="H488" t="s">
        <v>33</v>
      </c>
      <c r="I488" t="s">
        <v>33</v>
      </c>
      <c r="J488" t="s">
        <v>33</v>
      </c>
      <c r="K488" t="s">
        <v>33</v>
      </c>
      <c r="L488" t="s">
        <v>42</v>
      </c>
      <c r="M488" t="s">
        <v>42</v>
      </c>
      <c r="N488">
        <v>3660</v>
      </c>
      <c r="O488">
        <v>0</v>
      </c>
      <c r="P488" t="s">
        <v>36</v>
      </c>
      <c r="Q488">
        <v>0</v>
      </c>
      <c r="R488">
        <v>0</v>
      </c>
      <c r="S488">
        <v>0</v>
      </c>
      <c r="T488" t="s">
        <v>44</v>
      </c>
      <c r="U488" t="s">
        <v>34</v>
      </c>
      <c r="V488" t="s">
        <v>33</v>
      </c>
      <c r="W488" t="s">
        <v>34</v>
      </c>
      <c r="X488" t="s">
        <v>33</v>
      </c>
      <c r="Y488" t="s">
        <v>33</v>
      </c>
      <c r="Z488" t="s">
        <v>33</v>
      </c>
      <c r="AA488" t="s">
        <v>33</v>
      </c>
      <c r="AB488" t="s">
        <v>48</v>
      </c>
      <c r="AC488">
        <v>0</v>
      </c>
      <c r="AD488">
        <v>0</v>
      </c>
      <c r="AE488" t="s">
        <v>39</v>
      </c>
      <c r="AF488" t="str">
        <f>_xlfn.XLOOKUP(DermAI_Data[[#This Row],[diagnostic]],Diagnosis_lookup!$A$2:$A$7,Diagnosis_lookup!$B$2:$B$7,"Not Found")</f>
        <v>Actinic keratosis</v>
      </c>
    </row>
    <row r="489" spans="1:32" x14ac:dyDescent="0.25">
      <c r="A489" t="s">
        <v>555</v>
      </c>
      <c r="B489">
        <v>54</v>
      </c>
      <c r="C489" t="s">
        <v>51</v>
      </c>
      <c r="D489" t="s">
        <v>32</v>
      </c>
      <c r="E489" t="s">
        <v>33</v>
      </c>
      <c r="F489" t="s">
        <v>33</v>
      </c>
      <c r="G489" t="s">
        <v>33</v>
      </c>
      <c r="H489" t="s">
        <v>33</v>
      </c>
      <c r="I489" t="s">
        <v>33</v>
      </c>
      <c r="J489" t="s">
        <v>33</v>
      </c>
      <c r="K489" t="s">
        <v>33</v>
      </c>
      <c r="L489" t="s">
        <v>42</v>
      </c>
      <c r="M489" t="s">
        <v>42</v>
      </c>
      <c r="N489">
        <v>3663</v>
      </c>
      <c r="O489">
        <v>0</v>
      </c>
      <c r="P489" t="s">
        <v>47</v>
      </c>
      <c r="Q489">
        <v>0</v>
      </c>
      <c r="R489">
        <v>0</v>
      </c>
      <c r="S489">
        <v>0</v>
      </c>
      <c r="T489" t="s">
        <v>44</v>
      </c>
      <c r="U489" t="s">
        <v>34</v>
      </c>
      <c r="V489" t="s">
        <v>33</v>
      </c>
      <c r="W489" t="s">
        <v>34</v>
      </c>
      <c r="X489" t="s">
        <v>33</v>
      </c>
      <c r="Y489" t="s">
        <v>34</v>
      </c>
      <c r="Z489" t="s">
        <v>33</v>
      </c>
      <c r="AA489" t="s">
        <v>33</v>
      </c>
      <c r="AB489" t="s">
        <v>48</v>
      </c>
      <c r="AC489">
        <v>0</v>
      </c>
      <c r="AD489">
        <v>0</v>
      </c>
      <c r="AE489" t="s">
        <v>39</v>
      </c>
      <c r="AF489" t="str">
        <f>_xlfn.XLOOKUP(DermAI_Data[[#This Row],[diagnostic]],Diagnosis_lookup!$A$2:$A$7,Diagnosis_lookup!$B$2:$B$7,"Not Found")</f>
        <v>Actinic keratosis</v>
      </c>
    </row>
    <row r="490" spans="1:32" x14ac:dyDescent="0.25">
      <c r="A490" t="s">
        <v>556</v>
      </c>
      <c r="B490">
        <v>46</v>
      </c>
      <c r="C490" t="s">
        <v>51</v>
      </c>
      <c r="D490" t="s">
        <v>32</v>
      </c>
      <c r="E490" t="s">
        <v>33</v>
      </c>
      <c r="F490" t="s">
        <v>33</v>
      </c>
      <c r="G490" t="s">
        <v>33</v>
      </c>
      <c r="H490" t="s">
        <v>33</v>
      </c>
      <c r="I490" t="s">
        <v>33</v>
      </c>
      <c r="J490" t="s">
        <v>33</v>
      </c>
      <c r="K490" t="s">
        <v>33</v>
      </c>
      <c r="L490" t="s">
        <v>42</v>
      </c>
      <c r="M490" t="s">
        <v>42</v>
      </c>
      <c r="N490">
        <v>3666</v>
      </c>
      <c r="O490">
        <v>0</v>
      </c>
      <c r="P490" t="s">
        <v>93</v>
      </c>
      <c r="Q490">
        <v>0</v>
      </c>
      <c r="R490">
        <v>0</v>
      </c>
      <c r="S490">
        <v>0</v>
      </c>
      <c r="T490" t="s">
        <v>44</v>
      </c>
      <c r="U490" t="s">
        <v>34</v>
      </c>
      <c r="V490" t="s">
        <v>33</v>
      </c>
      <c r="W490" t="s">
        <v>33</v>
      </c>
      <c r="X490" t="s">
        <v>33</v>
      </c>
      <c r="Y490" t="s">
        <v>33</v>
      </c>
      <c r="Z490" t="s">
        <v>34</v>
      </c>
      <c r="AA490" t="s">
        <v>33</v>
      </c>
      <c r="AB490" t="s">
        <v>45</v>
      </c>
      <c r="AC490">
        <v>0</v>
      </c>
      <c r="AD490">
        <v>0</v>
      </c>
      <c r="AE490" t="s">
        <v>39</v>
      </c>
      <c r="AF490" t="str">
        <f>_xlfn.XLOOKUP(DermAI_Data[[#This Row],[diagnostic]],Diagnosis_lookup!$A$2:$A$7,Diagnosis_lookup!$B$2:$B$7,"Not Found")</f>
        <v>Seborreic keratosis</v>
      </c>
    </row>
    <row r="491" spans="1:32" x14ac:dyDescent="0.25">
      <c r="A491" t="s">
        <v>557</v>
      </c>
      <c r="B491">
        <v>38</v>
      </c>
      <c r="C491" t="s">
        <v>58</v>
      </c>
      <c r="D491" t="s">
        <v>32</v>
      </c>
      <c r="E491" t="s">
        <v>33</v>
      </c>
      <c r="F491" t="s">
        <v>33</v>
      </c>
      <c r="G491" t="s">
        <v>33</v>
      </c>
      <c r="H491" t="s">
        <v>33</v>
      </c>
      <c r="I491" t="s">
        <v>33</v>
      </c>
      <c r="J491" t="s">
        <v>33</v>
      </c>
      <c r="K491" t="s">
        <v>33</v>
      </c>
      <c r="L491" t="s">
        <v>42</v>
      </c>
      <c r="M491" t="s">
        <v>42</v>
      </c>
      <c r="N491">
        <v>3687</v>
      </c>
      <c r="O491">
        <v>0</v>
      </c>
      <c r="P491" t="s">
        <v>59</v>
      </c>
      <c r="Q491">
        <v>0</v>
      </c>
      <c r="R491">
        <v>0</v>
      </c>
      <c r="S491">
        <v>0</v>
      </c>
      <c r="T491" t="s">
        <v>44</v>
      </c>
      <c r="U491" t="s">
        <v>33</v>
      </c>
      <c r="V491" t="s">
        <v>33</v>
      </c>
      <c r="W491" t="s">
        <v>33</v>
      </c>
      <c r="X491" t="s">
        <v>33</v>
      </c>
      <c r="Y491" t="s">
        <v>33</v>
      </c>
      <c r="Z491" t="s">
        <v>33</v>
      </c>
      <c r="AA491" t="s">
        <v>33</v>
      </c>
      <c r="AB491" t="s">
        <v>45</v>
      </c>
      <c r="AC491">
        <v>0</v>
      </c>
      <c r="AD491">
        <v>0</v>
      </c>
      <c r="AE491" t="s">
        <v>39</v>
      </c>
      <c r="AF491" t="str">
        <f>_xlfn.XLOOKUP(DermAI_Data[[#This Row],[diagnostic]],Diagnosis_lookup!$A$2:$A$7,Diagnosis_lookup!$B$2:$B$7,"Not Found")</f>
        <v>Seborreic keratosis</v>
      </c>
    </row>
    <row r="492" spans="1:32" x14ac:dyDescent="0.25">
      <c r="A492" t="s">
        <v>558</v>
      </c>
      <c r="B492">
        <v>54</v>
      </c>
      <c r="C492" t="s">
        <v>51</v>
      </c>
      <c r="D492" t="s">
        <v>32</v>
      </c>
      <c r="E492" t="s">
        <v>33</v>
      </c>
      <c r="F492" t="s">
        <v>33</v>
      </c>
      <c r="G492" t="s">
        <v>33</v>
      </c>
      <c r="H492" t="s">
        <v>33</v>
      </c>
      <c r="I492" t="s">
        <v>33</v>
      </c>
      <c r="J492" t="s">
        <v>33</v>
      </c>
      <c r="K492" t="s">
        <v>33</v>
      </c>
      <c r="L492" t="s">
        <v>42</v>
      </c>
      <c r="M492" t="s">
        <v>42</v>
      </c>
      <c r="N492">
        <v>3689</v>
      </c>
      <c r="O492">
        <v>0</v>
      </c>
      <c r="P492" t="s">
        <v>47</v>
      </c>
      <c r="Q492">
        <v>0</v>
      </c>
      <c r="R492">
        <v>0</v>
      </c>
      <c r="S492">
        <v>0</v>
      </c>
      <c r="T492" t="s">
        <v>44</v>
      </c>
      <c r="U492" t="s">
        <v>34</v>
      </c>
      <c r="V492" t="s">
        <v>33</v>
      </c>
      <c r="W492" t="s">
        <v>33</v>
      </c>
      <c r="X492" t="s">
        <v>33</v>
      </c>
      <c r="Y492" t="s">
        <v>33</v>
      </c>
      <c r="Z492" t="s">
        <v>34</v>
      </c>
      <c r="AA492" t="s">
        <v>33</v>
      </c>
      <c r="AB492" t="s">
        <v>48</v>
      </c>
      <c r="AC492">
        <v>0</v>
      </c>
      <c r="AD492">
        <v>0</v>
      </c>
      <c r="AE492" t="s">
        <v>39</v>
      </c>
      <c r="AF492" t="str">
        <f>_xlfn.XLOOKUP(DermAI_Data[[#This Row],[diagnostic]],Diagnosis_lookup!$A$2:$A$7,Diagnosis_lookup!$B$2:$B$7,"Not Found")</f>
        <v>Actinic keratosis</v>
      </c>
    </row>
    <row r="493" spans="1:32" x14ac:dyDescent="0.25">
      <c r="A493" t="s">
        <v>559</v>
      </c>
      <c r="B493">
        <v>57</v>
      </c>
      <c r="C493" t="s">
        <v>51</v>
      </c>
      <c r="D493" t="s">
        <v>32</v>
      </c>
      <c r="E493" t="s">
        <v>33</v>
      </c>
      <c r="F493" t="s">
        <v>33</v>
      </c>
      <c r="G493" t="s">
        <v>33</v>
      </c>
      <c r="H493" t="s">
        <v>34</v>
      </c>
      <c r="I493" t="s">
        <v>33</v>
      </c>
      <c r="J493" t="s">
        <v>34</v>
      </c>
      <c r="K493" t="s">
        <v>34</v>
      </c>
      <c r="L493" t="s">
        <v>560</v>
      </c>
      <c r="M493" t="s">
        <v>560</v>
      </c>
      <c r="N493">
        <v>289</v>
      </c>
      <c r="O493">
        <v>4</v>
      </c>
      <c r="P493" t="s">
        <v>66</v>
      </c>
      <c r="Q493">
        <v>12</v>
      </c>
      <c r="R493">
        <v>10</v>
      </c>
      <c r="S493">
        <v>11</v>
      </c>
      <c r="T493" t="s">
        <v>54</v>
      </c>
      <c r="U493" t="s">
        <v>34</v>
      </c>
      <c r="V493" t="s">
        <v>34</v>
      </c>
      <c r="W493" t="s">
        <v>34</v>
      </c>
      <c r="X493" t="s">
        <v>33</v>
      </c>
      <c r="Y493" t="s">
        <v>33</v>
      </c>
      <c r="Z493" t="s">
        <v>34</v>
      </c>
      <c r="AA493" t="s">
        <v>34</v>
      </c>
      <c r="AB493" t="s">
        <v>55</v>
      </c>
      <c r="AC493">
        <v>1</v>
      </c>
      <c r="AD493">
        <v>11</v>
      </c>
      <c r="AE493" t="s">
        <v>56</v>
      </c>
      <c r="AF493" t="str">
        <f>_xlfn.XLOOKUP(DermAI_Data[[#This Row],[diagnostic]],Diagnosis_lookup!$A$2:$A$7,Diagnosis_lookup!$B$2:$B$7,"Not Found")</f>
        <v>Basal cell carcinoma</v>
      </c>
    </row>
    <row r="494" spans="1:32" x14ac:dyDescent="0.25">
      <c r="A494" t="s">
        <v>561</v>
      </c>
      <c r="B494">
        <v>44</v>
      </c>
      <c r="C494" t="s">
        <v>58</v>
      </c>
      <c r="D494" t="s">
        <v>32</v>
      </c>
      <c r="E494" t="s">
        <v>33</v>
      </c>
      <c r="F494" t="s">
        <v>33</v>
      </c>
      <c r="G494" t="s">
        <v>33</v>
      </c>
      <c r="H494" t="s">
        <v>33</v>
      </c>
      <c r="I494" t="s">
        <v>33</v>
      </c>
      <c r="J494" t="s">
        <v>33</v>
      </c>
      <c r="K494" t="s">
        <v>33</v>
      </c>
      <c r="L494" t="s">
        <v>42</v>
      </c>
      <c r="M494" t="s">
        <v>42</v>
      </c>
      <c r="N494">
        <v>3711</v>
      </c>
      <c r="O494">
        <v>0</v>
      </c>
      <c r="P494" t="s">
        <v>81</v>
      </c>
      <c r="Q494">
        <v>0</v>
      </c>
      <c r="R494">
        <v>0</v>
      </c>
      <c r="S494">
        <v>0</v>
      </c>
      <c r="T494" t="s">
        <v>44</v>
      </c>
      <c r="U494" t="s">
        <v>33</v>
      </c>
      <c r="V494" t="s">
        <v>33</v>
      </c>
      <c r="W494" t="s">
        <v>33</v>
      </c>
      <c r="X494" t="s">
        <v>33</v>
      </c>
      <c r="Y494" t="s">
        <v>33</v>
      </c>
      <c r="Z494" t="s">
        <v>33</v>
      </c>
      <c r="AA494" t="s">
        <v>33</v>
      </c>
      <c r="AB494" t="s">
        <v>48</v>
      </c>
      <c r="AC494">
        <v>0</v>
      </c>
      <c r="AD494">
        <v>0</v>
      </c>
      <c r="AE494" t="s">
        <v>39</v>
      </c>
      <c r="AF494" t="str">
        <f>_xlfn.XLOOKUP(DermAI_Data[[#This Row],[diagnostic]],Diagnosis_lookup!$A$2:$A$7,Diagnosis_lookup!$B$2:$B$7,"Not Found")</f>
        <v>Actinic keratosis</v>
      </c>
    </row>
    <row r="495" spans="1:32" x14ac:dyDescent="0.25">
      <c r="A495" t="s">
        <v>562</v>
      </c>
      <c r="B495">
        <v>58</v>
      </c>
      <c r="C495" t="s">
        <v>51</v>
      </c>
      <c r="D495" t="s">
        <v>32</v>
      </c>
      <c r="E495" t="s">
        <v>33</v>
      </c>
      <c r="F495" t="s">
        <v>33</v>
      </c>
      <c r="G495" t="s">
        <v>33</v>
      </c>
      <c r="H495" t="s">
        <v>33</v>
      </c>
      <c r="I495" t="s">
        <v>33</v>
      </c>
      <c r="J495" t="s">
        <v>33</v>
      </c>
      <c r="K495" t="s">
        <v>33</v>
      </c>
      <c r="L495" t="s">
        <v>42</v>
      </c>
      <c r="M495" t="s">
        <v>42</v>
      </c>
      <c r="N495">
        <v>3718</v>
      </c>
      <c r="O495">
        <v>0</v>
      </c>
      <c r="P495" t="s">
        <v>66</v>
      </c>
      <c r="Q495">
        <v>0</v>
      </c>
      <c r="R495">
        <v>0</v>
      </c>
      <c r="S495">
        <v>0</v>
      </c>
      <c r="T495" t="s">
        <v>44</v>
      </c>
      <c r="U495" t="s">
        <v>33</v>
      </c>
      <c r="V495" t="s">
        <v>34</v>
      </c>
      <c r="W495" t="s">
        <v>33</v>
      </c>
      <c r="X495" t="s">
        <v>33</v>
      </c>
      <c r="Y495" t="s">
        <v>33</v>
      </c>
      <c r="Z495" t="s">
        <v>34</v>
      </c>
      <c r="AA495" t="s">
        <v>33</v>
      </c>
      <c r="AB495" t="s">
        <v>45</v>
      </c>
      <c r="AC495">
        <v>0</v>
      </c>
      <c r="AD495">
        <v>0</v>
      </c>
      <c r="AE495" t="s">
        <v>39</v>
      </c>
      <c r="AF495" t="str">
        <f>_xlfn.XLOOKUP(DermAI_Data[[#This Row],[diagnostic]],Diagnosis_lookup!$A$2:$A$7,Diagnosis_lookup!$B$2:$B$7,"Not Found")</f>
        <v>Seborreic keratosis</v>
      </c>
    </row>
    <row r="496" spans="1:32" x14ac:dyDescent="0.25">
      <c r="A496" t="s">
        <v>563</v>
      </c>
      <c r="B496">
        <v>80</v>
      </c>
      <c r="C496" t="s">
        <v>41</v>
      </c>
      <c r="D496" t="s">
        <v>32</v>
      </c>
      <c r="E496" t="s">
        <v>33</v>
      </c>
      <c r="F496" t="s">
        <v>33</v>
      </c>
      <c r="G496" t="s">
        <v>33</v>
      </c>
      <c r="H496" t="s">
        <v>33</v>
      </c>
      <c r="I496" t="s">
        <v>33</v>
      </c>
      <c r="J496" t="s">
        <v>33</v>
      </c>
      <c r="K496" t="s">
        <v>33</v>
      </c>
      <c r="L496" t="s">
        <v>42</v>
      </c>
      <c r="M496" t="s">
        <v>42</v>
      </c>
      <c r="N496">
        <v>3730</v>
      </c>
      <c r="O496">
        <v>0</v>
      </c>
      <c r="P496" t="s">
        <v>68</v>
      </c>
      <c r="Q496">
        <v>0</v>
      </c>
      <c r="R496">
        <v>0</v>
      </c>
      <c r="S496">
        <v>0</v>
      </c>
      <c r="T496" t="s">
        <v>44</v>
      </c>
      <c r="U496" t="s">
        <v>34</v>
      </c>
      <c r="V496" t="s">
        <v>33</v>
      </c>
      <c r="W496" t="s">
        <v>33</v>
      </c>
      <c r="X496" t="s">
        <v>33</v>
      </c>
      <c r="Y496" t="s">
        <v>33</v>
      </c>
      <c r="Z496" t="s">
        <v>33</v>
      </c>
      <c r="AA496" t="s">
        <v>33</v>
      </c>
      <c r="AB496" t="s">
        <v>48</v>
      </c>
      <c r="AC496">
        <v>0</v>
      </c>
      <c r="AD496">
        <v>0</v>
      </c>
      <c r="AE496" t="s">
        <v>39</v>
      </c>
      <c r="AF496" t="str">
        <f>_xlfn.XLOOKUP(DermAI_Data[[#This Row],[diagnostic]],Diagnosis_lookup!$A$2:$A$7,Diagnosis_lookup!$B$2:$B$7,"Not Found")</f>
        <v>Actinic keratosis</v>
      </c>
    </row>
    <row r="497" spans="1:32" x14ac:dyDescent="0.25">
      <c r="A497" t="s">
        <v>564</v>
      </c>
      <c r="B497">
        <v>39</v>
      </c>
      <c r="C497" t="s">
        <v>58</v>
      </c>
      <c r="D497" t="s">
        <v>32</v>
      </c>
      <c r="E497" t="s">
        <v>33</v>
      </c>
      <c r="F497" t="s">
        <v>33</v>
      </c>
      <c r="G497" t="s">
        <v>33</v>
      </c>
      <c r="H497" t="s">
        <v>33</v>
      </c>
      <c r="I497" t="s">
        <v>33</v>
      </c>
      <c r="J497" t="s">
        <v>33</v>
      </c>
      <c r="K497" t="s">
        <v>33</v>
      </c>
      <c r="L497" t="s">
        <v>42</v>
      </c>
      <c r="M497" t="s">
        <v>42</v>
      </c>
      <c r="N497">
        <v>3760</v>
      </c>
      <c r="O497">
        <v>0</v>
      </c>
      <c r="P497" t="s">
        <v>36</v>
      </c>
      <c r="Q497">
        <v>0</v>
      </c>
      <c r="R497">
        <v>0</v>
      </c>
      <c r="S497">
        <v>0</v>
      </c>
      <c r="T497" t="s">
        <v>44</v>
      </c>
      <c r="U497" t="s">
        <v>33</v>
      </c>
      <c r="V497" t="s">
        <v>33</v>
      </c>
      <c r="W497" t="s">
        <v>33</v>
      </c>
      <c r="X497" t="s">
        <v>34</v>
      </c>
      <c r="Y497" t="s">
        <v>33</v>
      </c>
      <c r="Z497" t="s">
        <v>33</v>
      </c>
      <c r="AA497" t="s">
        <v>33</v>
      </c>
      <c r="AB497" t="s">
        <v>48</v>
      </c>
      <c r="AC497">
        <v>0</v>
      </c>
      <c r="AD497">
        <v>0</v>
      </c>
      <c r="AE497" t="s">
        <v>39</v>
      </c>
      <c r="AF497" t="str">
        <f>_xlfn.XLOOKUP(DermAI_Data[[#This Row],[diagnostic]],Diagnosis_lookup!$A$2:$A$7,Diagnosis_lookup!$B$2:$B$7,"Not Found")</f>
        <v>Actinic keratosis</v>
      </c>
    </row>
    <row r="498" spans="1:32" x14ac:dyDescent="0.25">
      <c r="A498" t="s">
        <v>565</v>
      </c>
      <c r="B498">
        <v>61</v>
      </c>
      <c r="C498" t="s">
        <v>41</v>
      </c>
      <c r="D498" t="s">
        <v>32</v>
      </c>
      <c r="E498" t="s">
        <v>33</v>
      </c>
      <c r="F498" t="s">
        <v>33</v>
      </c>
      <c r="G498" t="s">
        <v>33</v>
      </c>
      <c r="H498" t="s">
        <v>33</v>
      </c>
      <c r="I498" t="s">
        <v>33</v>
      </c>
      <c r="J498" t="s">
        <v>33</v>
      </c>
      <c r="K498" t="s">
        <v>33</v>
      </c>
      <c r="L498" t="s">
        <v>42</v>
      </c>
      <c r="M498" t="s">
        <v>42</v>
      </c>
      <c r="N498">
        <v>3761</v>
      </c>
      <c r="O498">
        <v>0</v>
      </c>
      <c r="P498" t="s">
        <v>81</v>
      </c>
      <c r="Q498">
        <v>0</v>
      </c>
      <c r="R498">
        <v>0</v>
      </c>
      <c r="S498">
        <v>0</v>
      </c>
      <c r="T498" t="s">
        <v>44</v>
      </c>
      <c r="U498" t="s">
        <v>33</v>
      </c>
      <c r="V498" t="s">
        <v>33</v>
      </c>
      <c r="W498" t="s">
        <v>33</v>
      </c>
      <c r="X498" t="s">
        <v>33</v>
      </c>
      <c r="Y498" t="s">
        <v>33</v>
      </c>
      <c r="Z498" t="s">
        <v>34</v>
      </c>
      <c r="AA498" t="s">
        <v>33</v>
      </c>
      <c r="AB498" t="s">
        <v>48</v>
      </c>
      <c r="AC498">
        <v>0</v>
      </c>
      <c r="AD498">
        <v>0</v>
      </c>
      <c r="AE498" t="s">
        <v>39</v>
      </c>
      <c r="AF498" t="str">
        <f>_xlfn.XLOOKUP(DermAI_Data[[#This Row],[diagnostic]],Diagnosis_lookup!$A$2:$A$7,Diagnosis_lookup!$B$2:$B$7,"Not Found")</f>
        <v>Actinic keratosis</v>
      </c>
    </row>
    <row r="499" spans="1:32" x14ac:dyDescent="0.25">
      <c r="A499" t="s">
        <v>566</v>
      </c>
      <c r="B499">
        <v>80</v>
      </c>
      <c r="C499" t="s">
        <v>41</v>
      </c>
      <c r="D499" t="s">
        <v>32</v>
      </c>
      <c r="E499" t="s">
        <v>33</v>
      </c>
      <c r="F499" t="s">
        <v>33</v>
      </c>
      <c r="G499" t="s">
        <v>33</v>
      </c>
      <c r="H499" t="s">
        <v>33</v>
      </c>
      <c r="I499" t="s">
        <v>33</v>
      </c>
      <c r="J499" t="s">
        <v>33</v>
      </c>
      <c r="K499" t="s">
        <v>33</v>
      </c>
      <c r="L499" t="s">
        <v>42</v>
      </c>
      <c r="M499" t="s">
        <v>42</v>
      </c>
      <c r="N499">
        <v>3779</v>
      </c>
      <c r="O499">
        <v>0</v>
      </c>
      <c r="P499" t="s">
        <v>47</v>
      </c>
      <c r="Q499">
        <v>0</v>
      </c>
      <c r="R499">
        <v>0</v>
      </c>
      <c r="S499">
        <v>0</v>
      </c>
      <c r="T499" t="s">
        <v>44</v>
      </c>
      <c r="U499" t="s">
        <v>33</v>
      </c>
      <c r="V499" t="s">
        <v>33</v>
      </c>
      <c r="W499" t="s">
        <v>33</v>
      </c>
      <c r="X499" t="s">
        <v>33</v>
      </c>
      <c r="Y499" t="s">
        <v>33</v>
      </c>
      <c r="Z499" t="s">
        <v>33</v>
      </c>
      <c r="AA499" t="s">
        <v>33</v>
      </c>
      <c r="AB499" t="s">
        <v>48</v>
      </c>
      <c r="AC499">
        <v>0</v>
      </c>
      <c r="AD499">
        <v>0</v>
      </c>
      <c r="AE499" t="s">
        <v>39</v>
      </c>
      <c r="AF499" t="str">
        <f>_xlfn.XLOOKUP(DermAI_Data[[#This Row],[diagnostic]],Diagnosis_lookup!$A$2:$A$7,Diagnosis_lookup!$B$2:$B$7,"Not Found")</f>
        <v>Actinic keratosis</v>
      </c>
    </row>
    <row r="500" spans="1:32" x14ac:dyDescent="0.25">
      <c r="A500" t="s">
        <v>567</v>
      </c>
      <c r="B500">
        <v>61</v>
      </c>
      <c r="C500" t="s">
        <v>41</v>
      </c>
      <c r="D500" t="s">
        <v>32</v>
      </c>
      <c r="E500" t="s">
        <v>33</v>
      </c>
      <c r="F500" t="s">
        <v>33</v>
      </c>
      <c r="G500" t="s">
        <v>34</v>
      </c>
      <c r="H500" t="s">
        <v>33</v>
      </c>
      <c r="I500" t="s">
        <v>34</v>
      </c>
      <c r="J500" t="s">
        <v>34</v>
      </c>
      <c r="K500" t="s">
        <v>33</v>
      </c>
      <c r="L500" t="s">
        <v>35</v>
      </c>
      <c r="M500" t="s">
        <v>35</v>
      </c>
      <c r="N500">
        <v>291</v>
      </c>
      <c r="O500">
        <v>2</v>
      </c>
      <c r="P500" t="s">
        <v>47</v>
      </c>
      <c r="Q500">
        <v>15</v>
      </c>
      <c r="R500">
        <v>9</v>
      </c>
      <c r="S500">
        <v>12</v>
      </c>
      <c r="T500" t="s">
        <v>54</v>
      </c>
      <c r="U500" t="s">
        <v>34</v>
      </c>
      <c r="V500" t="s">
        <v>34</v>
      </c>
      <c r="W500" t="s">
        <v>34</v>
      </c>
      <c r="X500" t="s">
        <v>33</v>
      </c>
      <c r="Y500" t="s">
        <v>34</v>
      </c>
      <c r="Z500" t="s">
        <v>33</v>
      </c>
      <c r="AA500" t="s">
        <v>34</v>
      </c>
      <c r="AB500" t="s">
        <v>55</v>
      </c>
      <c r="AC500">
        <v>1</v>
      </c>
      <c r="AD500">
        <v>12</v>
      </c>
      <c r="AE500" t="s">
        <v>56</v>
      </c>
      <c r="AF500" t="str">
        <f>_xlfn.XLOOKUP(DermAI_Data[[#This Row],[diagnostic]],Diagnosis_lookup!$A$2:$A$7,Diagnosis_lookup!$B$2:$B$7,"Not Found")</f>
        <v>Basal cell carcinoma</v>
      </c>
    </row>
    <row r="501" spans="1:32" x14ac:dyDescent="0.25">
      <c r="A501" t="s">
        <v>568</v>
      </c>
      <c r="B501">
        <v>66</v>
      </c>
      <c r="C501" t="s">
        <v>41</v>
      </c>
      <c r="D501" t="s">
        <v>32</v>
      </c>
      <c r="E501" t="s">
        <v>33</v>
      </c>
      <c r="F501" t="s">
        <v>33</v>
      </c>
      <c r="G501" t="s">
        <v>33</v>
      </c>
      <c r="H501" t="s">
        <v>33</v>
      </c>
      <c r="I501" t="s">
        <v>33</v>
      </c>
      <c r="J501" t="s">
        <v>33</v>
      </c>
      <c r="K501" t="s">
        <v>33</v>
      </c>
      <c r="L501" t="s">
        <v>42</v>
      </c>
      <c r="M501" t="s">
        <v>42</v>
      </c>
      <c r="N501">
        <v>3790</v>
      </c>
      <c r="O501">
        <v>0</v>
      </c>
      <c r="P501" t="s">
        <v>47</v>
      </c>
      <c r="Q501">
        <v>0</v>
      </c>
      <c r="R501">
        <v>0</v>
      </c>
      <c r="S501">
        <v>0</v>
      </c>
      <c r="T501" t="s">
        <v>44</v>
      </c>
      <c r="U501" t="s">
        <v>34</v>
      </c>
      <c r="V501" t="s">
        <v>33</v>
      </c>
      <c r="W501" t="s">
        <v>33</v>
      </c>
      <c r="X501" t="s">
        <v>33</v>
      </c>
      <c r="Y501" t="s">
        <v>33</v>
      </c>
      <c r="Z501" t="s">
        <v>33</v>
      </c>
      <c r="AA501" t="s">
        <v>33</v>
      </c>
      <c r="AB501" t="s">
        <v>45</v>
      </c>
      <c r="AC501">
        <v>0</v>
      </c>
      <c r="AD501">
        <v>0</v>
      </c>
      <c r="AE501" t="s">
        <v>39</v>
      </c>
      <c r="AF501" t="str">
        <f>_xlfn.XLOOKUP(DermAI_Data[[#This Row],[diagnostic]],Diagnosis_lookup!$A$2:$A$7,Diagnosis_lookup!$B$2:$B$7,"Not Found")</f>
        <v>Seborreic keratosis</v>
      </c>
    </row>
    <row r="502" spans="1:32" x14ac:dyDescent="0.25">
      <c r="A502" t="s">
        <v>569</v>
      </c>
      <c r="B502">
        <v>23</v>
      </c>
      <c r="C502" t="s">
        <v>31</v>
      </c>
      <c r="D502" t="s">
        <v>32</v>
      </c>
      <c r="E502" t="s">
        <v>33</v>
      </c>
      <c r="F502" t="s">
        <v>33</v>
      </c>
      <c r="G502" t="s">
        <v>33</v>
      </c>
      <c r="H502" t="s">
        <v>33</v>
      </c>
      <c r="I502" t="s">
        <v>33</v>
      </c>
      <c r="J502" t="s">
        <v>33</v>
      </c>
      <c r="K502" t="s">
        <v>33</v>
      </c>
      <c r="L502" t="s">
        <v>42</v>
      </c>
      <c r="M502" t="s">
        <v>42</v>
      </c>
      <c r="N502">
        <v>3791</v>
      </c>
      <c r="O502">
        <v>0</v>
      </c>
      <c r="P502" t="s">
        <v>36</v>
      </c>
      <c r="Q502">
        <v>0</v>
      </c>
      <c r="R502">
        <v>0</v>
      </c>
      <c r="S502">
        <v>0</v>
      </c>
      <c r="T502" t="s">
        <v>44</v>
      </c>
      <c r="U502" t="s">
        <v>33</v>
      </c>
      <c r="V502" t="s">
        <v>34</v>
      </c>
      <c r="W502" t="s">
        <v>33</v>
      </c>
      <c r="X502" t="s">
        <v>33</v>
      </c>
      <c r="Y502" t="s">
        <v>33</v>
      </c>
      <c r="Z502" t="s">
        <v>34</v>
      </c>
      <c r="AA502" t="s">
        <v>33</v>
      </c>
      <c r="AB502" t="s">
        <v>38</v>
      </c>
      <c r="AC502">
        <v>0</v>
      </c>
      <c r="AD502">
        <v>0</v>
      </c>
      <c r="AE502" t="s">
        <v>39</v>
      </c>
      <c r="AF502" t="str">
        <f>_xlfn.XLOOKUP(DermAI_Data[[#This Row],[diagnostic]],Diagnosis_lookup!$A$2:$A$7,Diagnosis_lookup!$B$2:$B$7,"Not Found")</f>
        <v>Melanocytic nevus</v>
      </c>
    </row>
    <row r="503" spans="1:32" x14ac:dyDescent="0.25">
      <c r="A503" t="s">
        <v>570</v>
      </c>
      <c r="B503">
        <v>26</v>
      </c>
      <c r="C503" t="s">
        <v>31</v>
      </c>
      <c r="D503" t="s">
        <v>32</v>
      </c>
      <c r="E503" t="s">
        <v>33</v>
      </c>
      <c r="F503" t="s">
        <v>33</v>
      </c>
      <c r="G503" t="s">
        <v>33</v>
      </c>
      <c r="H503" t="s">
        <v>33</v>
      </c>
      <c r="I503" t="s">
        <v>33</v>
      </c>
      <c r="J503" t="s">
        <v>33</v>
      </c>
      <c r="K503" t="s">
        <v>33</v>
      </c>
      <c r="L503" t="s">
        <v>42</v>
      </c>
      <c r="M503" t="s">
        <v>42</v>
      </c>
      <c r="N503">
        <v>3794</v>
      </c>
      <c r="O503">
        <v>0</v>
      </c>
      <c r="P503" t="s">
        <v>66</v>
      </c>
      <c r="Q503">
        <v>0</v>
      </c>
      <c r="R503">
        <v>0</v>
      </c>
      <c r="S503">
        <v>0</v>
      </c>
      <c r="T503" t="s">
        <v>44</v>
      </c>
      <c r="U503" t="s">
        <v>33</v>
      </c>
      <c r="V503" t="s">
        <v>34</v>
      </c>
      <c r="W503" t="s">
        <v>33</v>
      </c>
      <c r="X503" t="s">
        <v>33</v>
      </c>
      <c r="Y503" t="s">
        <v>33</v>
      </c>
      <c r="Z503" t="s">
        <v>34</v>
      </c>
      <c r="AA503" t="s">
        <v>33</v>
      </c>
      <c r="AB503" t="s">
        <v>38</v>
      </c>
      <c r="AC503">
        <v>0</v>
      </c>
      <c r="AD503">
        <v>0</v>
      </c>
      <c r="AE503" t="s">
        <v>39</v>
      </c>
      <c r="AF503" t="str">
        <f>_xlfn.XLOOKUP(DermAI_Data[[#This Row],[diagnostic]],Diagnosis_lookup!$A$2:$A$7,Diagnosis_lookup!$B$2:$B$7,"Not Found")</f>
        <v>Melanocytic nevus</v>
      </c>
    </row>
    <row r="504" spans="1:32" x14ac:dyDescent="0.25">
      <c r="A504" t="s">
        <v>571</v>
      </c>
      <c r="B504">
        <v>50</v>
      </c>
      <c r="C504" t="s">
        <v>51</v>
      </c>
      <c r="D504" t="s">
        <v>32</v>
      </c>
      <c r="E504" t="s">
        <v>33</v>
      </c>
      <c r="F504" t="s">
        <v>33</v>
      </c>
      <c r="G504" t="s">
        <v>33</v>
      </c>
      <c r="H504" t="s">
        <v>33</v>
      </c>
      <c r="I504" t="s">
        <v>33</v>
      </c>
      <c r="J504" t="s">
        <v>33</v>
      </c>
      <c r="K504" t="s">
        <v>33</v>
      </c>
      <c r="L504" t="s">
        <v>42</v>
      </c>
      <c r="M504" t="s">
        <v>42</v>
      </c>
      <c r="N504">
        <v>3798</v>
      </c>
      <c r="O504">
        <v>0</v>
      </c>
      <c r="P504" t="s">
        <v>63</v>
      </c>
      <c r="Q504">
        <v>0</v>
      </c>
      <c r="R504">
        <v>0</v>
      </c>
      <c r="S504">
        <v>0</v>
      </c>
      <c r="T504" t="s">
        <v>44</v>
      </c>
      <c r="U504" t="s">
        <v>34</v>
      </c>
      <c r="V504" t="s">
        <v>33</v>
      </c>
      <c r="W504" t="s">
        <v>33</v>
      </c>
      <c r="X504" t="s">
        <v>33</v>
      </c>
      <c r="Y504" t="s">
        <v>33</v>
      </c>
      <c r="Z504" t="s">
        <v>34</v>
      </c>
      <c r="AA504" t="s">
        <v>33</v>
      </c>
      <c r="AB504" t="s">
        <v>48</v>
      </c>
      <c r="AC504">
        <v>0</v>
      </c>
      <c r="AD504">
        <v>0</v>
      </c>
      <c r="AE504" t="s">
        <v>39</v>
      </c>
      <c r="AF504" t="str">
        <f>_xlfn.XLOOKUP(DermAI_Data[[#This Row],[diagnostic]],Diagnosis_lookup!$A$2:$A$7,Diagnosis_lookup!$B$2:$B$7,"Not Found")</f>
        <v>Actinic keratosis</v>
      </c>
    </row>
    <row r="505" spans="1:32" x14ac:dyDescent="0.25">
      <c r="A505" t="s">
        <v>572</v>
      </c>
      <c r="B505">
        <v>10</v>
      </c>
      <c r="C505" t="s">
        <v>31</v>
      </c>
      <c r="D505" t="s">
        <v>32</v>
      </c>
      <c r="E505" t="s">
        <v>33</v>
      </c>
      <c r="F505" t="s">
        <v>33</v>
      </c>
      <c r="G505" t="s">
        <v>33</v>
      </c>
      <c r="H505" t="s">
        <v>33</v>
      </c>
      <c r="I505" t="s">
        <v>33</v>
      </c>
      <c r="J505" t="s">
        <v>33</v>
      </c>
      <c r="K505" t="s">
        <v>33</v>
      </c>
      <c r="L505" t="s">
        <v>42</v>
      </c>
      <c r="M505" t="s">
        <v>42</v>
      </c>
      <c r="N505">
        <v>3801</v>
      </c>
      <c r="O505">
        <v>0</v>
      </c>
      <c r="P505" t="s">
        <v>59</v>
      </c>
      <c r="Q505">
        <v>0</v>
      </c>
      <c r="R505">
        <v>0</v>
      </c>
      <c r="S505">
        <v>0</v>
      </c>
      <c r="T505" t="s">
        <v>44</v>
      </c>
      <c r="U505" t="s">
        <v>33</v>
      </c>
      <c r="V505" t="s">
        <v>33</v>
      </c>
      <c r="W505" t="s">
        <v>33</v>
      </c>
      <c r="X505" t="s">
        <v>33</v>
      </c>
      <c r="Y505" t="s">
        <v>33</v>
      </c>
      <c r="Z505" t="s">
        <v>33</v>
      </c>
      <c r="AA505" t="s">
        <v>33</v>
      </c>
      <c r="AB505" t="s">
        <v>38</v>
      </c>
      <c r="AC505">
        <v>0</v>
      </c>
      <c r="AD505">
        <v>0</v>
      </c>
      <c r="AE505" t="s">
        <v>39</v>
      </c>
      <c r="AF505" t="str">
        <f>_xlfn.XLOOKUP(DermAI_Data[[#This Row],[diagnostic]],Diagnosis_lookup!$A$2:$A$7,Diagnosis_lookup!$B$2:$B$7,"Not Found")</f>
        <v>Melanocytic nevus</v>
      </c>
    </row>
    <row r="506" spans="1:32" x14ac:dyDescent="0.25">
      <c r="A506" t="s">
        <v>573</v>
      </c>
      <c r="B506">
        <v>85</v>
      </c>
      <c r="C506" t="s">
        <v>41</v>
      </c>
      <c r="D506" t="s">
        <v>32</v>
      </c>
      <c r="E506" t="s">
        <v>34</v>
      </c>
      <c r="F506" t="s">
        <v>33</v>
      </c>
      <c r="G506" t="s">
        <v>33</v>
      </c>
      <c r="H506" t="s">
        <v>33</v>
      </c>
      <c r="I506" t="s">
        <v>34</v>
      </c>
      <c r="J506" t="s">
        <v>34</v>
      </c>
      <c r="K506" t="s">
        <v>34</v>
      </c>
      <c r="L506" t="s">
        <v>35</v>
      </c>
      <c r="M506" t="s">
        <v>35</v>
      </c>
      <c r="N506">
        <v>294</v>
      </c>
      <c r="O506">
        <v>2</v>
      </c>
      <c r="P506" t="s">
        <v>68</v>
      </c>
      <c r="Q506">
        <v>13</v>
      </c>
      <c r="R506">
        <v>3</v>
      </c>
      <c r="S506">
        <v>8</v>
      </c>
      <c r="T506" t="s">
        <v>37</v>
      </c>
      <c r="U506" t="s">
        <v>34</v>
      </c>
      <c r="V506" t="s">
        <v>34</v>
      </c>
      <c r="W506" t="s">
        <v>34</v>
      </c>
      <c r="X506" t="s">
        <v>33</v>
      </c>
      <c r="Y506" t="s">
        <v>34</v>
      </c>
      <c r="Z506" t="s">
        <v>34</v>
      </c>
      <c r="AA506" t="s">
        <v>34</v>
      </c>
      <c r="AB506" t="s">
        <v>55</v>
      </c>
      <c r="AC506">
        <v>1</v>
      </c>
      <c r="AD506">
        <v>8</v>
      </c>
      <c r="AE506" t="s">
        <v>56</v>
      </c>
      <c r="AF506" t="str">
        <f>_xlfn.XLOOKUP(DermAI_Data[[#This Row],[diagnostic]],Diagnosis_lookup!$A$2:$A$7,Diagnosis_lookup!$B$2:$B$7,"Not Found")</f>
        <v>Basal cell carcinoma</v>
      </c>
    </row>
    <row r="507" spans="1:32" x14ac:dyDescent="0.25">
      <c r="A507" t="s">
        <v>574</v>
      </c>
      <c r="B507">
        <v>39</v>
      </c>
      <c r="C507" t="s">
        <v>58</v>
      </c>
      <c r="D507" t="s">
        <v>32</v>
      </c>
      <c r="E507" t="s">
        <v>33</v>
      </c>
      <c r="F507" t="s">
        <v>33</v>
      </c>
      <c r="G507" t="s">
        <v>33</v>
      </c>
      <c r="H507" t="s">
        <v>33</v>
      </c>
      <c r="I507" t="s">
        <v>33</v>
      </c>
      <c r="J507" t="s">
        <v>33</v>
      </c>
      <c r="K507" t="s">
        <v>33</v>
      </c>
      <c r="L507" t="s">
        <v>42</v>
      </c>
      <c r="M507" t="s">
        <v>42</v>
      </c>
      <c r="N507">
        <v>3816</v>
      </c>
      <c r="O507">
        <v>0</v>
      </c>
      <c r="P507" t="s">
        <v>36</v>
      </c>
      <c r="Q507">
        <v>0</v>
      </c>
      <c r="R507">
        <v>0</v>
      </c>
      <c r="S507">
        <v>0</v>
      </c>
      <c r="T507" t="s">
        <v>44</v>
      </c>
      <c r="U507" t="s">
        <v>33</v>
      </c>
      <c r="V507" t="s">
        <v>33</v>
      </c>
      <c r="W507" t="s">
        <v>33</v>
      </c>
      <c r="X507" t="s">
        <v>33</v>
      </c>
      <c r="Y507" t="s">
        <v>33</v>
      </c>
      <c r="Z507" t="s">
        <v>33</v>
      </c>
      <c r="AA507" t="s">
        <v>33</v>
      </c>
      <c r="AB507" t="s">
        <v>48</v>
      </c>
      <c r="AC507">
        <v>0</v>
      </c>
      <c r="AD507">
        <v>0</v>
      </c>
      <c r="AE507" t="s">
        <v>39</v>
      </c>
      <c r="AF507" t="str">
        <f>_xlfn.XLOOKUP(DermAI_Data[[#This Row],[diagnostic]],Diagnosis_lookup!$A$2:$A$7,Diagnosis_lookup!$B$2:$B$7,"Not Found")</f>
        <v>Actinic keratosis</v>
      </c>
    </row>
    <row r="508" spans="1:32" x14ac:dyDescent="0.25">
      <c r="A508" t="s">
        <v>575</v>
      </c>
      <c r="B508">
        <v>56</v>
      </c>
      <c r="C508" t="s">
        <v>51</v>
      </c>
      <c r="D508" t="s">
        <v>32</v>
      </c>
      <c r="E508" t="s">
        <v>33</v>
      </c>
      <c r="F508" t="s">
        <v>33</v>
      </c>
      <c r="G508" t="s">
        <v>33</v>
      </c>
      <c r="H508" t="s">
        <v>33</v>
      </c>
      <c r="I508" t="s">
        <v>33</v>
      </c>
      <c r="J508" t="s">
        <v>33</v>
      </c>
      <c r="K508" t="s">
        <v>33</v>
      </c>
      <c r="L508" t="s">
        <v>42</v>
      </c>
      <c r="M508" t="s">
        <v>42</v>
      </c>
      <c r="N508">
        <v>3822</v>
      </c>
      <c r="O508">
        <v>0</v>
      </c>
      <c r="P508" t="s">
        <v>63</v>
      </c>
      <c r="Q508">
        <v>0</v>
      </c>
      <c r="R508">
        <v>0</v>
      </c>
      <c r="S508">
        <v>0</v>
      </c>
      <c r="T508" t="s">
        <v>44</v>
      </c>
      <c r="U508" t="s">
        <v>33</v>
      </c>
      <c r="V508" t="s">
        <v>33</v>
      </c>
      <c r="W508" t="s">
        <v>33</v>
      </c>
      <c r="X508" t="s">
        <v>33</v>
      </c>
      <c r="Y508" t="s">
        <v>34</v>
      </c>
      <c r="Z508" t="s">
        <v>34</v>
      </c>
      <c r="AA508" t="s">
        <v>33</v>
      </c>
      <c r="AB508" t="s">
        <v>45</v>
      </c>
      <c r="AC508">
        <v>0</v>
      </c>
      <c r="AD508">
        <v>0</v>
      </c>
      <c r="AE508" t="s">
        <v>39</v>
      </c>
      <c r="AF508" t="str">
        <f>_xlfn.XLOOKUP(DermAI_Data[[#This Row],[diagnostic]],Diagnosis_lookup!$A$2:$A$7,Diagnosis_lookup!$B$2:$B$7,"Not Found")</f>
        <v>Seborreic keratosis</v>
      </c>
    </row>
    <row r="509" spans="1:32" x14ac:dyDescent="0.25">
      <c r="A509" t="s">
        <v>576</v>
      </c>
      <c r="B509">
        <v>63</v>
      </c>
      <c r="C509" t="s">
        <v>41</v>
      </c>
      <c r="D509" t="s">
        <v>32</v>
      </c>
      <c r="E509" t="s">
        <v>33</v>
      </c>
      <c r="F509" t="s">
        <v>33</v>
      </c>
      <c r="G509" t="s">
        <v>33</v>
      </c>
      <c r="H509" t="s">
        <v>33</v>
      </c>
      <c r="I509" t="s">
        <v>33</v>
      </c>
      <c r="J509" t="s">
        <v>33</v>
      </c>
      <c r="K509" t="s">
        <v>33</v>
      </c>
      <c r="L509" t="s">
        <v>42</v>
      </c>
      <c r="M509" t="s">
        <v>42</v>
      </c>
      <c r="N509">
        <v>3836</v>
      </c>
      <c r="O509">
        <v>0</v>
      </c>
      <c r="P509" t="s">
        <v>63</v>
      </c>
      <c r="Q509">
        <v>0</v>
      </c>
      <c r="R509">
        <v>0</v>
      </c>
      <c r="S509">
        <v>0</v>
      </c>
      <c r="T509" t="s">
        <v>44</v>
      </c>
      <c r="U509" t="s">
        <v>34</v>
      </c>
      <c r="V509" t="s">
        <v>33</v>
      </c>
      <c r="W509" t="s">
        <v>33</v>
      </c>
      <c r="X509" t="s">
        <v>33</v>
      </c>
      <c r="Y509" t="s">
        <v>33</v>
      </c>
      <c r="Z509" t="s">
        <v>33</v>
      </c>
      <c r="AA509" t="s">
        <v>33</v>
      </c>
      <c r="AB509" t="s">
        <v>48</v>
      </c>
      <c r="AC509">
        <v>0</v>
      </c>
      <c r="AD509">
        <v>0</v>
      </c>
      <c r="AE509" t="s">
        <v>39</v>
      </c>
      <c r="AF509" t="str">
        <f>_xlfn.XLOOKUP(DermAI_Data[[#This Row],[diagnostic]],Diagnosis_lookup!$A$2:$A$7,Diagnosis_lookup!$B$2:$B$7,"Not Found")</f>
        <v>Actinic keratosis</v>
      </c>
    </row>
    <row r="510" spans="1:32" x14ac:dyDescent="0.25">
      <c r="A510" t="s">
        <v>577</v>
      </c>
      <c r="B510">
        <v>74</v>
      </c>
      <c r="C510" t="s">
        <v>41</v>
      </c>
      <c r="D510" t="s">
        <v>32</v>
      </c>
      <c r="E510" t="s">
        <v>33</v>
      </c>
      <c r="F510" t="s">
        <v>33</v>
      </c>
      <c r="G510" t="s">
        <v>34</v>
      </c>
      <c r="H510" t="s">
        <v>33</v>
      </c>
      <c r="I510" t="s">
        <v>33</v>
      </c>
      <c r="J510" t="s">
        <v>34</v>
      </c>
      <c r="K510" t="s">
        <v>34</v>
      </c>
      <c r="L510" t="s">
        <v>105</v>
      </c>
      <c r="M510" t="s">
        <v>105</v>
      </c>
      <c r="N510">
        <v>295</v>
      </c>
      <c r="O510">
        <v>2</v>
      </c>
      <c r="P510" t="s">
        <v>36</v>
      </c>
      <c r="Q510">
        <v>15</v>
      </c>
      <c r="R510">
        <v>7</v>
      </c>
      <c r="S510">
        <v>11</v>
      </c>
      <c r="T510" t="s">
        <v>54</v>
      </c>
      <c r="U510" t="s">
        <v>33</v>
      </c>
      <c r="V510" t="s">
        <v>34</v>
      </c>
      <c r="W510" t="s">
        <v>33</v>
      </c>
      <c r="X510" t="s">
        <v>34</v>
      </c>
      <c r="Y510" t="s">
        <v>33</v>
      </c>
      <c r="Z510" t="s">
        <v>34</v>
      </c>
      <c r="AA510" t="s">
        <v>34</v>
      </c>
      <c r="AB510" t="s">
        <v>55</v>
      </c>
      <c r="AC510">
        <v>1</v>
      </c>
      <c r="AD510">
        <v>11</v>
      </c>
      <c r="AE510" t="s">
        <v>56</v>
      </c>
      <c r="AF510" t="str">
        <f>_xlfn.XLOOKUP(DermAI_Data[[#This Row],[diagnostic]],Diagnosis_lookup!$A$2:$A$7,Diagnosis_lookup!$B$2:$B$7,"Not Found")</f>
        <v>Basal cell carcinoma</v>
      </c>
    </row>
    <row r="511" spans="1:32" x14ac:dyDescent="0.25">
      <c r="A511" t="s">
        <v>578</v>
      </c>
      <c r="B511">
        <v>67</v>
      </c>
      <c r="C511" t="s">
        <v>41</v>
      </c>
      <c r="D511" t="s">
        <v>32</v>
      </c>
      <c r="E511" t="s">
        <v>33</v>
      </c>
      <c r="F511" t="s">
        <v>33</v>
      </c>
      <c r="G511" t="s">
        <v>33</v>
      </c>
      <c r="H511" t="s">
        <v>33</v>
      </c>
      <c r="I511" t="s">
        <v>33</v>
      </c>
      <c r="J511" t="s">
        <v>33</v>
      </c>
      <c r="K511" t="s">
        <v>33</v>
      </c>
      <c r="L511" t="s">
        <v>42</v>
      </c>
      <c r="M511" t="s">
        <v>42</v>
      </c>
      <c r="N511">
        <v>3848</v>
      </c>
      <c r="O511">
        <v>0</v>
      </c>
      <c r="P511" t="s">
        <v>59</v>
      </c>
      <c r="Q511">
        <v>0</v>
      </c>
      <c r="R511">
        <v>0</v>
      </c>
      <c r="S511">
        <v>0</v>
      </c>
      <c r="T511" t="s">
        <v>44</v>
      </c>
      <c r="U511" t="s">
        <v>33</v>
      </c>
      <c r="V511" t="s">
        <v>33</v>
      </c>
      <c r="W511" t="s">
        <v>33</v>
      </c>
      <c r="X511" t="s">
        <v>33</v>
      </c>
      <c r="Y511" t="s">
        <v>33</v>
      </c>
      <c r="Z511" t="s">
        <v>34</v>
      </c>
      <c r="AA511" t="s">
        <v>33</v>
      </c>
      <c r="AB511" t="s">
        <v>45</v>
      </c>
      <c r="AC511">
        <v>0</v>
      </c>
      <c r="AD511">
        <v>0</v>
      </c>
      <c r="AE511" t="s">
        <v>39</v>
      </c>
      <c r="AF511" t="str">
        <f>_xlfn.XLOOKUP(DermAI_Data[[#This Row],[diagnostic]],Diagnosis_lookup!$A$2:$A$7,Diagnosis_lookup!$B$2:$B$7,"Not Found")</f>
        <v>Seborreic keratosis</v>
      </c>
    </row>
    <row r="512" spans="1:32" x14ac:dyDescent="0.25">
      <c r="A512" t="s">
        <v>579</v>
      </c>
      <c r="B512">
        <v>78</v>
      </c>
      <c r="C512" t="s">
        <v>41</v>
      </c>
      <c r="D512" t="s">
        <v>32</v>
      </c>
      <c r="E512" t="s">
        <v>33</v>
      </c>
      <c r="F512" t="s">
        <v>33</v>
      </c>
      <c r="G512" t="s">
        <v>33</v>
      </c>
      <c r="H512" t="s">
        <v>33</v>
      </c>
      <c r="I512" t="s">
        <v>33</v>
      </c>
      <c r="J512" t="s">
        <v>33</v>
      </c>
      <c r="K512" t="s">
        <v>33</v>
      </c>
      <c r="L512" t="s">
        <v>42</v>
      </c>
      <c r="M512" t="s">
        <v>42</v>
      </c>
      <c r="N512">
        <v>3871</v>
      </c>
      <c r="O512">
        <v>0</v>
      </c>
      <c r="P512" t="s">
        <v>43</v>
      </c>
      <c r="Q512">
        <v>0</v>
      </c>
      <c r="R512">
        <v>0</v>
      </c>
      <c r="S512">
        <v>0</v>
      </c>
      <c r="T512" t="s">
        <v>44</v>
      </c>
      <c r="U512" t="s">
        <v>34</v>
      </c>
      <c r="V512" t="s">
        <v>33</v>
      </c>
      <c r="W512" t="s">
        <v>34</v>
      </c>
      <c r="X512" t="s">
        <v>34</v>
      </c>
      <c r="Y512" t="s">
        <v>33</v>
      </c>
      <c r="Z512" t="s">
        <v>34</v>
      </c>
      <c r="AA512" t="s">
        <v>33</v>
      </c>
      <c r="AB512" t="s">
        <v>45</v>
      </c>
      <c r="AC512">
        <v>0</v>
      </c>
      <c r="AD512">
        <v>0</v>
      </c>
      <c r="AE512" t="s">
        <v>39</v>
      </c>
      <c r="AF512" t="str">
        <f>_xlfn.XLOOKUP(DermAI_Data[[#This Row],[diagnostic]],Diagnosis_lookup!$A$2:$A$7,Diagnosis_lookup!$B$2:$B$7,"Not Found")</f>
        <v>Seborreic keratosis</v>
      </c>
    </row>
    <row r="513" spans="1:32" x14ac:dyDescent="0.25">
      <c r="A513" t="s">
        <v>580</v>
      </c>
      <c r="B513">
        <v>37</v>
      </c>
      <c r="C513" t="s">
        <v>58</v>
      </c>
      <c r="D513" t="s">
        <v>32</v>
      </c>
      <c r="E513" t="s">
        <v>33</v>
      </c>
      <c r="F513" t="s">
        <v>33</v>
      </c>
      <c r="G513" t="s">
        <v>33</v>
      </c>
      <c r="H513" t="s">
        <v>33</v>
      </c>
      <c r="I513" t="s">
        <v>33</v>
      </c>
      <c r="J513" t="s">
        <v>33</v>
      </c>
      <c r="K513" t="s">
        <v>33</v>
      </c>
      <c r="L513" t="s">
        <v>42</v>
      </c>
      <c r="M513" t="s">
        <v>42</v>
      </c>
      <c r="N513">
        <v>3876</v>
      </c>
      <c r="O513">
        <v>0</v>
      </c>
      <c r="P513" t="s">
        <v>47</v>
      </c>
      <c r="Q513">
        <v>0</v>
      </c>
      <c r="R513">
        <v>0</v>
      </c>
      <c r="S513">
        <v>0</v>
      </c>
      <c r="T513" t="s">
        <v>44</v>
      </c>
      <c r="U513" t="s">
        <v>33</v>
      </c>
      <c r="V513" t="s">
        <v>34</v>
      </c>
      <c r="W513" t="s">
        <v>33</v>
      </c>
      <c r="X513" t="s">
        <v>34</v>
      </c>
      <c r="Y513" t="s">
        <v>33</v>
      </c>
      <c r="Z513" t="s">
        <v>34</v>
      </c>
      <c r="AA513" t="s">
        <v>33</v>
      </c>
      <c r="AB513" t="s">
        <v>38</v>
      </c>
      <c r="AC513">
        <v>0</v>
      </c>
      <c r="AD513">
        <v>0</v>
      </c>
      <c r="AE513" t="s">
        <v>39</v>
      </c>
      <c r="AF513" t="str">
        <f>_xlfn.XLOOKUP(DermAI_Data[[#This Row],[diagnostic]],Diagnosis_lookup!$A$2:$A$7,Diagnosis_lookup!$B$2:$B$7,"Not Found")</f>
        <v>Melanocytic nevus</v>
      </c>
    </row>
    <row r="514" spans="1:32" x14ac:dyDescent="0.25">
      <c r="A514" t="s">
        <v>581</v>
      </c>
      <c r="B514">
        <v>53</v>
      </c>
      <c r="C514" t="s">
        <v>51</v>
      </c>
      <c r="D514" t="s">
        <v>32</v>
      </c>
      <c r="E514" t="s">
        <v>33</v>
      </c>
      <c r="F514" t="s">
        <v>33</v>
      </c>
      <c r="G514" t="s">
        <v>33</v>
      </c>
      <c r="H514" t="s">
        <v>33</v>
      </c>
      <c r="I514" t="s">
        <v>33</v>
      </c>
      <c r="J514" t="s">
        <v>33</v>
      </c>
      <c r="K514" t="s">
        <v>33</v>
      </c>
      <c r="L514" t="s">
        <v>42</v>
      </c>
      <c r="M514" t="s">
        <v>42</v>
      </c>
      <c r="N514">
        <v>3879</v>
      </c>
      <c r="O514">
        <v>0</v>
      </c>
      <c r="P514" t="s">
        <v>36</v>
      </c>
      <c r="Q514">
        <v>0</v>
      </c>
      <c r="R514">
        <v>0</v>
      </c>
      <c r="S514">
        <v>0</v>
      </c>
      <c r="T514" t="s">
        <v>44</v>
      </c>
      <c r="U514" t="s">
        <v>33</v>
      </c>
      <c r="V514" t="s">
        <v>33</v>
      </c>
      <c r="W514" t="s">
        <v>33</v>
      </c>
      <c r="X514" t="s">
        <v>33</v>
      </c>
      <c r="Y514" t="s">
        <v>33</v>
      </c>
      <c r="Z514" t="s">
        <v>33</v>
      </c>
      <c r="AA514" t="s">
        <v>33</v>
      </c>
      <c r="AB514" t="s">
        <v>48</v>
      </c>
      <c r="AC514">
        <v>0</v>
      </c>
      <c r="AD514">
        <v>0</v>
      </c>
      <c r="AE514" t="s">
        <v>39</v>
      </c>
      <c r="AF514" t="str">
        <f>_xlfn.XLOOKUP(DermAI_Data[[#This Row],[diagnostic]],Diagnosis_lookup!$A$2:$A$7,Diagnosis_lookup!$B$2:$B$7,"Not Found")</f>
        <v>Actinic keratosis</v>
      </c>
    </row>
    <row r="515" spans="1:32" x14ac:dyDescent="0.25">
      <c r="A515" t="s">
        <v>582</v>
      </c>
      <c r="B515">
        <v>53</v>
      </c>
      <c r="C515" t="s">
        <v>51</v>
      </c>
      <c r="D515" t="s">
        <v>32</v>
      </c>
      <c r="E515" t="s">
        <v>33</v>
      </c>
      <c r="F515" t="s">
        <v>33</v>
      </c>
      <c r="G515" t="s">
        <v>33</v>
      </c>
      <c r="H515" t="s">
        <v>33</v>
      </c>
      <c r="I515" t="s">
        <v>33</v>
      </c>
      <c r="J515" t="s">
        <v>33</v>
      </c>
      <c r="K515" t="s">
        <v>33</v>
      </c>
      <c r="L515" t="s">
        <v>42</v>
      </c>
      <c r="M515" t="s">
        <v>42</v>
      </c>
      <c r="N515">
        <v>3883</v>
      </c>
      <c r="O515">
        <v>0</v>
      </c>
      <c r="P515" t="s">
        <v>47</v>
      </c>
      <c r="Q515">
        <v>0</v>
      </c>
      <c r="R515">
        <v>0</v>
      </c>
      <c r="S515">
        <v>0</v>
      </c>
      <c r="T515" t="s">
        <v>44</v>
      </c>
      <c r="U515" t="s">
        <v>34</v>
      </c>
      <c r="V515" t="s">
        <v>33</v>
      </c>
      <c r="W515" t="s">
        <v>33</v>
      </c>
      <c r="X515" t="s">
        <v>33</v>
      </c>
      <c r="Y515" t="s">
        <v>33</v>
      </c>
      <c r="Z515" t="s">
        <v>34</v>
      </c>
      <c r="AA515" t="s">
        <v>33</v>
      </c>
      <c r="AB515" t="s">
        <v>45</v>
      </c>
      <c r="AC515">
        <v>0</v>
      </c>
      <c r="AD515">
        <v>0</v>
      </c>
      <c r="AE515" t="s">
        <v>39</v>
      </c>
      <c r="AF515" t="str">
        <f>_xlfn.XLOOKUP(DermAI_Data[[#This Row],[diagnostic]],Diagnosis_lookup!$A$2:$A$7,Diagnosis_lookup!$B$2:$B$7,"Not Found")</f>
        <v>Seborreic keratosis</v>
      </c>
    </row>
    <row r="516" spans="1:32" x14ac:dyDescent="0.25">
      <c r="A516" t="s">
        <v>583</v>
      </c>
      <c r="B516">
        <v>39</v>
      </c>
      <c r="C516" t="s">
        <v>58</v>
      </c>
      <c r="D516" t="s">
        <v>32</v>
      </c>
      <c r="E516" t="s">
        <v>33</v>
      </c>
      <c r="F516" t="s">
        <v>33</v>
      </c>
      <c r="G516" t="s">
        <v>33</v>
      </c>
      <c r="H516" t="s">
        <v>33</v>
      </c>
      <c r="I516" t="s">
        <v>33</v>
      </c>
      <c r="J516" t="s">
        <v>33</v>
      </c>
      <c r="K516" t="s">
        <v>33</v>
      </c>
      <c r="L516" t="s">
        <v>42</v>
      </c>
      <c r="M516" t="s">
        <v>42</v>
      </c>
      <c r="N516">
        <v>3890</v>
      </c>
      <c r="O516">
        <v>0</v>
      </c>
      <c r="P516" t="s">
        <v>47</v>
      </c>
      <c r="Q516">
        <v>0</v>
      </c>
      <c r="R516">
        <v>0</v>
      </c>
      <c r="S516">
        <v>0</v>
      </c>
      <c r="T516" t="s">
        <v>44</v>
      </c>
      <c r="U516" t="s">
        <v>34</v>
      </c>
      <c r="V516" t="s">
        <v>34</v>
      </c>
      <c r="W516" t="s">
        <v>33</v>
      </c>
      <c r="X516" t="s">
        <v>33</v>
      </c>
      <c r="Y516" t="s">
        <v>33</v>
      </c>
      <c r="Z516" t="s">
        <v>34</v>
      </c>
      <c r="AA516" t="s">
        <v>33</v>
      </c>
      <c r="AB516" t="s">
        <v>38</v>
      </c>
      <c r="AC516">
        <v>0</v>
      </c>
      <c r="AD516">
        <v>0</v>
      </c>
      <c r="AE516" t="s">
        <v>39</v>
      </c>
      <c r="AF516" t="str">
        <f>_xlfn.XLOOKUP(DermAI_Data[[#This Row],[diagnostic]],Diagnosis_lookup!$A$2:$A$7,Diagnosis_lookup!$B$2:$B$7,"Not Found")</f>
        <v>Melanocytic nevus</v>
      </c>
    </row>
    <row r="517" spans="1:32" x14ac:dyDescent="0.25">
      <c r="A517" t="s">
        <v>584</v>
      </c>
      <c r="B517">
        <v>62</v>
      </c>
      <c r="C517" t="s">
        <v>41</v>
      </c>
      <c r="D517" t="s">
        <v>32</v>
      </c>
      <c r="E517" t="s">
        <v>33</v>
      </c>
      <c r="F517" t="s">
        <v>33</v>
      </c>
      <c r="G517" t="s">
        <v>33</v>
      </c>
      <c r="H517" t="s">
        <v>33</v>
      </c>
      <c r="I517" t="s">
        <v>33</v>
      </c>
      <c r="J517" t="s">
        <v>33</v>
      </c>
      <c r="K517" t="s">
        <v>33</v>
      </c>
      <c r="L517" t="s">
        <v>42</v>
      </c>
      <c r="M517" t="s">
        <v>42</v>
      </c>
      <c r="N517">
        <v>3897</v>
      </c>
      <c r="O517">
        <v>0</v>
      </c>
      <c r="P517" t="s">
        <v>47</v>
      </c>
      <c r="Q517">
        <v>0</v>
      </c>
      <c r="R517">
        <v>0</v>
      </c>
      <c r="S517">
        <v>0</v>
      </c>
      <c r="T517" t="s">
        <v>44</v>
      </c>
      <c r="U517" t="s">
        <v>33</v>
      </c>
      <c r="V517" t="s">
        <v>33</v>
      </c>
      <c r="W517" t="s">
        <v>33</v>
      </c>
      <c r="X517" t="s">
        <v>33</v>
      </c>
      <c r="Y517" t="s">
        <v>33</v>
      </c>
      <c r="Z517" t="s">
        <v>33</v>
      </c>
      <c r="AA517" t="s">
        <v>33</v>
      </c>
      <c r="AB517" t="s">
        <v>48</v>
      </c>
      <c r="AC517">
        <v>0</v>
      </c>
      <c r="AD517">
        <v>0</v>
      </c>
      <c r="AE517" t="s">
        <v>39</v>
      </c>
      <c r="AF517" t="str">
        <f>_xlfn.XLOOKUP(DermAI_Data[[#This Row],[diagnostic]],Diagnosis_lookup!$A$2:$A$7,Diagnosis_lookup!$B$2:$B$7,"Not Found")</f>
        <v>Actinic keratosis</v>
      </c>
    </row>
    <row r="518" spans="1:32" x14ac:dyDescent="0.25">
      <c r="A518" t="s">
        <v>585</v>
      </c>
      <c r="B518">
        <v>63</v>
      </c>
      <c r="C518" t="s">
        <v>41</v>
      </c>
      <c r="D518" t="s">
        <v>32</v>
      </c>
      <c r="E518" t="s">
        <v>33</v>
      </c>
      <c r="F518" t="s">
        <v>33</v>
      </c>
      <c r="G518" t="s">
        <v>33</v>
      </c>
      <c r="H518" t="s">
        <v>33</v>
      </c>
      <c r="I518" t="s">
        <v>34</v>
      </c>
      <c r="J518" t="s">
        <v>34</v>
      </c>
      <c r="K518" t="s">
        <v>34</v>
      </c>
      <c r="L518" t="s">
        <v>537</v>
      </c>
      <c r="M518" t="s">
        <v>537</v>
      </c>
      <c r="N518">
        <v>298</v>
      </c>
      <c r="O518">
        <v>4</v>
      </c>
      <c r="P518" t="s">
        <v>53</v>
      </c>
      <c r="Q518">
        <v>6</v>
      </c>
      <c r="R518">
        <v>4</v>
      </c>
      <c r="S518">
        <v>5</v>
      </c>
      <c r="T518" t="s">
        <v>37</v>
      </c>
      <c r="U518" t="s">
        <v>33</v>
      </c>
      <c r="V518" t="s">
        <v>34</v>
      </c>
      <c r="W518" t="s">
        <v>33</v>
      </c>
      <c r="X518" t="s">
        <v>34</v>
      </c>
      <c r="Y518" t="s">
        <v>33</v>
      </c>
      <c r="Z518" t="s">
        <v>33</v>
      </c>
      <c r="AA518" t="s">
        <v>34</v>
      </c>
      <c r="AB518" t="s">
        <v>45</v>
      </c>
      <c r="AC518">
        <v>0</v>
      </c>
      <c r="AD518">
        <v>5</v>
      </c>
      <c r="AE518" t="s">
        <v>39</v>
      </c>
      <c r="AF518" t="str">
        <f>_xlfn.XLOOKUP(DermAI_Data[[#This Row],[diagnostic]],Diagnosis_lookup!$A$2:$A$7,Diagnosis_lookup!$B$2:$B$7,"Not Found")</f>
        <v>Seborreic keratosis</v>
      </c>
    </row>
    <row r="519" spans="1:32" x14ac:dyDescent="0.25">
      <c r="A519" t="s">
        <v>586</v>
      </c>
      <c r="B519">
        <v>31</v>
      </c>
      <c r="C519" t="s">
        <v>58</v>
      </c>
      <c r="D519" t="s">
        <v>32</v>
      </c>
      <c r="E519" t="s">
        <v>33</v>
      </c>
      <c r="F519" t="s">
        <v>33</v>
      </c>
      <c r="G519" t="s">
        <v>33</v>
      </c>
      <c r="H519" t="s">
        <v>33</v>
      </c>
      <c r="I519" t="s">
        <v>33</v>
      </c>
      <c r="J519" t="s">
        <v>33</v>
      </c>
      <c r="K519" t="s">
        <v>33</v>
      </c>
      <c r="L519" t="s">
        <v>42</v>
      </c>
      <c r="M519" t="s">
        <v>42</v>
      </c>
      <c r="N519">
        <v>3902</v>
      </c>
      <c r="O519">
        <v>0</v>
      </c>
      <c r="P519" t="s">
        <v>66</v>
      </c>
      <c r="Q519">
        <v>0</v>
      </c>
      <c r="R519">
        <v>0</v>
      </c>
      <c r="S519">
        <v>0</v>
      </c>
      <c r="T519" t="s">
        <v>44</v>
      </c>
      <c r="U519" t="s">
        <v>33</v>
      </c>
      <c r="V519" t="s">
        <v>34</v>
      </c>
      <c r="W519" t="s">
        <v>33</v>
      </c>
      <c r="X519" t="s">
        <v>33</v>
      </c>
      <c r="Y519" t="s">
        <v>33</v>
      </c>
      <c r="Z519" t="s">
        <v>34</v>
      </c>
      <c r="AA519" t="s">
        <v>33</v>
      </c>
      <c r="AB519" t="s">
        <v>38</v>
      </c>
      <c r="AC519">
        <v>0</v>
      </c>
      <c r="AD519">
        <v>0</v>
      </c>
      <c r="AE519" t="s">
        <v>39</v>
      </c>
      <c r="AF519" t="str">
        <f>_xlfn.XLOOKUP(DermAI_Data[[#This Row],[diagnostic]],Diagnosis_lookup!$A$2:$A$7,Diagnosis_lookup!$B$2:$B$7,"Not Found")</f>
        <v>Melanocytic nevus</v>
      </c>
    </row>
    <row r="520" spans="1:32" x14ac:dyDescent="0.25">
      <c r="A520" t="s">
        <v>587</v>
      </c>
      <c r="B520">
        <v>55</v>
      </c>
      <c r="C520" t="s">
        <v>51</v>
      </c>
      <c r="D520" t="s">
        <v>32</v>
      </c>
      <c r="E520" t="s">
        <v>33</v>
      </c>
      <c r="F520" t="s">
        <v>33</v>
      </c>
      <c r="G520" t="s">
        <v>33</v>
      </c>
      <c r="H520" t="s">
        <v>33</v>
      </c>
      <c r="I520" t="s">
        <v>33</v>
      </c>
      <c r="J520" t="s">
        <v>33</v>
      </c>
      <c r="K520" t="s">
        <v>33</v>
      </c>
      <c r="L520" t="s">
        <v>42</v>
      </c>
      <c r="M520" t="s">
        <v>42</v>
      </c>
      <c r="N520">
        <v>3915</v>
      </c>
      <c r="O520">
        <v>0</v>
      </c>
      <c r="P520" t="s">
        <v>36</v>
      </c>
      <c r="Q520">
        <v>0</v>
      </c>
      <c r="R520">
        <v>0</v>
      </c>
      <c r="S520">
        <v>0</v>
      </c>
      <c r="T520" t="s">
        <v>44</v>
      </c>
      <c r="U520" t="s">
        <v>33</v>
      </c>
      <c r="V520" t="s">
        <v>34</v>
      </c>
      <c r="W520" t="s">
        <v>33</v>
      </c>
      <c r="X520" t="s">
        <v>33</v>
      </c>
      <c r="Y520" t="s">
        <v>33</v>
      </c>
      <c r="Z520" t="s">
        <v>34</v>
      </c>
      <c r="AA520" t="s">
        <v>33</v>
      </c>
      <c r="AB520" t="s">
        <v>45</v>
      </c>
      <c r="AC520">
        <v>0</v>
      </c>
      <c r="AD520">
        <v>0</v>
      </c>
      <c r="AE520" t="s">
        <v>39</v>
      </c>
      <c r="AF520" t="str">
        <f>_xlfn.XLOOKUP(DermAI_Data[[#This Row],[diagnostic]],Diagnosis_lookup!$A$2:$A$7,Diagnosis_lookup!$B$2:$B$7,"Not Found")</f>
        <v>Seborreic keratosis</v>
      </c>
    </row>
    <row r="521" spans="1:32" x14ac:dyDescent="0.25">
      <c r="A521" t="s">
        <v>588</v>
      </c>
      <c r="B521">
        <v>42</v>
      </c>
      <c r="C521" t="s">
        <v>58</v>
      </c>
      <c r="D521" t="s">
        <v>32</v>
      </c>
      <c r="E521" t="s">
        <v>33</v>
      </c>
      <c r="F521" t="s">
        <v>33</v>
      </c>
      <c r="G521" t="s">
        <v>33</v>
      </c>
      <c r="H521" t="s">
        <v>33</v>
      </c>
      <c r="I521" t="s">
        <v>33</v>
      </c>
      <c r="J521" t="s">
        <v>33</v>
      </c>
      <c r="K521" t="s">
        <v>33</v>
      </c>
      <c r="L521" t="s">
        <v>42</v>
      </c>
      <c r="M521" t="s">
        <v>42</v>
      </c>
      <c r="N521">
        <v>3921</v>
      </c>
      <c r="O521">
        <v>0</v>
      </c>
      <c r="P521" t="s">
        <v>36</v>
      </c>
      <c r="Q521">
        <v>0</v>
      </c>
      <c r="R521">
        <v>0</v>
      </c>
      <c r="S521">
        <v>0</v>
      </c>
      <c r="T521" t="s">
        <v>44</v>
      </c>
      <c r="U521" t="s">
        <v>33</v>
      </c>
      <c r="V521" t="s">
        <v>34</v>
      </c>
      <c r="W521" t="s">
        <v>33</v>
      </c>
      <c r="X521" t="s">
        <v>33</v>
      </c>
      <c r="Y521" t="s">
        <v>33</v>
      </c>
      <c r="Z521" t="s">
        <v>34</v>
      </c>
      <c r="AA521" t="s">
        <v>33</v>
      </c>
      <c r="AB521" t="s">
        <v>45</v>
      </c>
      <c r="AC521">
        <v>0</v>
      </c>
      <c r="AD521">
        <v>0</v>
      </c>
      <c r="AE521" t="s">
        <v>39</v>
      </c>
      <c r="AF521" t="str">
        <f>_xlfn.XLOOKUP(DermAI_Data[[#This Row],[diagnostic]],Diagnosis_lookup!$A$2:$A$7,Diagnosis_lookup!$B$2:$B$7,"Not Found")</f>
        <v>Seborreic keratosis</v>
      </c>
    </row>
    <row r="522" spans="1:32" x14ac:dyDescent="0.25">
      <c r="A522" t="s">
        <v>589</v>
      </c>
      <c r="B522">
        <v>56</v>
      </c>
      <c r="C522" t="s">
        <v>51</v>
      </c>
      <c r="D522" t="s">
        <v>32</v>
      </c>
      <c r="E522" t="s">
        <v>33</v>
      </c>
      <c r="F522" t="s">
        <v>33</v>
      </c>
      <c r="G522" t="s">
        <v>33</v>
      </c>
      <c r="H522" t="s">
        <v>33</v>
      </c>
      <c r="I522" t="s">
        <v>33</v>
      </c>
      <c r="J522" t="s">
        <v>33</v>
      </c>
      <c r="K522" t="s">
        <v>33</v>
      </c>
      <c r="L522" t="s">
        <v>42</v>
      </c>
      <c r="M522" t="s">
        <v>42</v>
      </c>
      <c r="N522">
        <v>3923</v>
      </c>
      <c r="O522">
        <v>0</v>
      </c>
      <c r="P522" t="s">
        <v>66</v>
      </c>
      <c r="Q522">
        <v>0</v>
      </c>
      <c r="R522">
        <v>0</v>
      </c>
      <c r="S522">
        <v>0</v>
      </c>
      <c r="T522" t="s">
        <v>44</v>
      </c>
      <c r="U522" t="s">
        <v>33</v>
      </c>
      <c r="V522" t="s">
        <v>34</v>
      </c>
      <c r="W522" t="s">
        <v>33</v>
      </c>
      <c r="X522" t="s">
        <v>33</v>
      </c>
      <c r="Y522" t="s">
        <v>33</v>
      </c>
      <c r="Z522" t="s">
        <v>34</v>
      </c>
      <c r="AA522" t="s">
        <v>33</v>
      </c>
      <c r="AB522" t="s">
        <v>38</v>
      </c>
      <c r="AC522">
        <v>0</v>
      </c>
      <c r="AD522">
        <v>0</v>
      </c>
      <c r="AE522" t="s">
        <v>39</v>
      </c>
      <c r="AF522" t="str">
        <f>_xlfn.XLOOKUP(DermAI_Data[[#This Row],[diagnostic]],Diagnosis_lookup!$A$2:$A$7,Diagnosis_lookup!$B$2:$B$7,"Not Found")</f>
        <v>Melanocytic nevus</v>
      </c>
    </row>
    <row r="523" spans="1:32" x14ac:dyDescent="0.25">
      <c r="A523" t="s">
        <v>590</v>
      </c>
      <c r="B523">
        <v>73</v>
      </c>
      <c r="C523" t="s">
        <v>41</v>
      </c>
      <c r="D523" t="s">
        <v>32</v>
      </c>
      <c r="E523" t="s">
        <v>33</v>
      </c>
      <c r="F523" t="s">
        <v>33</v>
      </c>
      <c r="G523" t="s">
        <v>33</v>
      </c>
      <c r="H523" t="s">
        <v>33</v>
      </c>
      <c r="I523" t="s">
        <v>33</v>
      </c>
      <c r="J523" t="s">
        <v>33</v>
      </c>
      <c r="K523" t="s">
        <v>33</v>
      </c>
      <c r="L523" t="s">
        <v>42</v>
      </c>
      <c r="M523" t="s">
        <v>42</v>
      </c>
      <c r="N523">
        <v>3924</v>
      </c>
      <c r="O523">
        <v>0</v>
      </c>
      <c r="P523" t="s">
        <v>63</v>
      </c>
      <c r="Q523">
        <v>0</v>
      </c>
      <c r="R523">
        <v>0</v>
      </c>
      <c r="S523">
        <v>0</v>
      </c>
      <c r="T523" t="s">
        <v>44</v>
      </c>
      <c r="U523" t="s">
        <v>34</v>
      </c>
      <c r="V523" t="s">
        <v>34</v>
      </c>
      <c r="W523" t="s">
        <v>33</v>
      </c>
      <c r="X523" t="s">
        <v>33</v>
      </c>
      <c r="Y523" t="s">
        <v>33</v>
      </c>
      <c r="Z523" t="s">
        <v>34</v>
      </c>
      <c r="AA523" t="s">
        <v>33</v>
      </c>
      <c r="AB523" t="s">
        <v>45</v>
      </c>
      <c r="AC523">
        <v>0</v>
      </c>
      <c r="AD523">
        <v>0</v>
      </c>
      <c r="AE523" t="s">
        <v>39</v>
      </c>
      <c r="AF523" t="str">
        <f>_xlfn.XLOOKUP(DermAI_Data[[#This Row],[diagnostic]],Diagnosis_lookup!$A$2:$A$7,Diagnosis_lookup!$B$2:$B$7,"Not Found")</f>
        <v>Seborreic keratosis</v>
      </c>
    </row>
    <row r="524" spans="1:32" x14ac:dyDescent="0.25">
      <c r="A524" t="s">
        <v>591</v>
      </c>
      <c r="B524">
        <v>39</v>
      </c>
      <c r="C524" t="s">
        <v>58</v>
      </c>
      <c r="D524" t="s">
        <v>32</v>
      </c>
      <c r="E524" t="s">
        <v>33</v>
      </c>
      <c r="F524" t="s">
        <v>33</v>
      </c>
      <c r="G524" t="s">
        <v>33</v>
      </c>
      <c r="H524" t="s">
        <v>33</v>
      </c>
      <c r="I524" t="s">
        <v>33</v>
      </c>
      <c r="J524" t="s">
        <v>33</v>
      </c>
      <c r="K524" t="s">
        <v>33</v>
      </c>
      <c r="L524" t="s">
        <v>42</v>
      </c>
      <c r="M524" t="s">
        <v>42</v>
      </c>
      <c r="N524">
        <v>3926</v>
      </c>
      <c r="O524">
        <v>0</v>
      </c>
      <c r="P524" t="s">
        <v>47</v>
      </c>
      <c r="Q524">
        <v>0</v>
      </c>
      <c r="R524">
        <v>0</v>
      </c>
      <c r="S524">
        <v>0</v>
      </c>
      <c r="T524" t="s">
        <v>44</v>
      </c>
      <c r="U524" t="s">
        <v>33</v>
      </c>
      <c r="V524" t="s">
        <v>34</v>
      </c>
      <c r="W524" t="s">
        <v>33</v>
      </c>
      <c r="X524" t="s">
        <v>33</v>
      </c>
      <c r="Y524" t="s">
        <v>33</v>
      </c>
      <c r="Z524" t="s">
        <v>34</v>
      </c>
      <c r="AA524" t="s">
        <v>33</v>
      </c>
      <c r="AB524" t="s">
        <v>38</v>
      </c>
      <c r="AC524">
        <v>0</v>
      </c>
      <c r="AD524">
        <v>0</v>
      </c>
      <c r="AE524" t="s">
        <v>39</v>
      </c>
      <c r="AF524" t="str">
        <f>_xlfn.XLOOKUP(DermAI_Data[[#This Row],[diagnostic]],Diagnosis_lookup!$A$2:$A$7,Diagnosis_lookup!$B$2:$B$7,"Not Found")</f>
        <v>Melanocytic nevus</v>
      </c>
    </row>
    <row r="525" spans="1:32" x14ac:dyDescent="0.25">
      <c r="A525" t="s">
        <v>592</v>
      </c>
      <c r="B525">
        <v>68</v>
      </c>
      <c r="C525" t="s">
        <v>41</v>
      </c>
      <c r="D525" t="s">
        <v>32</v>
      </c>
      <c r="E525" t="s">
        <v>33</v>
      </c>
      <c r="F525" t="s">
        <v>33</v>
      </c>
      <c r="G525" t="s">
        <v>33</v>
      </c>
      <c r="H525" t="s">
        <v>33</v>
      </c>
      <c r="I525" t="s">
        <v>33</v>
      </c>
      <c r="J525" t="s">
        <v>33</v>
      </c>
      <c r="K525" t="s">
        <v>33</v>
      </c>
      <c r="L525" t="s">
        <v>42</v>
      </c>
      <c r="M525" t="s">
        <v>42</v>
      </c>
      <c r="N525">
        <v>3932</v>
      </c>
      <c r="O525">
        <v>0</v>
      </c>
      <c r="P525" t="s">
        <v>36</v>
      </c>
      <c r="Q525">
        <v>0</v>
      </c>
      <c r="R525">
        <v>0</v>
      </c>
      <c r="S525">
        <v>0</v>
      </c>
      <c r="T525" t="s">
        <v>44</v>
      </c>
      <c r="U525" t="s">
        <v>34</v>
      </c>
      <c r="V525" t="s">
        <v>34</v>
      </c>
      <c r="W525" t="s">
        <v>33</v>
      </c>
      <c r="X525" t="s">
        <v>33</v>
      </c>
      <c r="Y525" t="s">
        <v>34</v>
      </c>
      <c r="Z525" t="s">
        <v>34</v>
      </c>
      <c r="AA525" t="s">
        <v>33</v>
      </c>
      <c r="AB525" t="s">
        <v>48</v>
      </c>
      <c r="AC525">
        <v>0</v>
      </c>
      <c r="AD525">
        <v>0</v>
      </c>
      <c r="AE525" t="s">
        <v>39</v>
      </c>
      <c r="AF525" t="str">
        <f>_xlfn.XLOOKUP(DermAI_Data[[#This Row],[diagnostic]],Diagnosis_lookup!$A$2:$A$7,Diagnosis_lookup!$B$2:$B$7,"Not Found")</f>
        <v>Actinic keratosis</v>
      </c>
    </row>
    <row r="526" spans="1:32" x14ac:dyDescent="0.25">
      <c r="A526" t="s">
        <v>593</v>
      </c>
      <c r="B526">
        <v>79</v>
      </c>
      <c r="C526" t="s">
        <v>41</v>
      </c>
      <c r="D526" t="s">
        <v>32</v>
      </c>
      <c r="E526" t="s">
        <v>33</v>
      </c>
      <c r="F526" t="s">
        <v>33</v>
      </c>
      <c r="G526" t="s">
        <v>33</v>
      </c>
      <c r="H526" t="s">
        <v>33</v>
      </c>
      <c r="I526" t="s">
        <v>33</v>
      </c>
      <c r="J526" t="s">
        <v>33</v>
      </c>
      <c r="K526" t="s">
        <v>33</v>
      </c>
      <c r="L526" t="s">
        <v>42</v>
      </c>
      <c r="M526" t="s">
        <v>42</v>
      </c>
      <c r="N526">
        <v>3934</v>
      </c>
      <c r="O526">
        <v>0</v>
      </c>
      <c r="P526" t="s">
        <v>63</v>
      </c>
      <c r="Q526">
        <v>0</v>
      </c>
      <c r="R526">
        <v>0</v>
      </c>
      <c r="S526">
        <v>0</v>
      </c>
      <c r="T526" t="s">
        <v>44</v>
      </c>
      <c r="U526" t="s">
        <v>34</v>
      </c>
      <c r="V526" t="s">
        <v>34</v>
      </c>
      <c r="W526" t="s">
        <v>33</v>
      </c>
      <c r="X526" t="s">
        <v>34</v>
      </c>
      <c r="Y526" t="s">
        <v>34</v>
      </c>
      <c r="Z526" t="s">
        <v>33</v>
      </c>
      <c r="AA526" t="s">
        <v>33</v>
      </c>
      <c r="AB526" t="s">
        <v>48</v>
      </c>
      <c r="AC526">
        <v>0</v>
      </c>
      <c r="AD526">
        <v>0</v>
      </c>
      <c r="AE526" t="s">
        <v>39</v>
      </c>
      <c r="AF526" t="str">
        <f>_xlfn.XLOOKUP(DermAI_Data[[#This Row],[diagnostic]],Diagnosis_lookup!$A$2:$A$7,Diagnosis_lookup!$B$2:$B$7,"Not Found")</f>
        <v>Actinic keratosis</v>
      </c>
    </row>
    <row r="527" spans="1:32" x14ac:dyDescent="0.25">
      <c r="A527" t="s">
        <v>594</v>
      </c>
      <c r="B527">
        <v>58</v>
      </c>
      <c r="C527" t="s">
        <v>51</v>
      </c>
      <c r="D527" t="s">
        <v>32</v>
      </c>
      <c r="E527" t="s">
        <v>33</v>
      </c>
      <c r="F527" t="s">
        <v>33</v>
      </c>
      <c r="G527" t="s">
        <v>33</v>
      </c>
      <c r="H527" t="s">
        <v>33</v>
      </c>
      <c r="I527" t="s">
        <v>33</v>
      </c>
      <c r="J527" t="s">
        <v>33</v>
      </c>
      <c r="K527" t="s">
        <v>33</v>
      </c>
      <c r="L527" t="s">
        <v>42</v>
      </c>
      <c r="M527" t="s">
        <v>42</v>
      </c>
      <c r="N527">
        <v>3947</v>
      </c>
      <c r="O527">
        <v>0</v>
      </c>
      <c r="P527" t="s">
        <v>36</v>
      </c>
      <c r="Q527">
        <v>0</v>
      </c>
      <c r="R527">
        <v>0</v>
      </c>
      <c r="S527">
        <v>0</v>
      </c>
      <c r="T527" t="s">
        <v>44</v>
      </c>
      <c r="U527" t="s">
        <v>34</v>
      </c>
      <c r="V527" t="s">
        <v>34</v>
      </c>
      <c r="W527" t="s">
        <v>33</v>
      </c>
      <c r="X527" t="s">
        <v>34</v>
      </c>
      <c r="Y527" t="s">
        <v>33</v>
      </c>
      <c r="Z527" t="s">
        <v>33</v>
      </c>
      <c r="AA527" t="s">
        <v>33</v>
      </c>
      <c r="AB527" t="s">
        <v>48</v>
      </c>
      <c r="AC527">
        <v>0</v>
      </c>
      <c r="AD527">
        <v>0</v>
      </c>
      <c r="AE527" t="s">
        <v>39</v>
      </c>
      <c r="AF527" t="str">
        <f>_xlfn.XLOOKUP(DermAI_Data[[#This Row],[diagnostic]],Diagnosis_lookup!$A$2:$A$7,Diagnosis_lookup!$B$2:$B$7,"Not Found")</f>
        <v>Actinic keratosis</v>
      </c>
    </row>
    <row r="528" spans="1:32" x14ac:dyDescent="0.25">
      <c r="A528" t="s">
        <v>595</v>
      </c>
      <c r="B528">
        <v>60</v>
      </c>
      <c r="C528" t="s">
        <v>41</v>
      </c>
      <c r="D528" t="s">
        <v>32</v>
      </c>
      <c r="E528" t="s">
        <v>33</v>
      </c>
      <c r="F528" t="s">
        <v>33</v>
      </c>
      <c r="G528" t="s">
        <v>33</v>
      </c>
      <c r="H528" t="s">
        <v>33</v>
      </c>
      <c r="I528" t="s">
        <v>33</v>
      </c>
      <c r="J528" t="s">
        <v>33</v>
      </c>
      <c r="K528" t="s">
        <v>33</v>
      </c>
      <c r="L528" t="s">
        <v>42</v>
      </c>
      <c r="M528" t="s">
        <v>42</v>
      </c>
      <c r="N528">
        <v>3949</v>
      </c>
      <c r="O528">
        <v>0</v>
      </c>
      <c r="P528" t="s">
        <v>36</v>
      </c>
      <c r="Q528">
        <v>0</v>
      </c>
      <c r="R528">
        <v>0</v>
      </c>
      <c r="S528">
        <v>0</v>
      </c>
      <c r="T528" t="s">
        <v>44</v>
      </c>
      <c r="U528" t="s">
        <v>33</v>
      </c>
      <c r="V528" t="s">
        <v>33</v>
      </c>
      <c r="W528" t="s">
        <v>33</v>
      </c>
      <c r="X528" t="s">
        <v>33</v>
      </c>
      <c r="Y528" t="s">
        <v>33</v>
      </c>
      <c r="Z528" t="s">
        <v>33</v>
      </c>
      <c r="AA528" t="s">
        <v>33</v>
      </c>
      <c r="AB528" t="s">
        <v>45</v>
      </c>
      <c r="AC528">
        <v>0</v>
      </c>
      <c r="AD528">
        <v>0</v>
      </c>
      <c r="AE528" t="s">
        <v>39</v>
      </c>
      <c r="AF528" t="str">
        <f>_xlfn.XLOOKUP(DermAI_Data[[#This Row],[diagnostic]],Diagnosis_lookup!$A$2:$A$7,Diagnosis_lookup!$B$2:$B$7,"Not Found")</f>
        <v>Seborreic keratosis</v>
      </c>
    </row>
    <row r="529" spans="1:32" x14ac:dyDescent="0.25">
      <c r="A529" t="s">
        <v>596</v>
      </c>
      <c r="B529">
        <v>34</v>
      </c>
      <c r="C529" t="s">
        <v>58</v>
      </c>
      <c r="D529" t="s">
        <v>32</v>
      </c>
      <c r="E529" t="s">
        <v>33</v>
      </c>
      <c r="F529" t="s">
        <v>33</v>
      </c>
      <c r="G529" t="s">
        <v>33</v>
      </c>
      <c r="H529" t="s">
        <v>33</v>
      </c>
      <c r="I529" t="s">
        <v>33</v>
      </c>
      <c r="J529" t="s">
        <v>33</v>
      </c>
      <c r="K529" t="s">
        <v>33</v>
      </c>
      <c r="L529" t="s">
        <v>42</v>
      </c>
      <c r="M529" t="s">
        <v>42</v>
      </c>
      <c r="N529">
        <v>3957</v>
      </c>
      <c r="O529">
        <v>0</v>
      </c>
      <c r="P529" t="s">
        <v>59</v>
      </c>
      <c r="Q529">
        <v>0</v>
      </c>
      <c r="R529">
        <v>0</v>
      </c>
      <c r="S529">
        <v>0</v>
      </c>
      <c r="T529" t="s">
        <v>44</v>
      </c>
      <c r="U529" t="s">
        <v>34</v>
      </c>
      <c r="V529" t="s">
        <v>34</v>
      </c>
      <c r="W529" t="s">
        <v>34</v>
      </c>
      <c r="X529" t="s">
        <v>34</v>
      </c>
      <c r="Y529" t="s">
        <v>33</v>
      </c>
      <c r="Z529" t="s">
        <v>34</v>
      </c>
      <c r="AA529" t="s">
        <v>33</v>
      </c>
      <c r="AB529" t="s">
        <v>38</v>
      </c>
      <c r="AC529">
        <v>0</v>
      </c>
      <c r="AD529">
        <v>0</v>
      </c>
      <c r="AE529" t="s">
        <v>39</v>
      </c>
      <c r="AF529" t="str">
        <f>_xlfn.XLOOKUP(DermAI_Data[[#This Row],[diagnostic]],Diagnosis_lookup!$A$2:$A$7,Diagnosis_lookup!$B$2:$B$7,"Not Found")</f>
        <v>Melanocytic nevus</v>
      </c>
    </row>
    <row r="530" spans="1:32" x14ac:dyDescent="0.25">
      <c r="A530" t="s">
        <v>597</v>
      </c>
      <c r="B530">
        <v>75</v>
      </c>
      <c r="C530" t="s">
        <v>41</v>
      </c>
      <c r="D530" t="s">
        <v>32</v>
      </c>
      <c r="E530" t="s">
        <v>33</v>
      </c>
      <c r="F530" t="s">
        <v>33</v>
      </c>
      <c r="G530" t="s">
        <v>33</v>
      </c>
      <c r="H530" t="s">
        <v>33</v>
      </c>
      <c r="I530" t="s">
        <v>33</v>
      </c>
      <c r="J530" t="s">
        <v>33</v>
      </c>
      <c r="K530" t="s">
        <v>33</v>
      </c>
      <c r="L530" t="s">
        <v>42</v>
      </c>
      <c r="M530" t="s">
        <v>42</v>
      </c>
      <c r="N530">
        <v>3976</v>
      </c>
      <c r="O530">
        <v>0</v>
      </c>
      <c r="P530" t="s">
        <v>47</v>
      </c>
      <c r="Q530">
        <v>0</v>
      </c>
      <c r="R530">
        <v>0</v>
      </c>
      <c r="S530">
        <v>0</v>
      </c>
      <c r="T530" t="s">
        <v>44</v>
      </c>
      <c r="U530" t="s">
        <v>34</v>
      </c>
      <c r="V530" t="s">
        <v>33</v>
      </c>
      <c r="W530" t="s">
        <v>33</v>
      </c>
      <c r="X530" t="s">
        <v>33</v>
      </c>
      <c r="Y530" t="s">
        <v>34</v>
      </c>
      <c r="Z530" t="s">
        <v>33</v>
      </c>
      <c r="AA530" t="s">
        <v>33</v>
      </c>
      <c r="AB530" t="s">
        <v>48</v>
      </c>
      <c r="AC530">
        <v>0</v>
      </c>
      <c r="AD530">
        <v>0</v>
      </c>
      <c r="AE530" t="s">
        <v>39</v>
      </c>
      <c r="AF530" t="str">
        <f>_xlfn.XLOOKUP(DermAI_Data[[#This Row],[diagnostic]],Diagnosis_lookup!$A$2:$A$7,Diagnosis_lookup!$B$2:$B$7,"Not Found")</f>
        <v>Actinic keratosis</v>
      </c>
    </row>
    <row r="531" spans="1:32" x14ac:dyDescent="0.25">
      <c r="A531" t="s">
        <v>598</v>
      </c>
      <c r="B531">
        <v>62</v>
      </c>
      <c r="C531" t="s">
        <v>41</v>
      </c>
      <c r="D531" t="s">
        <v>32</v>
      </c>
      <c r="E531" t="s">
        <v>33</v>
      </c>
      <c r="F531" t="s">
        <v>33</v>
      </c>
      <c r="G531" t="s">
        <v>33</v>
      </c>
      <c r="H531" t="s">
        <v>33</v>
      </c>
      <c r="I531" t="s">
        <v>33</v>
      </c>
      <c r="J531" t="s">
        <v>33</v>
      </c>
      <c r="K531" t="s">
        <v>33</v>
      </c>
      <c r="L531" t="s">
        <v>42</v>
      </c>
      <c r="M531" t="s">
        <v>42</v>
      </c>
      <c r="N531">
        <v>3980</v>
      </c>
      <c r="O531">
        <v>0</v>
      </c>
      <c r="P531" t="s">
        <v>43</v>
      </c>
      <c r="Q531">
        <v>0</v>
      </c>
      <c r="R531">
        <v>0</v>
      </c>
      <c r="S531">
        <v>0</v>
      </c>
      <c r="T531" t="s">
        <v>44</v>
      </c>
      <c r="U531" t="s">
        <v>34</v>
      </c>
      <c r="V531" t="s">
        <v>33</v>
      </c>
      <c r="W531" t="s">
        <v>33</v>
      </c>
      <c r="X531" t="s">
        <v>33</v>
      </c>
      <c r="Y531" t="s">
        <v>33</v>
      </c>
      <c r="Z531" t="s">
        <v>33</v>
      </c>
      <c r="AA531" t="s">
        <v>33</v>
      </c>
      <c r="AB531" t="s">
        <v>48</v>
      </c>
      <c r="AC531">
        <v>0</v>
      </c>
      <c r="AD531">
        <v>0</v>
      </c>
      <c r="AE531" t="s">
        <v>39</v>
      </c>
      <c r="AF531" t="str">
        <f>_xlfn.XLOOKUP(DermAI_Data[[#This Row],[diagnostic]],Diagnosis_lookup!$A$2:$A$7,Diagnosis_lookup!$B$2:$B$7,"Not Found")</f>
        <v>Actinic keratosis</v>
      </c>
    </row>
    <row r="532" spans="1:32" x14ac:dyDescent="0.25">
      <c r="A532" t="s">
        <v>599</v>
      </c>
      <c r="B532">
        <v>79</v>
      </c>
      <c r="C532" t="s">
        <v>41</v>
      </c>
      <c r="D532" t="s">
        <v>32</v>
      </c>
      <c r="E532" t="s">
        <v>33</v>
      </c>
      <c r="F532" t="s">
        <v>33</v>
      </c>
      <c r="G532" t="s">
        <v>33</v>
      </c>
      <c r="H532" t="s">
        <v>33</v>
      </c>
      <c r="I532" t="s">
        <v>34</v>
      </c>
      <c r="J532" t="s">
        <v>34</v>
      </c>
      <c r="K532" t="s">
        <v>34</v>
      </c>
      <c r="L532" t="s">
        <v>560</v>
      </c>
      <c r="M532" t="s">
        <v>105</v>
      </c>
      <c r="N532">
        <v>301</v>
      </c>
      <c r="O532">
        <v>4</v>
      </c>
      <c r="P532" t="s">
        <v>68</v>
      </c>
      <c r="Q532">
        <v>4</v>
      </c>
      <c r="R532">
        <v>4</v>
      </c>
      <c r="S532">
        <v>4</v>
      </c>
      <c r="T532" t="s">
        <v>44</v>
      </c>
      <c r="U532" t="s">
        <v>34</v>
      </c>
      <c r="V532" t="s">
        <v>34</v>
      </c>
      <c r="W532" t="s">
        <v>33</v>
      </c>
      <c r="X532" t="s">
        <v>33</v>
      </c>
      <c r="Y532" t="s">
        <v>34</v>
      </c>
      <c r="Z532" t="s">
        <v>34</v>
      </c>
      <c r="AA532" t="s">
        <v>34</v>
      </c>
      <c r="AB532" t="s">
        <v>55</v>
      </c>
      <c r="AC532">
        <v>1</v>
      </c>
      <c r="AD532">
        <v>4</v>
      </c>
      <c r="AE532" t="s">
        <v>56</v>
      </c>
      <c r="AF532" t="str">
        <f>_xlfn.XLOOKUP(DermAI_Data[[#This Row],[diagnostic]],Diagnosis_lookup!$A$2:$A$7,Diagnosis_lookup!$B$2:$B$7,"Not Found")</f>
        <v>Basal cell carcinoma</v>
      </c>
    </row>
    <row r="533" spans="1:32" x14ac:dyDescent="0.25">
      <c r="A533" t="s">
        <v>600</v>
      </c>
      <c r="B533">
        <v>76</v>
      </c>
      <c r="C533" t="s">
        <v>41</v>
      </c>
      <c r="D533" t="s">
        <v>32</v>
      </c>
      <c r="E533" t="s">
        <v>33</v>
      </c>
      <c r="F533" t="s">
        <v>33</v>
      </c>
      <c r="G533" t="s">
        <v>33</v>
      </c>
      <c r="H533" t="s">
        <v>33</v>
      </c>
      <c r="I533" t="s">
        <v>33</v>
      </c>
      <c r="J533" t="s">
        <v>33</v>
      </c>
      <c r="K533" t="s">
        <v>33</v>
      </c>
      <c r="L533" t="s">
        <v>42</v>
      </c>
      <c r="M533" t="s">
        <v>42</v>
      </c>
      <c r="N533">
        <v>3984</v>
      </c>
      <c r="O533">
        <v>0</v>
      </c>
      <c r="P533" t="s">
        <v>66</v>
      </c>
      <c r="Q533">
        <v>0</v>
      </c>
      <c r="R533">
        <v>0</v>
      </c>
      <c r="S533">
        <v>0</v>
      </c>
      <c r="T533" t="s">
        <v>44</v>
      </c>
      <c r="U533" t="s">
        <v>33</v>
      </c>
      <c r="V533" t="s">
        <v>34</v>
      </c>
      <c r="W533" t="s">
        <v>33</v>
      </c>
      <c r="X533" t="s">
        <v>33</v>
      </c>
      <c r="Y533" t="s">
        <v>33</v>
      </c>
      <c r="Z533" t="s">
        <v>34</v>
      </c>
      <c r="AA533" t="s">
        <v>33</v>
      </c>
      <c r="AB533" t="s">
        <v>45</v>
      </c>
      <c r="AC533">
        <v>0</v>
      </c>
      <c r="AD533">
        <v>0</v>
      </c>
      <c r="AE533" t="s">
        <v>39</v>
      </c>
      <c r="AF533" t="str">
        <f>_xlfn.XLOOKUP(DermAI_Data[[#This Row],[diagnostic]],Diagnosis_lookup!$A$2:$A$7,Diagnosis_lookup!$B$2:$B$7,"Not Found")</f>
        <v>Seborreic keratosis</v>
      </c>
    </row>
    <row r="534" spans="1:32" x14ac:dyDescent="0.25">
      <c r="A534" t="s">
        <v>601</v>
      </c>
      <c r="B534">
        <v>66</v>
      </c>
      <c r="C534" t="s">
        <v>41</v>
      </c>
      <c r="D534" t="s">
        <v>32</v>
      </c>
      <c r="E534" t="s">
        <v>33</v>
      </c>
      <c r="F534" t="s">
        <v>33</v>
      </c>
      <c r="G534" t="s">
        <v>33</v>
      </c>
      <c r="H534" t="s">
        <v>33</v>
      </c>
      <c r="I534" t="s">
        <v>33</v>
      </c>
      <c r="J534" t="s">
        <v>33</v>
      </c>
      <c r="K534" t="s">
        <v>33</v>
      </c>
      <c r="L534" t="s">
        <v>42</v>
      </c>
      <c r="M534" t="s">
        <v>42</v>
      </c>
      <c r="N534">
        <v>3999</v>
      </c>
      <c r="O534">
        <v>0</v>
      </c>
      <c r="P534" t="s">
        <v>145</v>
      </c>
      <c r="Q534">
        <v>0</v>
      </c>
      <c r="R534">
        <v>0</v>
      </c>
      <c r="S534">
        <v>0</v>
      </c>
      <c r="T534" t="s">
        <v>44</v>
      </c>
      <c r="U534" t="s">
        <v>33</v>
      </c>
      <c r="V534" t="s">
        <v>34</v>
      </c>
      <c r="W534" t="s">
        <v>33</v>
      </c>
      <c r="X534" t="s">
        <v>33</v>
      </c>
      <c r="Y534" t="s">
        <v>33</v>
      </c>
      <c r="Z534" t="s">
        <v>33</v>
      </c>
      <c r="AA534" t="s">
        <v>33</v>
      </c>
      <c r="AB534" t="s">
        <v>45</v>
      </c>
      <c r="AC534">
        <v>0</v>
      </c>
      <c r="AD534">
        <v>0</v>
      </c>
      <c r="AE534" t="s">
        <v>39</v>
      </c>
      <c r="AF534" t="str">
        <f>_xlfn.XLOOKUP(DermAI_Data[[#This Row],[diagnostic]],Diagnosis_lookup!$A$2:$A$7,Diagnosis_lookup!$B$2:$B$7,"Not Found")</f>
        <v>Seborreic keratosis</v>
      </c>
    </row>
    <row r="535" spans="1:32" x14ac:dyDescent="0.25">
      <c r="A535" t="s">
        <v>602</v>
      </c>
      <c r="B535">
        <v>53</v>
      </c>
      <c r="C535" t="s">
        <v>51</v>
      </c>
      <c r="D535" t="s">
        <v>32</v>
      </c>
      <c r="E535" t="s">
        <v>33</v>
      </c>
      <c r="F535" t="s">
        <v>33</v>
      </c>
      <c r="G535" t="s">
        <v>33</v>
      </c>
      <c r="H535" t="s">
        <v>33</v>
      </c>
      <c r="I535" t="s">
        <v>33</v>
      </c>
      <c r="J535" t="s">
        <v>33</v>
      </c>
      <c r="K535" t="s">
        <v>33</v>
      </c>
      <c r="L535" t="s">
        <v>42</v>
      </c>
      <c r="M535" t="s">
        <v>42</v>
      </c>
      <c r="N535">
        <v>4000</v>
      </c>
      <c r="O535">
        <v>0</v>
      </c>
      <c r="P535" t="s">
        <v>47</v>
      </c>
      <c r="Q535">
        <v>0</v>
      </c>
      <c r="R535">
        <v>0</v>
      </c>
      <c r="S535">
        <v>0</v>
      </c>
      <c r="T535" t="s">
        <v>44</v>
      </c>
      <c r="U535" t="s">
        <v>34</v>
      </c>
      <c r="V535" t="s">
        <v>33</v>
      </c>
      <c r="W535" t="s">
        <v>33</v>
      </c>
      <c r="X535" t="s">
        <v>33</v>
      </c>
      <c r="Y535" t="s">
        <v>34</v>
      </c>
      <c r="Z535" t="s">
        <v>33</v>
      </c>
      <c r="AA535" t="s">
        <v>33</v>
      </c>
      <c r="AB535" t="s">
        <v>48</v>
      </c>
      <c r="AC535">
        <v>0</v>
      </c>
      <c r="AD535">
        <v>0</v>
      </c>
      <c r="AE535" t="s">
        <v>39</v>
      </c>
      <c r="AF535" t="str">
        <f>_xlfn.XLOOKUP(DermAI_Data[[#This Row],[diagnostic]],Diagnosis_lookup!$A$2:$A$7,Diagnosis_lookup!$B$2:$B$7,"Not Found")</f>
        <v>Actinic keratosis</v>
      </c>
    </row>
    <row r="536" spans="1:32" x14ac:dyDescent="0.25">
      <c r="A536" t="s">
        <v>603</v>
      </c>
      <c r="B536">
        <v>75</v>
      </c>
      <c r="C536" t="s">
        <v>41</v>
      </c>
      <c r="D536" t="s">
        <v>32</v>
      </c>
      <c r="E536" t="s">
        <v>33</v>
      </c>
      <c r="F536" t="s">
        <v>33</v>
      </c>
      <c r="G536" t="s">
        <v>33</v>
      </c>
      <c r="H536" t="s">
        <v>33</v>
      </c>
      <c r="I536" t="s">
        <v>33</v>
      </c>
      <c r="J536" t="s">
        <v>33</v>
      </c>
      <c r="K536" t="s">
        <v>33</v>
      </c>
      <c r="L536" t="s">
        <v>42</v>
      </c>
      <c r="M536" t="s">
        <v>42</v>
      </c>
      <c r="N536">
        <v>4004</v>
      </c>
      <c r="O536">
        <v>0</v>
      </c>
      <c r="P536" t="s">
        <v>59</v>
      </c>
      <c r="Q536">
        <v>0</v>
      </c>
      <c r="R536">
        <v>0</v>
      </c>
      <c r="S536">
        <v>0</v>
      </c>
      <c r="T536" t="s">
        <v>44</v>
      </c>
      <c r="U536" t="s">
        <v>34</v>
      </c>
      <c r="V536" t="s">
        <v>34</v>
      </c>
      <c r="W536" t="s">
        <v>33</v>
      </c>
      <c r="X536" t="s">
        <v>34</v>
      </c>
      <c r="Y536" t="s">
        <v>34</v>
      </c>
      <c r="Z536" t="s">
        <v>34</v>
      </c>
      <c r="AA536" t="s">
        <v>33</v>
      </c>
      <c r="AB536" t="s">
        <v>45</v>
      </c>
      <c r="AC536">
        <v>0</v>
      </c>
      <c r="AD536">
        <v>0</v>
      </c>
      <c r="AE536" t="s">
        <v>39</v>
      </c>
      <c r="AF536" t="str">
        <f>_xlfn.XLOOKUP(DermAI_Data[[#This Row],[diagnostic]],Diagnosis_lookup!$A$2:$A$7,Diagnosis_lookup!$B$2:$B$7,"Not Found")</f>
        <v>Seborreic keratosis</v>
      </c>
    </row>
    <row r="537" spans="1:32" x14ac:dyDescent="0.25">
      <c r="A537" t="s">
        <v>604</v>
      </c>
      <c r="B537">
        <v>53</v>
      </c>
      <c r="C537" t="s">
        <v>51</v>
      </c>
      <c r="D537" t="s">
        <v>32</v>
      </c>
      <c r="E537" t="s">
        <v>33</v>
      </c>
      <c r="F537" t="s">
        <v>33</v>
      </c>
      <c r="G537" t="s">
        <v>33</v>
      </c>
      <c r="H537" t="s">
        <v>34</v>
      </c>
      <c r="I537" t="s">
        <v>34</v>
      </c>
      <c r="J537" t="s">
        <v>34</v>
      </c>
      <c r="K537" t="s">
        <v>34</v>
      </c>
      <c r="L537" t="s">
        <v>52</v>
      </c>
      <c r="M537" t="s">
        <v>52</v>
      </c>
      <c r="N537">
        <v>302</v>
      </c>
      <c r="O537">
        <v>2</v>
      </c>
      <c r="P537" t="s">
        <v>66</v>
      </c>
      <c r="Q537">
        <v>7</v>
      </c>
      <c r="R537">
        <v>7</v>
      </c>
      <c r="S537">
        <v>7</v>
      </c>
      <c r="T537" t="s">
        <v>37</v>
      </c>
      <c r="U537" t="s">
        <v>34</v>
      </c>
      <c r="V537" t="s">
        <v>34</v>
      </c>
      <c r="W537" t="s">
        <v>33</v>
      </c>
      <c r="X537" t="s">
        <v>33</v>
      </c>
      <c r="Y537" t="s">
        <v>33</v>
      </c>
      <c r="Z537" t="s">
        <v>33</v>
      </c>
      <c r="AA537" t="s">
        <v>34</v>
      </c>
      <c r="AB537" t="s">
        <v>55</v>
      </c>
      <c r="AC537">
        <v>1</v>
      </c>
      <c r="AD537">
        <v>7</v>
      </c>
      <c r="AE537" t="s">
        <v>56</v>
      </c>
      <c r="AF537" t="str">
        <f>_xlfn.XLOOKUP(DermAI_Data[[#This Row],[diagnostic]],Diagnosis_lookup!$A$2:$A$7,Diagnosis_lookup!$B$2:$B$7,"Not Found")</f>
        <v>Basal cell carcinoma</v>
      </c>
    </row>
    <row r="538" spans="1:32" x14ac:dyDescent="0.25">
      <c r="A538" t="s">
        <v>605</v>
      </c>
      <c r="B538">
        <v>65</v>
      </c>
      <c r="C538" t="s">
        <v>41</v>
      </c>
      <c r="D538" t="s">
        <v>32</v>
      </c>
      <c r="E538" t="s">
        <v>33</v>
      </c>
      <c r="F538" t="s">
        <v>33</v>
      </c>
      <c r="G538" t="s">
        <v>33</v>
      </c>
      <c r="H538" t="s">
        <v>33</v>
      </c>
      <c r="I538" t="s">
        <v>33</v>
      </c>
      <c r="J538" t="s">
        <v>33</v>
      </c>
      <c r="K538" t="s">
        <v>33</v>
      </c>
      <c r="L538" t="s">
        <v>42</v>
      </c>
      <c r="M538" t="s">
        <v>42</v>
      </c>
      <c r="N538">
        <v>4018</v>
      </c>
      <c r="O538">
        <v>0</v>
      </c>
      <c r="P538" t="s">
        <v>47</v>
      </c>
      <c r="Q538">
        <v>0</v>
      </c>
      <c r="R538">
        <v>0</v>
      </c>
      <c r="S538">
        <v>0</v>
      </c>
      <c r="T538" t="s">
        <v>44</v>
      </c>
      <c r="U538" t="s">
        <v>34</v>
      </c>
      <c r="V538" t="s">
        <v>34</v>
      </c>
      <c r="W538" t="s">
        <v>33</v>
      </c>
      <c r="X538" t="s">
        <v>33</v>
      </c>
      <c r="Y538" t="s">
        <v>33</v>
      </c>
      <c r="Z538" t="s">
        <v>33</v>
      </c>
      <c r="AA538" t="s">
        <v>33</v>
      </c>
      <c r="AB538" t="s">
        <v>48</v>
      </c>
      <c r="AC538">
        <v>0</v>
      </c>
      <c r="AD538">
        <v>0</v>
      </c>
      <c r="AE538" t="s">
        <v>39</v>
      </c>
      <c r="AF538" t="str">
        <f>_xlfn.XLOOKUP(DermAI_Data[[#This Row],[diagnostic]],Diagnosis_lookup!$A$2:$A$7,Diagnosis_lookup!$B$2:$B$7,"Not Found")</f>
        <v>Actinic keratosis</v>
      </c>
    </row>
    <row r="539" spans="1:32" x14ac:dyDescent="0.25">
      <c r="A539" t="s">
        <v>606</v>
      </c>
      <c r="B539">
        <v>79</v>
      </c>
      <c r="C539" t="s">
        <v>41</v>
      </c>
      <c r="D539" t="s">
        <v>32</v>
      </c>
      <c r="E539" t="s">
        <v>33</v>
      </c>
      <c r="F539" t="s">
        <v>33</v>
      </c>
      <c r="G539" t="s">
        <v>33</v>
      </c>
      <c r="H539" t="s">
        <v>33</v>
      </c>
      <c r="I539" t="s">
        <v>33</v>
      </c>
      <c r="J539" t="s">
        <v>33</v>
      </c>
      <c r="K539" t="s">
        <v>33</v>
      </c>
      <c r="L539" t="s">
        <v>42</v>
      </c>
      <c r="M539" t="s">
        <v>42</v>
      </c>
      <c r="N539">
        <v>4023</v>
      </c>
      <c r="O539">
        <v>0</v>
      </c>
      <c r="P539" t="s">
        <v>66</v>
      </c>
      <c r="Q539">
        <v>0</v>
      </c>
      <c r="R539">
        <v>0</v>
      </c>
      <c r="S539">
        <v>0</v>
      </c>
      <c r="T539" t="s">
        <v>44</v>
      </c>
      <c r="U539" t="s">
        <v>34</v>
      </c>
      <c r="V539" t="s">
        <v>33</v>
      </c>
      <c r="W539" t="s">
        <v>33</v>
      </c>
      <c r="X539" t="s">
        <v>33</v>
      </c>
      <c r="Y539" t="s">
        <v>33</v>
      </c>
      <c r="Z539" t="s">
        <v>34</v>
      </c>
      <c r="AA539" t="s">
        <v>33</v>
      </c>
      <c r="AB539" t="s">
        <v>48</v>
      </c>
      <c r="AC539">
        <v>0</v>
      </c>
      <c r="AD539">
        <v>0</v>
      </c>
      <c r="AE539" t="s">
        <v>39</v>
      </c>
      <c r="AF539" t="str">
        <f>_xlfn.XLOOKUP(DermAI_Data[[#This Row],[diagnostic]],Diagnosis_lookup!$A$2:$A$7,Diagnosis_lookup!$B$2:$B$7,"Not Found")</f>
        <v>Actinic keratosis</v>
      </c>
    </row>
    <row r="540" spans="1:32" x14ac:dyDescent="0.25">
      <c r="A540" t="s">
        <v>607</v>
      </c>
      <c r="B540">
        <v>83</v>
      </c>
      <c r="C540" t="s">
        <v>41</v>
      </c>
      <c r="D540" t="s">
        <v>32</v>
      </c>
      <c r="E540" t="s">
        <v>33</v>
      </c>
      <c r="F540" t="s">
        <v>33</v>
      </c>
      <c r="G540" t="s">
        <v>33</v>
      </c>
      <c r="H540" t="s">
        <v>33</v>
      </c>
      <c r="I540" t="s">
        <v>33</v>
      </c>
      <c r="J540" t="s">
        <v>33</v>
      </c>
      <c r="K540" t="s">
        <v>33</v>
      </c>
      <c r="L540" t="s">
        <v>42</v>
      </c>
      <c r="M540" t="s">
        <v>42</v>
      </c>
      <c r="N540">
        <v>4032</v>
      </c>
      <c r="O540">
        <v>0</v>
      </c>
      <c r="P540" t="s">
        <v>63</v>
      </c>
      <c r="Q540">
        <v>0</v>
      </c>
      <c r="R540">
        <v>0</v>
      </c>
      <c r="S540">
        <v>0</v>
      </c>
      <c r="T540" t="s">
        <v>44</v>
      </c>
      <c r="U540" t="s">
        <v>34</v>
      </c>
      <c r="V540" t="s">
        <v>33</v>
      </c>
      <c r="W540" t="s">
        <v>33</v>
      </c>
      <c r="X540" t="s">
        <v>33</v>
      </c>
      <c r="Y540" t="s">
        <v>33</v>
      </c>
      <c r="Z540" t="s">
        <v>33</v>
      </c>
      <c r="AA540" t="s">
        <v>33</v>
      </c>
      <c r="AB540" t="s">
        <v>48</v>
      </c>
      <c r="AC540">
        <v>0</v>
      </c>
      <c r="AD540">
        <v>0</v>
      </c>
      <c r="AE540" t="s">
        <v>39</v>
      </c>
      <c r="AF540" t="str">
        <f>_xlfn.XLOOKUP(DermAI_Data[[#This Row],[diagnostic]],Diagnosis_lookup!$A$2:$A$7,Diagnosis_lookup!$B$2:$B$7,"Not Found")</f>
        <v>Actinic keratosis</v>
      </c>
    </row>
    <row r="541" spans="1:32" x14ac:dyDescent="0.25">
      <c r="A541" t="s">
        <v>608</v>
      </c>
      <c r="B541">
        <v>22</v>
      </c>
      <c r="C541" t="s">
        <v>31</v>
      </c>
      <c r="D541" t="s">
        <v>32</v>
      </c>
      <c r="E541" t="s">
        <v>33</v>
      </c>
      <c r="F541" t="s">
        <v>33</v>
      </c>
      <c r="G541" t="s">
        <v>33</v>
      </c>
      <c r="H541" t="s">
        <v>33</v>
      </c>
      <c r="I541" t="s">
        <v>33</v>
      </c>
      <c r="J541" t="s">
        <v>33</v>
      </c>
      <c r="K541" t="s">
        <v>33</v>
      </c>
      <c r="L541" t="s">
        <v>42</v>
      </c>
      <c r="M541" t="s">
        <v>42</v>
      </c>
      <c r="N541">
        <v>4038</v>
      </c>
      <c r="O541">
        <v>0</v>
      </c>
      <c r="P541" t="s">
        <v>36</v>
      </c>
      <c r="Q541">
        <v>0</v>
      </c>
      <c r="R541">
        <v>0</v>
      </c>
      <c r="S541">
        <v>0</v>
      </c>
      <c r="T541" t="s">
        <v>44</v>
      </c>
      <c r="U541" t="s">
        <v>33</v>
      </c>
      <c r="V541" t="s">
        <v>34</v>
      </c>
      <c r="W541" t="s">
        <v>33</v>
      </c>
      <c r="X541" t="s">
        <v>33</v>
      </c>
      <c r="Y541" t="s">
        <v>33</v>
      </c>
      <c r="Z541" t="s">
        <v>34</v>
      </c>
      <c r="AA541" t="s">
        <v>33</v>
      </c>
      <c r="AB541" t="s">
        <v>38</v>
      </c>
      <c r="AC541">
        <v>0</v>
      </c>
      <c r="AD541">
        <v>0</v>
      </c>
      <c r="AE541" t="s">
        <v>39</v>
      </c>
      <c r="AF541" t="str">
        <f>_xlfn.XLOOKUP(DermAI_Data[[#This Row],[diagnostic]],Diagnosis_lookup!$A$2:$A$7,Diagnosis_lookup!$B$2:$B$7,"Not Found")</f>
        <v>Melanocytic nevus</v>
      </c>
    </row>
    <row r="542" spans="1:32" x14ac:dyDescent="0.25">
      <c r="A542" t="s">
        <v>609</v>
      </c>
      <c r="B542">
        <v>45</v>
      </c>
      <c r="C542" t="s">
        <v>51</v>
      </c>
      <c r="D542" t="s">
        <v>32</v>
      </c>
      <c r="E542" t="s">
        <v>33</v>
      </c>
      <c r="F542" t="s">
        <v>33</v>
      </c>
      <c r="G542" t="s">
        <v>33</v>
      </c>
      <c r="H542" t="s">
        <v>33</v>
      </c>
      <c r="I542" t="s">
        <v>33</v>
      </c>
      <c r="J542" t="s">
        <v>33</v>
      </c>
      <c r="K542" t="s">
        <v>33</v>
      </c>
      <c r="L542" t="s">
        <v>42</v>
      </c>
      <c r="M542" t="s">
        <v>42</v>
      </c>
      <c r="N542">
        <v>4052</v>
      </c>
      <c r="O542">
        <v>0</v>
      </c>
      <c r="P542" t="s">
        <v>68</v>
      </c>
      <c r="Q542">
        <v>0</v>
      </c>
      <c r="R542">
        <v>0</v>
      </c>
      <c r="S542">
        <v>0</v>
      </c>
      <c r="T542" t="s">
        <v>44</v>
      </c>
      <c r="U542" t="s">
        <v>33</v>
      </c>
      <c r="V542" t="s">
        <v>34</v>
      </c>
      <c r="W542" t="s">
        <v>33</v>
      </c>
      <c r="X542" t="s">
        <v>33</v>
      </c>
      <c r="Y542" t="s">
        <v>33</v>
      </c>
      <c r="Z542" t="s">
        <v>34</v>
      </c>
      <c r="AA542" t="s">
        <v>33</v>
      </c>
      <c r="AB542" t="s">
        <v>45</v>
      </c>
      <c r="AC542">
        <v>0</v>
      </c>
      <c r="AD542">
        <v>0</v>
      </c>
      <c r="AE542" t="s">
        <v>39</v>
      </c>
      <c r="AF542" t="str">
        <f>_xlfn.XLOOKUP(DermAI_Data[[#This Row],[diagnostic]],Diagnosis_lookup!$A$2:$A$7,Diagnosis_lookup!$B$2:$B$7,"Not Found")</f>
        <v>Seborreic keratosis</v>
      </c>
    </row>
    <row r="543" spans="1:32" x14ac:dyDescent="0.25">
      <c r="A543" t="s">
        <v>610</v>
      </c>
      <c r="B543">
        <v>75</v>
      </c>
      <c r="C543" t="s">
        <v>41</v>
      </c>
      <c r="D543" t="s">
        <v>32</v>
      </c>
      <c r="E543" t="s">
        <v>33</v>
      </c>
      <c r="F543" t="s">
        <v>33</v>
      </c>
      <c r="G543" t="s">
        <v>33</v>
      </c>
      <c r="H543" t="s">
        <v>33</v>
      </c>
      <c r="I543" t="s">
        <v>33</v>
      </c>
      <c r="J543" t="s">
        <v>33</v>
      </c>
      <c r="K543" t="s">
        <v>33</v>
      </c>
      <c r="L543" t="s">
        <v>42</v>
      </c>
      <c r="M543" t="s">
        <v>42</v>
      </c>
      <c r="N543">
        <v>4061</v>
      </c>
      <c r="O543">
        <v>0</v>
      </c>
      <c r="P543" t="s">
        <v>81</v>
      </c>
      <c r="Q543">
        <v>0</v>
      </c>
      <c r="R543">
        <v>0</v>
      </c>
      <c r="S543">
        <v>0</v>
      </c>
      <c r="T543" t="s">
        <v>44</v>
      </c>
      <c r="U543" t="s">
        <v>34</v>
      </c>
      <c r="V543" t="s">
        <v>33</v>
      </c>
      <c r="W543" t="s">
        <v>33</v>
      </c>
      <c r="X543" t="s">
        <v>33</v>
      </c>
      <c r="Y543" t="s">
        <v>33</v>
      </c>
      <c r="Z543" t="s">
        <v>33</v>
      </c>
      <c r="AA543" t="s">
        <v>33</v>
      </c>
      <c r="AB543" t="s">
        <v>48</v>
      </c>
      <c r="AC543">
        <v>0</v>
      </c>
      <c r="AD543">
        <v>0</v>
      </c>
      <c r="AE543" t="s">
        <v>39</v>
      </c>
      <c r="AF543" t="str">
        <f>_xlfn.XLOOKUP(DermAI_Data[[#This Row],[diagnostic]],Diagnosis_lookup!$A$2:$A$7,Diagnosis_lookup!$B$2:$B$7,"Not Found")</f>
        <v>Actinic keratosis</v>
      </c>
    </row>
    <row r="544" spans="1:32" x14ac:dyDescent="0.25">
      <c r="A544" t="s">
        <v>611</v>
      </c>
      <c r="B544">
        <v>47</v>
      </c>
      <c r="C544" t="s">
        <v>51</v>
      </c>
      <c r="D544" t="s">
        <v>32</v>
      </c>
      <c r="E544" t="s">
        <v>33</v>
      </c>
      <c r="F544" t="s">
        <v>33</v>
      </c>
      <c r="G544" t="s">
        <v>33</v>
      </c>
      <c r="H544" t="s">
        <v>33</v>
      </c>
      <c r="I544" t="s">
        <v>33</v>
      </c>
      <c r="J544" t="s">
        <v>33</v>
      </c>
      <c r="K544" t="s">
        <v>33</v>
      </c>
      <c r="L544" t="s">
        <v>42</v>
      </c>
      <c r="M544" t="s">
        <v>42</v>
      </c>
      <c r="N544">
        <v>4076</v>
      </c>
      <c r="O544">
        <v>0</v>
      </c>
      <c r="P544" t="s">
        <v>36</v>
      </c>
      <c r="Q544">
        <v>0</v>
      </c>
      <c r="R544">
        <v>0</v>
      </c>
      <c r="S544">
        <v>0</v>
      </c>
      <c r="T544" t="s">
        <v>44</v>
      </c>
      <c r="U544" t="s">
        <v>33</v>
      </c>
      <c r="V544" t="s">
        <v>34</v>
      </c>
      <c r="W544" t="s">
        <v>34</v>
      </c>
      <c r="X544" t="s">
        <v>33</v>
      </c>
      <c r="Y544" t="s">
        <v>33</v>
      </c>
      <c r="Z544" t="s">
        <v>33</v>
      </c>
      <c r="AA544" t="s">
        <v>33</v>
      </c>
      <c r="AB544" t="s">
        <v>48</v>
      </c>
      <c r="AC544">
        <v>0</v>
      </c>
      <c r="AD544">
        <v>0</v>
      </c>
      <c r="AE544" t="s">
        <v>39</v>
      </c>
      <c r="AF544" t="str">
        <f>_xlfn.XLOOKUP(DermAI_Data[[#This Row],[diagnostic]],Diagnosis_lookup!$A$2:$A$7,Diagnosis_lookup!$B$2:$B$7,"Not Found")</f>
        <v>Actinic keratosis</v>
      </c>
    </row>
    <row r="545" spans="1:32" x14ac:dyDescent="0.25">
      <c r="A545" t="s">
        <v>612</v>
      </c>
      <c r="B545">
        <v>68</v>
      </c>
      <c r="C545" t="s">
        <v>41</v>
      </c>
      <c r="D545" t="s">
        <v>32</v>
      </c>
      <c r="E545" t="s">
        <v>33</v>
      </c>
      <c r="F545" t="s">
        <v>33</v>
      </c>
      <c r="G545" t="s">
        <v>33</v>
      </c>
      <c r="H545" t="s">
        <v>33</v>
      </c>
      <c r="I545" t="s">
        <v>33</v>
      </c>
      <c r="J545" t="s">
        <v>33</v>
      </c>
      <c r="K545" t="s">
        <v>33</v>
      </c>
      <c r="L545" t="s">
        <v>42</v>
      </c>
      <c r="M545" t="s">
        <v>42</v>
      </c>
      <c r="N545">
        <v>4080</v>
      </c>
      <c r="O545">
        <v>0</v>
      </c>
      <c r="P545" t="s">
        <v>47</v>
      </c>
      <c r="Q545">
        <v>0</v>
      </c>
      <c r="R545">
        <v>0</v>
      </c>
      <c r="S545">
        <v>0</v>
      </c>
      <c r="T545" t="s">
        <v>44</v>
      </c>
      <c r="U545" t="s">
        <v>34</v>
      </c>
      <c r="V545" t="s">
        <v>33</v>
      </c>
      <c r="W545" t="s">
        <v>33</v>
      </c>
      <c r="X545" t="s">
        <v>34</v>
      </c>
      <c r="Y545" t="s">
        <v>33</v>
      </c>
      <c r="Z545" t="s">
        <v>33</v>
      </c>
      <c r="AA545" t="s">
        <v>33</v>
      </c>
      <c r="AB545" t="s">
        <v>48</v>
      </c>
      <c r="AC545">
        <v>0</v>
      </c>
      <c r="AD545">
        <v>0</v>
      </c>
      <c r="AE545" t="s">
        <v>39</v>
      </c>
      <c r="AF545" t="str">
        <f>_xlfn.XLOOKUP(DermAI_Data[[#This Row],[diagnostic]],Diagnosis_lookup!$A$2:$A$7,Diagnosis_lookup!$B$2:$B$7,"Not Found")</f>
        <v>Actinic keratosis</v>
      </c>
    </row>
    <row r="546" spans="1:32" x14ac:dyDescent="0.25">
      <c r="A546" t="s">
        <v>613</v>
      </c>
      <c r="B546">
        <v>69</v>
      </c>
      <c r="C546" t="s">
        <v>41</v>
      </c>
      <c r="D546" t="s">
        <v>32</v>
      </c>
      <c r="E546" t="s">
        <v>33</v>
      </c>
      <c r="F546" t="s">
        <v>33</v>
      </c>
      <c r="G546" t="s">
        <v>33</v>
      </c>
      <c r="H546" t="s">
        <v>33</v>
      </c>
      <c r="I546" t="s">
        <v>33</v>
      </c>
      <c r="J546" t="s">
        <v>33</v>
      </c>
      <c r="K546" t="s">
        <v>33</v>
      </c>
      <c r="L546" t="s">
        <v>42</v>
      </c>
      <c r="M546" t="s">
        <v>42</v>
      </c>
      <c r="N546">
        <v>4095</v>
      </c>
      <c r="O546">
        <v>0</v>
      </c>
      <c r="P546" t="s">
        <v>63</v>
      </c>
      <c r="Q546">
        <v>0</v>
      </c>
      <c r="R546">
        <v>0</v>
      </c>
      <c r="S546">
        <v>0</v>
      </c>
      <c r="T546" t="s">
        <v>44</v>
      </c>
      <c r="U546" t="s">
        <v>34</v>
      </c>
      <c r="V546" t="s">
        <v>33</v>
      </c>
      <c r="W546" t="s">
        <v>33</v>
      </c>
      <c r="X546" t="s">
        <v>33</v>
      </c>
      <c r="Y546" t="s">
        <v>33</v>
      </c>
      <c r="Z546" t="s">
        <v>33</v>
      </c>
      <c r="AA546" t="s">
        <v>33</v>
      </c>
      <c r="AB546" t="s">
        <v>48</v>
      </c>
      <c r="AC546">
        <v>0</v>
      </c>
      <c r="AD546">
        <v>0</v>
      </c>
      <c r="AE546" t="s">
        <v>39</v>
      </c>
      <c r="AF546" t="str">
        <f>_xlfn.XLOOKUP(DermAI_Data[[#This Row],[diagnostic]],Diagnosis_lookup!$A$2:$A$7,Diagnosis_lookup!$B$2:$B$7,"Not Found")</f>
        <v>Actinic keratosis</v>
      </c>
    </row>
    <row r="547" spans="1:32" x14ac:dyDescent="0.25">
      <c r="A547" t="s">
        <v>614</v>
      </c>
      <c r="B547">
        <v>80</v>
      </c>
      <c r="C547" t="s">
        <v>41</v>
      </c>
      <c r="D547" t="s">
        <v>32</v>
      </c>
      <c r="E547" t="s">
        <v>33</v>
      </c>
      <c r="F547" t="s">
        <v>33</v>
      </c>
      <c r="G547" t="s">
        <v>33</v>
      </c>
      <c r="H547" t="s">
        <v>33</v>
      </c>
      <c r="I547" t="s">
        <v>34</v>
      </c>
      <c r="J547" t="s">
        <v>34</v>
      </c>
      <c r="K547" t="s">
        <v>34</v>
      </c>
      <c r="L547" t="s">
        <v>615</v>
      </c>
      <c r="M547" t="s">
        <v>615</v>
      </c>
      <c r="N547">
        <v>304</v>
      </c>
      <c r="O547">
        <v>3</v>
      </c>
      <c r="P547" t="s">
        <v>43</v>
      </c>
      <c r="Q547">
        <v>10</v>
      </c>
      <c r="R547">
        <v>6</v>
      </c>
      <c r="S547">
        <v>8</v>
      </c>
      <c r="T547" t="s">
        <v>37</v>
      </c>
      <c r="U547" t="s">
        <v>34</v>
      </c>
      <c r="V547" t="s">
        <v>34</v>
      </c>
      <c r="W547" t="s">
        <v>34</v>
      </c>
      <c r="X547" t="s">
        <v>33</v>
      </c>
      <c r="Y547" t="s">
        <v>34</v>
      </c>
      <c r="Z547" t="s">
        <v>33</v>
      </c>
      <c r="AA547" t="s">
        <v>34</v>
      </c>
      <c r="AB547" t="s">
        <v>55</v>
      </c>
      <c r="AC547">
        <v>1</v>
      </c>
      <c r="AD547">
        <v>8</v>
      </c>
      <c r="AE547" t="s">
        <v>56</v>
      </c>
      <c r="AF547" t="str">
        <f>_xlfn.XLOOKUP(DermAI_Data[[#This Row],[diagnostic]],Diagnosis_lookup!$A$2:$A$7,Diagnosis_lookup!$B$2:$B$7,"Not Found")</f>
        <v>Basal cell carcinoma</v>
      </c>
    </row>
    <row r="548" spans="1:32" x14ac:dyDescent="0.25">
      <c r="A548" t="s">
        <v>616</v>
      </c>
      <c r="B548">
        <v>46</v>
      </c>
      <c r="C548" t="s">
        <v>51</v>
      </c>
      <c r="D548" t="s">
        <v>32</v>
      </c>
      <c r="E548" t="s">
        <v>33</v>
      </c>
      <c r="F548" t="s">
        <v>33</v>
      </c>
      <c r="G548" t="s">
        <v>33</v>
      </c>
      <c r="H548" t="s">
        <v>33</v>
      </c>
      <c r="I548" t="s">
        <v>33</v>
      </c>
      <c r="J548" t="s">
        <v>33</v>
      </c>
      <c r="K548" t="s">
        <v>33</v>
      </c>
      <c r="L548" t="s">
        <v>42</v>
      </c>
      <c r="M548" t="s">
        <v>42</v>
      </c>
      <c r="N548">
        <v>4107</v>
      </c>
      <c r="O548">
        <v>0</v>
      </c>
      <c r="P548" t="s">
        <v>66</v>
      </c>
      <c r="Q548">
        <v>0</v>
      </c>
      <c r="R548">
        <v>0</v>
      </c>
      <c r="S548">
        <v>0</v>
      </c>
      <c r="T548" t="s">
        <v>44</v>
      </c>
      <c r="U548" t="s">
        <v>33</v>
      </c>
      <c r="V548" t="s">
        <v>34</v>
      </c>
      <c r="W548" t="s">
        <v>33</v>
      </c>
      <c r="X548" t="s">
        <v>33</v>
      </c>
      <c r="Y548" t="s">
        <v>33</v>
      </c>
      <c r="Z548" t="s">
        <v>33</v>
      </c>
      <c r="AA548" t="s">
        <v>33</v>
      </c>
      <c r="AB548" t="s">
        <v>48</v>
      </c>
      <c r="AC548">
        <v>0</v>
      </c>
      <c r="AD548">
        <v>0</v>
      </c>
      <c r="AE548" t="s">
        <v>39</v>
      </c>
      <c r="AF548" t="str">
        <f>_xlfn.XLOOKUP(DermAI_Data[[#This Row],[diagnostic]],Diagnosis_lookup!$A$2:$A$7,Diagnosis_lookup!$B$2:$B$7,"Not Found")</f>
        <v>Actinic keratosis</v>
      </c>
    </row>
    <row r="549" spans="1:32" x14ac:dyDescent="0.25">
      <c r="A549" t="s">
        <v>617</v>
      </c>
      <c r="B549">
        <v>17</v>
      </c>
      <c r="C549" t="s">
        <v>31</v>
      </c>
      <c r="D549" t="s">
        <v>32</v>
      </c>
      <c r="E549" t="s">
        <v>33</v>
      </c>
      <c r="F549" t="s">
        <v>33</v>
      </c>
      <c r="G549" t="s">
        <v>33</v>
      </c>
      <c r="H549" t="s">
        <v>33</v>
      </c>
      <c r="I549" t="s">
        <v>33</v>
      </c>
      <c r="J549" t="s">
        <v>33</v>
      </c>
      <c r="K549" t="s">
        <v>33</v>
      </c>
      <c r="L549" t="s">
        <v>42</v>
      </c>
      <c r="M549" t="s">
        <v>42</v>
      </c>
      <c r="N549">
        <v>4123</v>
      </c>
      <c r="O549">
        <v>0</v>
      </c>
      <c r="P549" t="s">
        <v>59</v>
      </c>
      <c r="Q549">
        <v>0</v>
      </c>
      <c r="R549">
        <v>0</v>
      </c>
      <c r="S549">
        <v>0</v>
      </c>
      <c r="T549" t="s">
        <v>44</v>
      </c>
      <c r="U549" t="s">
        <v>33</v>
      </c>
      <c r="V549" t="s">
        <v>34</v>
      </c>
      <c r="W549" t="s">
        <v>33</v>
      </c>
      <c r="X549" t="s">
        <v>33</v>
      </c>
      <c r="Y549" t="s">
        <v>33</v>
      </c>
      <c r="Z549" t="s">
        <v>34</v>
      </c>
      <c r="AA549" t="s">
        <v>33</v>
      </c>
      <c r="AB549" t="s">
        <v>38</v>
      </c>
      <c r="AC549">
        <v>0</v>
      </c>
      <c r="AD549">
        <v>0</v>
      </c>
      <c r="AE549" t="s">
        <v>39</v>
      </c>
      <c r="AF549" t="str">
        <f>_xlfn.XLOOKUP(DermAI_Data[[#This Row],[diagnostic]],Diagnosis_lookup!$A$2:$A$7,Diagnosis_lookup!$B$2:$B$7,"Not Found")</f>
        <v>Melanocytic nevus</v>
      </c>
    </row>
    <row r="550" spans="1:32" x14ac:dyDescent="0.25">
      <c r="A550" t="s">
        <v>618</v>
      </c>
      <c r="B550">
        <v>50</v>
      </c>
      <c r="C550" t="s">
        <v>51</v>
      </c>
      <c r="D550" t="s">
        <v>32</v>
      </c>
      <c r="E550" t="s">
        <v>33</v>
      </c>
      <c r="F550" t="s">
        <v>33</v>
      </c>
      <c r="G550" t="s">
        <v>33</v>
      </c>
      <c r="H550" t="s">
        <v>33</v>
      </c>
      <c r="I550" t="s">
        <v>33</v>
      </c>
      <c r="J550" t="s">
        <v>33</v>
      </c>
      <c r="K550" t="s">
        <v>33</v>
      </c>
      <c r="L550" t="s">
        <v>42</v>
      </c>
      <c r="M550" t="s">
        <v>42</v>
      </c>
      <c r="N550">
        <v>4126</v>
      </c>
      <c r="O550">
        <v>0</v>
      </c>
      <c r="P550" t="s">
        <v>47</v>
      </c>
      <c r="Q550">
        <v>0</v>
      </c>
      <c r="R550">
        <v>0</v>
      </c>
      <c r="S550">
        <v>0</v>
      </c>
      <c r="T550" t="s">
        <v>44</v>
      </c>
      <c r="U550" t="s">
        <v>34</v>
      </c>
      <c r="V550" t="s">
        <v>33</v>
      </c>
      <c r="W550" t="s">
        <v>33</v>
      </c>
      <c r="X550" t="s">
        <v>33</v>
      </c>
      <c r="Y550" t="s">
        <v>33</v>
      </c>
      <c r="Z550" t="s">
        <v>33</v>
      </c>
      <c r="AA550" t="s">
        <v>33</v>
      </c>
      <c r="AB550" t="s">
        <v>48</v>
      </c>
      <c r="AC550">
        <v>0</v>
      </c>
      <c r="AD550">
        <v>0</v>
      </c>
      <c r="AE550" t="s">
        <v>39</v>
      </c>
      <c r="AF550" t="str">
        <f>_xlfn.XLOOKUP(DermAI_Data[[#This Row],[diagnostic]],Diagnosis_lookup!$A$2:$A$7,Diagnosis_lookup!$B$2:$B$7,"Not Found")</f>
        <v>Actinic keratosis</v>
      </c>
    </row>
    <row r="551" spans="1:32" x14ac:dyDescent="0.25">
      <c r="A551" t="s">
        <v>619</v>
      </c>
      <c r="B551">
        <v>80</v>
      </c>
      <c r="C551" t="s">
        <v>41</v>
      </c>
      <c r="D551" t="s">
        <v>32</v>
      </c>
      <c r="E551" t="s">
        <v>33</v>
      </c>
      <c r="F551" t="s">
        <v>33</v>
      </c>
      <c r="G551" t="s">
        <v>33</v>
      </c>
      <c r="H551" t="s">
        <v>33</v>
      </c>
      <c r="I551" t="s">
        <v>33</v>
      </c>
      <c r="J551" t="s">
        <v>33</v>
      </c>
      <c r="K551" t="s">
        <v>33</v>
      </c>
      <c r="L551" t="s">
        <v>42</v>
      </c>
      <c r="M551" t="s">
        <v>42</v>
      </c>
      <c r="N551">
        <v>4134</v>
      </c>
      <c r="O551">
        <v>0</v>
      </c>
      <c r="P551" t="s">
        <v>53</v>
      </c>
      <c r="Q551">
        <v>0</v>
      </c>
      <c r="R551">
        <v>0</v>
      </c>
      <c r="S551">
        <v>0</v>
      </c>
      <c r="T551" t="s">
        <v>44</v>
      </c>
      <c r="U551" t="s">
        <v>34</v>
      </c>
      <c r="V551" t="s">
        <v>33</v>
      </c>
      <c r="W551" t="s">
        <v>33</v>
      </c>
      <c r="X551" t="s">
        <v>33</v>
      </c>
      <c r="Y551" t="s">
        <v>33</v>
      </c>
      <c r="Z551" t="s">
        <v>33</v>
      </c>
      <c r="AA551" t="s">
        <v>33</v>
      </c>
      <c r="AB551" t="s">
        <v>48</v>
      </c>
      <c r="AC551">
        <v>0</v>
      </c>
      <c r="AD551">
        <v>0</v>
      </c>
      <c r="AE551" t="s">
        <v>39</v>
      </c>
      <c r="AF551" t="str">
        <f>_xlfn.XLOOKUP(DermAI_Data[[#This Row],[diagnostic]],Diagnosis_lookup!$A$2:$A$7,Diagnosis_lookup!$B$2:$B$7,"Not Found")</f>
        <v>Actinic keratosis</v>
      </c>
    </row>
    <row r="552" spans="1:32" x14ac:dyDescent="0.25">
      <c r="A552" t="s">
        <v>620</v>
      </c>
      <c r="B552">
        <v>60</v>
      </c>
      <c r="C552" t="s">
        <v>41</v>
      </c>
      <c r="D552" t="s">
        <v>32</v>
      </c>
      <c r="E552" t="s">
        <v>33</v>
      </c>
      <c r="F552" t="s">
        <v>34</v>
      </c>
      <c r="G552" t="s">
        <v>34</v>
      </c>
      <c r="H552" t="s">
        <v>33</v>
      </c>
      <c r="I552" t="s">
        <v>34</v>
      </c>
      <c r="J552" t="s">
        <v>33</v>
      </c>
      <c r="K552" t="s">
        <v>33</v>
      </c>
      <c r="L552" t="s">
        <v>35</v>
      </c>
      <c r="M552" t="s">
        <v>35</v>
      </c>
      <c r="N552">
        <v>946</v>
      </c>
      <c r="O552">
        <v>3</v>
      </c>
      <c r="P552" t="s">
        <v>47</v>
      </c>
      <c r="Q552">
        <v>12</v>
      </c>
      <c r="R552">
        <v>10</v>
      </c>
      <c r="S552">
        <v>11</v>
      </c>
      <c r="T552" t="s">
        <v>54</v>
      </c>
      <c r="U552" t="s">
        <v>34</v>
      </c>
      <c r="V552" t="s">
        <v>34</v>
      </c>
      <c r="W552" t="s">
        <v>33</v>
      </c>
      <c r="X552" t="s">
        <v>33</v>
      </c>
      <c r="Y552" t="s">
        <v>33</v>
      </c>
      <c r="Z552" t="s">
        <v>33</v>
      </c>
      <c r="AA552" t="s">
        <v>33</v>
      </c>
      <c r="AB552" t="s">
        <v>48</v>
      </c>
      <c r="AC552">
        <v>0</v>
      </c>
      <c r="AD552">
        <v>11</v>
      </c>
      <c r="AE552" t="s">
        <v>39</v>
      </c>
      <c r="AF552" t="str">
        <f>_xlfn.XLOOKUP(DermAI_Data[[#This Row],[diagnostic]],Diagnosis_lookup!$A$2:$A$7,Diagnosis_lookup!$B$2:$B$7,"Not Found")</f>
        <v>Actinic keratosis</v>
      </c>
    </row>
    <row r="553" spans="1:32" x14ac:dyDescent="0.25">
      <c r="A553" t="s">
        <v>621</v>
      </c>
      <c r="B553">
        <v>39</v>
      </c>
      <c r="C553" t="s">
        <v>58</v>
      </c>
      <c r="D553" t="s">
        <v>32</v>
      </c>
      <c r="E553" t="s">
        <v>33</v>
      </c>
      <c r="F553" t="s">
        <v>33</v>
      </c>
      <c r="G553" t="s">
        <v>33</v>
      </c>
      <c r="H553" t="s">
        <v>33</v>
      </c>
      <c r="I553" t="s">
        <v>33</v>
      </c>
      <c r="J553" t="s">
        <v>33</v>
      </c>
      <c r="K553" t="s">
        <v>33</v>
      </c>
      <c r="L553" t="s">
        <v>42</v>
      </c>
      <c r="M553" t="s">
        <v>42</v>
      </c>
      <c r="N553">
        <v>4136</v>
      </c>
      <c r="O553">
        <v>0</v>
      </c>
      <c r="P553" t="s">
        <v>47</v>
      </c>
      <c r="Q553">
        <v>0</v>
      </c>
      <c r="R553">
        <v>0</v>
      </c>
      <c r="S553">
        <v>0</v>
      </c>
      <c r="T553" t="s">
        <v>44</v>
      </c>
      <c r="U553" t="s">
        <v>33</v>
      </c>
      <c r="V553" t="s">
        <v>33</v>
      </c>
      <c r="W553" t="s">
        <v>33</v>
      </c>
      <c r="X553" t="s">
        <v>33</v>
      </c>
      <c r="Y553" t="s">
        <v>33</v>
      </c>
      <c r="Z553" t="s">
        <v>34</v>
      </c>
      <c r="AA553" t="s">
        <v>33</v>
      </c>
      <c r="AB553" t="s">
        <v>48</v>
      </c>
      <c r="AC553">
        <v>0</v>
      </c>
      <c r="AD553">
        <v>0</v>
      </c>
      <c r="AE553" t="s">
        <v>39</v>
      </c>
      <c r="AF553" t="str">
        <f>_xlfn.XLOOKUP(DermAI_Data[[#This Row],[diagnostic]],Diagnosis_lookup!$A$2:$A$7,Diagnosis_lookup!$B$2:$B$7,"Not Found")</f>
        <v>Actinic keratosis</v>
      </c>
    </row>
    <row r="554" spans="1:32" x14ac:dyDescent="0.25">
      <c r="A554" t="s">
        <v>622</v>
      </c>
      <c r="B554">
        <v>50</v>
      </c>
      <c r="C554" t="s">
        <v>51</v>
      </c>
      <c r="D554" t="s">
        <v>32</v>
      </c>
      <c r="E554" t="s">
        <v>33</v>
      </c>
      <c r="F554" t="s">
        <v>33</v>
      </c>
      <c r="G554" t="s">
        <v>33</v>
      </c>
      <c r="H554" t="s">
        <v>33</v>
      </c>
      <c r="I554" t="s">
        <v>33</v>
      </c>
      <c r="J554" t="s">
        <v>33</v>
      </c>
      <c r="K554" t="s">
        <v>33</v>
      </c>
      <c r="L554" t="s">
        <v>42</v>
      </c>
      <c r="M554" t="s">
        <v>42</v>
      </c>
      <c r="N554">
        <v>4140</v>
      </c>
      <c r="O554">
        <v>0</v>
      </c>
      <c r="P554" t="s">
        <v>47</v>
      </c>
      <c r="Q554">
        <v>0</v>
      </c>
      <c r="R554">
        <v>0</v>
      </c>
      <c r="S554">
        <v>0</v>
      </c>
      <c r="T554" t="s">
        <v>44</v>
      </c>
      <c r="U554" t="s">
        <v>34</v>
      </c>
      <c r="V554" t="s">
        <v>33</v>
      </c>
      <c r="W554" t="s">
        <v>33</v>
      </c>
      <c r="X554" t="s">
        <v>33</v>
      </c>
      <c r="Y554" t="s">
        <v>33</v>
      </c>
      <c r="Z554" t="s">
        <v>34</v>
      </c>
      <c r="AA554" t="s">
        <v>33</v>
      </c>
      <c r="AB554" t="s">
        <v>48</v>
      </c>
      <c r="AC554">
        <v>0</v>
      </c>
      <c r="AD554">
        <v>0</v>
      </c>
      <c r="AE554" t="s">
        <v>39</v>
      </c>
      <c r="AF554" t="str">
        <f>_xlfn.XLOOKUP(DermAI_Data[[#This Row],[diagnostic]],Diagnosis_lookup!$A$2:$A$7,Diagnosis_lookup!$B$2:$B$7,"Not Found")</f>
        <v>Actinic keratosis</v>
      </c>
    </row>
    <row r="555" spans="1:32" x14ac:dyDescent="0.25">
      <c r="A555" t="s">
        <v>623</v>
      </c>
      <c r="B555">
        <v>29</v>
      </c>
      <c r="C555" t="s">
        <v>31</v>
      </c>
      <c r="D555" t="s">
        <v>32</v>
      </c>
      <c r="E555" t="s">
        <v>33</v>
      </c>
      <c r="F555" t="s">
        <v>33</v>
      </c>
      <c r="G555" t="s">
        <v>33</v>
      </c>
      <c r="H555" t="s">
        <v>33</v>
      </c>
      <c r="I555" t="s">
        <v>33</v>
      </c>
      <c r="J555" t="s">
        <v>33</v>
      </c>
      <c r="K555" t="s">
        <v>33</v>
      </c>
      <c r="L555" t="s">
        <v>42</v>
      </c>
      <c r="M555" t="s">
        <v>42</v>
      </c>
      <c r="N555">
        <v>4148</v>
      </c>
      <c r="O555">
        <v>0</v>
      </c>
      <c r="P555" t="s">
        <v>93</v>
      </c>
      <c r="Q555">
        <v>0</v>
      </c>
      <c r="R555">
        <v>0</v>
      </c>
      <c r="S555">
        <v>0</v>
      </c>
      <c r="T555" t="s">
        <v>44</v>
      </c>
      <c r="U555" t="s">
        <v>33</v>
      </c>
      <c r="V555" t="s">
        <v>33</v>
      </c>
      <c r="W555" t="s">
        <v>33</v>
      </c>
      <c r="X555" t="s">
        <v>33</v>
      </c>
      <c r="Y555" t="s">
        <v>33</v>
      </c>
      <c r="Z555" t="s">
        <v>33</v>
      </c>
      <c r="AA555" t="s">
        <v>33</v>
      </c>
      <c r="AB555" t="s">
        <v>38</v>
      </c>
      <c r="AC555">
        <v>0</v>
      </c>
      <c r="AD555">
        <v>0</v>
      </c>
      <c r="AE555" t="s">
        <v>39</v>
      </c>
      <c r="AF555" t="str">
        <f>_xlfn.XLOOKUP(DermAI_Data[[#This Row],[diagnostic]],Diagnosis_lookup!$A$2:$A$7,Diagnosis_lookup!$B$2:$B$7,"Not Found")</f>
        <v>Melanocytic nevus</v>
      </c>
    </row>
    <row r="556" spans="1:32" x14ac:dyDescent="0.25">
      <c r="A556" t="s">
        <v>624</v>
      </c>
      <c r="B556">
        <v>67</v>
      </c>
      <c r="C556" t="s">
        <v>41</v>
      </c>
      <c r="D556" t="s">
        <v>32</v>
      </c>
      <c r="E556" t="s">
        <v>33</v>
      </c>
      <c r="F556" t="s">
        <v>33</v>
      </c>
      <c r="G556" t="s">
        <v>33</v>
      </c>
      <c r="H556" t="s">
        <v>33</v>
      </c>
      <c r="I556" t="s">
        <v>33</v>
      </c>
      <c r="J556" t="s">
        <v>33</v>
      </c>
      <c r="K556" t="s">
        <v>33</v>
      </c>
      <c r="L556" t="s">
        <v>42</v>
      </c>
      <c r="M556" t="s">
        <v>42</v>
      </c>
      <c r="N556">
        <v>4160</v>
      </c>
      <c r="O556">
        <v>0</v>
      </c>
      <c r="P556" t="s">
        <v>43</v>
      </c>
      <c r="Q556">
        <v>0</v>
      </c>
      <c r="R556">
        <v>0</v>
      </c>
      <c r="S556">
        <v>0</v>
      </c>
      <c r="T556" t="s">
        <v>44</v>
      </c>
      <c r="U556" t="s">
        <v>34</v>
      </c>
      <c r="V556" t="s">
        <v>33</v>
      </c>
      <c r="W556" t="s">
        <v>33</v>
      </c>
      <c r="X556" t="s">
        <v>33</v>
      </c>
      <c r="Y556" t="s">
        <v>33</v>
      </c>
      <c r="Z556" t="s">
        <v>34</v>
      </c>
      <c r="AA556" t="s">
        <v>33</v>
      </c>
      <c r="AB556" t="s">
        <v>45</v>
      </c>
      <c r="AC556">
        <v>0</v>
      </c>
      <c r="AD556">
        <v>0</v>
      </c>
      <c r="AE556" t="s">
        <v>39</v>
      </c>
      <c r="AF556" t="str">
        <f>_xlfn.XLOOKUP(DermAI_Data[[#This Row],[diagnostic]],Diagnosis_lookup!$A$2:$A$7,Diagnosis_lookup!$B$2:$B$7,"Not Found")</f>
        <v>Seborreic keratosis</v>
      </c>
    </row>
    <row r="557" spans="1:32" x14ac:dyDescent="0.25">
      <c r="A557" t="s">
        <v>625</v>
      </c>
      <c r="B557">
        <v>17</v>
      </c>
      <c r="C557" t="s">
        <v>31</v>
      </c>
      <c r="D557" t="s">
        <v>32</v>
      </c>
      <c r="E557" t="s">
        <v>33</v>
      </c>
      <c r="F557" t="s">
        <v>33</v>
      </c>
      <c r="G557" t="s">
        <v>33</v>
      </c>
      <c r="H557" t="s">
        <v>33</v>
      </c>
      <c r="I557" t="s">
        <v>33</v>
      </c>
      <c r="J557" t="s">
        <v>33</v>
      </c>
      <c r="K557" t="s">
        <v>33</v>
      </c>
      <c r="L557" t="s">
        <v>42</v>
      </c>
      <c r="M557" t="s">
        <v>42</v>
      </c>
      <c r="N557">
        <v>4164</v>
      </c>
      <c r="O557">
        <v>0</v>
      </c>
      <c r="P557" t="s">
        <v>66</v>
      </c>
      <c r="Q557">
        <v>0</v>
      </c>
      <c r="R557">
        <v>0</v>
      </c>
      <c r="S557">
        <v>0</v>
      </c>
      <c r="T557" t="s">
        <v>44</v>
      </c>
      <c r="U557" t="s">
        <v>33</v>
      </c>
      <c r="V557" t="s">
        <v>34</v>
      </c>
      <c r="W557" t="s">
        <v>33</v>
      </c>
      <c r="X557" t="s">
        <v>33</v>
      </c>
      <c r="Y557" t="s">
        <v>33</v>
      </c>
      <c r="Z557" t="s">
        <v>34</v>
      </c>
      <c r="AA557" t="s">
        <v>33</v>
      </c>
      <c r="AB557" t="s">
        <v>38</v>
      </c>
      <c r="AC557">
        <v>0</v>
      </c>
      <c r="AD557">
        <v>0</v>
      </c>
      <c r="AE557" t="s">
        <v>39</v>
      </c>
      <c r="AF557" t="str">
        <f>_xlfn.XLOOKUP(DermAI_Data[[#This Row],[diagnostic]],Diagnosis_lookup!$A$2:$A$7,Diagnosis_lookup!$B$2:$B$7,"Not Found")</f>
        <v>Melanocytic nevus</v>
      </c>
    </row>
    <row r="558" spans="1:32" x14ac:dyDescent="0.25">
      <c r="A558" t="s">
        <v>626</v>
      </c>
      <c r="B558">
        <v>68</v>
      </c>
      <c r="C558" t="s">
        <v>41</v>
      </c>
      <c r="D558" t="s">
        <v>32</v>
      </c>
      <c r="E558" t="s">
        <v>33</v>
      </c>
      <c r="F558" t="s">
        <v>33</v>
      </c>
      <c r="G558" t="s">
        <v>33</v>
      </c>
      <c r="H558" t="s">
        <v>33</v>
      </c>
      <c r="I558" t="s">
        <v>33</v>
      </c>
      <c r="J558" t="s">
        <v>33</v>
      </c>
      <c r="K558" t="s">
        <v>33</v>
      </c>
      <c r="L558" t="s">
        <v>42</v>
      </c>
      <c r="M558" t="s">
        <v>42</v>
      </c>
      <c r="N558">
        <v>4167</v>
      </c>
      <c r="O558">
        <v>0</v>
      </c>
      <c r="P558" t="s">
        <v>36</v>
      </c>
      <c r="Q558">
        <v>0</v>
      </c>
      <c r="R558">
        <v>0</v>
      </c>
      <c r="S558">
        <v>0</v>
      </c>
      <c r="T558" t="s">
        <v>44</v>
      </c>
      <c r="U558" t="s">
        <v>33</v>
      </c>
      <c r="V558" t="s">
        <v>33</v>
      </c>
      <c r="W558" t="s">
        <v>33</v>
      </c>
      <c r="X558" t="s">
        <v>33</v>
      </c>
      <c r="Y558" t="s">
        <v>33</v>
      </c>
      <c r="Z558" t="s">
        <v>34</v>
      </c>
      <c r="AA558" t="s">
        <v>33</v>
      </c>
      <c r="AB558" t="s">
        <v>48</v>
      </c>
      <c r="AC558">
        <v>0</v>
      </c>
      <c r="AD558">
        <v>0</v>
      </c>
      <c r="AE558" t="s">
        <v>39</v>
      </c>
      <c r="AF558" t="str">
        <f>_xlfn.XLOOKUP(DermAI_Data[[#This Row],[diagnostic]],Diagnosis_lookup!$A$2:$A$7,Diagnosis_lookup!$B$2:$B$7,"Not Found")</f>
        <v>Actinic keratosis</v>
      </c>
    </row>
    <row r="559" spans="1:32" x14ac:dyDescent="0.25">
      <c r="A559" t="s">
        <v>627</v>
      </c>
      <c r="B559">
        <v>77</v>
      </c>
      <c r="C559" t="s">
        <v>41</v>
      </c>
      <c r="D559" t="s">
        <v>79</v>
      </c>
      <c r="E559" t="s">
        <v>33</v>
      </c>
      <c r="F559" t="s">
        <v>33</v>
      </c>
      <c r="G559" t="s">
        <v>33</v>
      </c>
      <c r="H559" t="s">
        <v>33</v>
      </c>
      <c r="I559" t="s">
        <v>34</v>
      </c>
      <c r="J559" t="s">
        <v>34</v>
      </c>
      <c r="K559" t="s">
        <v>34</v>
      </c>
      <c r="L559" t="s">
        <v>105</v>
      </c>
      <c r="M559" t="s">
        <v>537</v>
      </c>
      <c r="N559">
        <v>307</v>
      </c>
      <c r="O559">
        <v>3</v>
      </c>
      <c r="P559" t="s">
        <v>68</v>
      </c>
      <c r="Q559">
        <v>4</v>
      </c>
      <c r="R559">
        <v>3</v>
      </c>
      <c r="S559">
        <v>3.5</v>
      </c>
      <c r="T559" t="s">
        <v>44</v>
      </c>
      <c r="U559" t="s">
        <v>34</v>
      </c>
      <c r="V559" t="s">
        <v>34</v>
      </c>
      <c r="W559" t="s">
        <v>33</v>
      </c>
      <c r="X559" t="s">
        <v>33</v>
      </c>
      <c r="Y559" t="s">
        <v>34</v>
      </c>
      <c r="Z559" t="s">
        <v>34</v>
      </c>
      <c r="AA559" t="s">
        <v>34</v>
      </c>
      <c r="AB559" t="s">
        <v>55</v>
      </c>
      <c r="AC559">
        <v>1</v>
      </c>
      <c r="AD559">
        <v>3.5</v>
      </c>
      <c r="AE559" t="s">
        <v>56</v>
      </c>
      <c r="AF559" t="str">
        <f>_xlfn.XLOOKUP(DermAI_Data[[#This Row],[diagnostic]],Diagnosis_lookup!$A$2:$A$7,Diagnosis_lookup!$B$2:$B$7,"Not Found")</f>
        <v>Basal cell carcinoma</v>
      </c>
    </row>
    <row r="560" spans="1:32" x14ac:dyDescent="0.25">
      <c r="A560" t="s">
        <v>628</v>
      </c>
      <c r="B560">
        <v>74</v>
      </c>
      <c r="C560" t="s">
        <v>41</v>
      </c>
      <c r="D560" t="s">
        <v>79</v>
      </c>
      <c r="E560" t="s">
        <v>33</v>
      </c>
      <c r="F560" t="s">
        <v>33</v>
      </c>
      <c r="G560" t="s">
        <v>33</v>
      </c>
      <c r="H560" t="s">
        <v>33</v>
      </c>
      <c r="I560" t="s">
        <v>33</v>
      </c>
      <c r="J560" t="s">
        <v>33</v>
      </c>
      <c r="K560" t="s">
        <v>33</v>
      </c>
      <c r="L560" t="s">
        <v>42</v>
      </c>
      <c r="M560" t="s">
        <v>42</v>
      </c>
      <c r="N560">
        <v>4174</v>
      </c>
      <c r="O560">
        <v>0</v>
      </c>
      <c r="P560" t="s">
        <v>81</v>
      </c>
      <c r="Q560">
        <v>0</v>
      </c>
      <c r="R560">
        <v>0</v>
      </c>
      <c r="S560">
        <v>0</v>
      </c>
      <c r="T560" t="s">
        <v>44</v>
      </c>
      <c r="U560" t="s">
        <v>33</v>
      </c>
      <c r="V560" t="s">
        <v>33</v>
      </c>
      <c r="W560" t="s">
        <v>33</v>
      </c>
      <c r="X560" t="s">
        <v>33</v>
      </c>
      <c r="Y560" t="s">
        <v>33</v>
      </c>
      <c r="Z560" t="s">
        <v>33</v>
      </c>
      <c r="AA560" t="s">
        <v>33</v>
      </c>
      <c r="AB560" t="s">
        <v>48</v>
      </c>
      <c r="AC560">
        <v>0</v>
      </c>
      <c r="AD560">
        <v>0</v>
      </c>
      <c r="AE560" t="s">
        <v>39</v>
      </c>
      <c r="AF560" t="str">
        <f>_xlfn.XLOOKUP(DermAI_Data[[#This Row],[diagnostic]],Diagnosis_lookup!$A$2:$A$7,Diagnosis_lookup!$B$2:$B$7,"Not Found")</f>
        <v>Actinic keratosis</v>
      </c>
    </row>
    <row r="561" spans="1:32" x14ac:dyDescent="0.25">
      <c r="A561" t="s">
        <v>629</v>
      </c>
      <c r="B561">
        <v>39</v>
      </c>
      <c r="C561" t="s">
        <v>58</v>
      </c>
      <c r="D561" t="s">
        <v>79</v>
      </c>
      <c r="E561" t="s">
        <v>33</v>
      </c>
      <c r="F561" t="s">
        <v>33</v>
      </c>
      <c r="G561" t="s">
        <v>33</v>
      </c>
      <c r="H561" t="s">
        <v>33</v>
      </c>
      <c r="I561" t="s">
        <v>33</v>
      </c>
      <c r="J561" t="s">
        <v>33</v>
      </c>
      <c r="K561" t="s">
        <v>33</v>
      </c>
      <c r="L561" t="s">
        <v>42</v>
      </c>
      <c r="M561" t="s">
        <v>42</v>
      </c>
      <c r="N561">
        <v>4180</v>
      </c>
      <c r="O561">
        <v>0</v>
      </c>
      <c r="P561" t="s">
        <v>36</v>
      </c>
      <c r="Q561">
        <v>0</v>
      </c>
      <c r="R561">
        <v>0</v>
      </c>
      <c r="S561">
        <v>0</v>
      </c>
      <c r="T561" t="s">
        <v>44</v>
      </c>
      <c r="U561" t="s">
        <v>34</v>
      </c>
      <c r="V561" t="s">
        <v>34</v>
      </c>
      <c r="W561" t="s">
        <v>33</v>
      </c>
      <c r="X561" t="s">
        <v>33</v>
      </c>
      <c r="Y561" t="s">
        <v>33</v>
      </c>
      <c r="Z561" t="s">
        <v>33</v>
      </c>
      <c r="AA561" t="s">
        <v>33</v>
      </c>
      <c r="AB561" t="s">
        <v>48</v>
      </c>
      <c r="AC561">
        <v>0</v>
      </c>
      <c r="AD561">
        <v>0</v>
      </c>
      <c r="AE561" t="s">
        <v>39</v>
      </c>
      <c r="AF561" t="str">
        <f>_xlfn.XLOOKUP(DermAI_Data[[#This Row],[diagnostic]],Diagnosis_lookup!$A$2:$A$7,Diagnosis_lookup!$B$2:$B$7,"Not Found")</f>
        <v>Actinic keratosis</v>
      </c>
    </row>
    <row r="562" spans="1:32" x14ac:dyDescent="0.25">
      <c r="A562" t="s">
        <v>630</v>
      </c>
      <c r="B562">
        <v>55</v>
      </c>
      <c r="C562" t="s">
        <v>51</v>
      </c>
      <c r="D562" t="s">
        <v>79</v>
      </c>
      <c r="E562" t="s">
        <v>33</v>
      </c>
      <c r="F562" t="s">
        <v>33</v>
      </c>
      <c r="G562" t="s">
        <v>33</v>
      </c>
      <c r="H562" t="s">
        <v>33</v>
      </c>
      <c r="I562" t="s">
        <v>33</v>
      </c>
      <c r="J562" t="s">
        <v>33</v>
      </c>
      <c r="K562" t="s">
        <v>33</v>
      </c>
      <c r="L562" t="s">
        <v>42</v>
      </c>
      <c r="M562" t="s">
        <v>42</v>
      </c>
      <c r="N562">
        <v>4184</v>
      </c>
      <c r="O562">
        <v>0</v>
      </c>
      <c r="P562" t="s">
        <v>81</v>
      </c>
      <c r="Q562">
        <v>0</v>
      </c>
      <c r="R562">
        <v>0</v>
      </c>
      <c r="S562">
        <v>0</v>
      </c>
      <c r="T562" t="s">
        <v>44</v>
      </c>
      <c r="U562" t="s">
        <v>33</v>
      </c>
      <c r="V562" t="s">
        <v>34</v>
      </c>
      <c r="W562" t="s">
        <v>33</v>
      </c>
      <c r="X562" t="s">
        <v>34</v>
      </c>
      <c r="Y562" t="s">
        <v>33</v>
      </c>
      <c r="Z562" t="s">
        <v>34</v>
      </c>
      <c r="AA562" t="s">
        <v>33</v>
      </c>
      <c r="AB562" t="s">
        <v>48</v>
      </c>
      <c r="AC562">
        <v>0</v>
      </c>
      <c r="AD562">
        <v>0</v>
      </c>
      <c r="AE562" t="s">
        <v>39</v>
      </c>
      <c r="AF562" t="str">
        <f>_xlfn.XLOOKUP(DermAI_Data[[#This Row],[diagnostic]],Diagnosis_lookup!$A$2:$A$7,Diagnosis_lookup!$B$2:$B$7,"Not Found")</f>
        <v>Actinic keratosis</v>
      </c>
    </row>
    <row r="563" spans="1:32" x14ac:dyDescent="0.25">
      <c r="A563" t="s">
        <v>631</v>
      </c>
      <c r="B563">
        <v>73</v>
      </c>
      <c r="C563" t="s">
        <v>41</v>
      </c>
      <c r="D563" t="s">
        <v>79</v>
      </c>
      <c r="E563" t="s">
        <v>33</v>
      </c>
      <c r="F563" t="s">
        <v>33</v>
      </c>
      <c r="G563" t="s">
        <v>33</v>
      </c>
      <c r="H563" t="s">
        <v>33</v>
      </c>
      <c r="I563" t="s">
        <v>33</v>
      </c>
      <c r="J563" t="s">
        <v>33</v>
      </c>
      <c r="K563" t="s">
        <v>33</v>
      </c>
      <c r="L563" t="s">
        <v>42</v>
      </c>
      <c r="M563" t="s">
        <v>42</v>
      </c>
      <c r="N563">
        <v>4224</v>
      </c>
      <c r="O563">
        <v>0</v>
      </c>
      <c r="P563" t="s">
        <v>81</v>
      </c>
      <c r="Q563">
        <v>0</v>
      </c>
      <c r="R563">
        <v>0</v>
      </c>
      <c r="S563">
        <v>0</v>
      </c>
      <c r="T563" t="s">
        <v>44</v>
      </c>
      <c r="U563" t="s">
        <v>34</v>
      </c>
      <c r="V563" t="s">
        <v>33</v>
      </c>
      <c r="W563" t="s">
        <v>33</v>
      </c>
      <c r="X563" t="s">
        <v>33</v>
      </c>
      <c r="Y563" t="s">
        <v>33</v>
      </c>
      <c r="Z563" t="s">
        <v>33</v>
      </c>
      <c r="AA563" t="s">
        <v>33</v>
      </c>
      <c r="AB563" t="s">
        <v>48</v>
      </c>
      <c r="AC563">
        <v>0</v>
      </c>
      <c r="AD563">
        <v>0</v>
      </c>
      <c r="AE563" t="s">
        <v>39</v>
      </c>
      <c r="AF563" t="str">
        <f>_xlfn.XLOOKUP(DermAI_Data[[#This Row],[diagnostic]],Diagnosis_lookup!$A$2:$A$7,Diagnosis_lookup!$B$2:$B$7,"Not Found")</f>
        <v>Actinic keratosis</v>
      </c>
    </row>
    <row r="564" spans="1:32" x14ac:dyDescent="0.25">
      <c r="A564" t="s">
        <v>632</v>
      </c>
      <c r="B564">
        <v>63</v>
      </c>
      <c r="C564" t="s">
        <v>41</v>
      </c>
      <c r="D564" t="s">
        <v>79</v>
      </c>
      <c r="E564" t="s">
        <v>33</v>
      </c>
      <c r="F564" t="s">
        <v>33</v>
      </c>
      <c r="G564" t="s">
        <v>33</v>
      </c>
      <c r="H564" t="s">
        <v>33</v>
      </c>
      <c r="I564" t="s">
        <v>33</v>
      </c>
      <c r="J564" t="s">
        <v>33</v>
      </c>
      <c r="K564" t="s">
        <v>33</v>
      </c>
      <c r="L564" t="s">
        <v>42</v>
      </c>
      <c r="M564" t="s">
        <v>42</v>
      </c>
      <c r="N564">
        <v>4229</v>
      </c>
      <c r="O564">
        <v>0</v>
      </c>
      <c r="P564" t="s">
        <v>59</v>
      </c>
      <c r="Q564">
        <v>0</v>
      </c>
      <c r="R564">
        <v>0</v>
      </c>
      <c r="S564">
        <v>0</v>
      </c>
      <c r="T564" t="s">
        <v>44</v>
      </c>
      <c r="U564" t="s">
        <v>34</v>
      </c>
      <c r="V564" t="s">
        <v>34</v>
      </c>
      <c r="W564" t="s">
        <v>33</v>
      </c>
      <c r="X564" t="s">
        <v>33</v>
      </c>
      <c r="Y564" t="s">
        <v>33</v>
      </c>
      <c r="Z564" t="s">
        <v>33</v>
      </c>
      <c r="AA564" t="s">
        <v>33</v>
      </c>
      <c r="AB564" t="s">
        <v>48</v>
      </c>
      <c r="AC564">
        <v>0</v>
      </c>
      <c r="AD564">
        <v>0</v>
      </c>
      <c r="AE564" t="s">
        <v>39</v>
      </c>
      <c r="AF564" t="str">
        <f>_xlfn.XLOOKUP(DermAI_Data[[#This Row],[diagnostic]],Diagnosis_lookup!$A$2:$A$7,Diagnosis_lookup!$B$2:$B$7,"Not Found")</f>
        <v>Actinic keratosis</v>
      </c>
    </row>
    <row r="565" spans="1:32" x14ac:dyDescent="0.25">
      <c r="A565" t="s">
        <v>633</v>
      </c>
      <c r="B565">
        <v>77</v>
      </c>
      <c r="C565" t="s">
        <v>41</v>
      </c>
      <c r="D565" t="s">
        <v>79</v>
      </c>
      <c r="E565" t="s">
        <v>33</v>
      </c>
      <c r="F565" t="s">
        <v>33</v>
      </c>
      <c r="G565" t="s">
        <v>33</v>
      </c>
      <c r="H565" t="s">
        <v>33</v>
      </c>
      <c r="I565" t="s">
        <v>33</v>
      </c>
      <c r="J565" t="s">
        <v>33</v>
      </c>
      <c r="K565" t="s">
        <v>33</v>
      </c>
      <c r="L565" t="s">
        <v>42</v>
      </c>
      <c r="M565" t="s">
        <v>42</v>
      </c>
      <c r="N565">
        <v>4230</v>
      </c>
      <c r="O565">
        <v>0</v>
      </c>
      <c r="P565" t="s">
        <v>36</v>
      </c>
      <c r="Q565">
        <v>0</v>
      </c>
      <c r="R565">
        <v>0</v>
      </c>
      <c r="S565">
        <v>0</v>
      </c>
      <c r="T565" t="s">
        <v>44</v>
      </c>
      <c r="U565" t="s">
        <v>33</v>
      </c>
      <c r="V565" t="s">
        <v>33</v>
      </c>
      <c r="W565" t="s">
        <v>33</v>
      </c>
      <c r="X565" t="s">
        <v>33</v>
      </c>
      <c r="Y565" t="s">
        <v>33</v>
      </c>
      <c r="Z565" t="s">
        <v>33</v>
      </c>
      <c r="AA565" t="s">
        <v>33</v>
      </c>
      <c r="AB565" t="s">
        <v>48</v>
      </c>
      <c r="AC565">
        <v>0</v>
      </c>
      <c r="AD565">
        <v>0</v>
      </c>
      <c r="AE565" t="s">
        <v>39</v>
      </c>
      <c r="AF565" t="str">
        <f>_xlfn.XLOOKUP(DermAI_Data[[#This Row],[diagnostic]],Diagnosis_lookup!$A$2:$A$7,Diagnosis_lookup!$B$2:$B$7,"Not Found")</f>
        <v>Actinic keratosis</v>
      </c>
    </row>
    <row r="566" spans="1:32" x14ac:dyDescent="0.25">
      <c r="A566" t="s">
        <v>634</v>
      </c>
      <c r="B566">
        <v>65</v>
      </c>
      <c r="C566" t="s">
        <v>41</v>
      </c>
      <c r="D566" t="s">
        <v>79</v>
      </c>
      <c r="E566" t="s">
        <v>33</v>
      </c>
      <c r="F566" t="s">
        <v>33</v>
      </c>
      <c r="G566" t="s">
        <v>33</v>
      </c>
      <c r="H566" t="s">
        <v>33</v>
      </c>
      <c r="I566" t="s">
        <v>33</v>
      </c>
      <c r="J566" t="s">
        <v>33</v>
      </c>
      <c r="K566" t="s">
        <v>33</v>
      </c>
      <c r="L566" t="s">
        <v>42</v>
      </c>
      <c r="M566" t="s">
        <v>42</v>
      </c>
      <c r="N566">
        <v>4246</v>
      </c>
      <c r="O566">
        <v>0</v>
      </c>
      <c r="P566" t="s">
        <v>47</v>
      </c>
      <c r="Q566">
        <v>0</v>
      </c>
      <c r="R566">
        <v>0</v>
      </c>
      <c r="S566">
        <v>0</v>
      </c>
      <c r="T566" t="s">
        <v>44</v>
      </c>
      <c r="U566" t="s">
        <v>33</v>
      </c>
      <c r="V566" t="s">
        <v>33</v>
      </c>
      <c r="W566" t="s">
        <v>33</v>
      </c>
      <c r="X566" t="s">
        <v>33</v>
      </c>
      <c r="Y566" t="s">
        <v>33</v>
      </c>
      <c r="Z566" t="s">
        <v>34</v>
      </c>
      <c r="AA566" t="s">
        <v>33</v>
      </c>
      <c r="AB566" t="s">
        <v>38</v>
      </c>
      <c r="AC566">
        <v>0</v>
      </c>
      <c r="AD566">
        <v>0</v>
      </c>
      <c r="AE566" t="s">
        <v>39</v>
      </c>
      <c r="AF566" t="str">
        <f>_xlfn.XLOOKUP(DermAI_Data[[#This Row],[diagnostic]],Diagnosis_lookup!$A$2:$A$7,Diagnosis_lookup!$B$2:$B$7,"Not Found")</f>
        <v>Melanocytic nevus</v>
      </c>
    </row>
    <row r="567" spans="1:32" x14ac:dyDescent="0.25">
      <c r="A567" t="s">
        <v>635</v>
      </c>
      <c r="B567">
        <v>65</v>
      </c>
      <c r="C567" t="s">
        <v>41</v>
      </c>
      <c r="D567" t="s">
        <v>79</v>
      </c>
      <c r="E567" t="s">
        <v>33</v>
      </c>
      <c r="F567" t="s">
        <v>33</v>
      </c>
      <c r="G567" t="s">
        <v>33</v>
      </c>
      <c r="H567" t="s">
        <v>33</v>
      </c>
      <c r="I567" t="s">
        <v>33</v>
      </c>
      <c r="J567" t="s">
        <v>33</v>
      </c>
      <c r="K567" t="s">
        <v>33</v>
      </c>
      <c r="L567" t="s">
        <v>42</v>
      </c>
      <c r="M567" t="s">
        <v>42</v>
      </c>
      <c r="N567">
        <v>4268</v>
      </c>
      <c r="O567">
        <v>0</v>
      </c>
      <c r="P567" t="s">
        <v>47</v>
      </c>
      <c r="Q567">
        <v>0</v>
      </c>
      <c r="R567">
        <v>0</v>
      </c>
      <c r="S567">
        <v>0</v>
      </c>
      <c r="T567" t="s">
        <v>44</v>
      </c>
      <c r="U567" t="s">
        <v>34</v>
      </c>
      <c r="V567" t="s">
        <v>33</v>
      </c>
      <c r="W567" t="s">
        <v>33</v>
      </c>
      <c r="X567" t="s">
        <v>33</v>
      </c>
      <c r="Y567" t="s">
        <v>33</v>
      </c>
      <c r="Z567" t="s">
        <v>33</v>
      </c>
      <c r="AA567" t="s">
        <v>33</v>
      </c>
      <c r="AB567" t="s">
        <v>48</v>
      </c>
      <c r="AC567">
        <v>0</v>
      </c>
      <c r="AD567">
        <v>0</v>
      </c>
      <c r="AE567" t="s">
        <v>39</v>
      </c>
      <c r="AF567" t="str">
        <f>_xlfn.XLOOKUP(DermAI_Data[[#This Row],[diagnostic]],Diagnosis_lookup!$A$2:$A$7,Diagnosis_lookup!$B$2:$B$7,"Not Found")</f>
        <v>Actinic keratosis</v>
      </c>
    </row>
    <row r="568" spans="1:32" x14ac:dyDescent="0.25">
      <c r="A568" t="s">
        <v>636</v>
      </c>
      <c r="B568">
        <v>72</v>
      </c>
      <c r="C568" t="s">
        <v>41</v>
      </c>
      <c r="D568" t="s">
        <v>79</v>
      </c>
      <c r="E568" t="s">
        <v>33</v>
      </c>
      <c r="F568" t="s">
        <v>33</v>
      </c>
      <c r="G568" t="s">
        <v>33</v>
      </c>
      <c r="H568" t="s">
        <v>33</v>
      </c>
      <c r="I568" t="s">
        <v>33</v>
      </c>
      <c r="J568" t="s">
        <v>33</v>
      </c>
      <c r="K568" t="s">
        <v>33</v>
      </c>
      <c r="L568" t="s">
        <v>42</v>
      </c>
      <c r="M568" t="s">
        <v>42</v>
      </c>
      <c r="N568">
        <v>4280</v>
      </c>
      <c r="O568">
        <v>0</v>
      </c>
      <c r="P568" t="s">
        <v>43</v>
      </c>
      <c r="Q568">
        <v>0</v>
      </c>
      <c r="R568">
        <v>0</v>
      </c>
      <c r="S568">
        <v>0</v>
      </c>
      <c r="T568" t="s">
        <v>44</v>
      </c>
      <c r="U568" t="s">
        <v>34</v>
      </c>
      <c r="V568" t="s">
        <v>33</v>
      </c>
      <c r="W568" t="s">
        <v>33</v>
      </c>
      <c r="X568" t="s">
        <v>33</v>
      </c>
      <c r="Y568" t="s">
        <v>33</v>
      </c>
      <c r="Z568" t="s">
        <v>33</v>
      </c>
      <c r="AA568" t="s">
        <v>33</v>
      </c>
      <c r="AB568" t="s">
        <v>48</v>
      </c>
      <c r="AC568">
        <v>0</v>
      </c>
      <c r="AD568">
        <v>0</v>
      </c>
      <c r="AE568" t="s">
        <v>39</v>
      </c>
      <c r="AF568" t="str">
        <f>_xlfn.XLOOKUP(DermAI_Data[[#This Row],[diagnostic]],Diagnosis_lookup!$A$2:$A$7,Diagnosis_lookup!$B$2:$B$7,"Not Found")</f>
        <v>Actinic keratosis</v>
      </c>
    </row>
    <row r="569" spans="1:32" x14ac:dyDescent="0.25">
      <c r="A569" t="s">
        <v>637</v>
      </c>
      <c r="B569">
        <v>58</v>
      </c>
      <c r="C569" t="s">
        <v>51</v>
      </c>
      <c r="D569" t="s">
        <v>79</v>
      </c>
      <c r="E569" t="s">
        <v>33</v>
      </c>
      <c r="F569" t="s">
        <v>33</v>
      </c>
      <c r="G569" t="s">
        <v>33</v>
      </c>
      <c r="H569" t="s">
        <v>33</v>
      </c>
      <c r="I569" t="s">
        <v>33</v>
      </c>
      <c r="J569" t="s">
        <v>33</v>
      </c>
      <c r="K569" t="s">
        <v>33</v>
      </c>
      <c r="L569" t="s">
        <v>42</v>
      </c>
      <c r="M569" t="s">
        <v>42</v>
      </c>
      <c r="N569">
        <v>4290</v>
      </c>
      <c r="O569">
        <v>0</v>
      </c>
      <c r="P569" t="s">
        <v>47</v>
      </c>
      <c r="Q569">
        <v>0</v>
      </c>
      <c r="R569">
        <v>0</v>
      </c>
      <c r="S569">
        <v>0</v>
      </c>
      <c r="T569" t="s">
        <v>44</v>
      </c>
      <c r="U569" t="s">
        <v>34</v>
      </c>
      <c r="V569" t="s">
        <v>34</v>
      </c>
      <c r="W569" t="s">
        <v>33</v>
      </c>
      <c r="X569" t="s">
        <v>33</v>
      </c>
      <c r="Y569" t="s">
        <v>33</v>
      </c>
      <c r="Z569" t="s">
        <v>34</v>
      </c>
      <c r="AA569" t="s">
        <v>33</v>
      </c>
      <c r="AB569" t="s">
        <v>48</v>
      </c>
      <c r="AC569">
        <v>0</v>
      </c>
      <c r="AD569">
        <v>0</v>
      </c>
      <c r="AE569" t="s">
        <v>39</v>
      </c>
      <c r="AF569" t="str">
        <f>_xlfn.XLOOKUP(DermAI_Data[[#This Row],[diagnostic]],Diagnosis_lookup!$A$2:$A$7,Diagnosis_lookup!$B$2:$B$7,"Not Found")</f>
        <v>Actinic keratosis</v>
      </c>
    </row>
    <row r="570" spans="1:32" x14ac:dyDescent="0.25">
      <c r="A570" t="s">
        <v>638</v>
      </c>
      <c r="B570">
        <v>67</v>
      </c>
      <c r="C570" t="s">
        <v>41</v>
      </c>
      <c r="D570" t="s">
        <v>79</v>
      </c>
      <c r="E570" t="s">
        <v>33</v>
      </c>
      <c r="F570" t="s">
        <v>33</v>
      </c>
      <c r="G570" t="s">
        <v>33</v>
      </c>
      <c r="H570" t="s">
        <v>33</v>
      </c>
      <c r="I570" t="s">
        <v>33</v>
      </c>
      <c r="J570" t="s">
        <v>33</v>
      </c>
      <c r="K570" t="s">
        <v>33</v>
      </c>
      <c r="L570" t="s">
        <v>42</v>
      </c>
      <c r="M570" t="s">
        <v>42</v>
      </c>
      <c r="N570">
        <v>4298</v>
      </c>
      <c r="O570">
        <v>0</v>
      </c>
      <c r="P570" t="s">
        <v>47</v>
      </c>
      <c r="Q570">
        <v>0</v>
      </c>
      <c r="R570">
        <v>0</v>
      </c>
      <c r="S570">
        <v>0</v>
      </c>
      <c r="T570" t="s">
        <v>44</v>
      </c>
      <c r="U570" t="s">
        <v>34</v>
      </c>
      <c r="V570" t="s">
        <v>33</v>
      </c>
      <c r="W570" t="s">
        <v>33</v>
      </c>
      <c r="X570" t="s">
        <v>33</v>
      </c>
      <c r="Y570" t="s">
        <v>33</v>
      </c>
      <c r="Z570" t="s">
        <v>33</v>
      </c>
      <c r="AA570" t="s">
        <v>33</v>
      </c>
      <c r="AB570" t="s">
        <v>48</v>
      </c>
      <c r="AC570">
        <v>0</v>
      </c>
      <c r="AD570">
        <v>0</v>
      </c>
      <c r="AE570" t="s">
        <v>39</v>
      </c>
      <c r="AF570" t="str">
        <f>_xlfn.XLOOKUP(DermAI_Data[[#This Row],[diagnostic]],Diagnosis_lookup!$A$2:$A$7,Diagnosis_lookup!$B$2:$B$7,"Not Found")</f>
        <v>Actinic keratosis</v>
      </c>
    </row>
    <row r="571" spans="1:32" x14ac:dyDescent="0.25">
      <c r="A571" t="s">
        <v>639</v>
      </c>
      <c r="B571">
        <v>54</v>
      </c>
      <c r="C571" t="s">
        <v>51</v>
      </c>
      <c r="D571" t="s">
        <v>79</v>
      </c>
      <c r="E571" t="s">
        <v>33</v>
      </c>
      <c r="F571" t="s">
        <v>33</v>
      </c>
      <c r="G571" t="s">
        <v>33</v>
      </c>
      <c r="H571" t="s">
        <v>33</v>
      </c>
      <c r="I571" t="s">
        <v>33</v>
      </c>
      <c r="J571" t="s">
        <v>33</v>
      </c>
      <c r="K571" t="s">
        <v>33</v>
      </c>
      <c r="L571" t="s">
        <v>42</v>
      </c>
      <c r="M571" t="s">
        <v>42</v>
      </c>
      <c r="N571">
        <v>4301</v>
      </c>
      <c r="O571">
        <v>0</v>
      </c>
      <c r="P571" t="s">
        <v>66</v>
      </c>
      <c r="Q571">
        <v>0</v>
      </c>
      <c r="R571">
        <v>0</v>
      </c>
      <c r="S571">
        <v>0</v>
      </c>
      <c r="T571" t="s">
        <v>44</v>
      </c>
      <c r="U571" t="s">
        <v>34</v>
      </c>
      <c r="V571" t="s">
        <v>34</v>
      </c>
      <c r="W571" t="s">
        <v>33</v>
      </c>
      <c r="X571" t="s">
        <v>33</v>
      </c>
      <c r="Y571" t="s">
        <v>33</v>
      </c>
      <c r="Z571" t="s">
        <v>34</v>
      </c>
      <c r="AA571" t="s">
        <v>33</v>
      </c>
      <c r="AB571" t="s">
        <v>38</v>
      </c>
      <c r="AC571">
        <v>0</v>
      </c>
      <c r="AD571">
        <v>0</v>
      </c>
      <c r="AE571" t="s">
        <v>39</v>
      </c>
      <c r="AF571" t="str">
        <f>_xlfn.XLOOKUP(DermAI_Data[[#This Row],[diagnostic]],Diagnosis_lookup!$A$2:$A$7,Diagnosis_lookup!$B$2:$B$7,"Not Found")</f>
        <v>Melanocytic nevus</v>
      </c>
    </row>
    <row r="572" spans="1:32" x14ac:dyDescent="0.25">
      <c r="A572" t="s">
        <v>640</v>
      </c>
      <c r="B572">
        <v>72</v>
      </c>
      <c r="C572" t="s">
        <v>41</v>
      </c>
      <c r="D572" t="s">
        <v>32</v>
      </c>
      <c r="E572" t="s">
        <v>33</v>
      </c>
      <c r="F572" t="s">
        <v>33</v>
      </c>
      <c r="G572" t="s">
        <v>33</v>
      </c>
      <c r="H572" t="s">
        <v>33</v>
      </c>
      <c r="I572" t="s">
        <v>33</v>
      </c>
      <c r="J572" t="s">
        <v>33</v>
      </c>
      <c r="K572" t="s">
        <v>33</v>
      </c>
      <c r="L572" t="s">
        <v>42</v>
      </c>
      <c r="M572" t="s">
        <v>42</v>
      </c>
      <c r="N572">
        <v>4308</v>
      </c>
      <c r="O572">
        <v>0</v>
      </c>
      <c r="P572" t="s">
        <v>47</v>
      </c>
      <c r="Q572">
        <v>0</v>
      </c>
      <c r="R572">
        <v>0</v>
      </c>
      <c r="S572">
        <v>0</v>
      </c>
      <c r="T572" t="s">
        <v>44</v>
      </c>
      <c r="U572" t="s">
        <v>33</v>
      </c>
      <c r="V572" t="s">
        <v>33</v>
      </c>
      <c r="W572" t="s">
        <v>33</v>
      </c>
      <c r="X572" t="s">
        <v>33</v>
      </c>
      <c r="Y572" t="s">
        <v>33</v>
      </c>
      <c r="Z572" t="s">
        <v>33</v>
      </c>
      <c r="AA572" t="s">
        <v>33</v>
      </c>
      <c r="AB572" t="s">
        <v>48</v>
      </c>
      <c r="AC572">
        <v>0</v>
      </c>
      <c r="AD572">
        <v>0</v>
      </c>
      <c r="AE572" t="s">
        <v>39</v>
      </c>
      <c r="AF572" t="str">
        <f>_xlfn.XLOOKUP(DermAI_Data[[#This Row],[diagnostic]],Diagnosis_lookup!$A$2:$A$7,Diagnosis_lookup!$B$2:$B$7,"Not Found")</f>
        <v>Actinic keratosis</v>
      </c>
    </row>
    <row r="573" spans="1:32" x14ac:dyDescent="0.25">
      <c r="A573" t="s">
        <v>641</v>
      </c>
      <c r="B573">
        <v>74</v>
      </c>
      <c r="C573" t="s">
        <v>41</v>
      </c>
      <c r="D573" t="s">
        <v>32</v>
      </c>
      <c r="E573" t="s">
        <v>33</v>
      </c>
      <c r="F573" t="s">
        <v>33</v>
      </c>
      <c r="G573" t="s">
        <v>33</v>
      </c>
      <c r="H573" t="s">
        <v>33</v>
      </c>
      <c r="I573" t="s">
        <v>33</v>
      </c>
      <c r="J573" t="s">
        <v>33</v>
      </c>
      <c r="K573" t="s">
        <v>33</v>
      </c>
      <c r="L573" t="s">
        <v>42</v>
      </c>
      <c r="M573" t="s">
        <v>42</v>
      </c>
      <c r="N573">
        <v>4323</v>
      </c>
      <c r="O573">
        <v>0</v>
      </c>
      <c r="P573" t="s">
        <v>36</v>
      </c>
      <c r="Q573">
        <v>0</v>
      </c>
      <c r="R573">
        <v>0</v>
      </c>
      <c r="S573">
        <v>0</v>
      </c>
      <c r="T573" t="s">
        <v>44</v>
      </c>
      <c r="U573" t="s">
        <v>33</v>
      </c>
      <c r="V573" t="s">
        <v>34</v>
      </c>
      <c r="W573" t="s">
        <v>33</v>
      </c>
      <c r="X573" t="s">
        <v>33</v>
      </c>
      <c r="Y573" t="s">
        <v>33</v>
      </c>
      <c r="Z573" t="s">
        <v>34</v>
      </c>
      <c r="AA573" t="s">
        <v>33</v>
      </c>
      <c r="AB573" t="s">
        <v>45</v>
      </c>
      <c r="AC573">
        <v>0</v>
      </c>
      <c r="AD573">
        <v>0</v>
      </c>
      <c r="AE573" t="s">
        <v>39</v>
      </c>
      <c r="AF573" t="str">
        <f>_xlfn.XLOOKUP(DermAI_Data[[#This Row],[diagnostic]],Diagnosis_lookup!$A$2:$A$7,Diagnosis_lookup!$B$2:$B$7,"Not Found")</f>
        <v>Seborreic keratosis</v>
      </c>
    </row>
    <row r="574" spans="1:32" x14ac:dyDescent="0.25">
      <c r="A574" t="s">
        <v>642</v>
      </c>
      <c r="B574">
        <v>86</v>
      </c>
      <c r="C574" t="s">
        <v>41</v>
      </c>
      <c r="D574" t="s">
        <v>32</v>
      </c>
      <c r="E574" t="s">
        <v>33</v>
      </c>
      <c r="F574" t="s">
        <v>33</v>
      </c>
      <c r="G574" t="s">
        <v>33</v>
      </c>
      <c r="H574" t="s">
        <v>33</v>
      </c>
      <c r="I574" t="s">
        <v>33</v>
      </c>
      <c r="J574" t="s">
        <v>33</v>
      </c>
      <c r="K574" t="s">
        <v>33</v>
      </c>
      <c r="L574" t="s">
        <v>42</v>
      </c>
      <c r="M574" t="s">
        <v>42</v>
      </c>
      <c r="N574">
        <v>4333</v>
      </c>
      <c r="O574">
        <v>0</v>
      </c>
      <c r="P574" t="s">
        <v>53</v>
      </c>
      <c r="Q574">
        <v>0</v>
      </c>
      <c r="R574">
        <v>0</v>
      </c>
      <c r="S574">
        <v>0</v>
      </c>
      <c r="T574" t="s">
        <v>44</v>
      </c>
      <c r="U574" t="s">
        <v>34</v>
      </c>
      <c r="V574" t="s">
        <v>33</v>
      </c>
      <c r="W574" t="s">
        <v>33</v>
      </c>
      <c r="X574" t="s">
        <v>33</v>
      </c>
      <c r="Y574" t="s">
        <v>33</v>
      </c>
      <c r="Z574" t="s">
        <v>34</v>
      </c>
      <c r="AA574" t="s">
        <v>33</v>
      </c>
      <c r="AB574" t="s">
        <v>45</v>
      </c>
      <c r="AC574">
        <v>0</v>
      </c>
      <c r="AD574">
        <v>0</v>
      </c>
      <c r="AE574" t="s">
        <v>39</v>
      </c>
      <c r="AF574" t="str">
        <f>_xlfn.XLOOKUP(DermAI_Data[[#This Row],[diagnostic]],Diagnosis_lookup!$A$2:$A$7,Diagnosis_lookup!$B$2:$B$7,"Not Found")</f>
        <v>Seborreic keratosis</v>
      </c>
    </row>
    <row r="575" spans="1:32" x14ac:dyDescent="0.25">
      <c r="A575" t="s">
        <v>643</v>
      </c>
      <c r="B575">
        <v>51</v>
      </c>
      <c r="C575" t="s">
        <v>51</v>
      </c>
      <c r="D575" t="s">
        <v>32</v>
      </c>
      <c r="E575" t="s">
        <v>33</v>
      </c>
      <c r="F575" t="s">
        <v>33</v>
      </c>
      <c r="G575" t="s">
        <v>33</v>
      </c>
      <c r="H575" t="s">
        <v>33</v>
      </c>
      <c r="I575" t="s">
        <v>33</v>
      </c>
      <c r="J575" t="s">
        <v>33</v>
      </c>
      <c r="K575" t="s">
        <v>33</v>
      </c>
      <c r="L575" t="s">
        <v>42</v>
      </c>
      <c r="M575" t="s">
        <v>42</v>
      </c>
      <c r="N575">
        <v>4348</v>
      </c>
      <c r="O575">
        <v>0</v>
      </c>
      <c r="P575" t="s">
        <v>63</v>
      </c>
      <c r="Q575">
        <v>0</v>
      </c>
      <c r="R575">
        <v>0</v>
      </c>
      <c r="S575">
        <v>0</v>
      </c>
      <c r="T575" t="s">
        <v>44</v>
      </c>
      <c r="U575" t="s">
        <v>33</v>
      </c>
      <c r="V575" t="s">
        <v>33</v>
      </c>
      <c r="W575" t="s">
        <v>33</v>
      </c>
      <c r="X575" t="s">
        <v>33</v>
      </c>
      <c r="Y575" t="s">
        <v>33</v>
      </c>
      <c r="Z575" t="s">
        <v>34</v>
      </c>
      <c r="AA575" t="s">
        <v>33</v>
      </c>
      <c r="AB575" t="s">
        <v>45</v>
      </c>
      <c r="AC575">
        <v>0</v>
      </c>
      <c r="AD575">
        <v>0</v>
      </c>
      <c r="AE575" t="s">
        <v>39</v>
      </c>
      <c r="AF575" t="str">
        <f>_xlfn.XLOOKUP(DermAI_Data[[#This Row],[diagnostic]],Diagnosis_lookup!$A$2:$A$7,Diagnosis_lookup!$B$2:$B$7,"Not Found")</f>
        <v>Seborreic keratosis</v>
      </c>
    </row>
    <row r="576" spans="1:32" x14ac:dyDescent="0.25">
      <c r="A576" t="s">
        <v>644</v>
      </c>
      <c r="B576">
        <v>71</v>
      </c>
      <c r="C576" t="s">
        <v>41</v>
      </c>
      <c r="D576" t="s">
        <v>32</v>
      </c>
      <c r="E576" t="s">
        <v>33</v>
      </c>
      <c r="F576" t="s">
        <v>33</v>
      </c>
      <c r="G576" t="s">
        <v>33</v>
      </c>
      <c r="H576" t="s">
        <v>33</v>
      </c>
      <c r="I576" t="s">
        <v>33</v>
      </c>
      <c r="J576" t="s">
        <v>33</v>
      </c>
      <c r="K576" t="s">
        <v>33</v>
      </c>
      <c r="L576" t="s">
        <v>42</v>
      </c>
      <c r="M576" t="s">
        <v>42</v>
      </c>
      <c r="N576">
        <v>4350</v>
      </c>
      <c r="O576">
        <v>0</v>
      </c>
      <c r="P576" t="s">
        <v>47</v>
      </c>
      <c r="Q576">
        <v>0</v>
      </c>
      <c r="R576">
        <v>0</v>
      </c>
      <c r="S576">
        <v>0</v>
      </c>
      <c r="T576" t="s">
        <v>44</v>
      </c>
      <c r="U576" t="s">
        <v>33</v>
      </c>
      <c r="V576" t="s">
        <v>33</v>
      </c>
      <c r="W576" t="s">
        <v>33</v>
      </c>
      <c r="X576" t="s">
        <v>33</v>
      </c>
      <c r="Y576" t="s">
        <v>33</v>
      </c>
      <c r="Z576" t="s">
        <v>33</v>
      </c>
      <c r="AA576" t="s">
        <v>33</v>
      </c>
      <c r="AB576" t="s">
        <v>48</v>
      </c>
      <c r="AC576">
        <v>0</v>
      </c>
      <c r="AD576">
        <v>0</v>
      </c>
      <c r="AE576" t="s">
        <v>39</v>
      </c>
      <c r="AF576" t="str">
        <f>_xlfn.XLOOKUP(DermAI_Data[[#This Row],[diagnostic]],Diagnosis_lookup!$A$2:$A$7,Diagnosis_lookup!$B$2:$B$7,"Not Found")</f>
        <v>Actinic keratosis</v>
      </c>
    </row>
    <row r="577" spans="1:32" x14ac:dyDescent="0.25">
      <c r="A577" t="s">
        <v>645</v>
      </c>
      <c r="B577">
        <v>58</v>
      </c>
      <c r="C577" t="s">
        <v>51</v>
      </c>
      <c r="D577" t="s">
        <v>32</v>
      </c>
      <c r="E577" t="s">
        <v>33</v>
      </c>
      <c r="F577" t="s">
        <v>33</v>
      </c>
      <c r="G577" t="s">
        <v>33</v>
      </c>
      <c r="H577" t="s">
        <v>33</v>
      </c>
      <c r="I577" t="s">
        <v>33</v>
      </c>
      <c r="J577" t="s">
        <v>33</v>
      </c>
      <c r="K577" t="s">
        <v>33</v>
      </c>
      <c r="L577" t="s">
        <v>42</v>
      </c>
      <c r="M577" t="s">
        <v>42</v>
      </c>
      <c r="N577">
        <v>4356</v>
      </c>
      <c r="O577">
        <v>0</v>
      </c>
      <c r="P577" t="s">
        <v>47</v>
      </c>
      <c r="Q577">
        <v>0</v>
      </c>
      <c r="R577">
        <v>0</v>
      </c>
      <c r="S577">
        <v>0</v>
      </c>
      <c r="T577" t="s">
        <v>44</v>
      </c>
      <c r="U577" t="s">
        <v>34</v>
      </c>
      <c r="V577" t="s">
        <v>33</v>
      </c>
      <c r="W577" t="s">
        <v>33</v>
      </c>
      <c r="X577" t="s">
        <v>33</v>
      </c>
      <c r="Y577" t="s">
        <v>33</v>
      </c>
      <c r="Z577" t="s">
        <v>33</v>
      </c>
      <c r="AA577" t="s">
        <v>33</v>
      </c>
      <c r="AB577" t="s">
        <v>48</v>
      </c>
      <c r="AC577">
        <v>0</v>
      </c>
      <c r="AD577">
        <v>0</v>
      </c>
      <c r="AE577" t="s">
        <v>39</v>
      </c>
      <c r="AF577" t="str">
        <f>_xlfn.XLOOKUP(DermAI_Data[[#This Row],[diagnostic]],Diagnosis_lookup!$A$2:$A$7,Diagnosis_lookup!$B$2:$B$7,"Not Found")</f>
        <v>Actinic keratosis</v>
      </c>
    </row>
    <row r="578" spans="1:32" x14ac:dyDescent="0.25">
      <c r="A578" t="s">
        <v>646</v>
      </c>
      <c r="B578">
        <v>78</v>
      </c>
      <c r="C578" t="s">
        <v>41</v>
      </c>
      <c r="D578" t="s">
        <v>32</v>
      </c>
      <c r="E578" t="s">
        <v>33</v>
      </c>
      <c r="F578" t="s">
        <v>33</v>
      </c>
      <c r="G578" t="s">
        <v>33</v>
      </c>
      <c r="H578" t="s">
        <v>33</v>
      </c>
      <c r="I578" t="s">
        <v>33</v>
      </c>
      <c r="J578" t="s">
        <v>33</v>
      </c>
      <c r="K578" t="s">
        <v>33</v>
      </c>
      <c r="L578" t="s">
        <v>42</v>
      </c>
      <c r="M578" t="s">
        <v>42</v>
      </c>
      <c r="N578">
        <v>4360</v>
      </c>
      <c r="O578">
        <v>0</v>
      </c>
      <c r="P578" t="s">
        <v>36</v>
      </c>
      <c r="Q578">
        <v>0</v>
      </c>
      <c r="R578">
        <v>0</v>
      </c>
      <c r="S578">
        <v>0</v>
      </c>
      <c r="T578" t="s">
        <v>44</v>
      </c>
      <c r="U578" t="s">
        <v>33</v>
      </c>
      <c r="V578" t="s">
        <v>33</v>
      </c>
      <c r="W578" t="s">
        <v>33</v>
      </c>
      <c r="X578" t="s">
        <v>33</v>
      </c>
      <c r="Y578" t="s">
        <v>33</v>
      </c>
      <c r="Z578" t="s">
        <v>34</v>
      </c>
      <c r="AA578" t="s">
        <v>33</v>
      </c>
      <c r="AB578" t="s">
        <v>45</v>
      </c>
      <c r="AC578">
        <v>0</v>
      </c>
      <c r="AD578">
        <v>0</v>
      </c>
      <c r="AE578" t="s">
        <v>39</v>
      </c>
      <c r="AF578" t="str">
        <f>_xlfn.XLOOKUP(DermAI_Data[[#This Row],[diagnostic]],Diagnosis_lookup!$A$2:$A$7,Diagnosis_lookup!$B$2:$B$7,"Not Found")</f>
        <v>Seborreic keratosis</v>
      </c>
    </row>
    <row r="579" spans="1:32" x14ac:dyDescent="0.25">
      <c r="A579" t="s">
        <v>647</v>
      </c>
      <c r="B579">
        <v>79</v>
      </c>
      <c r="C579" t="s">
        <v>41</v>
      </c>
      <c r="D579" t="s">
        <v>32</v>
      </c>
      <c r="E579" t="s">
        <v>33</v>
      </c>
      <c r="F579" t="s">
        <v>33</v>
      </c>
      <c r="G579" t="s">
        <v>33</v>
      </c>
      <c r="H579" t="s">
        <v>33</v>
      </c>
      <c r="I579" t="s">
        <v>33</v>
      </c>
      <c r="J579" t="s">
        <v>33</v>
      </c>
      <c r="K579" t="s">
        <v>33</v>
      </c>
      <c r="L579" t="s">
        <v>42</v>
      </c>
      <c r="M579" t="s">
        <v>42</v>
      </c>
      <c r="N579">
        <v>4364</v>
      </c>
      <c r="O579">
        <v>0</v>
      </c>
      <c r="P579" t="s">
        <v>36</v>
      </c>
      <c r="Q579">
        <v>0</v>
      </c>
      <c r="R579">
        <v>0</v>
      </c>
      <c r="S579">
        <v>0</v>
      </c>
      <c r="T579" t="s">
        <v>44</v>
      </c>
      <c r="U579" t="s">
        <v>34</v>
      </c>
      <c r="V579" t="s">
        <v>34</v>
      </c>
      <c r="W579" t="s">
        <v>33</v>
      </c>
      <c r="X579" t="s">
        <v>33</v>
      </c>
      <c r="Y579" t="s">
        <v>33</v>
      </c>
      <c r="Z579" t="s">
        <v>34</v>
      </c>
      <c r="AA579" t="s">
        <v>33</v>
      </c>
      <c r="AB579" t="s">
        <v>45</v>
      </c>
      <c r="AC579">
        <v>0</v>
      </c>
      <c r="AD579">
        <v>0</v>
      </c>
      <c r="AE579" t="s">
        <v>39</v>
      </c>
      <c r="AF579" t="str">
        <f>_xlfn.XLOOKUP(DermAI_Data[[#This Row],[diagnostic]],Diagnosis_lookup!$A$2:$A$7,Diagnosis_lookup!$B$2:$B$7,"Not Found")</f>
        <v>Seborreic keratosis</v>
      </c>
    </row>
    <row r="580" spans="1:32" x14ac:dyDescent="0.25">
      <c r="A580" t="s">
        <v>648</v>
      </c>
      <c r="B580">
        <v>47</v>
      </c>
      <c r="C580" t="s">
        <v>51</v>
      </c>
      <c r="D580" t="s">
        <v>32</v>
      </c>
      <c r="E580" t="s">
        <v>33</v>
      </c>
      <c r="F580" t="s">
        <v>34</v>
      </c>
      <c r="G580" t="s">
        <v>34</v>
      </c>
      <c r="H580" t="s">
        <v>33</v>
      </c>
      <c r="I580" t="s">
        <v>34</v>
      </c>
      <c r="J580" t="s">
        <v>34</v>
      </c>
      <c r="K580" t="s">
        <v>34</v>
      </c>
      <c r="L580" t="s">
        <v>52</v>
      </c>
      <c r="M580" t="s">
        <v>52</v>
      </c>
      <c r="N580">
        <v>312</v>
      </c>
      <c r="O580">
        <v>2</v>
      </c>
      <c r="P580" t="s">
        <v>66</v>
      </c>
      <c r="Q580">
        <v>13</v>
      </c>
      <c r="R580">
        <v>11</v>
      </c>
      <c r="S580">
        <v>12</v>
      </c>
      <c r="T580" t="s">
        <v>54</v>
      </c>
      <c r="U580" t="s">
        <v>34</v>
      </c>
      <c r="V580" t="s">
        <v>33</v>
      </c>
      <c r="W580" t="s">
        <v>34</v>
      </c>
      <c r="X580" t="s">
        <v>33</v>
      </c>
      <c r="Y580" t="s">
        <v>34</v>
      </c>
      <c r="Z580" t="s">
        <v>33</v>
      </c>
      <c r="AA580" t="s">
        <v>34</v>
      </c>
      <c r="AB580" t="s">
        <v>55</v>
      </c>
      <c r="AC580">
        <v>1</v>
      </c>
      <c r="AD580">
        <v>12</v>
      </c>
      <c r="AE580" t="s">
        <v>56</v>
      </c>
      <c r="AF580" t="str">
        <f>_xlfn.XLOOKUP(DermAI_Data[[#This Row],[diagnostic]],Diagnosis_lookup!$A$2:$A$7,Diagnosis_lookup!$B$2:$B$7,"Not Found")</f>
        <v>Basal cell carcinoma</v>
      </c>
    </row>
    <row r="581" spans="1:32" x14ac:dyDescent="0.25">
      <c r="A581" t="s">
        <v>649</v>
      </c>
      <c r="B581">
        <v>69</v>
      </c>
      <c r="C581" t="s">
        <v>41</v>
      </c>
      <c r="D581" t="s">
        <v>32</v>
      </c>
      <c r="E581" t="s">
        <v>33</v>
      </c>
      <c r="F581" t="s">
        <v>33</v>
      </c>
      <c r="G581" t="s">
        <v>33</v>
      </c>
      <c r="H581" t="s">
        <v>33</v>
      </c>
      <c r="I581" t="s">
        <v>33</v>
      </c>
      <c r="J581" t="s">
        <v>33</v>
      </c>
      <c r="K581" t="s">
        <v>33</v>
      </c>
      <c r="L581" t="s">
        <v>42</v>
      </c>
      <c r="M581" t="s">
        <v>42</v>
      </c>
      <c r="N581">
        <v>4395</v>
      </c>
      <c r="O581">
        <v>0</v>
      </c>
      <c r="P581" t="s">
        <v>36</v>
      </c>
      <c r="Q581">
        <v>0</v>
      </c>
      <c r="R581">
        <v>0</v>
      </c>
      <c r="S581">
        <v>0</v>
      </c>
      <c r="T581" t="s">
        <v>44</v>
      </c>
      <c r="U581" t="s">
        <v>34</v>
      </c>
      <c r="V581" t="s">
        <v>34</v>
      </c>
      <c r="W581" t="s">
        <v>33</v>
      </c>
      <c r="X581" t="s">
        <v>34</v>
      </c>
      <c r="Y581" t="s">
        <v>33</v>
      </c>
      <c r="Z581" t="s">
        <v>33</v>
      </c>
      <c r="AA581" t="s">
        <v>33</v>
      </c>
      <c r="AB581" t="s">
        <v>48</v>
      </c>
      <c r="AC581">
        <v>0</v>
      </c>
      <c r="AD581">
        <v>0</v>
      </c>
      <c r="AE581" t="s">
        <v>39</v>
      </c>
      <c r="AF581" t="str">
        <f>_xlfn.XLOOKUP(DermAI_Data[[#This Row],[diagnostic]],Diagnosis_lookup!$A$2:$A$7,Diagnosis_lookup!$B$2:$B$7,"Not Found")</f>
        <v>Actinic keratosis</v>
      </c>
    </row>
    <row r="582" spans="1:32" x14ac:dyDescent="0.25">
      <c r="A582" t="s">
        <v>650</v>
      </c>
      <c r="B582">
        <v>22</v>
      </c>
      <c r="C582" t="s">
        <v>31</v>
      </c>
      <c r="D582" t="s">
        <v>32</v>
      </c>
      <c r="E582" t="s">
        <v>33</v>
      </c>
      <c r="F582" t="s">
        <v>33</v>
      </c>
      <c r="G582" t="s">
        <v>33</v>
      </c>
      <c r="H582" t="s">
        <v>33</v>
      </c>
      <c r="I582" t="s">
        <v>33</v>
      </c>
      <c r="J582" t="s">
        <v>33</v>
      </c>
      <c r="K582" t="s">
        <v>33</v>
      </c>
      <c r="L582" t="s">
        <v>42</v>
      </c>
      <c r="M582" t="s">
        <v>42</v>
      </c>
      <c r="N582">
        <v>4397</v>
      </c>
      <c r="O582">
        <v>0</v>
      </c>
      <c r="P582" t="s">
        <v>81</v>
      </c>
      <c r="Q582">
        <v>0</v>
      </c>
      <c r="R582">
        <v>0</v>
      </c>
      <c r="S582">
        <v>0</v>
      </c>
      <c r="T582" t="s">
        <v>44</v>
      </c>
      <c r="U582" t="s">
        <v>33</v>
      </c>
      <c r="V582" t="s">
        <v>34</v>
      </c>
      <c r="W582" t="s">
        <v>33</v>
      </c>
      <c r="X582" t="s">
        <v>34</v>
      </c>
      <c r="Y582" t="s">
        <v>33</v>
      </c>
      <c r="Z582" t="s">
        <v>33</v>
      </c>
      <c r="AA582" t="s">
        <v>33</v>
      </c>
      <c r="AB582" t="s">
        <v>38</v>
      </c>
      <c r="AC582">
        <v>0</v>
      </c>
      <c r="AD582">
        <v>0</v>
      </c>
      <c r="AE582" t="s">
        <v>39</v>
      </c>
      <c r="AF582" t="str">
        <f>_xlfn.XLOOKUP(DermAI_Data[[#This Row],[diagnostic]],Diagnosis_lookup!$A$2:$A$7,Diagnosis_lookup!$B$2:$B$7,"Not Found")</f>
        <v>Melanocytic nevus</v>
      </c>
    </row>
    <row r="583" spans="1:32" x14ac:dyDescent="0.25">
      <c r="A583" t="s">
        <v>651</v>
      </c>
      <c r="B583">
        <v>88</v>
      </c>
      <c r="C583" t="s">
        <v>41</v>
      </c>
      <c r="D583" t="s">
        <v>32</v>
      </c>
      <c r="E583" t="s">
        <v>33</v>
      </c>
      <c r="F583" t="s">
        <v>33</v>
      </c>
      <c r="G583" t="s">
        <v>33</v>
      </c>
      <c r="H583" t="s">
        <v>33</v>
      </c>
      <c r="I583" t="s">
        <v>33</v>
      </c>
      <c r="J583" t="s">
        <v>33</v>
      </c>
      <c r="K583" t="s">
        <v>33</v>
      </c>
      <c r="L583" t="s">
        <v>42</v>
      </c>
      <c r="M583" t="s">
        <v>42</v>
      </c>
      <c r="N583">
        <v>4413</v>
      </c>
      <c r="O583">
        <v>0</v>
      </c>
      <c r="P583" t="s">
        <v>59</v>
      </c>
      <c r="Q583">
        <v>0</v>
      </c>
      <c r="R583">
        <v>0</v>
      </c>
      <c r="S583">
        <v>0</v>
      </c>
      <c r="T583" t="s">
        <v>44</v>
      </c>
      <c r="U583" t="s">
        <v>33</v>
      </c>
      <c r="V583" t="s">
        <v>34</v>
      </c>
      <c r="W583" t="s">
        <v>33</v>
      </c>
      <c r="X583" t="s">
        <v>33</v>
      </c>
      <c r="Y583" t="s">
        <v>33</v>
      </c>
      <c r="Z583" t="s">
        <v>34</v>
      </c>
      <c r="AA583" t="s">
        <v>33</v>
      </c>
      <c r="AB583" t="s">
        <v>45</v>
      </c>
      <c r="AC583">
        <v>0</v>
      </c>
      <c r="AD583">
        <v>0</v>
      </c>
      <c r="AE583" t="s">
        <v>39</v>
      </c>
      <c r="AF583" t="str">
        <f>_xlfn.XLOOKUP(DermAI_Data[[#This Row],[diagnostic]],Diagnosis_lookup!$A$2:$A$7,Diagnosis_lookup!$B$2:$B$7,"Not Found")</f>
        <v>Seborreic keratosis</v>
      </c>
    </row>
    <row r="584" spans="1:32" x14ac:dyDescent="0.25">
      <c r="A584" t="s">
        <v>652</v>
      </c>
      <c r="B584">
        <v>53</v>
      </c>
      <c r="C584" t="s">
        <v>51</v>
      </c>
      <c r="D584" t="s">
        <v>32</v>
      </c>
      <c r="E584" t="s">
        <v>33</v>
      </c>
      <c r="F584" t="s">
        <v>33</v>
      </c>
      <c r="G584" t="s">
        <v>33</v>
      </c>
      <c r="H584" t="s">
        <v>33</v>
      </c>
      <c r="I584" t="s">
        <v>33</v>
      </c>
      <c r="J584" t="s">
        <v>33</v>
      </c>
      <c r="K584" t="s">
        <v>33</v>
      </c>
      <c r="L584" t="s">
        <v>42</v>
      </c>
      <c r="M584" t="s">
        <v>42</v>
      </c>
      <c r="N584">
        <v>4417</v>
      </c>
      <c r="O584">
        <v>0</v>
      </c>
      <c r="P584" t="s">
        <v>36</v>
      </c>
      <c r="Q584">
        <v>0</v>
      </c>
      <c r="R584">
        <v>0</v>
      </c>
      <c r="S584">
        <v>0</v>
      </c>
      <c r="T584" t="s">
        <v>44</v>
      </c>
      <c r="U584" t="s">
        <v>33</v>
      </c>
      <c r="V584" t="s">
        <v>34</v>
      </c>
      <c r="W584" t="s">
        <v>33</v>
      </c>
      <c r="X584" t="s">
        <v>33</v>
      </c>
      <c r="Y584" t="s">
        <v>33</v>
      </c>
      <c r="Z584" t="s">
        <v>34</v>
      </c>
      <c r="AA584" t="s">
        <v>33</v>
      </c>
      <c r="AB584" t="s">
        <v>45</v>
      </c>
      <c r="AC584">
        <v>0</v>
      </c>
      <c r="AD584">
        <v>0</v>
      </c>
      <c r="AE584" t="s">
        <v>39</v>
      </c>
      <c r="AF584" t="str">
        <f>_xlfn.XLOOKUP(DermAI_Data[[#This Row],[diagnostic]],Diagnosis_lookup!$A$2:$A$7,Diagnosis_lookup!$B$2:$B$7,"Not Found")</f>
        <v>Seborreic keratosis</v>
      </c>
    </row>
    <row r="585" spans="1:32" x14ac:dyDescent="0.25">
      <c r="A585" t="s">
        <v>653</v>
      </c>
      <c r="B585">
        <v>73</v>
      </c>
      <c r="C585" t="s">
        <v>41</v>
      </c>
      <c r="D585" t="s">
        <v>32</v>
      </c>
      <c r="E585" t="s">
        <v>33</v>
      </c>
      <c r="F585" t="s">
        <v>33</v>
      </c>
      <c r="G585" t="s">
        <v>33</v>
      </c>
      <c r="H585" t="s">
        <v>33</v>
      </c>
      <c r="I585" t="s">
        <v>33</v>
      </c>
      <c r="J585" t="s">
        <v>33</v>
      </c>
      <c r="K585" t="s">
        <v>33</v>
      </c>
      <c r="L585" t="s">
        <v>42</v>
      </c>
      <c r="M585" t="s">
        <v>42</v>
      </c>
      <c r="N585">
        <v>4424</v>
      </c>
      <c r="O585">
        <v>0</v>
      </c>
      <c r="P585" t="s">
        <v>63</v>
      </c>
      <c r="Q585">
        <v>0</v>
      </c>
      <c r="R585">
        <v>0</v>
      </c>
      <c r="S585">
        <v>0</v>
      </c>
      <c r="T585" t="s">
        <v>44</v>
      </c>
      <c r="U585" t="s">
        <v>34</v>
      </c>
      <c r="V585" t="s">
        <v>33</v>
      </c>
      <c r="W585" t="s">
        <v>33</v>
      </c>
      <c r="X585" t="s">
        <v>33</v>
      </c>
      <c r="Y585" t="s">
        <v>33</v>
      </c>
      <c r="Z585" t="s">
        <v>33</v>
      </c>
      <c r="AA585" t="s">
        <v>33</v>
      </c>
      <c r="AB585" t="s">
        <v>48</v>
      </c>
      <c r="AC585">
        <v>0</v>
      </c>
      <c r="AD585">
        <v>0</v>
      </c>
      <c r="AE585" t="s">
        <v>39</v>
      </c>
      <c r="AF585" t="str">
        <f>_xlfn.XLOOKUP(DermAI_Data[[#This Row],[diagnostic]],Diagnosis_lookup!$A$2:$A$7,Diagnosis_lookup!$B$2:$B$7,"Not Found")</f>
        <v>Actinic keratosis</v>
      </c>
    </row>
    <row r="586" spans="1:32" x14ac:dyDescent="0.25">
      <c r="A586" t="s">
        <v>654</v>
      </c>
      <c r="B586">
        <v>80</v>
      </c>
      <c r="C586" t="s">
        <v>41</v>
      </c>
      <c r="D586" t="s">
        <v>32</v>
      </c>
      <c r="E586" t="s">
        <v>34</v>
      </c>
      <c r="F586" t="s">
        <v>33</v>
      </c>
      <c r="G586" t="s">
        <v>34</v>
      </c>
      <c r="H586" t="s">
        <v>33</v>
      </c>
      <c r="I586" t="s">
        <v>33</v>
      </c>
      <c r="J586" t="s">
        <v>34</v>
      </c>
      <c r="K586" t="s">
        <v>34</v>
      </c>
      <c r="L586" t="s">
        <v>615</v>
      </c>
      <c r="M586" t="s">
        <v>615</v>
      </c>
      <c r="N586">
        <v>3951</v>
      </c>
      <c r="O586">
        <v>3</v>
      </c>
      <c r="P586" t="s">
        <v>66</v>
      </c>
      <c r="Q586">
        <v>15</v>
      </c>
      <c r="R586">
        <v>12</v>
      </c>
      <c r="S586">
        <v>13.5</v>
      </c>
      <c r="T586" t="s">
        <v>54</v>
      </c>
      <c r="U586" t="s">
        <v>33</v>
      </c>
      <c r="V586" t="s">
        <v>33</v>
      </c>
      <c r="W586" t="s">
        <v>33</v>
      </c>
      <c r="X586" t="s">
        <v>33</v>
      </c>
      <c r="Y586" t="s">
        <v>33</v>
      </c>
      <c r="Z586" t="s">
        <v>33</v>
      </c>
      <c r="AA586" t="s">
        <v>33</v>
      </c>
      <c r="AB586" t="s">
        <v>48</v>
      </c>
      <c r="AC586">
        <v>0</v>
      </c>
      <c r="AD586">
        <v>13.5</v>
      </c>
      <c r="AE586" t="s">
        <v>39</v>
      </c>
      <c r="AF586" t="str">
        <f>_xlfn.XLOOKUP(DermAI_Data[[#This Row],[diagnostic]],Diagnosis_lookup!$A$2:$A$7,Diagnosis_lookup!$B$2:$B$7,"Not Found")</f>
        <v>Actinic keratosis</v>
      </c>
    </row>
    <row r="587" spans="1:32" x14ac:dyDescent="0.25">
      <c r="A587" t="s">
        <v>655</v>
      </c>
      <c r="B587">
        <v>58</v>
      </c>
      <c r="C587" t="s">
        <v>51</v>
      </c>
      <c r="D587" t="s">
        <v>32</v>
      </c>
      <c r="E587" t="s">
        <v>33</v>
      </c>
      <c r="F587" t="s">
        <v>33</v>
      </c>
      <c r="G587" t="s">
        <v>33</v>
      </c>
      <c r="H587" t="s">
        <v>33</v>
      </c>
      <c r="I587" t="s">
        <v>33</v>
      </c>
      <c r="J587" t="s">
        <v>33</v>
      </c>
      <c r="K587" t="s">
        <v>33</v>
      </c>
      <c r="L587" t="s">
        <v>42</v>
      </c>
      <c r="M587" t="s">
        <v>42</v>
      </c>
      <c r="N587">
        <v>4430</v>
      </c>
      <c r="O587">
        <v>0</v>
      </c>
      <c r="P587" t="s">
        <v>63</v>
      </c>
      <c r="Q587">
        <v>0</v>
      </c>
      <c r="R587">
        <v>0</v>
      </c>
      <c r="S587">
        <v>0</v>
      </c>
      <c r="T587" t="s">
        <v>44</v>
      </c>
      <c r="U587" t="s">
        <v>33</v>
      </c>
      <c r="V587" t="s">
        <v>33</v>
      </c>
      <c r="W587" t="s">
        <v>33</v>
      </c>
      <c r="X587" t="s">
        <v>33</v>
      </c>
      <c r="Y587" t="s">
        <v>33</v>
      </c>
      <c r="Z587" t="s">
        <v>33</v>
      </c>
      <c r="AA587" t="s">
        <v>33</v>
      </c>
      <c r="AB587" t="s">
        <v>48</v>
      </c>
      <c r="AC587">
        <v>0</v>
      </c>
      <c r="AD587">
        <v>0</v>
      </c>
      <c r="AE587" t="s">
        <v>39</v>
      </c>
      <c r="AF587" t="str">
        <f>_xlfn.XLOOKUP(DermAI_Data[[#This Row],[diagnostic]],Diagnosis_lookup!$A$2:$A$7,Diagnosis_lookup!$B$2:$B$7,"Not Found")</f>
        <v>Actinic keratosis</v>
      </c>
    </row>
    <row r="588" spans="1:32" x14ac:dyDescent="0.25">
      <c r="A588" t="s">
        <v>656</v>
      </c>
      <c r="B588">
        <v>57</v>
      </c>
      <c r="C588" t="s">
        <v>51</v>
      </c>
      <c r="D588" t="s">
        <v>32</v>
      </c>
      <c r="E588" t="s">
        <v>33</v>
      </c>
      <c r="F588" t="s">
        <v>33</v>
      </c>
      <c r="G588" t="s">
        <v>33</v>
      </c>
      <c r="H588" t="s">
        <v>33</v>
      </c>
      <c r="I588" t="s">
        <v>33</v>
      </c>
      <c r="J588" t="s">
        <v>33</v>
      </c>
      <c r="K588" t="s">
        <v>33</v>
      </c>
      <c r="L588" t="s">
        <v>42</v>
      </c>
      <c r="M588" t="s">
        <v>42</v>
      </c>
      <c r="N588">
        <v>4433</v>
      </c>
      <c r="O588">
        <v>0</v>
      </c>
      <c r="P588" t="s">
        <v>36</v>
      </c>
      <c r="Q588">
        <v>0</v>
      </c>
      <c r="R588">
        <v>0</v>
      </c>
      <c r="S588">
        <v>0</v>
      </c>
      <c r="T588" t="s">
        <v>44</v>
      </c>
      <c r="U588" t="s">
        <v>33</v>
      </c>
      <c r="V588" t="s">
        <v>34</v>
      </c>
      <c r="W588" t="s">
        <v>33</v>
      </c>
      <c r="X588" t="s">
        <v>33</v>
      </c>
      <c r="Y588" t="s">
        <v>33</v>
      </c>
      <c r="Z588" t="s">
        <v>34</v>
      </c>
      <c r="AA588" t="s">
        <v>33</v>
      </c>
      <c r="AB588" t="s">
        <v>48</v>
      </c>
      <c r="AC588">
        <v>0</v>
      </c>
      <c r="AD588">
        <v>0</v>
      </c>
      <c r="AE588" t="s">
        <v>39</v>
      </c>
      <c r="AF588" t="str">
        <f>_xlfn.XLOOKUP(DermAI_Data[[#This Row],[diagnostic]],Diagnosis_lookup!$A$2:$A$7,Diagnosis_lookup!$B$2:$B$7,"Not Found")</f>
        <v>Actinic keratosis</v>
      </c>
    </row>
    <row r="589" spans="1:32" x14ac:dyDescent="0.25">
      <c r="A589" t="s">
        <v>657</v>
      </c>
      <c r="B589">
        <v>66</v>
      </c>
      <c r="C589" t="s">
        <v>41</v>
      </c>
      <c r="D589" t="s">
        <v>32</v>
      </c>
      <c r="E589" t="s">
        <v>33</v>
      </c>
      <c r="F589" t="s">
        <v>33</v>
      </c>
      <c r="G589" t="s">
        <v>33</v>
      </c>
      <c r="H589" t="s">
        <v>33</v>
      </c>
      <c r="I589" t="s">
        <v>33</v>
      </c>
      <c r="J589" t="s">
        <v>33</v>
      </c>
      <c r="K589" t="s">
        <v>33</v>
      </c>
      <c r="L589" t="s">
        <v>42</v>
      </c>
      <c r="M589" t="s">
        <v>42</v>
      </c>
      <c r="N589">
        <v>4459</v>
      </c>
      <c r="O589">
        <v>0</v>
      </c>
      <c r="P589" t="s">
        <v>36</v>
      </c>
      <c r="Q589">
        <v>0</v>
      </c>
      <c r="R589">
        <v>0</v>
      </c>
      <c r="S589">
        <v>0</v>
      </c>
      <c r="T589" t="s">
        <v>44</v>
      </c>
      <c r="U589" t="s">
        <v>33</v>
      </c>
      <c r="V589" t="s">
        <v>33</v>
      </c>
      <c r="W589" t="s">
        <v>33</v>
      </c>
      <c r="X589" t="s">
        <v>33</v>
      </c>
      <c r="Y589" t="s">
        <v>33</v>
      </c>
      <c r="Z589" t="s">
        <v>33</v>
      </c>
      <c r="AA589" t="s">
        <v>33</v>
      </c>
      <c r="AB589" t="s">
        <v>48</v>
      </c>
      <c r="AC589">
        <v>0</v>
      </c>
      <c r="AD589">
        <v>0</v>
      </c>
      <c r="AE589" t="s">
        <v>39</v>
      </c>
      <c r="AF589" t="str">
        <f>_xlfn.XLOOKUP(DermAI_Data[[#This Row],[diagnostic]],Diagnosis_lookup!$A$2:$A$7,Diagnosis_lookup!$B$2:$B$7,"Not Found")</f>
        <v>Actinic keratosis</v>
      </c>
    </row>
    <row r="590" spans="1:32" x14ac:dyDescent="0.25">
      <c r="A590" t="s">
        <v>658</v>
      </c>
      <c r="B590">
        <v>43</v>
      </c>
      <c r="C590" t="s">
        <v>58</v>
      </c>
      <c r="D590" t="s">
        <v>32</v>
      </c>
      <c r="E590" t="s">
        <v>33</v>
      </c>
      <c r="F590" t="s">
        <v>33</v>
      </c>
      <c r="G590" t="s">
        <v>33</v>
      </c>
      <c r="H590" t="s">
        <v>33</v>
      </c>
      <c r="I590" t="s">
        <v>33</v>
      </c>
      <c r="J590" t="s">
        <v>33</v>
      </c>
      <c r="K590" t="s">
        <v>33</v>
      </c>
      <c r="L590" t="s">
        <v>42</v>
      </c>
      <c r="M590" t="s">
        <v>42</v>
      </c>
      <c r="N590">
        <v>4463</v>
      </c>
      <c r="O590">
        <v>0</v>
      </c>
      <c r="P590" t="s">
        <v>81</v>
      </c>
      <c r="Q590">
        <v>0</v>
      </c>
      <c r="R590">
        <v>0</v>
      </c>
      <c r="S590">
        <v>0</v>
      </c>
      <c r="T590" t="s">
        <v>44</v>
      </c>
      <c r="U590" t="s">
        <v>33</v>
      </c>
      <c r="V590" t="s">
        <v>33</v>
      </c>
      <c r="W590" t="s">
        <v>33</v>
      </c>
      <c r="X590" t="s">
        <v>33</v>
      </c>
      <c r="Y590" t="s">
        <v>34</v>
      </c>
      <c r="Z590" t="s">
        <v>34</v>
      </c>
      <c r="AA590" t="s">
        <v>33</v>
      </c>
      <c r="AB590" t="s">
        <v>48</v>
      </c>
      <c r="AC590">
        <v>0</v>
      </c>
      <c r="AD590">
        <v>0</v>
      </c>
      <c r="AE590" t="s">
        <v>39</v>
      </c>
      <c r="AF590" t="str">
        <f>_xlfn.XLOOKUP(DermAI_Data[[#This Row],[diagnostic]],Diagnosis_lookup!$A$2:$A$7,Diagnosis_lookup!$B$2:$B$7,"Not Found")</f>
        <v>Actinic keratosis</v>
      </c>
    </row>
    <row r="591" spans="1:32" x14ac:dyDescent="0.25">
      <c r="A591" t="s">
        <v>659</v>
      </c>
      <c r="B591">
        <v>61</v>
      </c>
      <c r="C591" t="s">
        <v>41</v>
      </c>
      <c r="D591" t="s">
        <v>32</v>
      </c>
      <c r="E591" t="s">
        <v>33</v>
      </c>
      <c r="F591" t="s">
        <v>33</v>
      </c>
      <c r="G591" t="s">
        <v>33</v>
      </c>
      <c r="H591" t="s">
        <v>33</v>
      </c>
      <c r="I591" t="s">
        <v>33</v>
      </c>
      <c r="J591" t="s">
        <v>33</v>
      </c>
      <c r="K591" t="s">
        <v>33</v>
      </c>
      <c r="L591" t="s">
        <v>42</v>
      </c>
      <c r="M591" t="s">
        <v>42</v>
      </c>
      <c r="N591">
        <v>4480</v>
      </c>
      <c r="O591">
        <v>0</v>
      </c>
      <c r="P591" t="s">
        <v>145</v>
      </c>
      <c r="Q591">
        <v>0</v>
      </c>
      <c r="R591">
        <v>0</v>
      </c>
      <c r="S591">
        <v>0</v>
      </c>
      <c r="T591" t="s">
        <v>44</v>
      </c>
      <c r="U591" t="s">
        <v>34</v>
      </c>
      <c r="V591" t="s">
        <v>34</v>
      </c>
      <c r="W591" t="s">
        <v>33</v>
      </c>
      <c r="X591" t="s">
        <v>33</v>
      </c>
      <c r="Y591" t="s">
        <v>33</v>
      </c>
      <c r="Z591" t="s">
        <v>34</v>
      </c>
      <c r="AA591" t="s">
        <v>33</v>
      </c>
      <c r="AB591" t="s">
        <v>48</v>
      </c>
      <c r="AC591">
        <v>0</v>
      </c>
      <c r="AD591">
        <v>0</v>
      </c>
      <c r="AE591" t="s">
        <v>39</v>
      </c>
      <c r="AF591" t="str">
        <f>_xlfn.XLOOKUP(DermAI_Data[[#This Row],[diagnostic]],Diagnosis_lookup!$A$2:$A$7,Diagnosis_lookup!$B$2:$B$7,"Not Found")</f>
        <v>Actinic keratosis</v>
      </c>
    </row>
    <row r="592" spans="1:32" x14ac:dyDescent="0.25">
      <c r="A592" t="s">
        <v>660</v>
      </c>
      <c r="B592">
        <v>66</v>
      </c>
      <c r="C592" t="s">
        <v>41</v>
      </c>
      <c r="D592" t="s">
        <v>32</v>
      </c>
      <c r="E592" t="s">
        <v>33</v>
      </c>
      <c r="F592" t="s">
        <v>33</v>
      </c>
      <c r="G592" t="s">
        <v>33</v>
      </c>
      <c r="H592" t="s">
        <v>33</v>
      </c>
      <c r="I592" t="s">
        <v>34</v>
      </c>
      <c r="J592" t="s">
        <v>33</v>
      </c>
      <c r="K592" t="s">
        <v>33</v>
      </c>
      <c r="L592" t="s">
        <v>52</v>
      </c>
      <c r="M592" t="s">
        <v>52</v>
      </c>
      <c r="N592">
        <v>314</v>
      </c>
      <c r="O592">
        <v>2</v>
      </c>
      <c r="P592" t="s">
        <v>36</v>
      </c>
      <c r="Q592">
        <v>7</v>
      </c>
      <c r="R592">
        <v>7</v>
      </c>
      <c r="S592">
        <v>7</v>
      </c>
      <c r="T592" t="s">
        <v>37</v>
      </c>
      <c r="U592" t="s">
        <v>34</v>
      </c>
      <c r="V592" t="s">
        <v>34</v>
      </c>
      <c r="W592" t="s">
        <v>33</v>
      </c>
      <c r="X592" t="s">
        <v>33</v>
      </c>
      <c r="Y592" t="s">
        <v>34</v>
      </c>
      <c r="Z592" t="s">
        <v>34</v>
      </c>
      <c r="AA592" t="s">
        <v>34</v>
      </c>
      <c r="AB592" t="s">
        <v>55</v>
      </c>
      <c r="AC592">
        <v>1</v>
      </c>
      <c r="AD592">
        <v>7</v>
      </c>
      <c r="AE592" t="s">
        <v>56</v>
      </c>
      <c r="AF592" t="str">
        <f>_xlfn.XLOOKUP(DermAI_Data[[#This Row],[diagnostic]],Diagnosis_lookup!$A$2:$A$7,Diagnosis_lookup!$B$2:$B$7,"Not Found")</f>
        <v>Basal cell carcinoma</v>
      </c>
    </row>
    <row r="593" spans="1:32" x14ac:dyDescent="0.25">
      <c r="A593" t="s">
        <v>661</v>
      </c>
      <c r="B593">
        <v>13</v>
      </c>
      <c r="C593" t="s">
        <v>31</v>
      </c>
      <c r="D593" t="s">
        <v>32</v>
      </c>
      <c r="E593" t="s">
        <v>33</v>
      </c>
      <c r="F593" t="s">
        <v>33</v>
      </c>
      <c r="G593" t="s">
        <v>33</v>
      </c>
      <c r="H593" t="s">
        <v>33</v>
      </c>
      <c r="I593" t="s">
        <v>33</v>
      </c>
      <c r="J593" t="s">
        <v>33</v>
      </c>
      <c r="K593" t="s">
        <v>33</v>
      </c>
      <c r="L593" t="s">
        <v>42</v>
      </c>
      <c r="M593" t="s">
        <v>42</v>
      </c>
      <c r="N593">
        <v>4484</v>
      </c>
      <c r="O593">
        <v>0</v>
      </c>
      <c r="P593" t="s">
        <v>53</v>
      </c>
      <c r="Q593">
        <v>0</v>
      </c>
      <c r="R593">
        <v>0</v>
      </c>
      <c r="S593">
        <v>0</v>
      </c>
      <c r="T593" t="s">
        <v>44</v>
      </c>
      <c r="U593" t="s">
        <v>33</v>
      </c>
      <c r="V593" t="s">
        <v>34</v>
      </c>
      <c r="W593" t="s">
        <v>33</v>
      </c>
      <c r="X593" t="s">
        <v>33</v>
      </c>
      <c r="Y593" t="s">
        <v>33</v>
      </c>
      <c r="Z593" t="s">
        <v>33</v>
      </c>
      <c r="AA593" t="s">
        <v>33</v>
      </c>
      <c r="AB593" t="s">
        <v>38</v>
      </c>
      <c r="AC593">
        <v>0</v>
      </c>
      <c r="AD593">
        <v>0</v>
      </c>
      <c r="AE593" t="s">
        <v>39</v>
      </c>
      <c r="AF593" t="str">
        <f>_xlfn.XLOOKUP(DermAI_Data[[#This Row],[diagnostic]],Diagnosis_lookup!$A$2:$A$7,Diagnosis_lookup!$B$2:$B$7,"Not Found")</f>
        <v>Melanocytic nevus</v>
      </c>
    </row>
    <row r="594" spans="1:32" x14ac:dyDescent="0.25">
      <c r="A594" t="s">
        <v>662</v>
      </c>
      <c r="B594">
        <v>61</v>
      </c>
      <c r="C594" t="s">
        <v>41</v>
      </c>
      <c r="D594" t="s">
        <v>32</v>
      </c>
      <c r="E594" t="s">
        <v>33</v>
      </c>
      <c r="F594" t="s">
        <v>33</v>
      </c>
      <c r="G594" t="s">
        <v>33</v>
      </c>
      <c r="H594" t="s">
        <v>33</v>
      </c>
      <c r="I594" t="s">
        <v>33</v>
      </c>
      <c r="J594" t="s">
        <v>33</v>
      </c>
      <c r="K594" t="s">
        <v>33</v>
      </c>
      <c r="L594" t="s">
        <v>42</v>
      </c>
      <c r="M594" t="s">
        <v>42</v>
      </c>
      <c r="N594">
        <v>4488</v>
      </c>
      <c r="O594">
        <v>0</v>
      </c>
      <c r="P594" t="s">
        <v>47</v>
      </c>
      <c r="Q594">
        <v>0</v>
      </c>
      <c r="R594">
        <v>0</v>
      </c>
      <c r="S594">
        <v>0</v>
      </c>
      <c r="T594" t="s">
        <v>44</v>
      </c>
      <c r="U594" t="s">
        <v>33</v>
      </c>
      <c r="V594" t="s">
        <v>33</v>
      </c>
      <c r="W594" t="s">
        <v>33</v>
      </c>
      <c r="X594" t="s">
        <v>33</v>
      </c>
      <c r="Y594" t="s">
        <v>33</v>
      </c>
      <c r="Z594" t="s">
        <v>33</v>
      </c>
      <c r="AA594" t="s">
        <v>33</v>
      </c>
      <c r="AB594" t="s">
        <v>48</v>
      </c>
      <c r="AC594">
        <v>0</v>
      </c>
      <c r="AD594">
        <v>0</v>
      </c>
      <c r="AE594" t="s">
        <v>39</v>
      </c>
      <c r="AF594" t="str">
        <f>_xlfn.XLOOKUP(DermAI_Data[[#This Row],[diagnostic]],Diagnosis_lookup!$A$2:$A$7,Diagnosis_lookup!$B$2:$B$7,"Not Found")</f>
        <v>Actinic keratosis</v>
      </c>
    </row>
    <row r="595" spans="1:32" x14ac:dyDescent="0.25">
      <c r="A595" t="s">
        <v>663</v>
      </c>
      <c r="B595">
        <v>46</v>
      </c>
      <c r="C595" t="s">
        <v>51</v>
      </c>
      <c r="D595" t="s">
        <v>32</v>
      </c>
      <c r="E595" t="s">
        <v>33</v>
      </c>
      <c r="F595" t="s">
        <v>33</v>
      </c>
      <c r="G595" t="s">
        <v>33</v>
      </c>
      <c r="H595" t="s">
        <v>33</v>
      </c>
      <c r="I595" t="s">
        <v>33</v>
      </c>
      <c r="J595" t="s">
        <v>33</v>
      </c>
      <c r="K595" t="s">
        <v>33</v>
      </c>
      <c r="L595" t="s">
        <v>42</v>
      </c>
      <c r="M595" t="s">
        <v>42</v>
      </c>
      <c r="N595">
        <v>4491</v>
      </c>
      <c r="O595">
        <v>0</v>
      </c>
      <c r="P595" t="s">
        <v>36</v>
      </c>
      <c r="Q595">
        <v>0</v>
      </c>
      <c r="R595">
        <v>0</v>
      </c>
      <c r="S595">
        <v>0</v>
      </c>
      <c r="T595" t="s">
        <v>44</v>
      </c>
      <c r="U595" t="s">
        <v>34</v>
      </c>
      <c r="V595" t="s">
        <v>33</v>
      </c>
      <c r="W595" t="s">
        <v>33</v>
      </c>
      <c r="X595" t="s">
        <v>33</v>
      </c>
      <c r="Y595" t="s">
        <v>33</v>
      </c>
      <c r="Z595" t="s">
        <v>33</v>
      </c>
      <c r="AA595" t="s">
        <v>33</v>
      </c>
      <c r="AB595" t="s">
        <v>48</v>
      </c>
      <c r="AC595">
        <v>0</v>
      </c>
      <c r="AD595">
        <v>0</v>
      </c>
      <c r="AE595" t="s">
        <v>39</v>
      </c>
      <c r="AF595" t="str">
        <f>_xlfn.XLOOKUP(DermAI_Data[[#This Row],[diagnostic]],Diagnosis_lookup!$A$2:$A$7,Diagnosis_lookup!$B$2:$B$7,"Not Found")</f>
        <v>Actinic keratosis</v>
      </c>
    </row>
    <row r="596" spans="1:32" x14ac:dyDescent="0.25">
      <c r="A596" t="s">
        <v>664</v>
      </c>
      <c r="B596">
        <v>63</v>
      </c>
      <c r="C596" t="s">
        <v>41</v>
      </c>
      <c r="D596" t="s">
        <v>32</v>
      </c>
      <c r="E596" t="s">
        <v>33</v>
      </c>
      <c r="F596" t="s">
        <v>33</v>
      </c>
      <c r="G596" t="s">
        <v>33</v>
      </c>
      <c r="H596" t="s">
        <v>33</v>
      </c>
      <c r="I596" t="s">
        <v>33</v>
      </c>
      <c r="J596" t="s">
        <v>33</v>
      </c>
      <c r="K596" t="s">
        <v>33</v>
      </c>
      <c r="L596" t="s">
        <v>42</v>
      </c>
      <c r="M596" t="s">
        <v>42</v>
      </c>
      <c r="N596">
        <v>4506</v>
      </c>
      <c r="O596">
        <v>0</v>
      </c>
      <c r="P596" t="s">
        <v>36</v>
      </c>
      <c r="Q596">
        <v>0</v>
      </c>
      <c r="R596">
        <v>0</v>
      </c>
      <c r="S596">
        <v>0</v>
      </c>
      <c r="T596" t="s">
        <v>44</v>
      </c>
      <c r="U596" t="s">
        <v>33</v>
      </c>
      <c r="V596" t="s">
        <v>34</v>
      </c>
      <c r="W596" t="s">
        <v>33</v>
      </c>
      <c r="X596" t="s">
        <v>33</v>
      </c>
      <c r="Y596" t="s">
        <v>33</v>
      </c>
      <c r="Z596" t="s">
        <v>33</v>
      </c>
      <c r="AA596" t="s">
        <v>33</v>
      </c>
      <c r="AB596" t="s">
        <v>45</v>
      </c>
      <c r="AC596">
        <v>0</v>
      </c>
      <c r="AD596">
        <v>0</v>
      </c>
      <c r="AE596" t="s">
        <v>39</v>
      </c>
      <c r="AF596" t="str">
        <f>_xlfn.XLOOKUP(DermAI_Data[[#This Row],[diagnostic]],Diagnosis_lookup!$A$2:$A$7,Diagnosis_lookup!$B$2:$B$7,"Not Found")</f>
        <v>Seborreic keratosis</v>
      </c>
    </row>
    <row r="597" spans="1:32" x14ac:dyDescent="0.25">
      <c r="A597" t="s">
        <v>665</v>
      </c>
      <c r="B597">
        <v>9</v>
      </c>
      <c r="C597" t="s">
        <v>31</v>
      </c>
      <c r="D597" t="s">
        <v>32</v>
      </c>
      <c r="E597" t="s">
        <v>33</v>
      </c>
      <c r="F597" t="s">
        <v>33</v>
      </c>
      <c r="G597" t="s">
        <v>33</v>
      </c>
      <c r="H597" t="s">
        <v>33</v>
      </c>
      <c r="I597" t="s">
        <v>33</v>
      </c>
      <c r="J597" t="s">
        <v>33</v>
      </c>
      <c r="K597" t="s">
        <v>33</v>
      </c>
      <c r="L597" t="s">
        <v>42</v>
      </c>
      <c r="M597" t="s">
        <v>42</v>
      </c>
      <c r="N597">
        <v>4524</v>
      </c>
      <c r="O597">
        <v>0</v>
      </c>
      <c r="P597" t="s">
        <v>66</v>
      </c>
      <c r="Q597">
        <v>0</v>
      </c>
      <c r="R597">
        <v>0</v>
      </c>
      <c r="S597">
        <v>0</v>
      </c>
      <c r="T597" t="s">
        <v>44</v>
      </c>
      <c r="U597" t="s">
        <v>33</v>
      </c>
      <c r="V597" t="s">
        <v>33</v>
      </c>
      <c r="W597" t="s">
        <v>33</v>
      </c>
      <c r="X597" t="s">
        <v>33</v>
      </c>
      <c r="Y597" t="s">
        <v>33</v>
      </c>
      <c r="Z597" t="s">
        <v>33</v>
      </c>
      <c r="AA597" t="s">
        <v>33</v>
      </c>
      <c r="AB597" t="s">
        <v>38</v>
      </c>
      <c r="AC597">
        <v>0</v>
      </c>
      <c r="AD597">
        <v>0</v>
      </c>
      <c r="AE597" t="s">
        <v>39</v>
      </c>
      <c r="AF597" t="str">
        <f>_xlfn.XLOOKUP(DermAI_Data[[#This Row],[diagnostic]],Diagnosis_lookup!$A$2:$A$7,Diagnosis_lookup!$B$2:$B$7,"Not Found")</f>
        <v>Melanocytic nevus</v>
      </c>
    </row>
    <row r="598" spans="1:32" x14ac:dyDescent="0.25">
      <c r="A598" t="s">
        <v>666</v>
      </c>
      <c r="B598">
        <v>68</v>
      </c>
      <c r="C598" t="s">
        <v>41</v>
      </c>
      <c r="D598" t="s">
        <v>32</v>
      </c>
      <c r="E598" t="s">
        <v>33</v>
      </c>
      <c r="F598" t="s">
        <v>33</v>
      </c>
      <c r="G598" t="s">
        <v>33</v>
      </c>
      <c r="H598" t="s">
        <v>33</v>
      </c>
      <c r="I598" t="s">
        <v>33</v>
      </c>
      <c r="J598" t="s">
        <v>33</v>
      </c>
      <c r="K598" t="s">
        <v>33</v>
      </c>
      <c r="L598" t="s">
        <v>42</v>
      </c>
      <c r="M598" t="s">
        <v>42</v>
      </c>
      <c r="N598">
        <v>4529</v>
      </c>
      <c r="O598">
        <v>0</v>
      </c>
      <c r="P598" t="s">
        <v>36</v>
      </c>
      <c r="Q598">
        <v>0</v>
      </c>
      <c r="R598">
        <v>0</v>
      </c>
      <c r="S598">
        <v>0</v>
      </c>
      <c r="T598" t="s">
        <v>44</v>
      </c>
      <c r="U598" t="s">
        <v>33</v>
      </c>
      <c r="V598" t="s">
        <v>34</v>
      </c>
      <c r="W598" t="s">
        <v>33</v>
      </c>
      <c r="X598" t="s">
        <v>33</v>
      </c>
      <c r="Y598" t="s">
        <v>33</v>
      </c>
      <c r="Z598" t="s">
        <v>33</v>
      </c>
      <c r="AA598" t="s">
        <v>33</v>
      </c>
      <c r="AB598" t="s">
        <v>48</v>
      </c>
      <c r="AC598">
        <v>0</v>
      </c>
      <c r="AD598">
        <v>0</v>
      </c>
      <c r="AE598" t="s">
        <v>39</v>
      </c>
      <c r="AF598" t="str">
        <f>_xlfn.XLOOKUP(DermAI_Data[[#This Row],[diagnostic]],Diagnosis_lookup!$A$2:$A$7,Diagnosis_lookup!$B$2:$B$7,"Not Found")</f>
        <v>Actinic keratosis</v>
      </c>
    </row>
    <row r="599" spans="1:32" x14ac:dyDescent="0.25">
      <c r="A599" t="s">
        <v>667</v>
      </c>
      <c r="B599">
        <v>60</v>
      </c>
      <c r="C599" t="s">
        <v>41</v>
      </c>
      <c r="D599" t="s">
        <v>32</v>
      </c>
      <c r="E599" t="s">
        <v>33</v>
      </c>
      <c r="F599" t="s">
        <v>33</v>
      </c>
      <c r="G599" t="s">
        <v>33</v>
      </c>
      <c r="H599" t="s">
        <v>33</v>
      </c>
      <c r="I599" t="s">
        <v>33</v>
      </c>
      <c r="J599" t="s">
        <v>33</v>
      </c>
      <c r="K599" t="s">
        <v>33</v>
      </c>
      <c r="L599" t="s">
        <v>42</v>
      </c>
      <c r="M599" t="s">
        <v>42</v>
      </c>
      <c r="N599">
        <v>4532</v>
      </c>
      <c r="O599">
        <v>0</v>
      </c>
      <c r="P599" t="s">
        <v>668</v>
      </c>
      <c r="Q599">
        <v>0</v>
      </c>
      <c r="R599">
        <v>0</v>
      </c>
      <c r="S599">
        <v>0</v>
      </c>
      <c r="T599" t="s">
        <v>44</v>
      </c>
      <c r="U599" t="s">
        <v>33</v>
      </c>
      <c r="V599" t="s">
        <v>34</v>
      </c>
      <c r="W599" t="s">
        <v>33</v>
      </c>
      <c r="X599" t="s">
        <v>33</v>
      </c>
      <c r="Y599" t="s">
        <v>33</v>
      </c>
      <c r="Z599" t="s">
        <v>33</v>
      </c>
      <c r="AA599" t="s">
        <v>33</v>
      </c>
      <c r="AB599" t="s">
        <v>48</v>
      </c>
      <c r="AC599">
        <v>0</v>
      </c>
      <c r="AD599">
        <v>0</v>
      </c>
      <c r="AE599" t="s">
        <v>39</v>
      </c>
      <c r="AF599" t="str">
        <f>_xlfn.XLOOKUP(DermAI_Data[[#This Row],[diagnostic]],Diagnosis_lookup!$A$2:$A$7,Diagnosis_lookup!$B$2:$B$7,"Not Found")</f>
        <v>Actinic keratosis</v>
      </c>
    </row>
    <row r="600" spans="1:32" x14ac:dyDescent="0.25">
      <c r="A600" t="s">
        <v>669</v>
      </c>
      <c r="B600">
        <v>68</v>
      </c>
      <c r="C600" t="s">
        <v>41</v>
      </c>
      <c r="D600" t="s">
        <v>32</v>
      </c>
      <c r="E600" t="s">
        <v>33</v>
      </c>
      <c r="F600" t="s">
        <v>33</v>
      </c>
      <c r="G600" t="s">
        <v>33</v>
      </c>
      <c r="H600" t="s">
        <v>33</v>
      </c>
      <c r="I600" t="s">
        <v>33</v>
      </c>
      <c r="J600" t="s">
        <v>33</v>
      </c>
      <c r="K600" t="s">
        <v>33</v>
      </c>
      <c r="L600" t="s">
        <v>42</v>
      </c>
      <c r="M600" t="s">
        <v>42</v>
      </c>
      <c r="N600">
        <v>4537</v>
      </c>
      <c r="O600">
        <v>0</v>
      </c>
      <c r="P600" t="s">
        <v>66</v>
      </c>
      <c r="Q600">
        <v>0</v>
      </c>
      <c r="R600">
        <v>0</v>
      </c>
      <c r="S600">
        <v>0</v>
      </c>
      <c r="T600" t="s">
        <v>44</v>
      </c>
      <c r="U600" t="s">
        <v>33</v>
      </c>
      <c r="V600" t="s">
        <v>34</v>
      </c>
      <c r="W600" t="s">
        <v>33</v>
      </c>
      <c r="X600" t="s">
        <v>33</v>
      </c>
      <c r="Y600" t="s">
        <v>33</v>
      </c>
      <c r="Z600" t="s">
        <v>34</v>
      </c>
      <c r="AA600" t="s">
        <v>33</v>
      </c>
      <c r="AB600" t="s">
        <v>45</v>
      </c>
      <c r="AC600">
        <v>0</v>
      </c>
      <c r="AD600">
        <v>0</v>
      </c>
      <c r="AE600" t="s">
        <v>39</v>
      </c>
      <c r="AF600" t="str">
        <f>_xlfn.XLOOKUP(DermAI_Data[[#This Row],[diagnostic]],Diagnosis_lookup!$A$2:$A$7,Diagnosis_lookup!$B$2:$B$7,"Not Found")</f>
        <v>Seborreic keratosis</v>
      </c>
    </row>
    <row r="601" spans="1:32" x14ac:dyDescent="0.25">
      <c r="A601" t="s">
        <v>670</v>
      </c>
      <c r="B601">
        <v>81</v>
      </c>
      <c r="C601" t="s">
        <v>41</v>
      </c>
      <c r="D601" t="s">
        <v>32</v>
      </c>
      <c r="E601" t="s">
        <v>33</v>
      </c>
      <c r="F601" t="s">
        <v>33</v>
      </c>
      <c r="G601" t="s">
        <v>33</v>
      </c>
      <c r="H601" t="s">
        <v>33</v>
      </c>
      <c r="I601" t="s">
        <v>33</v>
      </c>
      <c r="J601" t="s">
        <v>33</v>
      </c>
      <c r="K601" t="s">
        <v>33</v>
      </c>
      <c r="L601" t="s">
        <v>42</v>
      </c>
      <c r="M601" t="s">
        <v>42</v>
      </c>
      <c r="N601">
        <v>4542</v>
      </c>
      <c r="O601">
        <v>0</v>
      </c>
      <c r="P601" t="s">
        <v>47</v>
      </c>
      <c r="Q601">
        <v>0</v>
      </c>
      <c r="R601">
        <v>0</v>
      </c>
      <c r="S601">
        <v>0</v>
      </c>
      <c r="T601" t="s">
        <v>44</v>
      </c>
      <c r="U601" t="s">
        <v>33</v>
      </c>
      <c r="V601" t="s">
        <v>33</v>
      </c>
      <c r="W601" t="s">
        <v>33</v>
      </c>
      <c r="X601" t="s">
        <v>33</v>
      </c>
      <c r="Y601" t="s">
        <v>33</v>
      </c>
      <c r="Z601" t="s">
        <v>33</v>
      </c>
      <c r="AA601" t="s">
        <v>33</v>
      </c>
      <c r="AB601" t="s">
        <v>48</v>
      </c>
      <c r="AC601">
        <v>0</v>
      </c>
      <c r="AD601">
        <v>0</v>
      </c>
      <c r="AE601" t="s">
        <v>39</v>
      </c>
      <c r="AF601" t="str">
        <f>_xlfn.XLOOKUP(DermAI_Data[[#This Row],[diagnostic]],Diagnosis_lookup!$A$2:$A$7,Diagnosis_lookup!$B$2:$B$7,"Not Found")</f>
        <v>Actinic keratosis</v>
      </c>
    </row>
    <row r="602" spans="1:32" x14ac:dyDescent="0.25">
      <c r="A602" t="s">
        <v>671</v>
      </c>
      <c r="B602">
        <v>37</v>
      </c>
      <c r="C602" t="s">
        <v>58</v>
      </c>
      <c r="D602" t="s">
        <v>32</v>
      </c>
      <c r="E602" t="s">
        <v>33</v>
      </c>
      <c r="F602" t="s">
        <v>33</v>
      </c>
      <c r="G602" t="s">
        <v>33</v>
      </c>
      <c r="H602" t="s">
        <v>33</v>
      </c>
      <c r="I602" t="s">
        <v>33</v>
      </c>
      <c r="J602" t="s">
        <v>33</v>
      </c>
      <c r="K602" t="s">
        <v>33</v>
      </c>
      <c r="L602" t="s">
        <v>42</v>
      </c>
      <c r="M602" t="s">
        <v>42</v>
      </c>
      <c r="N602">
        <v>4557</v>
      </c>
      <c r="O602">
        <v>0</v>
      </c>
      <c r="P602" t="s">
        <v>43</v>
      </c>
      <c r="Q602">
        <v>0</v>
      </c>
      <c r="R602">
        <v>0</v>
      </c>
      <c r="S602">
        <v>0</v>
      </c>
      <c r="T602" t="s">
        <v>44</v>
      </c>
      <c r="U602" t="s">
        <v>33</v>
      </c>
      <c r="V602" t="s">
        <v>34</v>
      </c>
      <c r="W602" t="s">
        <v>33</v>
      </c>
      <c r="X602" t="s">
        <v>33</v>
      </c>
      <c r="Y602" t="s">
        <v>33</v>
      </c>
      <c r="Z602" t="s">
        <v>34</v>
      </c>
      <c r="AA602" t="s">
        <v>33</v>
      </c>
      <c r="AB602" t="s">
        <v>38</v>
      </c>
      <c r="AC602">
        <v>0</v>
      </c>
      <c r="AD602">
        <v>0</v>
      </c>
      <c r="AE602" t="s">
        <v>39</v>
      </c>
      <c r="AF602" t="str">
        <f>_xlfn.XLOOKUP(DermAI_Data[[#This Row],[diagnostic]],Diagnosis_lookup!$A$2:$A$7,Diagnosis_lookup!$B$2:$B$7,"Not Found")</f>
        <v>Melanocytic nevus</v>
      </c>
    </row>
    <row r="603" spans="1:32" x14ac:dyDescent="0.25">
      <c r="A603" t="s">
        <v>672</v>
      </c>
      <c r="B603">
        <v>67</v>
      </c>
      <c r="C603" t="s">
        <v>41</v>
      </c>
      <c r="D603" t="s">
        <v>32</v>
      </c>
      <c r="E603" t="s">
        <v>33</v>
      </c>
      <c r="F603" t="s">
        <v>33</v>
      </c>
      <c r="G603" t="s">
        <v>33</v>
      </c>
      <c r="H603" t="s">
        <v>33</v>
      </c>
      <c r="I603" t="s">
        <v>33</v>
      </c>
      <c r="J603" t="s">
        <v>33</v>
      </c>
      <c r="K603" t="s">
        <v>33</v>
      </c>
      <c r="L603" t="s">
        <v>42</v>
      </c>
      <c r="M603" t="s">
        <v>42</v>
      </c>
      <c r="N603">
        <v>4559</v>
      </c>
      <c r="O603">
        <v>0</v>
      </c>
      <c r="P603" t="s">
        <v>66</v>
      </c>
      <c r="Q603">
        <v>0</v>
      </c>
      <c r="R603">
        <v>0</v>
      </c>
      <c r="S603">
        <v>0</v>
      </c>
      <c r="T603" t="s">
        <v>44</v>
      </c>
      <c r="U603" t="s">
        <v>34</v>
      </c>
      <c r="V603" t="s">
        <v>33</v>
      </c>
      <c r="W603" t="s">
        <v>33</v>
      </c>
      <c r="X603" t="s">
        <v>33</v>
      </c>
      <c r="Y603" t="s">
        <v>33</v>
      </c>
      <c r="Z603" t="s">
        <v>33</v>
      </c>
      <c r="AA603" t="s">
        <v>33</v>
      </c>
      <c r="AB603" t="s">
        <v>48</v>
      </c>
      <c r="AC603">
        <v>0</v>
      </c>
      <c r="AD603">
        <v>0</v>
      </c>
      <c r="AE603" t="s">
        <v>39</v>
      </c>
      <c r="AF603" t="str">
        <f>_xlfn.XLOOKUP(DermAI_Data[[#This Row],[diagnostic]],Diagnosis_lookup!$A$2:$A$7,Diagnosis_lookup!$B$2:$B$7,"Not Found")</f>
        <v>Actinic keratosis</v>
      </c>
    </row>
    <row r="604" spans="1:32" x14ac:dyDescent="0.25">
      <c r="A604" t="s">
        <v>673</v>
      </c>
      <c r="B604">
        <v>27</v>
      </c>
      <c r="C604" t="s">
        <v>31</v>
      </c>
      <c r="D604" t="s">
        <v>32</v>
      </c>
      <c r="E604" t="s">
        <v>33</v>
      </c>
      <c r="F604" t="s">
        <v>33</v>
      </c>
      <c r="G604" t="s">
        <v>33</v>
      </c>
      <c r="H604" t="s">
        <v>33</v>
      </c>
      <c r="I604" t="s">
        <v>33</v>
      </c>
      <c r="J604" t="s">
        <v>33</v>
      </c>
      <c r="K604" t="s">
        <v>33</v>
      </c>
      <c r="L604" t="s">
        <v>42</v>
      </c>
      <c r="M604" t="s">
        <v>42</v>
      </c>
      <c r="N604">
        <v>4562</v>
      </c>
      <c r="O604">
        <v>0</v>
      </c>
      <c r="P604" t="s">
        <v>36</v>
      </c>
      <c r="Q604">
        <v>0</v>
      </c>
      <c r="R604">
        <v>0</v>
      </c>
      <c r="S604">
        <v>0</v>
      </c>
      <c r="T604" t="s">
        <v>44</v>
      </c>
      <c r="U604" t="s">
        <v>33</v>
      </c>
      <c r="V604" t="s">
        <v>33</v>
      </c>
      <c r="W604" t="s">
        <v>33</v>
      </c>
      <c r="X604" t="s">
        <v>33</v>
      </c>
      <c r="Y604" t="s">
        <v>33</v>
      </c>
      <c r="Z604" t="s">
        <v>34</v>
      </c>
      <c r="AA604" t="s">
        <v>33</v>
      </c>
      <c r="AB604" t="s">
        <v>38</v>
      </c>
      <c r="AC604">
        <v>0</v>
      </c>
      <c r="AD604">
        <v>0</v>
      </c>
      <c r="AE604" t="s">
        <v>39</v>
      </c>
      <c r="AF604" t="str">
        <f>_xlfn.XLOOKUP(DermAI_Data[[#This Row],[diagnostic]],Diagnosis_lookup!$A$2:$A$7,Diagnosis_lookup!$B$2:$B$7,"Not Found")</f>
        <v>Melanocytic nevus</v>
      </c>
    </row>
    <row r="605" spans="1:32" x14ac:dyDescent="0.25">
      <c r="A605" t="s">
        <v>674</v>
      </c>
      <c r="B605">
        <v>38</v>
      </c>
      <c r="C605" t="s">
        <v>58</v>
      </c>
      <c r="D605" t="s">
        <v>32</v>
      </c>
      <c r="E605" t="s">
        <v>33</v>
      </c>
      <c r="F605" t="s">
        <v>34</v>
      </c>
      <c r="G605" t="s">
        <v>34</v>
      </c>
      <c r="H605" t="s">
        <v>33</v>
      </c>
      <c r="I605" t="s">
        <v>34</v>
      </c>
      <c r="J605" t="s">
        <v>34</v>
      </c>
      <c r="K605" t="s">
        <v>34</v>
      </c>
      <c r="L605" t="s">
        <v>52</v>
      </c>
      <c r="M605" t="s">
        <v>615</v>
      </c>
      <c r="N605">
        <v>316</v>
      </c>
      <c r="O605">
        <v>3</v>
      </c>
      <c r="P605" t="s">
        <v>668</v>
      </c>
      <c r="Q605">
        <v>10</v>
      </c>
      <c r="R605">
        <v>5</v>
      </c>
      <c r="S605">
        <v>7.5</v>
      </c>
      <c r="T605" t="s">
        <v>37</v>
      </c>
      <c r="U605" t="s">
        <v>34</v>
      </c>
      <c r="V605" t="s">
        <v>34</v>
      </c>
      <c r="W605" t="s">
        <v>34</v>
      </c>
      <c r="X605" t="s">
        <v>33</v>
      </c>
      <c r="Y605" t="s">
        <v>34</v>
      </c>
      <c r="Z605" t="s">
        <v>34</v>
      </c>
      <c r="AA605" t="s">
        <v>34</v>
      </c>
      <c r="AB605" t="s">
        <v>48</v>
      </c>
      <c r="AC605">
        <v>0</v>
      </c>
      <c r="AD605">
        <v>7.5</v>
      </c>
      <c r="AE605" t="s">
        <v>39</v>
      </c>
      <c r="AF605" t="str">
        <f>_xlfn.XLOOKUP(DermAI_Data[[#This Row],[diagnostic]],Diagnosis_lookup!$A$2:$A$7,Diagnosis_lookup!$B$2:$B$7,"Not Found")</f>
        <v>Actinic keratosis</v>
      </c>
    </row>
    <row r="606" spans="1:32" x14ac:dyDescent="0.25">
      <c r="A606" t="s">
        <v>675</v>
      </c>
      <c r="B606">
        <v>66</v>
      </c>
      <c r="C606" t="s">
        <v>41</v>
      </c>
      <c r="D606" t="s">
        <v>32</v>
      </c>
      <c r="E606" t="s">
        <v>33</v>
      </c>
      <c r="F606" t="s">
        <v>33</v>
      </c>
      <c r="G606" t="s">
        <v>33</v>
      </c>
      <c r="H606" t="s">
        <v>33</v>
      </c>
      <c r="I606" t="s">
        <v>33</v>
      </c>
      <c r="J606" t="s">
        <v>33</v>
      </c>
      <c r="K606" t="s">
        <v>33</v>
      </c>
      <c r="L606" t="s">
        <v>42</v>
      </c>
      <c r="M606" t="s">
        <v>42</v>
      </c>
      <c r="N606">
        <v>4575</v>
      </c>
      <c r="O606">
        <v>0</v>
      </c>
      <c r="P606" t="s">
        <v>36</v>
      </c>
      <c r="Q606">
        <v>0</v>
      </c>
      <c r="R606">
        <v>0</v>
      </c>
      <c r="S606">
        <v>0</v>
      </c>
      <c r="T606" t="s">
        <v>44</v>
      </c>
      <c r="U606" t="s">
        <v>33</v>
      </c>
      <c r="V606" t="s">
        <v>33</v>
      </c>
      <c r="W606" t="s">
        <v>33</v>
      </c>
      <c r="X606" t="s">
        <v>33</v>
      </c>
      <c r="Y606" t="s">
        <v>33</v>
      </c>
      <c r="Z606" t="s">
        <v>33</v>
      </c>
      <c r="AA606" t="s">
        <v>33</v>
      </c>
      <c r="AB606" t="s">
        <v>48</v>
      </c>
      <c r="AC606">
        <v>0</v>
      </c>
      <c r="AD606">
        <v>0</v>
      </c>
      <c r="AE606" t="s">
        <v>39</v>
      </c>
      <c r="AF606" t="str">
        <f>_xlfn.XLOOKUP(DermAI_Data[[#This Row],[diagnostic]],Diagnosis_lookup!$A$2:$A$7,Diagnosis_lookup!$B$2:$B$7,"Not Found")</f>
        <v>Actinic keratosis</v>
      </c>
    </row>
    <row r="607" spans="1:32" x14ac:dyDescent="0.25">
      <c r="A607" t="s">
        <v>676</v>
      </c>
      <c r="B607">
        <v>18</v>
      </c>
      <c r="C607" t="s">
        <v>31</v>
      </c>
      <c r="D607" t="s">
        <v>32</v>
      </c>
      <c r="E607" t="s">
        <v>33</v>
      </c>
      <c r="F607" t="s">
        <v>33</v>
      </c>
      <c r="G607" t="s">
        <v>33</v>
      </c>
      <c r="H607" t="s">
        <v>33</v>
      </c>
      <c r="I607" t="s">
        <v>33</v>
      </c>
      <c r="J607" t="s">
        <v>33</v>
      </c>
      <c r="K607" t="s">
        <v>33</v>
      </c>
      <c r="L607" t="s">
        <v>42</v>
      </c>
      <c r="M607" t="s">
        <v>42</v>
      </c>
      <c r="N607">
        <v>4581</v>
      </c>
      <c r="O607">
        <v>0</v>
      </c>
      <c r="P607" t="s">
        <v>145</v>
      </c>
      <c r="Q607">
        <v>0</v>
      </c>
      <c r="R607">
        <v>0</v>
      </c>
      <c r="S607">
        <v>0</v>
      </c>
      <c r="T607" t="s">
        <v>44</v>
      </c>
      <c r="U607" t="s">
        <v>34</v>
      </c>
      <c r="V607" t="s">
        <v>34</v>
      </c>
      <c r="W607" t="s">
        <v>33</v>
      </c>
      <c r="X607" t="s">
        <v>34</v>
      </c>
      <c r="Y607" t="s">
        <v>33</v>
      </c>
      <c r="Z607" t="s">
        <v>34</v>
      </c>
      <c r="AA607" t="s">
        <v>33</v>
      </c>
      <c r="AB607" t="s">
        <v>38</v>
      </c>
      <c r="AC607">
        <v>0</v>
      </c>
      <c r="AD607">
        <v>0</v>
      </c>
      <c r="AE607" t="s">
        <v>39</v>
      </c>
      <c r="AF607" t="str">
        <f>_xlfn.XLOOKUP(DermAI_Data[[#This Row],[diagnostic]],Diagnosis_lookup!$A$2:$A$7,Diagnosis_lookup!$B$2:$B$7,"Not Found")</f>
        <v>Melanocytic nevus</v>
      </c>
    </row>
    <row r="608" spans="1:32" x14ac:dyDescent="0.25">
      <c r="A608" t="s">
        <v>677</v>
      </c>
      <c r="B608">
        <v>55</v>
      </c>
      <c r="C608" t="s">
        <v>51</v>
      </c>
      <c r="D608" t="s">
        <v>32</v>
      </c>
      <c r="E608" t="s">
        <v>33</v>
      </c>
      <c r="F608" t="s">
        <v>33</v>
      </c>
      <c r="G608" t="s">
        <v>33</v>
      </c>
      <c r="H608" t="s">
        <v>33</v>
      </c>
      <c r="I608" t="s">
        <v>33</v>
      </c>
      <c r="J608" t="s">
        <v>33</v>
      </c>
      <c r="K608" t="s">
        <v>33</v>
      </c>
      <c r="L608" t="s">
        <v>42</v>
      </c>
      <c r="M608" t="s">
        <v>42</v>
      </c>
      <c r="N608">
        <v>4587</v>
      </c>
      <c r="O608">
        <v>0</v>
      </c>
      <c r="P608" t="s">
        <v>47</v>
      </c>
      <c r="Q608">
        <v>0</v>
      </c>
      <c r="R608">
        <v>0</v>
      </c>
      <c r="S608">
        <v>0</v>
      </c>
      <c r="T608" t="s">
        <v>44</v>
      </c>
      <c r="U608" t="s">
        <v>33</v>
      </c>
      <c r="V608" t="s">
        <v>33</v>
      </c>
      <c r="W608" t="s">
        <v>33</v>
      </c>
      <c r="X608" t="s">
        <v>33</v>
      </c>
      <c r="Y608" t="s">
        <v>33</v>
      </c>
      <c r="Z608" t="s">
        <v>33</v>
      </c>
      <c r="AA608" t="s">
        <v>33</v>
      </c>
      <c r="AB608" t="s">
        <v>48</v>
      </c>
      <c r="AC608">
        <v>0</v>
      </c>
      <c r="AD608">
        <v>0</v>
      </c>
      <c r="AE608" t="s">
        <v>39</v>
      </c>
      <c r="AF608" t="str">
        <f>_xlfn.XLOOKUP(DermAI_Data[[#This Row],[diagnostic]],Diagnosis_lookup!$A$2:$A$7,Diagnosis_lookup!$B$2:$B$7,"Not Found")</f>
        <v>Actinic keratosis</v>
      </c>
    </row>
    <row r="609" spans="1:32" x14ac:dyDescent="0.25">
      <c r="A609" t="s">
        <v>678</v>
      </c>
      <c r="B609">
        <v>60</v>
      </c>
      <c r="C609" t="s">
        <v>41</v>
      </c>
      <c r="D609" t="s">
        <v>32</v>
      </c>
      <c r="E609" t="s">
        <v>33</v>
      </c>
      <c r="F609" t="s">
        <v>33</v>
      </c>
      <c r="G609" t="s">
        <v>33</v>
      </c>
      <c r="H609" t="s">
        <v>33</v>
      </c>
      <c r="I609" t="s">
        <v>33</v>
      </c>
      <c r="J609" t="s">
        <v>33</v>
      </c>
      <c r="K609" t="s">
        <v>33</v>
      </c>
      <c r="L609" t="s">
        <v>42</v>
      </c>
      <c r="M609" t="s">
        <v>42</v>
      </c>
      <c r="N609">
        <v>4590</v>
      </c>
      <c r="O609">
        <v>0</v>
      </c>
      <c r="P609" t="s">
        <v>47</v>
      </c>
      <c r="Q609">
        <v>0</v>
      </c>
      <c r="R609">
        <v>0</v>
      </c>
      <c r="S609">
        <v>0</v>
      </c>
      <c r="T609" t="s">
        <v>44</v>
      </c>
      <c r="U609" t="s">
        <v>33</v>
      </c>
      <c r="V609" t="s">
        <v>33</v>
      </c>
      <c r="W609" t="s">
        <v>33</v>
      </c>
      <c r="X609" t="s">
        <v>33</v>
      </c>
      <c r="Y609" t="s">
        <v>33</v>
      </c>
      <c r="Z609" t="s">
        <v>33</v>
      </c>
      <c r="AA609" t="s">
        <v>33</v>
      </c>
      <c r="AB609" t="s">
        <v>48</v>
      </c>
      <c r="AC609">
        <v>0</v>
      </c>
      <c r="AD609">
        <v>0</v>
      </c>
      <c r="AE609" t="s">
        <v>39</v>
      </c>
      <c r="AF609" t="str">
        <f>_xlfn.XLOOKUP(DermAI_Data[[#This Row],[diagnostic]],Diagnosis_lookup!$A$2:$A$7,Diagnosis_lookup!$B$2:$B$7,"Not Found")</f>
        <v>Actinic keratosis</v>
      </c>
    </row>
    <row r="610" spans="1:32" x14ac:dyDescent="0.25">
      <c r="A610" t="s">
        <v>679</v>
      </c>
      <c r="B610">
        <v>69</v>
      </c>
      <c r="C610" t="s">
        <v>41</v>
      </c>
      <c r="D610" t="s">
        <v>32</v>
      </c>
      <c r="E610" t="s">
        <v>33</v>
      </c>
      <c r="F610" t="s">
        <v>33</v>
      </c>
      <c r="G610" t="s">
        <v>33</v>
      </c>
      <c r="H610" t="s">
        <v>33</v>
      </c>
      <c r="I610" t="s">
        <v>33</v>
      </c>
      <c r="J610" t="s">
        <v>33</v>
      </c>
      <c r="K610" t="s">
        <v>33</v>
      </c>
      <c r="L610" t="s">
        <v>42</v>
      </c>
      <c r="M610" t="s">
        <v>42</v>
      </c>
      <c r="N610">
        <v>4595</v>
      </c>
      <c r="O610">
        <v>0</v>
      </c>
      <c r="P610" t="s">
        <v>47</v>
      </c>
      <c r="Q610">
        <v>0</v>
      </c>
      <c r="R610">
        <v>0</v>
      </c>
      <c r="S610">
        <v>0</v>
      </c>
      <c r="T610" t="s">
        <v>44</v>
      </c>
      <c r="U610" t="s">
        <v>34</v>
      </c>
      <c r="V610" t="s">
        <v>34</v>
      </c>
      <c r="W610" t="s">
        <v>33</v>
      </c>
      <c r="X610" t="s">
        <v>33</v>
      </c>
      <c r="Y610" t="s">
        <v>33</v>
      </c>
      <c r="Z610" t="s">
        <v>33</v>
      </c>
      <c r="AA610" t="s">
        <v>33</v>
      </c>
      <c r="AB610" t="s">
        <v>48</v>
      </c>
      <c r="AC610">
        <v>0</v>
      </c>
      <c r="AD610">
        <v>0</v>
      </c>
      <c r="AE610" t="s">
        <v>39</v>
      </c>
      <c r="AF610" t="str">
        <f>_xlfn.XLOOKUP(DermAI_Data[[#This Row],[diagnostic]],Diagnosis_lookup!$A$2:$A$7,Diagnosis_lookup!$B$2:$B$7,"Not Found")</f>
        <v>Actinic keratosis</v>
      </c>
    </row>
    <row r="611" spans="1:32" x14ac:dyDescent="0.25">
      <c r="A611" t="s">
        <v>680</v>
      </c>
      <c r="B611">
        <v>65</v>
      </c>
      <c r="C611" t="s">
        <v>41</v>
      </c>
      <c r="D611" t="s">
        <v>32</v>
      </c>
      <c r="E611" t="s">
        <v>33</v>
      </c>
      <c r="F611" t="s">
        <v>33</v>
      </c>
      <c r="G611" t="s">
        <v>33</v>
      </c>
      <c r="H611" t="s">
        <v>33</v>
      </c>
      <c r="I611" t="s">
        <v>33</v>
      </c>
      <c r="J611" t="s">
        <v>33</v>
      </c>
      <c r="K611" t="s">
        <v>33</v>
      </c>
      <c r="L611" t="s">
        <v>42</v>
      </c>
      <c r="M611" t="s">
        <v>42</v>
      </c>
      <c r="N611">
        <v>4596</v>
      </c>
      <c r="O611">
        <v>0</v>
      </c>
      <c r="P611" t="s">
        <v>47</v>
      </c>
      <c r="Q611">
        <v>0</v>
      </c>
      <c r="R611">
        <v>0</v>
      </c>
      <c r="S611">
        <v>0</v>
      </c>
      <c r="T611" t="s">
        <v>44</v>
      </c>
      <c r="U611" t="s">
        <v>34</v>
      </c>
      <c r="V611" t="s">
        <v>33</v>
      </c>
      <c r="W611" t="s">
        <v>33</v>
      </c>
      <c r="X611" t="s">
        <v>33</v>
      </c>
      <c r="Y611" t="s">
        <v>33</v>
      </c>
      <c r="Z611" t="s">
        <v>33</v>
      </c>
      <c r="AA611" t="s">
        <v>33</v>
      </c>
      <c r="AB611" t="s">
        <v>45</v>
      </c>
      <c r="AC611">
        <v>0</v>
      </c>
      <c r="AD611">
        <v>0</v>
      </c>
      <c r="AE611" t="s">
        <v>39</v>
      </c>
      <c r="AF611" t="str">
        <f>_xlfn.XLOOKUP(DermAI_Data[[#This Row],[diagnostic]],Diagnosis_lookup!$A$2:$A$7,Diagnosis_lookup!$B$2:$B$7,"Not Found")</f>
        <v>Seborreic keratosis</v>
      </c>
    </row>
    <row r="612" spans="1:32" x14ac:dyDescent="0.25">
      <c r="A612" t="s">
        <v>681</v>
      </c>
      <c r="B612">
        <v>55</v>
      </c>
      <c r="C612" t="s">
        <v>51</v>
      </c>
      <c r="D612" t="s">
        <v>32</v>
      </c>
      <c r="E612" t="s">
        <v>33</v>
      </c>
      <c r="F612" t="s">
        <v>33</v>
      </c>
      <c r="G612" t="s">
        <v>33</v>
      </c>
      <c r="H612" t="s">
        <v>33</v>
      </c>
      <c r="I612" t="s">
        <v>33</v>
      </c>
      <c r="J612" t="s">
        <v>33</v>
      </c>
      <c r="K612" t="s">
        <v>33</v>
      </c>
      <c r="L612" t="s">
        <v>42</v>
      </c>
      <c r="M612" t="s">
        <v>42</v>
      </c>
      <c r="N612">
        <v>4598</v>
      </c>
      <c r="O612">
        <v>0</v>
      </c>
      <c r="P612" t="s">
        <v>36</v>
      </c>
      <c r="Q612">
        <v>0</v>
      </c>
      <c r="R612">
        <v>0</v>
      </c>
      <c r="S612">
        <v>0</v>
      </c>
      <c r="T612" t="s">
        <v>44</v>
      </c>
      <c r="U612" t="s">
        <v>34</v>
      </c>
      <c r="V612" t="s">
        <v>34</v>
      </c>
      <c r="W612" t="s">
        <v>33</v>
      </c>
      <c r="X612" t="s">
        <v>34</v>
      </c>
      <c r="Y612" t="s">
        <v>33</v>
      </c>
      <c r="Z612" t="s">
        <v>34</v>
      </c>
      <c r="AA612" t="s">
        <v>33</v>
      </c>
      <c r="AB612" t="s">
        <v>45</v>
      </c>
      <c r="AC612">
        <v>0</v>
      </c>
      <c r="AD612">
        <v>0</v>
      </c>
      <c r="AE612" t="s">
        <v>39</v>
      </c>
      <c r="AF612" t="str">
        <f>_xlfn.XLOOKUP(DermAI_Data[[#This Row],[diagnostic]],Diagnosis_lookup!$A$2:$A$7,Diagnosis_lookup!$B$2:$B$7,"Not Found")</f>
        <v>Seborreic keratosis</v>
      </c>
    </row>
    <row r="613" spans="1:32" x14ac:dyDescent="0.25">
      <c r="A613" t="s">
        <v>682</v>
      </c>
      <c r="B613">
        <v>72</v>
      </c>
      <c r="C613" t="s">
        <v>41</v>
      </c>
      <c r="D613" t="s">
        <v>32</v>
      </c>
      <c r="E613" t="s">
        <v>33</v>
      </c>
      <c r="F613" t="s">
        <v>33</v>
      </c>
      <c r="G613" t="s">
        <v>33</v>
      </c>
      <c r="H613" t="s">
        <v>34</v>
      </c>
      <c r="I613" t="s">
        <v>33</v>
      </c>
      <c r="J613" t="s">
        <v>33</v>
      </c>
      <c r="K613" t="s">
        <v>33</v>
      </c>
      <c r="L613" t="s">
        <v>52</v>
      </c>
      <c r="M613" t="s">
        <v>52</v>
      </c>
      <c r="N613">
        <v>319</v>
      </c>
      <c r="O613">
        <v>3</v>
      </c>
      <c r="P613" t="s">
        <v>66</v>
      </c>
      <c r="Q613">
        <v>20</v>
      </c>
      <c r="R613">
        <v>18</v>
      </c>
      <c r="S613">
        <v>19</v>
      </c>
      <c r="T613" t="s">
        <v>54</v>
      </c>
      <c r="U613" t="s">
        <v>34</v>
      </c>
      <c r="V613" t="s">
        <v>34</v>
      </c>
      <c r="W613" t="s">
        <v>33</v>
      </c>
      <c r="X613" t="s">
        <v>33</v>
      </c>
      <c r="Y613" t="s">
        <v>34</v>
      </c>
      <c r="Z613" t="s">
        <v>34</v>
      </c>
      <c r="AA613" t="s">
        <v>34</v>
      </c>
      <c r="AB613" t="s">
        <v>55</v>
      </c>
      <c r="AC613">
        <v>1</v>
      </c>
      <c r="AD613">
        <v>19</v>
      </c>
      <c r="AE613" t="s">
        <v>56</v>
      </c>
      <c r="AF613" t="str">
        <f>_xlfn.XLOOKUP(DermAI_Data[[#This Row],[diagnostic]],Diagnosis_lookup!$A$2:$A$7,Diagnosis_lookup!$B$2:$B$7,"Not Found")</f>
        <v>Basal cell carcinoma</v>
      </c>
    </row>
    <row r="614" spans="1:32" x14ac:dyDescent="0.25">
      <c r="A614" t="s">
        <v>683</v>
      </c>
      <c r="B614">
        <v>62</v>
      </c>
      <c r="C614" t="s">
        <v>41</v>
      </c>
      <c r="D614" t="s">
        <v>32</v>
      </c>
      <c r="E614" t="s">
        <v>33</v>
      </c>
      <c r="F614" t="s">
        <v>33</v>
      </c>
      <c r="G614" t="s">
        <v>33</v>
      </c>
      <c r="H614" t="s">
        <v>33</v>
      </c>
      <c r="I614" t="s">
        <v>33</v>
      </c>
      <c r="J614" t="s">
        <v>33</v>
      </c>
      <c r="K614" t="s">
        <v>33</v>
      </c>
      <c r="L614" t="s">
        <v>42</v>
      </c>
      <c r="M614" t="s">
        <v>42</v>
      </c>
      <c r="N614">
        <v>4607</v>
      </c>
      <c r="O614">
        <v>0</v>
      </c>
      <c r="P614" t="s">
        <v>59</v>
      </c>
      <c r="Q614">
        <v>0</v>
      </c>
      <c r="R614">
        <v>0</v>
      </c>
      <c r="S614">
        <v>0</v>
      </c>
      <c r="T614" t="s">
        <v>44</v>
      </c>
      <c r="U614" t="s">
        <v>33</v>
      </c>
      <c r="V614" t="s">
        <v>33</v>
      </c>
      <c r="W614" t="s">
        <v>33</v>
      </c>
      <c r="X614" t="s">
        <v>33</v>
      </c>
      <c r="Y614" t="s">
        <v>33</v>
      </c>
      <c r="Z614" t="s">
        <v>33</v>
      </c>
      <c r="AA614" t="s">
        <v>33</v>
      </c>
      <c r="AB614" t="s">
        <v>45</v>
      </c>
      <c r="AC614">
        <v>0</v>
      </c>
      <c r="AD614">
        <v>0</v>
      </c>
      <c r="AE614" t="s">
        <v>39</v>
      </c>
      <c r="AF614" t="str">
        <f>_xlfn.XLOOKUP(DermAI_Data[[#This Row],[diagnostic]],Diagnosis_lookup!$A$2:$A$7,Diagnosis_lookup!$B$2:$B$7,"Not Found")</f>
        <v>Seborreic keratosis</v>
      </c>
    </row>
    <row r="615" spans="1:32" x14ac:dyDescent="0.25">
      <c r="A615" t="s">
        <v>684</v>
      </c>
      <c r="B615">
        <v>70</v>
      </c>
      <c r="C615" t="s">
        <v>41</v>
      </c>
      <c r="D615" t="s">
        <v>32</v>
      </c>
      <c r="E615" t="s">
        <v>33</v>
      </c>
      <c r="F615" t="s">
        <v>33</v>
      </c>
      <c r="G615" t="s">
        <v>33</v>
      </c>
      <c r="H615" t="s">
        <v>33</v>
      </c>
      <c r="I615" t="s">
        <v>33</v>
      </c>
      <c r="J615" t="s">
        <v>33</v>
      </c>
      <c r="K615" t="s">
        <v>33</v>
      </c>
      <c r="L615" t="s">
        <v>42</v>
      </c>
      <c r="M615" t="s">
        <v>42</v>
      </c>
      <c r="N615">
        <v>4609</v>
      </c>
      <c r="O615">
        <v>0</v>
      </c>
      <c r="P615" t="s">
        <v>68</v>
      </c>
      <c r="Q615">
        <v>0</v>
      </c>
      <c r="R615">
        <v>0</v>
      </c>
      <c r="S615">
        <v>0</v>
      </c>
      <c r="T615" t="s">
        <v>44</v>
      </c>
      <c r="U615" t="s">
        <v>34</v>
      </c>
      <c r="V615" t="s">
        <v>33</v>
      </c>
      <c r="W615" t="s">
        <v>33</v>
      </c>
      <c r="X615" t="s">
        <v>33</v>
      </c>
      <c r="Y615" t="s">
        <v>33</v>
      </c>
      <c r="Z615" t="s">
        <v>34</v>
      </c>
      <c r="AA615" t="s">
        <v>33</v>
      </c>
      <c r="AB615" t="s">
        <v>48</v>
      </c>
      <c r="AC615">
        <v>0</v>
      </c>
      <c r="AD615">
        <v>0</v>
      </c>
      <c r="AE615" t="s">
        <v>39</v>
      </c>
      <c r="AF615" t="str">
        <f>_xlfn.XLOOKUP(DermAI_Data[[#This Row],[diagnostic]],Diagnosis_lookup!$A$2:$A$7,Diagnosis_lookup!$B$2:$B$7,"Not Found")</f>
        <v>Actinic keratosis</v>
      </c>
    </row>
    <row r="616" spans="1:32" x14ac:dyDescent="0.25">
      <c r="A616" t="s">
        <v>685</v>
      </c>
      <c r="B616">
        <v>33</v>
      </c>
      <c r="C616" t="s">
        <v>58</v>
      </c>
      <c r="D616" t="s">
        <v>32</v>
      </c>
      <c r="E616" t="s">
        <v>33</v>
      </c>
      <c r="F616" t="s">
        <v>33</v>
      </c>
      <c r="G616" t="s">
        <v>33</v>
      </c>
      <c r="H616" t="s">
        <v>33</v>
      </c>
      <c r="I616" t="s">
        <v>33</v>
      </c>
      <c r="J616" t="s">
        <v>33</v>
      </c>
      <c r="K616" t="s">
        <v>33</v>
      </c>
      <c r="L616" t="s">
        <v>42</v>
      </c>
      <c r="M616" t="s">
        <v>42</v>
      </c>
      <c r="N616">
        <v>4613</v>
      </c>
      <c r="O616">
        <v>0</v>
      </c>
      <c r="P616" t="s">
        <v>81</v>
      </c>
      <c r="Q616">
        <v>0</v>
      </c>
      <c r="R616">
        <v>0</v>
      </c>
      <c r="S616">
        <v>0</v>
      </c>
      <c r="T616" t="s">
        <v>44</v>
      </c>
      <c r="U616" t="s">
        <v>33</v>
      </c>
      <c r="V616" t="s">
        <v>33</v>
      </c>
      <c r="W616" t="s">
        <v>33</v>
      </c>
      <c r="X616" t="s">
        <v>33</v>
      </c>
      <c r="Y616" t="s">
        <v>33</v>
      </c>
      <c r="Z616" t="s">
        <v>34</v>
      </c>
      <c r="AA616" t="s">
        <v>33</v>
      </c>
      <c r="AB616" t="s">
        <v>48</v>
      </c>
      <c r="AC616">
        <v>0</v>
      </c>
      <c r="AD616">
        <v>0</v>
      </c>
      <c r="AE616" t="s">
        <v>39</v>
      </c>
      <c r="AF616" t="str">
        <f>_xlfn.XLOOKUP(DermAI_Data[[#This Row],[diagnostic]],Diagnosis_lookup!$A$2:$A$7,Diagnosis_lookup!$B$2:$B$7,"Not Found")</f>
        <v>Actinic keratosis</v>
      </c>
    </row>
    <row r="617" spans="1:32" x14ac:dyDescent="0.25">
      <c r="A617" t="s">
        <v>686</v>
      </c>
      <c r="B617">
        <v>43</v>
      </c>
      <c r="C617" t="s">
        <v>58</v>
      </c>
      <c r="D617" t="s">
        <v>32</v>
      </c>
      <c r="E617" t="s">
        <v>33</v>
      </c>
      <c r="F617" t="s">
        <v>33</v>
      </c>
      <c r="G617" t="s">
        <v>33</v>
      </c>
      <c r="H617" t="s">
        <v>33</v>
      </c>
      <c r="I617" t="s">
        <v>33</v>
      </c>
      <c r="J617" t="s">
        <v>33</v>
      </c>
      <c r="K617" t="s">
        <v>33</v>
      </c>
      <c r="L617" t="s">
        <v>42</v>
      </c>
      <c r="M617" t="s">
        <v>42</v>
      </c>
      <c r="N617">
        <v>4614</v>
      </c>
      <c r="O617">
        <v>0</v>
      </c>
      <c r="P617" t="s">
        <v>47</v>
      </c>
      <c r="Q617">
        <v>0</v>
      </c>
      <c r="R617">
        <v>0</v>
      </c>
      <c r="S617">
        <v>0</v>
      </c>
      <c r="T617" t="s">
        <v>44</v>
      </c>
      <c r="U617" t="s">
        <v>34</v>
      </c>
      <c r="V617" t="s">
        <v>33</v>
      </c>
      <c r="W617" t="s">
        <v>33</v>
      </c>
      <c r="X617" t="s">
        <v>33</v>
      </c>
      <c r="Y617" t="s">
        <v>33</v>
      </c>
      <c r="Z617" t="s">
        <v>34</v>
      </c>
      <c r="AA617" t="s">
        <v>33</v>
      </c>
      <c r="AB617" t="s">
        <v>48</v>
      </c>
      <c r="AC617">
        <v>0</v>
      </c>
      <c r="AD617">
        <v>0</v>
      </c>
      <c r="AE617" t="s">
        <v>39</v>
      </c>
      <c r="AF617" t="str">
        <f>_xlfn.XLOOKUP(DermAI_Data[[#This Row],[diagnostic]],Diagnosis_lookup!$A$2:$A$7,Diagnosis_lookup!$B$2:$B$7,"Not Found")</f>
        <v>Actinic keratosis</v>
      </c>
    </row>
    <row r="618" spans="1:32" x14ac:dyDescent="0.25">
      <c r="A618" t="s">
        <v>687</v>
      </c>
      <c r="B618">
        <v>58</v>
      </c>
      <c r="C618" t="s">
        <v>51</v>
      </c>
      <c r="D618" t="s">
        <v>32</v>
      </c>
      <c r="E618" t="s">
        <v>33</v>
      </c>
      <c r="F618" t="s">
        <v>33</v>
      </c>
      <c r="G618" t="s">
        <v>33</v>
      </c>
      <c r="H618" t="s">
        <v>33</v>
      </c>
      <c r="I618" t="s">
        <v>33</v>
      </c>
      <c r="J618" t="s">
        <v>33</v>
      </c>
      <c r="K618" t="s">
        <v>33</v>
      </c>
      <c r="L618" t="s">
        <v>42</v>
      </c>
      <c r="M618" t="s">
        <v>42</v>
      </c>
      <c r="N618">
        <v>4625</v>
      </c>
      <c r="O618">
        <v>0</v>
      </c>
      <c r="P618" t="s">
        <v>66</v>
      </c>
      <c r="Q618">
        <v>0</v>
      </c>
      <c r="R618">
        <v>0</v>
      </c>
      <c r="S618">
        <v>0</v>
      </c>
      <c r="T618" t="s">
        <v>44</v>
      </c>
      <c r="U618" t="s">
        <v>34</v>
      </c>
      <c r="V618" t="s">
        <v>33</v>
      </c>
      <c r="W618" t="s">
        <v>33</v>
      </c>
      <c r="X618" t="s">
        <v>33</v>
      </c>
      <c r="Y618" t="s">
        <v>33</v>
      </c>
      <c r="Z618" t="s">
        <v>33</v>
      </c>
      <c r="AA618" t="s">
        <v>33</v>
      </c>
      <c r="AB618" t="s">
        <v>48</v>
      </c>
      <c r="AC618">
        <v>0</v>
      </c>
      <c r="AD618">
        <v>0</v>
      </c>
      <c r="AE618" t="s">
        <v>39</v>
      </c>
      <c r="AF618" t="str">
        <f>_xlfn.XLOOKUP(DermAI_Data[[#This Row],[diagnostic]],Diagnosis_lookup!$A$2:$A$7,Diagnosis_lookup!$B$2:$B$7,"Not Found")</f>
        <v>Actinic keratosis</v>
      </c>
    </row>
    <row r="619" spans="1:32" x14ac:dyDescent="0.25">
      <c r="A619" t="s">
        <v>688</v>
      </c>
      <c r="B619">
        <v>70</v>
      </c>
      <c r="C619" t="s">
        <v>41</v>
      </c>
      <c r="D619" t="s">
        <v>32</v>
      </c>
      <c r="E619" t="s">
        <v>34</v>
      </c>
      <c r="F619" t="s">
        <v>33</v>
      </c>
      <c r="G619" t="s">
        <v>33</v>
      </c>
      <c r="H619" t="s">
        <v>33</v>
      </c>
      <c r="I619" t="s">
        <v>34</v>
      </c>
      <c r="J619" t="s">
        <v>33</v>
      </c>
      <c r="K619" t="s">
        <v>33</v>
      </c>
      <c r="L619" t="s">
        <v>560</v>
      </c>
      <c r="M619" t="s">
        <v>560</v>
      </c>
      <c r="N619">
        <v>327</v>
      </c>
      <c r="O619">
        <v>2</v>
      </c>
      <c r="P619" t="s">
        <v>36</v>
      </c>
      <c r="Q619">
        <v>12</v>
      </c>
      <c r="R619">
        <v>9</v>
      </c>
      <c r="S619">
        <v>10.5</v>
      </c>
      <c r="T619" t="s">
        <v>54</v>
      </c>
      <c r="U619" t="s">
        <v>34</v>
      </c>
      <c r="V619" t="s">
        <v>34</v>
      </c>
      <c r="W619" t="s">
        <v>33</v>
      </c>
      <c r="X619" t="s">
        <v>33</v>
      </c>
      <c r="Y619" t="s">
        <v>33</v>
      </c>
      <c r="Z619" t="s">
        <v>34</v>
      </c>
      <c r="AA619" t="s">
        <v>34</v>
      </c>
      <c r="AB619" t="s">
        <v>55</v>
      </c>
      <c r="AC619">
        <v>1</v>
      </c>
      <c r="AD619">
        <v>10.5</v>
      </c>
      <c r="AE619" t="s">
        <v>56</v>
      </c>
      <c r="AF619" t="str">
        <f>_xlfn.XLOOKUP(DermAI_Data[[#This Row],[diagnostic]],Diagnosis_lookup!$A$2:$A$7,Diagnosis_lookup!$B$2:$B$7,"Not Found")</f>
        <v>Basal cell carcinoma</v>
      </c>
    </row>
    <row r="620" spans="1:32" x14ac:dyDescent="0.25">
      <c r="A620" t="s">
        <v>689</v>
      </c>
      <c r="B620">
        <v>62</v>
      </c>
      <c r="C620" t="s">
        <v>41</v>
      </c>
      <c r="D620" t="s">
        <v>32</v>
      </c>
      <c r="E620" t="s">
        <v>33</v>
      </c>
      <c r="F620" t="s">
        <v>33</v>
      </c>
      <c r="G620" t="s">
        <v>33</v>
      </c>
      <c r="H620" t="s">
        <v>33</v>
      </c>
      <c r="I620" t="s">
        <v>33</v>
      </c>
      <c r="J620" t="s">
        <v>33</v>
      </c>
      <c r="K620" t="s">
        <v>33</v>
      </c>
      <c r="L620" t="s">
        <v>42</v>
      </c>
      <c r="M620" t="s">
        <v>42</v>
      </c>
      <c r="N620">
        <v>4642</v>
      </c>
      <c r="O620">
        <v>0</v>
      </c>
      <c r="P620" t="s">
        <v>63</v>
      </c>
      <c r="Q620">
        <v>0</v>
      </c>
      <c r="R620">
        <v>0</v>
      </c>
      <c r="S620">
        <v>0</v>
      </c>
      <c r="T620" t="s">
        <v>44</v>
      </c>
      <c r="U620" t="s">
        <v>33</v>
      </c>
      <c r="V620" t="s">
        <v>33</v>
      </c>
      <c r="W620" t="s">
        <v>33</v>
      </c>
      <c r="X620" t="s">
        <v>33</v>
      </c>
      <c r="Y620" t="s">
        <v>33</v>
      </c>
      <c r="Z620" t="s">
        <v>33</v>
      </c>
      <c r="AA620" t="s">
        <v>33</v>
      </c>
      <c r="AB620" t="s">
        <v>48</v>
      </c>
      <c r="AC620">
        <v>0</v>
      </c>
      <c r="AD620">
        <v>0</v>
      </c>
      <c r="AE620" t="s">
        <v>39</v>
      </c>
      <c r="AF620" t="str">
        <f>_xlfn.XLOOKUP(DermAI_Data[[#This Row],[diagnostic]],Diagnosis_lookup!$A$2:$A$7,Diagnosis_lookup!$B$2:$B$7,"Not Found")</f>
        <v>Actinic keratosis</v>
      </c>
    </row>
    <row r="621" spans="1:32" x14ac:dyDescent="0.25">
      <c r="A621" t="s">
        <v>690</v>
      </c>
      <c r="B621">
        <v>81</v>
      </c>
      <c r="C621" t="s">
        <v>41</v>
      </c>
      <c r="D621" t="s">
        <v>32</v>
      </c>
      <c r="E621" t="s">
        <v>33</v>
      </c>
      <c r="F621" t="s">
        <v>33</v>
      </c>
      <c r="G621" t="s">
        <v>33</v>
      </c>
      <c r="H621" t="s">
        <v>33</v>
      </c>
      <c r="I621" t="s">
        <v>33</v>
      </c>
      <c r="J621" t="s">
        <v>33</v>
      </c>
      <c r="K621" t="s">
        <v>33</v>
      </c>
      <c r="L621" t="s">
        <v>42</v>
      </c>
      <c r="M621" t="s">
        <v>42</v>
      </c>
      <c r="N621">
        <v>4647</v>
      </c>
      <c r="O621">
        <v>0</v>
      </c>
      <c r="P621" t="s">
        <v>47</v>
      </c>
      <c r="Q621">
        <v>0</v>
      </c>
      <c r="R621">
        <v>0</v>
      </c>
      <c r="S621">
        <v>0</v>
      </c>
      <c r="T621" t="s">
        <v>44</v>
      </c>
      <c r="U621" t="s">
        <v>33</v>
      </c>
      <c r="V621" t="s">
        <v>33</v>
      </c>
      <c r="W621" t="s">
        <v>33</v>
      </c>
      <c r="X621" t="s">
        <v>33</v>
      </c>
      <c r="Y621" t="s">
        <v>33</v>
      </c>
      <c r="Z621" t="s">
        <v>33</v>
      </c>
      <c r="AA621" t="s">
        <v>33</v>
      </c>
      <c r="AB621" t="s">
        <v>48</v>
      </c>
      <c r="AC621">
        <v>0</v>
      </c>
      <c r="AD621">
        <v>0</v>
      </c>
      <c r="AE621" t="s">
        <v>39</v>
      </c>
      <c r="AF621" t="str">
        <f>_xlfn.XLOOKUP(DermAI_Data[[#This Row],[diagnostic]],Diagnosis_lookup!$A$2:$A$7,Diagnosis_lookup!$B$2:$B$7,"Not Found")</f>
        <v>Actinic keratosis</v>
      </c>
    </row>
    <row r="622" spans="1:32" x14ac:dyDescent="0.25">
      <c r="A622" t="s">
        <v>691</v>
      </c>
      <c r="B622">
        <v>64</v>
      </c>
      <c r="C622" t="s">
        <v>41</v>
      </c>
      <c r="D622" t="s">
        <v>32</v>
      </c>
      <c r="E622" t="s">
        <v>33</v>
      </c>
      <c r="F622" t="s">
        <v>33</v>
      </c>
      <c r="G622" t="s">
        <v>33</v>
      </c>
      <c r="H622" t="s">
        <v>33</v>
      </c>
      <c r="I622" t="s">
        <v>33</v>
      </c>
      <c r="J622" t="s">
        <v>33</v>
      </c>
      <c r="K622" t="s">
        <v>33</v>
      </c>
      <c r="L622" t="s">
        <v>42</v>
      </c>
      <c r="M622" t="s">
        <v>42</v>
      </c>
      <c r="N622">
        <v>4650</v>
      </c>
      <c r="O622">
        <v>0</v>
      </c>
      <c r="P622" t="s">
        <v>36</v>
      </c>
      <c r="Q622">
        <v>0</v>
      </c>
      <c r="R622">
        <v>0</v>
      </c>
      <c r="S622">
        <v>0</v>
      </c>
      <c r="T622" t="s">
        <v>44</v>
      </c>
      <c r="U622" t="s">
        <v>34</v>
      </c>
      <c r="V622" t="s">
        <v>34</v>
      </c>
      <c r="W622" t="s">
        <v>33</v>
      </c>
      <c r="X622" t="s">
        <v>34</v>
      </c>
      <c r="Y622" t="s">
        <v>33</v>
      </c>
      <c r="Z622" t="s">
        <v>33</v>
      </c>
      <c r="AA622" t="s">
        <v>33</v>
      </c>
      <c r="AB622" t="s">
        <v>48</v>
      </c>
      <c r="AC622">
        <v>0</v>
      </c>
      <c r="AD622">
        <v>0</v>
      </c>
      <c r="AE622" t="s">
        <v>39</v>
      </c>
      <c r="AF622" t="str">
        <f>_xlfn.XLOOKUP(DermAI_Data[[#This Row],[diagnostic]],Diagnosis_lookup!$A$2:$A$7,Diagnosis_lookup!$B$2:$B$7,"Not Found")</f>
        <v>Actinic keratosis</v>
      </c>
    </row>
    <row r="623" spans="1:32" x14ac:dyDescent="0.25">
      <c r="A623" t="s">
        <v>692</v>
      </c>
      <c r="B623">
        <v>10</v>
      </c>
      <c r="C623" t="s">
        <v>31</v>
      </c>
      <c r="D623" t="s">
        <v>32</v>
      </c>
      <c r="E623" t="s">
        <v>33</v>
      </c>
      <c r="F623" t="s">
        <v>33</v>
      </c>
      <c r="G623" t="s">
        <v>33</v>
      </c>
      <c r="H623" t="s">
        <v>33</v>
      </c>
      <c r="I623" t="s">
        <v>33</v>
      </c>
      <c r="J623" t="s">
        <v>33</v>
      </c>
      <c r="K623" t="s">
        <v>33</v>
      </c>
      <c r="L623" t="s">
        <v>42</v>
      </c>
      <c r="M623" t="s">
        <v>42</v>
      </c>
      <c r="N623">
        <v>4653</v>
      </c>
      <c r="O623">
        <v>0</v>
      </c>
      <c r="P623" t="s">
        <v>47</v>
      </c>
      <c r="Q623">
        <v>0</v>
      </c>
      <c r="R623">
        <v>0</v>
      </c>
      <c r="S623">
        <v>0</v>
      </c>
      <c r="T623" t="s">
        <v>44</v>
      </c>
      <c r="U623" t="s">
        <v>33</v>
      </c>
      <c r="V623" t="s">
        <v>34</v>
      </c>
      <c r="W623" t="s">
        <v>33</v>
      </c>
      <c r="X623" t="s">
        <v>34</v>
      </c>
      <c r="Y623" t="s">
        <v>33</v>
      </c>
      <c r="Z623" t="s">
        <v>33</v>
      </c>
      <c r="AA623" t="s">
        <v>33</v>
      </c>
      <c r="AB623" t="s">
        <v>38</v>
      </c>
      <c r="AC623">
        <v>0</v>
      </c>
      <c r="AD623">
        <v>0</v>
      </c>
      <c r="AE623" t="s">
        <v>39</v>
      </c>
      <c r="AF623" t="str">
        <f>_xlfn.XLOOKUP(DermAI_Data[[#This Row],[diagnostic]],Diagnosis_lookup!$A$2:$A$7,Diagnosis_lookup!$B$2:$B$7,"Not Found")</f>
        <v>Melanocytic nevus</v>
      </c>
    </row>
    <row r="624" spans="1:32" x14ac:dyDescent="0.25">
      <c r="A624" t="s">
        <v>693</v>
      </c>
      <c r="B624">
        <v>45</v>
      </c>
      <c r="C624" t="s">
        <v>51</v>
      </c>
      <c r="D624" t="s">
        <v>32</v>
      </c>
      <c r="E624" t="s">
        <v>33</v>
      </c>
      <c r="F624" t="s">
        <v>33</v>
      </c>
      <c r="G624" t="s">
        <v>33</v>
      </c>
      <c r="H624" t="s">
        <v>33</v>
      </c>
      <c r="I624" t="s">
        <v>33</v>
      </c>
      <c r="J624" t="s">
        <v>33</v>
      </c>
      <c r="K624" t="s">
        <v>33</v>
      </c>
      <c r="L624" t="s">
        <v>42</v>
      </c>
      <c r="M624" t="s">
        <v>42</v>
      </c>
      <c r="N624">
        <v>4654</v>
      </c>
      <c r="O624">
        <v>0</v>
      </c>
      <c r="P624" t="s">
        <v>63</v>
      </c>
      <c r="Q624">
        <v>0</v>
      </c>
      <c r="R624">
        <v>0</v>
      </c>
      <c r="S624">
        <v>0</v>
      </c>
      <c r="T624" t="s">
        <v>44</v>
      </c>
      <c r="U624" t="s">
        <v>34</v>
      </c>
      <c r="V624" t="s">
        <v>34</v>
      </c>
      <c r="W624" t="s">
        <v>33</v>
      </c>
      <c r="X624" t="s">
        <v>33</v>
      </c>
      <c r="Y624" t="s">
        <v>33</v>
      </c>
      <c r="Z624" t="s">
        <v>33</v>
      </c>
      <c r="AA624" t="s">
        <v>33</v>
      </c>
      <c r="AB624" t="s">
        <v>48</v>
      </c>
      <c r="AC624">
        <v>0</v>
      </c>
      <c r="AD624">
        <v>0</v>
      </c>
      <c r="AE624" t="s">
        <v>39</v>
      </c>
      <c r="AF624" t="str">
        <f>_xlfn.XLOOKUP(DermAI_Data[[#This Row],[diagnostic]],Diagnosis_lookup!$A$2:$A$7,Diagnosis_lookup!$B$2:$B$7,"Not Found")</f>
        <v>Actinic keratosis</v>
      </c>
    </row>
    <row r="625" spans="1:32" x14ac:dyDescent="0.25">
      <c r="A625" t="s">
        <v>694</v>
      </c>
      <c r="B625">
        <v>44</v>
      </c>
      <c r="C625" t="s">
        <v>58</v>
      </c>
      <c r="D625" t="s">
        <v>32</v>
      </c>
      <c r="E625" t="s">
        <v>33</v>
      </c>
      <c r="F625" t="s">
        <v>33</v>
      </c>
      <c r="G625" t="s">
        <v>33</v>
      </c>
      <c r="H625" t="s">
        <v>33</v>
      </c>
      <c r="I625" t="s">
        <v>33</v>
      </c>
      <c r="J625" t="s">
        <v>33</v>
      </c>
      <c r="K625" t="s">
        <v>33</v>
      </c>
      <c r="L625" t="s">
        <v>42</v>
      </c>
      <c r="M625" t="s">
        <v>42</v>
      </c>
      <c r="N625">
        <v>4662</v>
      </c>
      <c r="O625">
        <v>0</v>
      </c>
      <c r="P625" t="s">
        <v>59</v>
      </c>
      <c r="Q625">
        <v>0</v>
      </c>
      <c r="R625">
        <v>0</v>
      </c>
      <c r="S625">
        <v>0</v>
      </c>
      <c r="T625" t="s">
        <v>44</v>
      </c>
      <c r="U625" t="s">
        <v>33</v>
      </c>
      <c r="V625" t="s">
        <v>33</v>
      </c>
      <c r="W625" t="s">
        <v>34</v>
      </c>
      <c r="X625" t="s">
        <v>33</v>
      </c>
      <c r="Y625" t="s">
        <v>33</v>
      </c>
      <c r="Z625" t="s">
        <v>34</v>
      </c>
      <c r="AA625" t="s">
        <v>33</v>
      </c>
      <c r="AB625" t="s">
        <v>38</v>
      </c>
      <c r="AC625">
        <v>0</v>
      </c>
      <c r="AD625">
        <v>0</v>
      </c>
      <c r="AE625" t="s">
        <v>39</v>
      </c>
      <c r="AF625" t="str">
        <f>_xlfn.XLOOKUP(DermAI_Data[[#This Row],[diagnostic]],Diagnosis_lookup!$A$2:$A$7,Diagnosis_lookup!$B$2:$B$7,"Not Found")</f>
        <v>Melanocytic nevus</v>
      </c>
    </row>
    <row r="626" spans="1:32" x14ac:dyDescent="0.25">
      <c r="A626" t="s">
        <v>695</v>
      </c>
      <c r="B626">
        <v>53</v>
      </c>
      <c r="C626" t="s">
        <v>51</v>
      </c>
      <c r="D626" t="s">
        <v>32</v>
      </c>
      <c r="E626" t="s">
        <v>33</v>
      </c>
      <c r="F626" t="s">
        <v>33</v>
      </c>
      <c r="G626" t="s">
        <v>33</v>
      </c>
      <c r="H626" t="s">
        <v>33</v>
      </c>
      <c r="I626" t="s">
        <v>33</v>
      </c>
      <c r="J626" t="s">
        <v>33</v>
      </c>
      <c r="K626" t="s">
        <v>33</v>
      </c>
      <c r="L626" t="s">
        <v>42</v>
      </c>
      <c r="M626" t="s">
        <v>42</v>
      </c>
      <c r="N626">
        <v>4676</v>
      </c>
      <c r="O626">
        <v>0</v>
      </c>
      <c r="P626" t="s">
        <v>145</v>
      </c>
      <c r="Q626">
        <v>0</v>
      </c>
      <c r="R626">
        <v>0</v>
      </c>
      <c r="S626">
        <v>0</v>
      </c>
      <c r="T626" t="s">
        <v>44</v>
      </c>
      <c r="U626" t="s">
        <v>33</v>
      </c>
      <c r="V626" t="s">
        <v>33</v>
      </c>
      <c r="W626" t="s">
        <v>33</v>
      </c>
      <c r="X626" t="s">
        <v>33</v>
      </c>
      <c r="Y626" t="s">
        <v>33</v>
      </c>
      <c r="Z626" t="s">
        <v>34</v>
      </c>
      <c r="AA626" t="s">
        <v>33</v>
      </c>
      <c r="AB626" t="s">
        <v>48</v>
      </c>
      <c r="AC626">
        <v>0</v>
      </c>
      <c r="AD626">
        <v>0</v>
      </c>
      <c r="AE626" t="s">
        <v>39</v>
      </c>
      <c r="AF626" t="str">
        <f>_xlfn.XLOOKUP(DermAI_Data[[#This Row],[diagnostic]],Diagnosis_lookup!$A$2:$A$7,Diagnosis_lookup!$B$2:$B$7,"Not Found")</f>
        <v>Actinic keratosis</v>
      </c>
    </row>
    <row r="627" spans="1:32" x14ac:dyDescent="0.25">
      <c r="A627" t="s">
        <v>696</v>
      </c>
      <c r="B627">
        <v>47</v>
      </c>
      <c r="C627" t="s">
        <v>51</v>
      </c>
      <c r="D627" t="s">
        <v>32</v>
      </c>
      <c r="E627" t="s">
        <v>33</v>
      </c>
      <c r="F627" t="s">
        <v>33</v>
      </c>
      <c r="G627" t="s">
        <v>33</v>
      </c>
      <c r="H627" t="s">
        <v>33</v>
      </c>
      <c r="I627" t="s">
        <v>33</v>
      </c>
      <c r="J627" t="s">
        <v>33</v>
      </c>
      <c r="K627" t="s">
        <v>33</v>
      </c>
      <c r="L627" t="s">
        <v>42</v>
      </c>
      <c r="M627" t="s">
        <v>42</v>
      </c>
      <c r="N627">
        <v>4680</v>
      </c>
      <c r="O627">
        <v>0</v>
      </c>
      <c r="P627" t="s">
        <v>93</v>
      </c>
      <c r="Q627">
        <v>0</v>
      </c>
      <c r="R627">
        <v>0</v>
      </c>
      <c r="S627">
        <v>0</v>
      </c>
      <c r="T627" t="s">
        <v>44</v>
      </c>
      <c r="U627" t="s">
        <v>33</v>
      </c>
      <c r="V627" t="s">
        <v>34</v>
      </c>
      <c r="W627" t="s">
        <v>33</v>
      </c>
      <c r="X627" t="s">
        <v>33</v>
      </c>
      <c r="Y627" t="s">
        <v>33</v>
      </c>
      <c r="Z627" t="s">
        <v>33</v>
      </c>
      <c r="AA627" t="s">
        <v>33</v>
      </c>
      <c r="AB627" t="s">
        <v>38</v>
      </c>
      <c r="AC627">
        <v>0</v>
      </c>
      <c r="AD627">
        <v>0</v>
      </c>
      <c r="AE627" t="s">
        <v>39</v>
      </c>
      <c r="AF627" t="str">
        <f>_xlfn.XLOOKUP(DermAI_Data[[#This Row],[diagnostic]],Diagnosis_lookup!$A$2:$A$7,Diagnosis_lookup!$B$2:$B$7,"Not Found")</f>
        <v>Melanocytic nevus</v>
      </c>
    </row>
    <row r="628" spans="1:32" x14ac:dyDescent="0.25">
      <c r="A628" t="s">
        <v>697</v>
      </c>
      <c r="B628">
        <v>81</v>
      </c>
      <c r="C628" t="s">
        <v>41</v>
      </c>
      <c r="D628" t="s">
        <v>32</v>
      </c>
      <c r="E628" t="s">
        <v>33</v>
      </c>
      <c r="F628" t="s">
        <v>33</v>
      </c>
      <c r="G628" t="s">
        <v>33</v>
      </c>
      <c r="H628" t="s">
        <v>33</v>
      </c>
      <c r="I628" t="s">
        <v>33</v>
      </c>
      <c r="J628" t="s">
        <v>34</v>
      </c>
      <c r="K628" t="s">
        <v>34</v>
      </c>
      <c r="L628" t="s">
        <v>537</v>
      </c>
      <c r="M628" t="s">
        <v>537</v>
      </c>
      <c r="N628">
        <v>328</v>
      </c>
      <c r="O628">
        <v>3</v>
      </c>
      <c r="P628" t="s">
        <v>36</v>
      </c>
      <c r="Q628">
        <v>3</v>
      </c>
      <c r="R628">
        <v>3</v>
      </c>
      <c r="S628">
        <v>3</v>
      </c>
      <c r="T628" t="s">
        <v>44</v>
      </c>
      <c r="U628" t="s">
        <v>33</v>
      </c>
      <c r="V628" t="s">
        <v>34</v>
      </c>
      <c r="W628" t="s">
        <v>33</v>
      </c>
      <c r="X628" t="s">
        <v>33</v>
      </c>
      <c r="Y628" t="s">
        <v>33</v>
      </c>
      <c r="Z628" t="s">
        <v>33</v>
      </c>
      <c r="AA628" t="s">
        <v>34</v>
      </c>
      <c r="AB628" t="s">
        <v>38</v>
      </c>
      <c r="AC628">
        <v>0</v>
      </c>
      <c r="AD628">
        <v>3</v>
      </c>
      <c r="AE628" t="s">
        <v>39</v>
      </c>
      <c r="AF628" t="str">
        <f>_xlfn.XLOOKUP(DermAI_Data[[#This Row],[diagnostic]],Diagnosis_lookup!$A$2:$A$7,Diagnosis_lookup!$B$2:$B$7,"Not Found")</f>
        <v>Melanocytic nevus</v>
      </c>
    </row>
    <row r="629" spans="1:32" x14ac:dyDescent="0.25">
      <c r="A629" t="s">
        <v>698</v>
      </c>
      <c r="B629">
        <v>69</v>
      </c>
      <c r="C629" t="s">
        <v>41</v>
      </c>
      <c r="D629" t="s">
        <v>32</v>
      </c>
      <c r="E629" t="s">
        <v>33</v>
      </c>
      <c r="F629" t="s">
        <v>33</v>
      </c>
      <c r="G629" t="s">
        <v>33</v>
      </c>
      <c r="H629" t="s">
        <v>33</v>
      </c>
      <c r="I629" t="s">
        <v>33</v>
      </c>
      <c r="J629" t="s">
        <v>33</v>
      </c>
      <c r="K629" t="s">
        <v>33</v>
      </c>
      <c r="L629" t="s">
        <v>42</v>
      </c>
      <c r="M629" t="s">
        <v>42</v>
      </c>
      <c r="N629">
        <v>4683</v>
      </c>
      <c r="O629">
        <v>0</v>
      </c>
      <c r="P629" t="s">
        <v>47</v>
      </c>
      <c r="Q629">
        <v>0</v>
      </c>
      <c r="R629">
        <v>0</v>
      </c>
      <c r="S629">
        <v>0</v>
      </c>
      <c r="T629" t="s">
        <v>44</v>
      </c>
      <c r="U629" t="s">
        <v>33</v>
      </c>
      <c r="V629" t="s">
        <v>34</v>
      </c>
      <c r="W629" t="s">
        <v>33</v>
      </c>
      <c r="X629" t="s">
        <v>34</v>
      </c>
      <c r="Y629" t="s">
        <v>33</v>
      </c>
      <c r="Z629" t="s">
        <v>34</v>
      </c>
      <c r="AA629" t="s">
        <v>33</v>
      </c>
      <c r="AB629" t="s">
        <v>48</v>
      </c>
      <c r="AC629">
        <v>0</v>
      </c>
      <c r="AD629">
        <v>0</v>
      </c>
      <c r="AE629" t="s">
        <v>39</v>
      </c>
      <c r="AF629" t="str">
        <f>_xlfn.XLOOKUP(DermAI_Data[[#This Row],[diagnostic]],Diagnosis_lookup!$A$2:$A$7,Diagnosis_lookup!$B$2:$B$7,"Not Found")</f>
        <v>Actinic keratosis</v>
      </c>
    </row>
    <row r="630" spans="1:32" x14ac:dyDescent="0.25">
      <c r="A630" t="s">
        <v>699</v>
      </c>
      <c r="B630">
        <v>73</v>
      </c>
      <c r="C630" t="s">
        <v>41</v>
      </c>
      <c r="D630" t="s">
        <v>32</v>
      </c>
      <c r="E630" t="s">
        <v>33</v>
      </c>
      <c r="F630" t="s">
        <v>33</v>
      </c>
      <c r="G630" t="s">
        <v>34</v>
      </c>
      <c r="H630" t="s">
        <v>34</v>
      </c>
      <c r="I630" t="s">
        <v>34</v>
      </c>
      <c r="J630" t="s">
        <v>33</v>
      </c>
      <c r="K630" t="s">
        <v>33</v>
      </c>
      <c r="L630" t="s">
        <v>52</v>
      </c>
      <c r="M630" t="s">
        <v>537</v>
      </c>
      <c r="N630">
        <v>329</v>
      </c>
      <c r="O630">
        <v>2</v>
      </c>
      <c r="P630" t="s">
        <v>47</v>
      </c>
      <c r="Q630">
        <v>15</v>
      </c>
      <c r="R630">
        <v>10</v>
      </c>
      <c r="S630">
        <v>12.5</v>
      </c>
      <c r="T630" t="s">
        <v>54</v>
      </c>
      <c r="U630" t="s">
        <v>34</v>
      </c>
      <c r="V630" t="s">
        <v>33</v>
      </c>
      <c r="W630" t="s">
        <v>34</v>
      </c>
      <c r="X630" t="s">
        <v>33</v>
      </c>
      <c r="Y630" t="s">
        <v>34</v>
      </c>
      <c r="Z630" t="s">
        <v>34</v>
      </c>
      <c r="AA630" t="s">
        <v>34</v>
      </c>
      <c r="AB630" t="s">
        <v>55</v>
      </c>
      <c r="AC630">
        <v>1</v>
      </c>
      <c r="AD630">
        <v>12.5</v>
      </c>
      <c r="AE630" t="s">
        <v>56</v>
      </c>
      <c r="AF630" t="str">
        <f>_xlfn.XLOOKUP(DermAI_Data[[#This Row],[diagnostic]],Diagnosis_lookup!$A$2:$A$7,Diagnosis_lookup!$B$2:$B$7,"Not Found")</f>
        <v>Basal cell carcinoma</v>
      </c>
    </row>
    <row r="631" spans="1:32" x14ac:dyDescent="0.25">
      <c r="A631" t="s">
        <v>700</v>
      </c>
      <c r="B631">
        <v>45</v>
      </c>
      <c r="C631" t="s">
        <v>51</v>
      </c>
      <c r="D631" t="s">
        <v>32</v>
      </c>
      <c r="E631" t="s">
        <v>33</v>
      </c>
      <c r="F631" t="s">
        <v>33</v>
      </c>
      <c r="G631" t="s">
        <v>33</v>
      </c>
      <c r="H631" t="s">
        <v>33</v>
      </c>
      <c r="I631" t="s">
        <v>33</v>
      </c>
      <c r="J631" t="s">
        <v>33</v>
      </c>
      <c r="K631" t="s">
        <v>33</v>
      </c>
      <c r="L631" t="s">
        <v>42</v>
      </c>
      <c r="M631" t="s">
        <v>42</v>
      </c>
      <c r="N631">
        <v>4726</v>
      </c>
      <c r="O631">
        <v>0</v>
      </c>
      <c r="P631" t="s">
        <v>53</v>
      </c>
      <c r="Q631">
        <v>0</v>
      </c>
      <c r="R631">
        <v>0</v>
      </c>
      <c r="S631">
        <v>0</v>
      </c>
      <c r="T631" t="s">
        <v>44</v>
      </c>
      <c r="U631" t="s">
        <v>34</v>
      </c>
      <c r="V631" t="s">
        <v>33</v>
      </c>
      <c r="W631" t="s">
        <v>33</v>
      </c>
      <c r="X631" t="s">
        <v>33</v>
      </c>
      <c r="Y631" t="s">
        <v>33</v>
      </c>
      <c r="Z631" t="s">
        <v>34</v>
      </c>
      <c r="AA631" t="s">
        <v>33</v>
      </c>
      <c r="AB631" t="s">
        <v>48</v>
      </c>
      <c r="AC631">
        <v>0</v>
      </c>
      <c r="AD631">
        <v>0</v>
      </c>
      <c r="AE631" t="s">
        <v>39</v>
      </c>
      <c r="AF631" t="str">
        <f>_xlfn.XLOOKUP(DermAI_Data[[#This Row],[diagnostic]],Diagnosis_lookup!$A$2:$A$7,Diagnosis_lookup!$B$2:$B$7,"Not Found")</f>
        <v>Actinic keratosis</v>
      </c>
    </row>
    <row r="632" spans="1:32" x14ac:dyDescent="0.25">
      <c r="A632" t="s">
        <v>701</v>
      </c>
      <c r="B632">
        <v>41</v>
      </c>
      <c r="C632" t="s">
        <v>58</v>
      </c>
      <c r="D632" t="s">
        <v>32</v>
      </c>
      <c r="E632" t="s">
        <v>33</v>
      </c>
      <c r="F632" t="s">
        <v>33</v>
      </c>
      <c r="G632" t="s">
        <v>33</v>
      </c>
      <c r="H632" t="s">
        <v>33</v>
      </c>
      <c r="I632" t="s">
        <v>33</v>
      </c>
      <c r="J632" t="s">
        <v>33</v>
      </c>
      <c r="K632" t="s">
        <v>33</v>
      </c>
      <c r="L632" t="s">
        <v>42</v>
      </c>
      <c r="M632" t="s">
        <v>42</v>
      </c>
      <c r="N632">
        <v>4733</v>
      </c>
      <c r="O632">
        <v>0</v>
      </c>
      <c r="P632" t="s">
        <v>59</v>
      </c>
      <c r="Q632">
        <v>0</v>
      </c>
      <c r="R632">
        <v>0</v>
      </c>
      <c r="S632">
        <v>0</v>
      </c>
      <c r="T632" t="s">
        <v>44</v>
      </c>
      <c r="U632" t="s">
        <v>33</v>
      </c>
      <c r="V632" t="s">
        <v>33</v>
      </c>
      <c r="W632" t="s">
        <v>33</v>
      </c>
      <c r="X632" t="s">
        <v>33</v>
      </c>
      <c r="Y632" t="s">
        <v>33</v>
      </c>
      <c r="Z632" t="s">
        <v>33</v>
      </c>
      <c r="AA632" t="s">
        <v>33</v>
      </c>
      <c r="AB632" t="s">
        <v>38</v>
      </c>
      <c r="AC632">
        <v>0</v>
      </c>
      <c r="AD632">
        <v>0</v>
      </c>
      <c r="AE632" t="s">
        <v>39</v>
      </c>
      <c r="AF632" t="str">
        <f>_xlfn.XLOOKUP(DermAI_Data[[#This Row],[diagnostic]],Diagnosis_lookup!$A$2:$A$7,Diagnosis_lookup!$B$2:$B$7,"Not Found")</f>
        <v>Melanocytic nevus</v>
      </c>
    </row>
    <row r="633" spans="1:32" x14ac:dyDescent="0.25">
      <c r="A633" t="s">
        <v>702</v>
      </c>
      <c r="B633">
        <v>82</v>
      </c>
      <c r="C633" t="s">
        <v>41</v>
      </c>
      <c r="D633" t="s">
        <v>32</v>
      </c>
      <c r="E633" t="s">
        <v>33</v>
      </c>
      <c r="F633" t="s">
        <v>33</v>
      </c>
      <c r="G633" t="s">
        <v>33</v>
      </c>
      <c r="H633" t="s">
        <v>33</v>
      </c>
      <c r="I633" t="s">
        <v>33</v>
      </c>
      <c r="J633" t="s">
        <v>33</v>
      </c>
      <c r="K633" t="s">
        <v>33</v>
      </c>
      <c r="L633" t="s">
        <v>42</v>
      </c>
      <c r="M633" t="s">
        <v>42</v>
      </c>
      <c r="N633">
        <v>4736</v>
      </c>
      <c r="O633">
        <v>0</v>
      </c>
      <c r="P633" t="s">
        <v>47</v>
      </c>
      <c r="Q633">
        <v>0</v>
      </c>
      <c r="R633">
        <v>0</v>
      </c>
      <c r="S633">
        <v>0</v>
      </c>
      <c r="T633" t="s">
        <v>44</v>
      </c>
      <c r="U633" t="s">
        <v>33</v>
      </c>
      <c r="V633" t="s">
        <v>33</v>
      </c>
      <c r="W633" t="s">
        <v>33</v>
      </c>
      <c r="X633" t="s">
        <v>33</v>
      </c>
      <c r="Y633" t="s">
        <v>33</v>
      </c>
      <c r="Z633" t="s">
        <v>34</v>
      </c>
      <c r="AA633" t="s">
        <v>33</v>
      </c>
      <c r="AB633" t="s">
        <v>48</v>
      </c>
      <c r="AC633">
        <v>0</v>
      </c>
      <c r="AD633">
        <v>0</v>
      </c>
      <c r="AE633" t="s">
        <v>39</v>
      </c>
      <c r="AF633" t="str">
        <f>_xlfn.XLOOKUP(DermAI_Data[[#This Row],[diagnostic]],Diagnosis_lookup!$A$2:$A$7,Diagnosis_lookup!$B$2:$B$7,"Not Found")</f>
        <v>Actinic keratosis</v>
      </c>
    </row>
    <row r="634" spans="1:32" x14ac:dyDescent="0.25">
      <c r="A634" t="s">
        <v>703</v>
      </c>
      <c r="B634">
        <v>35</v>
      </c>
      <c r="C634" t="s">
        <v>58</v>
      </c>
      <c r="D634" t="s">
        <v>32</v>
      </c>
      <c r="E634" t="s">
        <v>33</v>
      </c>
      <c r="F634" t="s">
        <v>33</v>
      </c>
      <c r="G634" t="s">
        <v>33</v>
      </c>
      <c r="H634" t="s">
        <v>33</v>
      </c>
      <c r="I634" t="s">
        <v>33</v>
      </c>
      <c r="J634" t="s">
        <v>33</v>
      </c>
      <c r="K634" t="s">
        <v>33</v>
      </c>
      <c r="L634" t="s">
        <v>42</v>
      </c>
      <c r="M634" t="s">
        <v>42</v>
      </c>
      <c r="N634">
        <v>4738</v>
      </c>
      <c r="O634">
        <v>0</v>
      </c>
      <c r="P634" t="s">
        <v>59</v>
      </c>
      <c r="Q634">
        <v>0</v>
      </c>
      <c r="R634">
        <v>0</v>
      </c>
      <c r="S634">
        <v>0</v>
      </c>
      <c r="T634" t="s">
        <v>44</v>
      </c>
      <c r="U634" t="s">
        <v>33</v>
      </c>
      <c r="V634" t="s">
        <v>33</v>
      </c>
      <c r="W634" t="s">
        <v>33</v>
      </c>
      <c r="X634" t="s">
        <v>33</v>
      </c>
      <c r="Y634" t="s">
        <v>33</v>
      </c>
      <c r="Z634" t="s">
        <v>34</v>
      </c>
      <c r="AA634" t="s">
        <v>33</v>
      </c>
      <c r="AB634" t="s">
        <v>38</v>
      </c>
      <c r="AC634">
        <v>0</v>
      </c>
      <c r="AD634">
        <v>0</v>
      </c>
      <c r="AE634" t="s">
        <v>39</v>
      </c>
      <c r="AF634" t="str">
        <f>_xlfn.XLOOKUP(DermAI_Data[[#This Row],[diagnostic]],Diagnosis_lookup!$A$2:$A$7,Diagnosis_lookup!$B$2:$B$7,"Not Found")</f>
        <v>Melanocytic nevus</v>
      </c>
    </row>
    <row r="635" spans="1:32" x14ac:dyDescent="0.25">
      <c r="A635" t="s">
        <v>704</v>
      </c>
      <c r="B635">
        <v>91</v>
      </c>
      <c r="C635" t="s">
        <v>41</v>
      </c>
      <c r="D635" t="s">
        <v>32</v>
      </c>
      <c r="E635" t="s">
        <v>33</v>
      </c>
      <c r="F635" t="s">
        <v>33</v>
      </c>
      <c r="G635" t="s">
        <v>34</v>
      </c>
      <c r="H635" t="s">
        <v>33</v>
      </c>
      <c r="I635" t="s">
        <v>34</v>
      </c>
      <c r="J635" t="s">
        <v>34</v>
      </c>
      <c r="K635" t="s">
        <v>34</v>
      </c>
      <c r="L635" t="s">
        <v>52</v>
      </c>
      <c r="M635" t="s">
        <v>52</v>
      </c>
      <c r="N635">
        <v>330</v>
      </c>
      <c r="O635">
        <v>1</v>
      </c>
      <c r="P635" t="s">
        <v>36</v>
      </c>
      <c r="Q635">
        <v>12</v>
      </c>
      <c r="R635">
        <v>10</v>
      </c>
      <c r="S635">
        <v>11</v>
      </c>
      <c r="T635" t="s">
        <v>54</v>
      </c>
      <c r="U635" t="s">
        <v>34</v>
      </c>
      <c r="V635" t="s">
        <v>34</v>
      </c>
      <c r="W635" t="s">
        <v>33</v>
      </c>
      <c r="X635" t="s">
        <v>34</v>
      </c>
      <c r="Y635" t="s">
        <v>34</v>
      </c>
      <c r="Z635" t="s">
        <v>34</v>
      </c>
      <c r="AA635" t="s">
        <v>34</v>
      </c>
      <c r="AB635" t="s">
        <v>224</v>
      </c>
      <c r="AC635">
        <v>1</v>
      </c>
      <c r="AD635">
        <v>11</v>
      </c>
      <c r="AE635" t="s">
        <v>56</v>
      </c>
      <c r="AF635" t="str">
        <f>_xlfn.XLOOKUP(DermAI_Data[[#This Row],[diagnostic]],Diagnosis_lookup!$A$2:$A$7,Diagnosis_lookup!$B$2:$B$7,"Not Found")</f>
        <v>Squamous cell carcinoma</v>
      </c>
    </row>
    <row r="636" spans="1:32" x14ac:dyDescent="0.25">
      <c r="A636" t="s">
        <v>705</v>
      </c>
      <c r="B636">
        <v>40</v>
      </c>
      <c r="C636" t="s">
        <v>58</v>
      </c>
      <c r="D636" t="s">
        <v>32</v>
      </c>
      <c r="E636" t="s">
        <v>33</v>
      </c>
      <c r="F636" t="s">
        <v>33</v>
      </c>
      <c r="G636" t="s">
        <v>33</v>
      </c>
      <c r="H636" t="s">
        <v>33</v>
      </c>
      <c r="I636" t="s">
        <v>33</v>
      </c>
      <c r="J636" t="s">
        <v>33</v>
      </c>
      <c r="K636" t="s">
        <v>33</v>
      </c>
      <c r="L636" t="s">
        <v>42</v>
      </c>
      <c r="M636" t="s">
        <v>42</v>
      </c>
      <c r="N636">
        <v>4766</v>
      </c>
      <c r="O636">
        <v>0</v>
      </c>
      <c r="P636" t="s">
        <v>81</v>
      </c>
      <c r="Q636">
        <v>0</v>
      </c>
      <c r="R636">
        <v>0</v>
      </c>
      <c r="S636">
        <v>0</v>
      </c>
      <c r="T636" t="s">
        <v>44</v>
      </c>
      <c r="U636" t="s">
        <v>33</v>
      </c>
      <c r="V636" t="s">
        <v>33</v>
      </c>
      <c r="W636" t="s">
        <v>33</v>
      </c>
      <c r="X636" t="s">
        <v>33</v>
      </c>
      <c r="Y636" t="s">
        <v>33</v>
      </c>
      <c r="Z636" t="s">
        <v>33</v>
      </c>
      <c r="AA636" t="s">
        <v>33</v>
      </c>
      <c r="AB636" t="s">
        <v>48</v>
      </c>
      <c r="AC636">
        <v>0</v>
      </c>
      <c r="AD636">
        <v>0</v>
      </c>
      <c r="AE636" t="s">
        <v>39</v>
      </c>
      <c r="AF636" t="str">
        <f>_xlfn.XLOOKUP(DermAI_Data[[#This Row],[diagnostic]],Diagnosis_lookup!$A$2:$A$7,Diagnosis_lookup!$B$2:$B$7,"Not Found")</f>
        <v>Actinic keratosis</v>
      </c>
    </row>
    <row r="637" spans="1:32" x14ac:dyDescent="0.25">
      <c r="A637" t="s">
        <v>706</v>
      </c>
      <c r="B637">
        <v>69</v>
      </c>
      <c r="C637" t="s">
        <v>41</v>
      </c>
      <c r="D637" t="s">
        <v>32</v>
      </c>
      <c r="E637" t="s">
        <v>33</v>
      </c>
      <c r="F637" t="s">
        <v>33</v>
      </c>
      <c r="G637" t="s">
        <v>33</v>
      </c>
      <c r="H637" t="s">
        <v>33</v>
      </c>
      <c r="I637" t="s">
        <v>33</v>
      </c>
      <c r="J637" t="s">
        <v>33</v>
      </c>
      <c r="K637" t="s">
        <v>33</v>
      </c>
      <c r="L637" t="s">
        <v>42</v>
      </c>
      <c r="M637" t="s">
        <v>42</v>
      </c>
      <c r="N637">
        <v>4779</v>
      </c>
      <c r="O637">
        <v>0</v>
      </c>
      <c r="P637" t="s">
        <v>36</v>
      </c>
      <c r="Q637">
        <v>0</v>
      </c>
      <c r="R637">
        <v>0</v>
      </c>
      <c r="S637">
        <v>0</v>
      </c>
      <c r="T637" t="s">
        <v>44</v>
      </c>
      <c r="U637" t="s">
        <v>34</v>
      </c>
      <c r="V637" t="s">
        <v>34</v>
      </c>
      <c r="W637" t="s">
        <v>33</v>
      </c>
      <c r="X637" t="s">
        <v>33</v>
      </c>
      <c r="Y637" t="s">
        <v>33</v>
      </c>
      <c r="Z637" t="s">
        <v>33</v>
      </c>
      <c r="AA637" t="s">
        <v>33</v>
      </c>
      <c r="AB637" t="s">
        <v>45</v>
      </c>
      <c r="AC637">
        <v>0</v>
      </c>
      <c r="AD637">
        <v>0</v>
      </c>
      <c r="AE637" t="s">
        <v>39</v>
      </c>
      <c r="AF637" t="str">
        <f>_xlfn.XLOOKUP(DermAI_Data[[#This Row],[diagnostic]],Diagnosis_lookup!$A$2:$A$7,Diagnosis_lookup!$B$2:$B$7,"Not Found")</f>
        <v>Seborreic keratosis</v>
      </c>
    </row>
    <row r="638" spans="1:32" x14ac:dyDescent="0.25">
      <c r="A638" t="s">
        <v>707</v>
      </c>
      <c r="B638">
        <v>59</v>
      </c>
      <c r="C638" t="s">
        <v>51</v>
      </c>
      <c r="D638" t="s">
        <v>32</v>
      </c>
      <c r="E638" t="s">
        <v>33</v>
      </c>
      <c r="F638" t="s">
        <v>33</v>
      </c>
      <c r="G638" t="s">
        <v>33</v>
      </c>
      <c r="H638" t="s">
        <v>33</v>
      </c>
      <c r="I638" t="s">
        <v>33</v>
      </c>
      <c r="J638" t="s">
        <v>33</v>
      </c>
      <c r="K638" t="s">
        <v>33</v>
      </c>
      <c r="L638" t="s">
        <v>42</v>
      </c>
      <c r="M638" t="s">
        <v>42</v>
      </c>
      <c r="N638">
        <v>4781</v>
      </c>
      <c r="O638">
        <v>0</v>
      </c>
      <c r="P638" t="s">
        <v>36</v>
      </c>
      <c r="Q638">
        <v>0</v>
      </c>
      <c r="R638">
        <v>0</v>
      </c>
      <c r="S638">
        <v>0</v>
      </c>
      <c r="T638" t="s">
        <v>44</v>
      </c>
      <c r="U638" t="s">
        <v>34</v>
      </c>
      <c r="V638" t="s">
        <v>34</v>
      </c>
      <c r="W638" t="s">
        <v>33</v>
      </c>
      <c r="X638" t="s">
        <v>33</v>
      </c>
      <c r="Y638" t="s">
        <v>33</v>
      </c>
      <c r="Z638" t="s">
        <v>33</v>
      </c>
      <c r="AA638" t="s">
        <v>33</v>
      </c>
      <c r="AB638" t="s">
        <v>45</v>
      </c>
      <c r="AC638">
        <v>0</v>
      </c>
      <c r="AD638">
        <v>0</v>
      </c>
      <c r="AE638" t="s">
        <v>39</v>
      </c>
      <c r="AF638" t="str">
        <f>_xlfn.XLOOKUP(DermAI_Data[[#This Row],[diagnostic]],Diagnosis_lookup!$A$2:$A$7,Diagnosis_lookup!$B$2:$B$7,"Not Found")</f>
        <v>Seborreic keratosis</v>
      </c>
    </row>
    <row r="639" spans="1:32" x14ac:dyDescent="0.25">
      <c r="A639" t="s">
        <v>708</v>
      </c>
      <c r="B639">
        <v>66</v>
      </c>
      <c r="C639" t="s">
        <v>41</v>
      </c>
      <c r="D639" t="s">
        <v>32</v>
      </c>
      <c r="E639" t="s">
        <v>33</v>
      </c>
      <c r="F639" t="s">
        <v>33</v>
      </c>
      <c r="G639" t="s">
        <v>33</v>
      </c>
      <c r="H639" t="s">
        <v>33</v>
      </c>
      <c r="I639" t="s">
        <v>33</v>
      </c>
      <c r="J639" t="s">
        <v>33</v>
      </c>
      <c r="K639" t="s">
        <v>33</v>
      </c>
      <c r="L639" t="s">
        <v>42</v>
      </c>
      <c r="M639" t="s">
        <v>42</v>
      </c>
      <c r="N639">
        <v>4782</v>
      </c>
      <c r="O639">
        <v>0</v>
      </c>
      <c r="P639" t="s">
        <v>36</v>
      </c>
      <c r="Q639">
        <v>0</v>
      </c>
      <c r="R639">
        <v>0</v>
      </c>
      <c r="S639">
        <v>0</v>
      </c>
      <c r="T639" t="s">
        <v>44</v>
      </c>
      <c r="U639" t="s">
        <v>34</v>
      </c>
      <c r="V639" t="s">
        <v>34</v>
      </c>
      <c r="W639" t="s">
        <v>33</v>
      </c>
      <c r="X639" t="s">
        <v>33</v>
      </c>
      <c r="Y639" t="s">
        <v>33</v>
      </c>
      <c r="Z639" t="s">
        <v>33</v>
      </c>
      <c r="AA639" t="s">
        <v>33</v>
      </c>
      <c r="AB639" t="s">
        <v>48</v>
      </c>
      <c r="AC639">
        <v>0</v>
      </c>
      <c r="AD639">
        <v>0</v>
      </c>
      <c r="AE639" t="s">
        <v>39</v>
      </c>
      <c r="AF639" t="str">
        <f>_xlfn.XLOOKUP(DermAI_Data[[#This Row],[diagnostic]],Diagnosis_lookup!$A$2:$A$7,Diagnosis_lookup!$B$2:$B$7,"Not Found")</f>
        <v>Actinic keratosis</v>
      </c>
    </row>
    <row r="640" spans="1:32" x14ac:dyDescent="0.25">
      <c r="A640" t="s">
        <v>709</v>
      </c>
      <c r="B640">
        <v>45</v>
      </c>
      <c r="C640" t="s">
        <v>51</v>
      </c>
      <c r="D640" t="s">
        <v>32</v>
      </c>
      <c r="E640" t="s">
        <v>33</v>
      </c>
      <c r="F640" t="s">
        <v>33</v>
      </c>
      <c r="G640" t="s">
        <v>33</v>
      </c>
      <c r="H640" t="s">
        <v>33</v>
      </c>
      <c r="I640" t="s">
        <v>33</v>
      </c>
      <c r="J640" t="s">
        <v>33</v>
      </c>
      <c r="K640" t="s">
        <v>33</v>
      </c>
      <c r="L640" t="s">
        <v>42</v>
      </c>
      <c r="M640" t="s">
        <v>42</v>
      </c>
      <c r="N640">
        <v>4783</v>
      </c>
      <c r="O640">
        <v>0</v>
      </c>
      <c r="P640" t="s">
        <v>36</v>
      </c>
      <c r="Q640">
        <v>0</v>
      </c>
      <c r="R640">
        <v>0</v>
      </c>
      <c r="S640">
        <v>0</v>
      </c>
      <c r="T640" t="s">
        <v>44</v>
      </c>
      <c r="U640" t="s">
        <v>34</v>
      </c>
      <c r="V640" t="s">
        <v>34</v>
      </c>
      <c r="W640" t="s">
        <v>33</v>
      </c>
      <c r="X640" t="s">
        <v>33</v>
      </c>
      <c r="Y640" t="s">
        <v>33</v>
      </c>
      <c r="Z640" t="s">
        <v>33</v>
      </c>
      <c r="AA640" t="s">
        <v>33</v>
      </c>
      <c r="AB640" t="s">
        <v>48</v>
      </c>
      <c r="AC640">
        <v>0</v>
      </c>
      <c r="AD640">
        <v>0</v>
      </c>
      <c r="AE640" t="s">
        <v>39</v>
      </c>
      <c r="AF640" t="str">
        <f>_xlfn.XLOOKUP(DermAI_Data[[#This Row],[diagnostic]],Diagnosis_lookup!$A$2:$A$7,Diagnosis_lookup!$B$2:$B$7,"Not Found")</f>
        <v>Actinic keratosis</v>
      </c>
    </row>
    <row r="641" spans="1:32" x14ac:dyDescent="0.25">
      <c r="A641" t="s">
        <v>710</v>
      </c>
      <c r="B641">
        <v>39</v>
      </c>
      <c r="C641" t="s">
        <v>58</v>
      </c>
      <c r="D641" t="s">
        <v>32</v>
      </c>
      <c r="E641" t="s">
        <v>33</v>
      </c>
      <c r="F641" t="s">
        <v>33</v>
      </c>
      <c r="G641" t="s">
        <v>33</v>
      </c>
      <c r="H641" t="s">
        <v>33</v>
      </c>
      <c r="I641" t="s">
        <v>33</v>
      </c>
      <c r="J641" t="s">
        <v>33</v>
      </c>
      <c r="K641" t="s">
        <v>33</v>
      </c>
      <c r="L641" t="s">
        <v>42</v>
      </c>
      <c r="M641" t="s">
        <v>42</v>
      </c>
      <c r="N641">
        <v>4784</v>
      </c>
      <c r="O641">
        <v>0</v>
      </c>
      <c r="P641" t="s">
        <v>59</v>
      </c>
      <c r="Q641">
        <v>0</v>
      </c>
      <c r="R641">
        <v>0</v>
      </c>
      <c r="S641">
        <v>0</v>
      </c>
      <c r="T641" t="s">
        <v>44</v>
      </c>
      <c r="U641" t="s">
        <v>33</v>
      </c>
      <c r="V641" t="s">
        <v>34</v>
      </c>
      <c r="W641" t="s">
        <v>33</v>
      </c>
      <c r="X641" t="s">
        <v>33</v>
      </c>
      <c r="Y641" t="s">
        <v>33</v>
      </c>
      <c r="Z641" t="s">
        <v>33</v>
      </c>
      <c r="AA641" t="s">
        <v>33</v>
      </c>
      <c r="AB641" t="s">
        <v>45</v>
      </c>
      <c r="AC641">
        <v>0</v>
      </c>
      <c r="AD641">
        <v>0</v>
      </c>
      <c r="AE641" t="s">
        <v>39</v>
      </c>
      <c r="AF641" t="str">
        <f>_xlfn.XLOOKUP(DermAI_Data[[#This Row],[diagnostic]],Diagnosis_lookup!$A$2:$A$7,Diagnosis_lookup!$B$2:$B$7,"Not Found")</f>
        <v>Seborreic keratosis</v>
      </c>
    </row>
    <row r="642" spans="1:32" x14ac:dyDescent="0.25">
      <c r="A642" t="s">
        <v>711</v>
      </c>
      <c r="B642">
        <v>60</v>
      </c>
      <c r="C642" t="s">
        <v>41</v>
      </c>
      <c r="D642" t="s">
        <v>32</v>
      </c>
      <c r="E642" t="s">
        <v>33</v>
      </c>
      <c r="F642" t="s">
        <v>33</v>
      </c>
      <c r="G642" t="s">
        <v>33</v>
      </c>
      <c r="H642" t="s">
        <v>33</v>
      </c>
      <c r="I642" t="s">
        <v>33</v>
      </c>
      <c r="J642" t="s">
        <v>33</v>
      </c>
      <c r="K642" t="s">
        <v>33</v>
      </c>
      <c r="L642" t="s">
        <v>42</v>
      </c>
      <c r="M642" t="s">
        <v>42</v>
      </c>
      <c r="N642">
        <v>4789</v>
      </c>
      <c r="O642">
        <v>0</v>
      </c>
      <c r="P642" t="s">
        <v>47</v>
      </c>
      <c r="Q642">
        <v>0</v>
      </c>
      <c r="R642">
        <v>0</v>
      </c>
      <c r="S642">
        <v>0</v>
      </c>
      <c r="T642" t="s">
        <v>44</v>
      </c>
      <c r="U642" t="s">
        <v>33</v>
      </c>
      <c r="V642" t="s">
        <v>33</v>
      </c>
      <c r="W642" t="s">
        <v>33</v>
      </c>
      <c r="X642" t="s">
        <v>33</v>
      </c>
      <c r="Y642" t="s">
        <v>33</v>
      </c>
      <c r="Z642" t="s">
        <v>33</v>
      </c>
      <c r="AA642" t="s">
        <v>33</v>
      </c>
      <c r="AB642" t="s">
        <v>48</v>
      </c>
      <c r="AC642">
        <v>0</v>
      </c>
      <c r="AD642">
        <v>0</v>
      </c>
      <c r="AE642" t="s">
        <v>39</v>
      </c>
      <c r="AF642" t="str">
        <f>_xlfn.XLOOKUP(DermAI_Data[[#This Row],[diagnostic]],Diagnosis_lookup!$A$2:$A$7,Diagnosis_lookup!$B$2:$B$7,"Not Found")</f>
        <v>Actinic keratosis</v>
      </c>
    </row>
    <row r="643" spans="1:32" x14ac:dyDescent="0.25">
      <c r="A643" t="s">
        <v>712</v>
      </c>
      <c r="B643">
        <v>35</v>
      </c>
      <c r="C643" t="s">
        <v>58</v>
      </c>
      <c r="D643" t="s">
        <v>32</v>
      </c>
      <c r="E643" t="s">
        <v>33</v>
      </c>
      <c r="F643" t="s">
        <v>33</v>
      </c>
      <c r="G643" t="s">
        <v>33</v>
      </c>
      <c r="H643" t="s">
        <v>33</v>
      </c>
      <c r="I643" t="s">
        <v>33</v>
      </c>
      <c r="J643" t="s">
        <v>33</v>
      </c>
      <c r="K643" t="s">
        <v>33</v>
      </c>
      <c r="L643" t="s">
        <v>42</v>
      </c>
      <c r="M643" t="s">
        <v>42</v>
      </c>
      <c r="N643">
        <v>4792</v>
      </c>
      <c r="O643">
        <v>0</v>
      </c>
      <c r="P643" t="s">
        <v>110</v>
      </c>
      <c r="Q643">
        <v>0</v>
      </c>
      <c r="R643">
        <v>0</v>
      </c>
      <c r="S643">
        <v>0</v>
      </c>
      <c r="T643" t="s">
        <v>44</v>
      </c>
      <c r="U643" t="s">
        <v>33</v>
      </c>
      <c r="V643" t="s">
        <v>34</v>
      </c>
      <c r="W643" t="s">
        <v>33</v>
      </c>
      <c r="X643" t="s">
        <v>33</v>
      </c>
      <c r="Y643" t="s">
        <v>33</v>
      </c>
      <c r="Z643" t="s">
        <v>33</v>
      </c>
      <c r="AA643" t="s">
        <v>33</v>
      </c>
      <c r="AB643" t="s">
        <v>38</v>
      </c>
      <c r="AC643">
        <v>0</v>
      </c>
      <c r="AD643">
        <v>0</v>
      </c>
      <c r="AE643" t="s">
        <v>39</v>
      </c>
      <c r="AF643" t="str">
        <f>_xlfn.XLOOKUP(DermAI_Data[[#This Row],[diagnostic]],Diagnosis_lookup!$A$2:$A$7,Diagnosis_lookup!$B$2:$B$7,"Not Found")</f>
        <v>Melanocytic nevus</v>
      </c>
    </row>
    <row r="644" spans="1:32" x14ac:dyDescent="0.25">
      <c r="A644" t="s">
        <v>713</v>
      </c>
      <c r="B644">
        <v>71</v>
      </c>
      <c r="C644" t="s">
        <v>41</v>
      </c>
      <c r="D644" t="s">
        <v>32</v>
      </c>
      <c r="E644" t="s">
        <v>34</v>
      </c>
      <c r="F644" t="s">
        <v>34</v>
      </c>
      <c r="G644" t="s">
        <v>34</v>
      </c>
      <c r="H644" t="s">
        <v>33</v>
      </c>
      <c r="I644" t="s">
        <v>33</v>
      </c>
      <c r="J644" t="s">
        <v>33</v>
      </c>
      <c r="K644" t="s">
        <v>33</v>
      </c>
      <c r="L644" t="s">
        <v>35</v>
      </c>
      <c r="M644" t="s">
        <v>35</v>
      </c>
      <c r="N644">
        <v>331</v>
      </c>
      <c r="O644">
        <v>3</v>
      </c>
      <c r="P644" t="s">
        <v>47</v>
      </c>
      <c r="Q644">
        <v>10</v>
      </c>
      <c r="R644">
        <v>6</v>
      </c>
      <c r="S644">
        <v>8</v>
      </c>
      <c r="T644" t="s">
        <v>37</v>
      </c>
      <c r="U644" t="s">
        <v>33</v>
      </c>
      <c r="V644" t="s">
        <v>33</v>
      </c>
      <c r="W644" t="s">
        <v>33</v>
      </c>
      <c r="X644" t="s">
        <v>33</v>
      </c>
      <c r="Y644" t="s">
        <v>33</v>
      </c>
      <c r="Z644" t="s">
        <v>33</v>
      </c>
      <c r="AA644" t="s">
        <v>34</v>
      </c>
      <c r="AB644" t="s">
        <v>224</v>
      </c>
      <c r="AC644">
        <v>1</v>
      </c>
      <c r="AD644">
        <v>8</v>
      </c>
      <c r="AE644" t="s">
        <v>56</v>
      </c>
      <c r="AF644" t="str">
        <f>_xlfn.XLOOKUP(DermAI_Data[[#This Row],[diagnostic]],Diagnosis_lookup!$A$2:$A$7,Diagnosis_lookup!$B$2:$B$7,"Not Found")</f>
        <v>Squamous cell carcinoma</v>
      </c>
    </row>
    <row r="645" spans="1:32" x14ac:dyDescent="0.25">
      <c r="A645" t="s">
        <v>714</v>
      </c>
      <c r="B645">
        <v>76</v>
      </c>
      <c r="C645" t="s">
        <v>41</v>
      </c>
      <c r="D645" t="s">
        <v>32</v>
      </c>
      <c r="E645" t="s">
        <v>33</v>
      </c>
      <c r="F645" t="s">
        <v>33</v>
      </c>
      <c r="G645" t="s">
        <v>33</v>
      </c>
      <c r="H645" t="s">
        <v>33</v>
      </c>
      <c r="I645" t="s">
        <v>33</v>
      </c>
      <c r="J645" t="s">
        <v>33</v>
      </c>
      <c r="K645" t="s">
        <v>33</v>
      </c>
      <c r="L645" t="s">
        <v>42</v>
      </c>
      <c r="M645" t="s">
        <v>42</v>
      </c>
      <c r="N645">
        <v>4814</v>
      </c>
      <c r="O645">
        <v>0</v>
      </c>
      <c r="P645" t="s">
        <v>66</v>
      </c>
      <c r="Q645">
        <v>0</v>
      </c>
      <c r="R645">
        <v>0</v>
      </c>
      <c r="S645">
        <v>0</v>
      </c>
      <c r="T645" t="s">
        <v>44</v>
      </c>
      <c r="U645" t="s">
        <v>33</v>
      </c>
      <c r="V645" t="s">
        <v>33</v>
      </c>
      <c r="W645" t="s">
        <v>33</v>
      </c>
      <c r="X645" t="s">
        <v>33</v>
      </c>
      <c r="Y645" t="s">
        <v>33</v>
      </c>
      <c r="Z645" t="s">
        <v>33</v>
      </c>
      <c r="AA645" t="s">
        <v>33</v>
      </c>
      <c r="AB645" t="s">
        <v>48</v>
      </c>
      <c r="AC645">
        <v>0</v>
      </c>
      <c r="AD645">
        <v>0</v>
      </c>
      <c r="AE645" t="s">
        <v>39</v>
      </c>
      <c r="AF645" t="str">
        <f>_xlfn.XLOOKUP(DermAI_Data[[#This Row],[diagnostic]],Diagnosis_lookup!$A$2:$A$7,Diagnosis_lookup!$B$2:$B$7,"Not Found")</f>
        <v>Actinic keratosis</v>
      </c>
    </row>
    <row r="646" spans="1:32" x14ac:dyDescent="0.25">
      <c r="A646" t="s">
        <v>715</v>
      </c>
      <c r="B646">
        <v>6</v>
      </c>
      <c r="C646" t="s">
        <v>31</v>
      </c>
      <c r="D646" t="s">
        <v>32</v>
      </c>
      <c r="E646" t="s">
        <v>33</v>
      </c>
      <c r="F646" t="s">
        <v>33</v>
      </c>
      <c r="G646" t="s">
        <v>33</v>
      </c>
      <c r="H646" t="s">
        <v>33</v>
      </c>
      <c r="I646" t="s">
        <v>33</v>
      </c>
      <c r="J646" t="s">
        <v>33</v>
      </c>
      <c r="K646" t="s">
        <v>33</v>
      </c>
      <c r="L646" t="s">
        <v>42</v>
      </c>
      <c r="M646" t="s">
        <v>42</v>
      </c>
      <c r="N646">
        <v>4818</v>
      </c>
      <c r="O646">
        <v>0</v>
      </c>
      <c r="P646" t="s">
        <v>59</v>
      </c>
      <c r="Q646">
        <v>0</v>
      </c>
      <c r="R646">
        <v>0</v>
      </c>
      <c r="S646">
        <v>0</v>
      </c>
      <c r="T646" t="s">
        <v>44</v>
      </c>
      <c r="U646" t="s">
        <v>33</v>
      </c>
      <c r="V646" t="s">
        <v>34</v>
      </c>
      <c r="W646" t="s">
        <v>33</v>
      </c>
      <c r="X646" t="s">
        <v>33</v>
      </c>
      <c r="Y646" t="s">
        <v>33</v>
      </c>
      <c r="Z646" t="s">
        <v>34</v>
      </c>
      <c r="AA646" t="s">
        <v>33</v>
      </c>
      <c r="AB646" t="s">
        <v>38</v>
      </c>
      <c r="AC646">
        <v>0</v>
      </c>
      <c r="AD646">
        <v>0</v>
      </c>
      <c r="AE646" t="s">
        <v>39</v>
      </c>
      <c r="AF646" t="str">
        <f>_xlfn.XLOOKUP(DermAI_Data[[#This Row],[diagnostic]],Diagnosis_lookup!$A$2:$A$7,Diagnosis_lookup!$B$2:$B$7,"Not Found")</f>
        <v>Melanocytic nevus</v>
      </c>
    </row>
    <row r="647" spans="1:32" x14ac:dyDescent="0.25">
      <c r="A647" t="s">
        <v>716</v>
      </c>
      <c r="B647">
        <v>32</v>
      </c>
      <c r="C647" t="s">
        <v>58</v>
      </c>
      <c r="D647" t="s">
        <v>32</v>
      </c>
      <c r="E647" t="s">
        <v>33</v>
      </c>
      <c r="F647" t="s">
        <v>33</v>
      </c>
      <c r="G647" t="s">
        <v>33</v>
      </c>
      <c r="H647" t="s">
        <v>33</v>
      </c>
      <c r="I647" t="s">
        <v>33</v>
      </c>
      <c r="J647" t="s">
        <v>33</v>
      </c>
      <c r="K647" t="s">
        <v>33</v>
      </c>
      <c r="L647" t="s">
        <v>42</v>
      </c>
      <c r="M647" t="s">
        <v>42</v>
      </c>
      <c r="N647">
        <v>4820</v>
      </c>
      <c r="O647">
        <v>0</v>
      </c>
      <c r="P647" t="s">
        <v>59</v>
      </c>
      <c r="Q647">
        <v>0</v>
      </c>
      <c r="R647">
        <v>0</v>
      </c>
      <c r="S647">
        <v>0</v>
      </c>
      <c r="T647" t="s">
        <v>44</v>
      </c>
      <c r="U647" t="s">
        <v>33</v>
      </c>
      <c r="V647" t="s">
        <v>33</v>
      </c>
      <c r="W647" t="s">
        <v>33</v>
      </c>
      <c r="X647" t="s">
        <v>33</v>
      </c>
      <c r="Y647" t="s">
        <v>33</v>
      </c>
      <c r="Z647" t="s">
        <v>34</v>
      </c>
      <c r="AA647" t="s">
        <v>33</v>
      </c>
      <c r="AB647" t="s">
        <v>38</v>
      </c>
      <c r="AC647">
        <v>0</v>
      </c>
      <c r="AD647">
        <v>0</v>
      </c>
      <c r="AE647" t="s">
        <v>39</v>
      </c>
      <c r="AF647" t="str">
        <f>_xlfn.XLOOKUP(DermAI_Data[[#This Row],[diagnostic]],Diagnosis_lookup!$A$2:$A$7,Diagnosis_lookup!$B$2:$B$7,"Not Found")</f>
        <v>Melanocytic nevus</v>
      </c>
    </row>
    <row r="648" spans="1:32" x14ac:dyDescent="0.25">
      <c r="A648" t="s">
        <v>717</v>
      </c>
      <c r="B648">
        <v>66</v>
      </c>
      <c r="C648" t="s">
        <v>41</v>
      </c>
      <c r="D648" t="s">
        <v>79</v>
      </c>
      <c r="E648" t="s">
        <v>33</v>
      </c>
      <c r="F648" t="s">
        <v>33</v>
      </c>
      <c r="G648" t="s">
        <v>33</v>
      </c>
      <c r="H648" t="s">
        <v>34</v>
      </c>
      <c r="I648" t="s">
        <v>34</v>
      </c>
      <c r="J648" t="s">
        <v>33</v>
      </c>
      <c r="K648" t="s">
        <v>33</v>
      </c>
      <c r="L648" t="s">
        <v>35</v>
      </c>
      <c r="M648" t="s">
        <v>35</v>
      </c>
      <c r="N648">
        <v>339</v>
      </c>
      <c r="O648">
        <v>3</v>
      </c>
      <c r="P648" t="s">
        <v>36</v>
      </c>
      <c r="Q648">
        <v>9</v>
      </c>
      <c r="R648">
        <v>6</v>
      </c>
      <c r="S648">
        <v>7.5</v>
      </c>
      <c r="T648" t="s">
        <v>37</v>
      </c>
      <c r="U648" t="s">
        <v>34</v>
      </c>
      <c r="V648" t="s">
        <v>34</v>
      </c>
      <c r="W648" t="s">
        <v>33</v>
      </c>
      <c r="X648" t="s">
        <v>33</v>
      </c>
      <c r="Y648" t="s">
        <v>33</v>
      </c>
      <c r="Z648" t="s">
        <v>34</v>
      </c>
      <c r="AA648" t="s">
        <v>34</v>
      </c>
      <c r="AB648" t="s">
        <v>55</v>
      </c>
      <c r="AC648">
        <v>1</v>
      </c>
      <c r="AD648">
        <v>7.5</v>
      </c>
      <c r="AE648" t="s">
        <v>56</v>
      </c>
      <c r="AF648" t="str">
        <f>_xlfn.XLOOKUP(DermAI_Data[[#This Row],[diagnostic]],Diagnosis_lookup!$A$2:$A$7,Diagnosis_lookup!$B$2:$B$7,"Not Found")</f>
        <v>Basal cell carcinoma</v>
      </c>
    </row>
    <row r="649" spans="1:32" x14ac:dyDescent="0.25">
      <c r="A649" t="s">
        <v>718</v>
      </c>
      <c r="B649">
        <v>73</v>
      </c>
      <c r="C649" t="s">
        <v>41</v>
      </c>
      <c r="D649" t="s">
        <v>79</v>
      </c>
      <c r="E649" t="s">
        <v>33</v>
      </c>
      <c r="F649" t="s">
        <v>33</v>
      </c>
      <c r="G649" t="s">
        <v>33</v>
      </c>
      <c r="H649" t="s">
        <v>34</v>
      </c>
      <c r="I649" t="s">
        <v>34</v>
      </c>
      <c r="J649" t="s">
        <v>34</v>
      </c>
      <c r="K649" t="s">
        <v>34</v>
      </c>
      <c r="L649" t="s">
        <v>52</v>
      </c>
      <c r="M649" t="s">
        <v>560</v>
      </c>
      <c r="N649">
        <v>341</v>
      </c>
      <c r="O649">
        <v>3</v>
      </c>
      <c r="P649" t="s">
        <v>68</v>
      </c>
      <c r="Q649">
        <v>4</v>
      </c>
      <c r="R649">
        <v>3</v>
      </c>
      <c r="S649">
        <v>3.5</v>
      </c>
      <c r="T649" t="s">
        <v>44</v>
      </c>
      <c r="U649" t="s">
        <v>34</v>
      </c>
      <c r="V649" t="s">
        <v>34</v>
      </c>
      <c r="W649" t="s">
        <v>33</v>
      </c>
      <c r="X649" t="s">
        <v>33</v>
      </c>
      <c r="Y649" t="s">
        <v>34</v>
      </c>
      <c r="Z649" t="s">
        <v>34</v>
      </c>
      <c r="AA649" t="s">
        <v>34</v>
      </c>
      <c r="AB649" t="s">
        <v>55</v>
      </c>
      <c r="AC649">
        <v>1</v>
      </c>
      <c r="AD649">
        <v>3.5</v>
      </c>
      <c r="AE649" t="s">
        <v>56</v>
      </c>
      <c r="AF649" t="str">
        <f>_xlfn.XLOOKUP(DermAI_Data[[#This Row],[diagnostic]],Diagnosis_lookup!$A$2:$A$7,Diagnosis_lookup!$B$2:$B$7,"Not Found")</f>
        <v>Basal cell carcinoma</v>
      </c>
    </row>
    <row r="650" spans="1:32" x14ac:dyDescent="0.25">
      <c r="A650" t="s">
        <v>719</v>
      </c>
      <c r="B650">
        <v>71</v>
      </c>
      <c r="C650" t="s">
        <v>41</v>
      </c>
      <c r="D650" t="s">
        <v>32</v>
      </c>
      <c r="E650" t="s">
        <v>34</v>
      </c>
      <c r="F650" t="s">
        <v>33</v>
      </c>
      <c r="G650" t="s">
        <v>34</v>
      </c>
      <c r="H650" t="s">
        <v>33</v>
      </c>
      <c r="I650" t="s">
        <v>34</v>
      </c>
      <c r="J650" t="s">
        <v>33</v>
      </c>
      <c r="K650" t="s">
        <v>33</v>
      </c>
      <c r="L650" t="s">
        <v>52</v>
      </c>
      <c r="M650" t="s">
        <v>35</v>
      </c>
      <c r="N650">
        <v>1340</v>
      </c>
      <c r="O650">
        <v>2</v>
      </c>
      <c r="P650" t="s">
        <v>43</v>
      </c>
      <c r="Q650">
        <v>30</v>
      </c>
      <c r="R650">
        <v>20</v>
      </c>
      <c r="S650">
        <v>25</v>
      </c>
      <c r="T650" t="s">
        <v>54</v>
      </c>
      <c r="U650" t="s">
        <v>34</v>
      </c>
      <c r="V650" t="s">
        <v>34</v>
      </c>
      <c r="W650" t="s">
        <v>34</v>
      </c>
      <c r="X650" t="s">
        <v>33</v>
      </c>
      <c r="Y650" t="s">
        <v>34</v>
      </c>
      <c r="Z650" t="s">
        <v>33</v>
      </c>
      <c r="AA650" t="s">
        <v>34</v>
      </c>
      <c r="AB650" t="s">
        <v>48</v>
      </c>
      <c r="AC650">
        <v>0</v>
      </c>
      <c r="AD650">
        <v>25</v>
      </c>
      <c r="AE650" t="s">
        <v>39</v>
      </c>
      <c r="AF650" t="str">
        <f>_xlfn.XLOOKUP(DermAI_Data[[#This Row],[diagnostic]],Diagnosis_lookup!$A$2:$A$7,Diagnosis_lookup!$B$2:$B$7,"Not Found")</f>
        <v>Actinic keratosis</v>
      </c>
    </row>
    <row r="651" spans="1:32" x14ac:dyDescent="0.25">
      <c r="A651" t="s">
        <v>720</v>
      </c>
      <c r="B651">
        <v>68</v>
      </c>
      <c r="C651" t="s">
        <v>41</v>
      </c>
      <c r="D651" t="s">
        <v>32</v>
      </c>
      <c r="E651" t="s">
        <v>34</v>
      </c>
      <c r="F651" t="s">
        <v>33</v>
      </c>
      <c r="G651" t="s">
        <v>33</v>
      </c>
      <c r="H651" t="s">
        <v>33</v>
      </c>
      <c r="I651" t="s">
        <v>34</v>
      </c>
      <c r="J651" t="s">
        <v>34</v>
      </c>
      <c r="K651" t="s">
        <v>34</v>
      </c>
      <c r="L651" t="s">
        <v>615</v>
      </c>
      <c r="M651" t="s">
        <v>721</v>
      </c>
      <c r="N651">
        <v>345</v>
      </c>
      <c r="O651">
        <v>4</v>
      </c>
      <c r="P651" t="s">
        <v>66</v>
      </c>
      <c r="Q651">
        <v>10</v>
      </c>
      <c r="R651">
        <v>8</v>
      </c>
      <c r="S651">
        <v>9</v>
      </c>
      <c r="T651" t="s">
        <v>37</v>
      </c>
      <c r="U651" t="s">
        <v>34</v>
      </c>
      <c r="V651" t="s">
        <v>33</v>
      </c>
      <c r="W651" t="s">
        <v>33</v>
      </c>
      <c r="X651" t="s">
        <v>33</v>
      </c>
      <c r="Y651" t="s">
        <v>33</v>
      </c>
      <c r="Z651" t="s">
        <v>33</v>
      </c>
      <c r="AA651" t="s">
        <v>34</v>
      </c>
      <c r="AB651" t="s">
        <v>48</v>
      </c>
      <c r="AC651">
        <v>0</v>
      </c>
      <c r="AD651">
        <v>9</v>
      </c>
      <c r="AE651" t="s">
        <v>39</v>
      </c>
      <c r="AF651" t="str">
        <f>_xlfn.XLOOKUP(DermAI_Data[[#This Row],[diagnostic]],Diagnosis_lookup!$A$2:$A$7,Diagnosis_lookup!$B$2:$B$7,"Not Found")</f>
        <v>Actinic keratosis</v>
      </c>
    </row>
    <row r="652" spans="1:32" x14ac:dyDescent="0.25">
      <c r="A652" t="s">
        <v>722</v>
      </c>
      <c r="B652">
        <v>82</v>
      </c>
      <c r="C652" t="s">
        <v>41</v>
      </c>
      <c r="D652" t="s">
        <v>32</v>
      </c>
      <c r="E652" t="s">
        <v>33</v>
      </c>
      <c r="F652" t="s">
        <v>33</v>
      </c>
      <c r="G652" t="s">
        <v>34</v>
      </c>
      <c r="H652" t="s">
        <v>33</v>
      </c>
      <c r="I652" t="s">
        <v>34</v>
      </c>
      <c r="J652" t="s">
        <v>34</v>
      </c>
      <c r="K652" t="s">
        <v>34</v>
      </c>
      <c r="L652" t="s">
        <v>52</v>
      </c>
      <c r="M652" t="s">
        <v>52</v>
      </c>
      <c r="N652">
        <v>347</v>
      </c>
      <c r="O652">
        <v>2</v>
      </c>
      <c r="P652" t="s">
        <v>36</v>
      </c>
      <c r="Q652">
        <v>8</v>
      </c>
      <c r="R652">
        <v>5</v>
      </c>
      <c r="S652">
        <v>6.5</v>
      </c>
      <c r="T652" t="s">
        <v>37</v>
      </c>
      <c r="U652" t="s">
        <v>34</v>
      </c>
      <c r="V652" t="s">
        <v>33</v>
      </c>
      <c r="W652" t="s">
        <v>34</v>
      </c>
      <c r="X652" t="s">
        <v>33</v>
      </c>
      <c r="Y652" t="s">
        <v>34</v>
      </c>
      <c r="Z652" t="s">
        <v>34</v>
      </c>
      <c r="AA652" t="s">
        <v>34</v>
      </c>
      <c r="AB652" t="s">
        <v>224</v>
      </c>
      <c r="AC652">
        <v>1</v>
      </c>
      <c r="AD652">
        <v>6.5</v>
      </c>
      <c r="AE652" t="s">
        <v>56</v>
      </c>
      <c r="AF652" t="str">
        <f>_xlfn.XLOOKUP(DermAI_Data[[#This Row],[diagnostic]],Diagnosis_lookup!$A$2:$A$7,Diagnosis_lookup!$B$2:$B$7,"Not Found")</f>
        <v>Squamous cell carcinoma</v>
      </c>
    </row>
    <row r="653" spans="1:32" x14ac:dyDescent="0.25">
      <c r="A653" t="s">
        <v>723</v>
      </c>
      <c r="B653">
        <v>43</v>
      </c>
      <c r="C653" t="s">
        <v>58</v>
      </c>
      <c r="D653" t="s">
        <v>79</v>
      </c>
      <c r="E653" t="s">
        <v>33</v>
      </c>
      <c r="F653" t="s">
        <v>33</v>
      </c>
      <c r="G653" t="s">
        <v>33</v>
      </c>
      <c r="H653" t="s">
        <v>34</v>
      </c>
      <c r="I653" t="s">
        <v>34</v>
      </c>
      <c r="J653" t="s">
        <v>33</v>
      </c>
      <c r="K653" t="s">
        <v>33</v>
      </c>
      <c r="L653" t="s">
        <v>537</v>
      </c>
      <c r="M653" t="s">
        <v>537</v>
      </c>
      <c r="N653">
        <v>348</v>
      </c>
      <c r="O653">
        <v>3</v>
      </c>
      <c r="P653" t="s">
        <v>66</v>
      </c>
      <c r="Q653">
        <v>4</v>
      </c>
      <c r="R653">
        <v>3</v>
      </c>
      <c r="S653">
        <v>3.5</v>
      </c>
      <c r="T653" t="s">
        <v>44</v>
      </c>
      <c r="U653" t="s">
        <v>34</v>
      </c>
      <c r="V653" t="s">
        <v>34</v>
      </c>
      <c r="W653" t="s">
        <v>33</v>
      </c>
      <c r="X653" t="s">
        <v>33</v>
      </c>
      <c r="Y653" t="s">
        <v>34</v>
      </c>
      <c r="Z653" t="s">
        <v>34</v>
      </c>
      <c r="AA653" t="s">
        <v>34</v>
      </c>
      <c r="AB653" t="s">
        <v>55</v>
      </c>
      <c r="AC653">
        <v>1</v>
      </c>
      <c r="AD653">
        <v>3.5</v>
      </c>
      <c r="AE653" t="s">
        <v>56</v>
      </c>
      <c r="AF653" t="str">
        <f>_xlfn.XLOOKUP(DermAI_Data[[#This Row],[diagnostic]],Diagnosis_lookup!$A$2:$A$7,Diagnosis_lookup!$B$2:$B$7,"Not Found")</f>
        <v>Basal cell carcinoma</v>
      </c>
    </row>
    <row r="654" spans="1:32" x14ac:dyDescent="0.25">
      <c r="A654" t="s">
        <v>724</v>
      </c>
      <c r="B654">
        <v>74</v>
      </c>
      <c r="C654" t="s">
        <v>41</v>
      </c>
      <c r="D654" t="s">
        <v>32</v>
      </c>
      <c r="E654" t="s">
        <v>33</v>
      </c>
      <c r="F654" t="s">
        <v>34</v>
      </c>
      <c r="G654" t="s">
        <v>33</v>
      </c>
      <c r="H654" t="s">
        <v>34</v>
      </c>
      <c r="I654" t="s">
        <v>34</v>
      </c>
      <c r="J654" t="s">
        <v>33</v>
      </c>
      <c r="K654" t="s">
        <v>33</v>
      </c>
      <c r="L654" t="s">
        <v>35</v>
      </c>
      <c r="M654" t="s">
        <v>35</v>
      </c>
      <c r="N654">
        <v>349</v>
      </c>
      <c r="O654">
        <v>3</v>
      </c>
      <c r="P654" t="s">
        <v>68</v>
      </c>
      <c r="Q654">
        <v>10</v>
      </c>
      <c r="R654">
        <v>8</v>
      </c>
      <c r="S654">
        <v>9</v>
      </c>
      <c r="T654" t="s">
        <v>37</v>
      </c>
      <c r="U654" t="s">
        <v>34</v>
      </c>
      <c r="V654" t="s">
        <v>33</v>
      </c>
      <c r="W654" t="s">
        <v>33</v>
      </c>
      <c r="X654" t="s">
        <v>33</v>
      </c>
      <c r="Y654" t="s">
        <v>34</v>
      </c>
      <c r="Z654" t="s">
        <v>34</v>
      </c>
      <c r="AA654" t="s">
        <v>34</v>
      </c>
      <c r="AB654" t="s">
        <v>55</v>
      </c>
      <c r="AC654">
        <v>1</v>
      </c>
      <c r="AD654">
        <v>9</v>
      </c>
      <c r="AE654" t="s">
        <v>56</v>
      </c>
      <c r="AF654" t="str">
        <f>_xlfn.XLOOKUP(DermAI_Data[[#This Row],[diagnostic]],Diagnosis_lookup!$A$2:$A$7,Diagnosis_lookup!$B$2:$B$7,"Not Found")</f>
        <v>Basal cell carcinoma</v>
      </c>
    </row>
    <row r="655" spans="1:32" x14ac:dyDescent="0.25">
      <c r="A655" t="s">
        <v>725</v>
      </c>
      <c r="B655">
        <v>73</v>
      </c>
      <c r="C655" t="s">
        <v>41</v>
      </c>
      <c r="D655" t="s">
        <v>79</v>
      </c>
      <c r="E655" t="s">
        <v>33</v>
      </c>
      <c r="F655" t="s">
        <v>33</v>
      </c>
      <c r="G655" t="s">
        <v>33</v>
      </c>
      <c r="H655" t="s">
        <v>33</v>
      </c>
      <c r="I655" t="s">
        <v>33</v>
      </c>
      <c r="J655" t="s">
        <v>33</v>
      </c>
      <c r="K655" t="s">
        <v>33</v>
      </c>
      <c r="L655" t="s">
        <v>35</v>
      </c>
      <c r="M655" t="s">
        <v>35</v>
      </c>
      <c r="N655">
        <v>351</v>
      </c>
      <c r="O655">
        <v>2</v>
      </c>
      <c r="P655" t="s">
        <v>47</v>
      </c>
      <c r="Q655">
        <v>9</v>
      </c>
      <c r="R655">
        <v>6</v>
      </c>
      <c r="S655">
        <v>7.5</v>
      </c>
      <c r="T655" t="s">
        <v>37</v>
      </c>
      <c r="U655" t="s">
        <v>34</v>
      </c>
      <c r="V655" t="s">
        <v>33</v>
      </c>
      <c r="W655" t="s">
        <v>33</v>
      </c>
      <c r="X655" t="s">
        <v>33</v>
      </c>
      <c r="Y655" t="s">
        <v>33</v>
      </c>
      <c r="Z655" t="s">
        <v>33</v>
      </c>
      <c r="AA655" t="s">
        <v>34</v>
      </c>
      <c r="AB655" t="s">
        <v>48</v>
      </c>
      <c r="AC655">
        <v>0</v>
      </c>
      <c r="AD655">
        <v>7.5</v>
      </c>
      <c r="AE655" t="s">
        <v>39</v>
      </c>
      <c r="AF655" t="str">
        <f>_xlfn.XLOOKUP(DermAI_Data[[#This Row],[diagnostic]],Diagnosis_lookup!$A$2:$A$7,Diagnosis_lookup!$B$2:$B$7,"Not Found")</f>
        <v>Actinic keratosis</v>
      </c>
    </row>
    <row r="656" spans="1:32" x14ac:dyDescent="0.25">
      <c r="A656" t="s">
        <v>726</v>
      </c>
      <c r="B656">
        <v>58</v>
      </c>
      <c r="C656" t="s">
        <v>51</v>
      </c>
      <c r="D656" t="s">
        <v>79</v>
      </c>
      <c r="E656" t="s">
        <v>33</v>
      </c>
      <c r="F656" t="s">
        <v>33</v>
      </c>
      <c r="G656" t="s">
        <v>34</v>
      </c>
      <c r="H656" t="s">
        <v>34</v>
      </c>
      <c r="I656" t="s">
        <v>34</v>
      </c>
      <c r="J656" t="s">
        <v>33</v>
      </c>
      <c r="K656" t="s">
        <v>33</v>
      </c>
      <c r="L656" t="s">
        <v>35</v>
      </c>
      <c r="M656" t="s">
        <v>35</v>
      </c>
      <c r="N656">
        <v>354</v>
      </c>
      <c r="O656">
        <v>2</v>
      </c>
      <c r="P656" t="s">
        <v>63</v>
      </c>
      <c r="Q656">
        <v>9</v>
      </c>
      <c r="R656">
        <v>4</v>
      </c>
      <c r="S656">
        <v>6.5</v>
      </c>
      <c r="T656" t="s">
        <v>37</v>
      </c>
      <c r="U656" t="s">
        <v>33</v>
      </c>
      <c r="V656" t="s">
        <v>34</v>
      </c>
      <c r="W656" t="s">
        <v>33</v>
      </c>
      <c r="X656" t="s">
        <v>34</v>
      </c>
      <c r="Y656" t="s">
        <v>33</v>
      </c>
      <c r="Z656" t="s">
        <v>34</v>
      </c>
      <c r="AA656" t="s">
        <v>34</v>
      </c>
      <c r="AB656" t="s">
        <v>106</v>
      </c>
      <c r="AC656">
        <v>1</v>
      </c>
      <c r="AD656">
        <v>6.5</v>
      </c>
      <c r="AE656" t="s">
        <v>56</v>
      </c>
      <c r="AF656" t="str">
        <f>_xlfn.XLOOKUP(DermAI_Data[[#This Row],[diagnostic]],Diagnosis_lookup!$A$2:$A$7,Diagnosis_lookup!$B$2:$B$7,"Not Found")</f>
        <v>Melanoma</v>
      </c>
    </row>
    <row r="657" spans="1:32" x14ac:dyDescent="0.25">
      <c r="A657" t="s">
        <v>727</v>
      </c>
      <c r="B657">
        <v>55</v>
      </c>
      <c r="C657" t="s">
        <v>51</v>
      </c>
      <c r="D657" t="s">
        <v>32</v>
      </c>
      <c r="E657" t="s">
        <v>33</v>
      </c>
      <c r="F657" t="s">
        <v>34</v>
      </c>
      <c r="G657" t="s">
        <v>34</v>
      </c>
      <c r="H657" t="s">
        <v>34</v>
      </c>
      <c r="I657" t="s">
        <v>34</v>
      </c>
      <c r="J657" t="s">
        <v>33</v>
      </c>
      <c r="K657" t="s">
        <v>33</v>
      </c>
      <c r="L657" t="s">
        <v>35</v>
      </c>
      <c r="M657" t="s">
        <v>35</v>
      </c>
      <c r="N657">
        <v>361</v>
      </c>
      <c r="O657">
        <v>3</v>
      </c>
      <c r="P657" t="s">
        <v>66</v>
      </c>
      <c r="Q657">
        <v>6</v>
      </c>
      <c r="R657">
        <v>5</v>
      </c>
      <c r="S657">
        <v>5.5</v>
      </c>
      <c r="T657" t="s">
        <v>37</v>
      </c>
      <c r="U657" t="s">
        <v>34</v>
      </c>
      <c r="V657" t="s">
        <v>33</v>
      </c>
      <c r="W657" t="s">
        <v>33</v>
      </c>
      <c r="X657" t="s">
        <v>33</v>
      </c>
      <c r="Y657" t="s">
        <v>33</v>
      </c>
      <c r="Z657" t="s">
        <v>34</v>
      </c>
      <c r="AA657" t="s">
        <v>34</v>
      </c>
      <c r="AB657" t="s">
        <v>48</v>
      </c>
      <c r="AC657">
        <v>0</v>
      </c>
      <c r="AD657">
        <v>5.5</v>
      </c>
      <c r="AE657" t="s">
        <v>39</v>
      </c>
      <c r="AF657" t="str">
        <f>_xlfn.XLOOKUP(DermAI_Data[[#This Row],[diagnostic]],Diagnosis_lookup!$A$2:$A$7,Diagnosis_lookup!$B$2:$B$7,"Not Found")</f>
        <v>Actinic keratosis</v>
      </c>
    </row>
    <row r="658" spans="1:32" x14ac:dyDescent="0.25">
      <c r="A658" t="s">
        <v>728</v>
      </c>
      <c r="B658">
        <v>77</v>
      </c>
      <c r="C658" t="s">
        <v>41</v>
      </c>
      <c r="D658" t="s">
        <v>32</v>
      </c>
      <c r="E658" t="s">
        <v>33</v>
      </c>
      <c r="F658" t="s">
        <v>33</v>
      </c>
      <c r="G658" t="s">
        <v>33</v>
      </c>
      <c r="H658" t="s">
        <v>34</v>
      </c>
      <c r="I658" t="s">
        <v>33</v>
      </c>
      <c r="J658" t="s">
        <v>33</v>
      </c>
      <c r="K658" t="s">
        <v>33</v>
      </c>
      <c r="L658" t="s">
        <v>35</v>
      </c>
      <c r="M658" t="s">
        <v>35</v>
      </c>
      <c r="N658">
        <v>362</v>
      </c>
      <c r="O658">
        <v>2</v>
      </c>
      <c r="P658" t="s">
        <v>43</v>
      </c>
      <c r="Q658">
        <v>6</v>
      </c>
      <c r="R658">
        <v>6</v>
      </c>
      <c r="S658">
        <v>6</v>
      </c>
      <c r="T658" t="s">
        <v>37</v>
      </c>
      <c r="U658" t="s">
        <v>34</v>
      </c>
      <c r="V658" t="s">
        <v>33</v>
      </c>
      <c r="W658" t="s">
        <v>34</v>
      </c>
      <c r="X658" t="s">
        <v>33</v>
      </c>
      <c r="Y658" t="s">
        <v>34</v>
      </c>
      <c r="Z658" t="s">
        <v>33</v>
      </c>
      <c r="AA658" t="s">
        <v>34</v>
      </c>
      <c r="AB658" t="s">
        <v>55</v>
      </c>
      <c r="AC658">
        <v>1</v>
      </c>
      <c r="AD658">
        <v>6</v>
      </c>
      <c r="AE658" t="s">
        <v>56</v>
      </c>
      <c r="AF658" t="str">
        <f>_xlfn.XLOOKUP(DermAI_Data[[#This Row],[diagnostic]],Diagnosis_lookup!$A$2:$A$7,Diagnosis_lookup!$B$2:$B$7,"Not Found")</f>
        <v>Basal cell carcinoma</v>
      </c>
    </row>
    <row r="659" spans="1:32" x14ac:dyDescent="0.25">
      <c r="A659" t="s">
        <v>729</v>
      </c>
      <c r="B659">
        <v>81</v>
      </c>
      <c r="C659" t="s">
        <v>41</v>
      </c>
      <c r="D659" t="s">
        <v>79</v>
      </c>
      <c r="E659" t="s">
        <v>33</v>
      </c>
      <c r="F659" t="s">
        <v>33</v>
      </c>
      <c r="G659" t="s">
        <v>33</v>
      </c>
      <c r="H659" t="s">
        <v>33</v>
      </c>
      <c r="I659" t="s">
        <v>33</v>
      </c>
      <c r="J659" t="s">
        <v>33</v>
      </c>
      <c r="K659" t="s">
        <v>33</v>
      </c>
      <c r="L659" t="s">
        <v>35</v>
      </c>
      <c r="M659" t="s">
        <v>35</v>
      </c>
      <c r="N659">
        <v>364</v>
      </c>
      <c r="O659">
        <v>2</v>
      </c>
      <c r="P659" t="s">
        <v>252</v>
      </c>
      <c r="Q659">
        <v>16</v>
      </c>
      <c r="R659">
        <v>14</v>
      </c>
      <c r="S659">
        <v>15</v>
      </c>
      <c r="T659" t="s">
        <v>54</v>
      </c>
      <c r="U659" t="s">
        <v>34</v>
      </c>
      <c r="V659" t="s">
        <v>33</v>
      </c>
      <c r="W659" t="s">
        <v>33</v>
      </c>
      <c r="X659" t="s">
        <v>33</v>
      </c>
      <c r="Y659" t="s">
        <v>33</v>
      </c>
      <c r="Z659" t="s">
        <v>33</v>
      </c>
      <c r="AA659" t="s">
        <v>34</v>
      </c>
      <c r="AB659" t="s">
        <v>48</v>
      </c>
      <c r="AC659">
        <v>0</v>
      </c>
      <c r="AD659">
        <v>15</v>
      </c>
      <c r="AE659" t="s">
        <v>39</v>
      </c>
      <c r="AF659" t="str">
        <f>_xlfn.XLOOKUP(DermAI_Data[[#This Row],[diagnostic]],Diagnosis_lookup!$A$2:$A$7,Diagnosis_lookup!$B$2:$B$7,"Not Found")</f>
        <v>Actinic keratosis</v>
      </c>
    </row>
    <row r="660" spans="1:32" x14ac:dyDescent="0.25">
      <c r="A660" t="s">
        <v>730</v>
      </c>
      <c r="B660">
        <v>83</v>
      </c>
      <c r="C660" t="s">
        <v>41</v>
      </c>
      <c r="D660" t="s">
        <v>32</v>
      </c>
      <c r="E660" t="s">
        <v>33</v>
      </c>
      <c r="F660" t="s">
        <v>33</v>
      </c>
      <c r="G660" t="s">
        <v>34</v>
      </c>
      <c r="H660" t="s">
        <v>33</v>
      </c>
      <c r="I660" t="s">
        <v>34</v>
      </c>
      <c r="J660" t="s">
        <v>33</v>
      </c>
      <c r="K660" t="s">
        <v>33</v>
      </c>
      <c r="L660" t="s">
        <v>52</v>
      </c>
      <c r="M660" t="s">
        <v>52</v>
      </c>
      <c r="N660">
        <v>367</v>
      </c>
      <c r="O660">
        <v>2</v>
      </c>
      <c r="P660" t="s">
        <v>66</v>
      </c>
      <c r="Q660">
        <v>32</v>
      </c>
      <c r="R660">
        <v>13</v>
      </c>
      <c r="S660">
        <v>22.5</v>
      </c>
      <c r="T660" t="s">
        <v>54</v>
      </c>
      <c r="U660" t="s">
        <v>34</v>
      </c>
      <c r="V660" t="s">
        <v>34</v>
      </c>
      <c r="W660" t="s">
        <v>34</v>
      </c>
      <c r="X660" t="s">
        <v>33</v>
      </c>
      <c r="Y660" t="s">
        <v>34</v>
      </c>
      <c r="Z660" t="s">
        <v>34</v>
      </c>
      <c r="AA660" t="s">
        <v>34</v>
      </c>
      <c r="AB660" t="s">
        <v>55</v>
      </c>
      <c r="AC660">
        <v>1</v>
      </c>
      <c r="AD660">
        <v>22.5</v>
      </c>
      <c r="AE660" t="s">
        <v>56</v>
      </c>
      <c r="AF660" t="str">
        <f>_xlfn.XLOOKUP(DermAI_Data[[#This Row],[diagnostic]],Diagnosis_lookup!$A$2:$A$7,Diagnosis_lookup!$B$2:$B$7,"Not Found")</f>
        <v>Basal cell carcinoma</v>
      </c>
    </row>
    <row r="661" spans="1:32" x14ac:dyDescent="0.25">
      <c r="A661" t="s">
        <v>731</v>
      </c>
      <c r="B661">
        <v>26</v>
      </c>
      <c r="C661" t="s">
        <v>31</v>
      </c>
      <c r="D661" t="s">
        <v>79</v>
      </c>
      <c r="E661" t="s">
        <v>33</v>
      </c>
      <c r="F661" t="s">
        <v>33</v>
      </c>
      <c r="G661" t="s">
        <v>34</v>
      </c>
      <c r="H661" t="s">
        <v>34</v>
      </c>
      <c r="I661" t="s">
        <v>34</v>
      </c>
      <c r="J661" t="s">
        <v>33</v>
      </c>
      <c r="K661" t="s">
        <v>33</v>
      </c>
      <c r="L661" t="s">
        <v>35</v>
      </c>
      <c r="M661" t="s">
        <v>35</v>
      </c>
      <c r="N661">
        <v>372</v>
      </c>
      <c r="O661">
        <v>3</v>
      </c>
      <c r="P661" t="s">
        <v>66</v>
      </c>
      <c r="Q661">
        <v>9</v>
      </c>
      <c r="R661">
        <v>6</v>
      </c>
      <c r="S661">
        <v>7.5</v>
      </c>
      <c r="T661" t="s">
        <v>37</v>
      </c>
      <c r="U661" t="s">
        <v>34</v>
      </c>
      <c r="V661" t="s">
        <v>33</v>
      </c>
      <c r="W661" t="s">
        <v>34</v>
      </c>
      <c r="X661" t="s">
        <v>33</v>
      </c>
      <c r="Y661" t="s">
        <v>34</v>
      </c>
      <c r="Z661" t="s">
        <v>34</v>
      </c>
      <c r="AA661" t="s">
        <v>34</v>
      </c>
      <c r="AB661" t="s">
        <v>55</v>
      </c>
      <c r="AC661">
        <v>1</v>
      </c>
      <c r="AD661">
        <v>7.5</v>
      </c>
      <c r="AE661" t="s">
        <v>56</v>
      </c>
      <c r="AF661" t="str">
        <f>_xlfn.XLOOKUP(DermAI_Data[[#This Row],[diagnostic]],Diagnosis_lookup!$A$2:$A$7,Diagnosis_lookup!$B$2:$B$7,"Not Found")</f>
        <v>Basal cell carcinoma</v>
      </c>
    </row>
    <row r="662" spans="1:32" x14ac:dyDescent="0.25">
      <c r="A662" t="s">
        <v>732</v>
      </c>
      <c r="B662">
        <v>35</v>
      </c>
      <c r="C662" t="s">
        <v>58</v>
      </c>
      <c r="D662" t="s">
        <v>32</v>
      </c>
      <c r="E662" t="s">
        <v>33</v>
      </c>
      <c r="F662" t="s">
        <v>33</v>
      </c>
      <c r="G662" t="s">
        <v>34</v>
      </c>
      <c r="H662" t="s">
        <v>33</v>
      </c>
      <c r="I662" t="s">
        <v>34</v>
      </c>
      <c r="J662" t="s">
        <v>34</v>
      </c>
      <c r="K662" t="s">
        <v>34</v>
      </c>
      <c r="L662" t="s">
        <v>537</v>
      </c>
      <c r="M662" t="s">
        <v>537</v>
      </c>
      <c r="N662">
        <v>374</v>
      </c>
      <c r="O662">
        <v>4</v>
      </c>
      <c r="P662" t="s">
        <v>66</v>
      </c>
      <c r="Q662">
        <v>6</v>
      </c>
      <c r="R662">
        <v>5</v>
      </c>
      <c r="S662">
        <v>5.5</v>
      </c>
      <c r="T662" t="s">
        <v>37</v>
      </c>
      <c r="U662" t="s">
        <v>33</v>
      </c>
      <c r="V662" t="s">
        <v>34</v>
      </c>
      <c r="W662" t="s">
        <v>33</v>
      </c>
      <c r="X662" t="s">
        <v>34</v>
      </c>
      <c r="Y662" t="s">
        <v>33</v>
      </c>
      <c r="Z662" t="s">
        <v>34</v>
      </c>
      <c r="AA662" t="s">
        <v>34</v>
      </c>
      <c r="AB662" t="s">
        <v>38</v>
      </c>
      <c r="AC662">
        <v>0</v>
      </c>
      <c r="AD662">
        <v>5.5</v>
      </c>
      <c r="AE662" t="s">
        <v>39</v>
      </c>
      <c r="AF662" t="str">
        <f>_xlfn.XLOOKUP(DermAI_Data[[#This Row],[diagnostic]],Diagnosis_lookup!$A$2:$A$7,Diagnosis_lookup!$B$2:$B$7,"Not Found")</f>
        <v>Melanocytic nevus</v>
      </c>
    </row>
    <row r="663" spans="1:32" x14ac:dyDescent="0.25">
      <c r="A663" t="s">
        <v>733</v>
      </c>
      <c r="B663">
        <v>71</v>
      </c>
      <c r="C663" t="s">
        <v>41</v>
      </c>
      <c r="D663" t="s">
        <v>32</v>
      </c>
      <c r="E663" t="s">
        <v>33</v>
      </c>
      <c r="F663" t="s">
        <v>34</v>
      </c>
      <c r="G663" t="s">
        <v>33</v>
      </c>
      <c r="H663" t="s">
        <v>33</v>
      </c>
      <c r="I663" t="s">
        <v>34</v>
      </c>
      <c r="J663" t="s">
        <v>34</v>
      </c>
      <c r="K663" t="s">
        <v>34</v>
      </c>
      <c r="L663" t="s">
        <v>560</v>
      </c>
      <c r="M663" t="s">
        <v>52</v>
      </c>
      <c r="N663">
        <v>376</v>
      </c>
      <c r="O663">
        <v>3</v>
      </c>
      <c r="P663" t="s">
        <v>59</v>
      </c>
      <c r="Q663">
        <v>30</v>
      </c>
      <c r="R663">
        <v>20</v>
      </c>
      <c r="S663">
        <v>25</v>
      </c>
      <c r="T663" t="s">
        <v>54</v>
      </c>
      <c r="U663" t="s">
        <v>34</v>
      </c>
      <c r="V663" t="s">
        <v>34</v>
      </c>
      <c r="W663" t="s">
        <v>33</v>
      </c>
      <c r="X663" t="s">
        <v>33</v>
      </c>
      <c r="Y663" t="s">
        <v>34</v>
      </c>
      <c r="Z663" t="s">
        <v>33</v>
      </c>
      <c r="AA663" t="s">
        <v>34</v>
      </c>
      <c r="AB663" t="s">
        <v>55</v>
      </c>
      <c r="AC663">
        <v>1</v>
      </c>
      <c r="AD663">
        <v>25</v>
      </c>
      <c r="AE663" t="s">
        <v>56</v>
      </c>
      <c r="AF663" t="str">
        <f>_xlfn.XLOOKUP(DermAI_Data[[#This Row],[diagnostic]],Diagnosis_lookup!$A$2:$A$7,Diagnosis_lookup!$B$2:$B$7,"Not Found")</f>
        <v>Basal cell carcinoma</v>
      </c>
    </row>
    <row r="664" spans="1:32" x14ac:dyDescent="0.25">
      <c r="A664" t="s">
        <v>734</v>
      </c>
      <c r="B664">
        <v>33</v>
      </c>
      <c r="C664" t="s">
        <v>58</v>
      </c>
      <c r="D664" t="s">
        <v>32</v>
      </c>
      <c r="E664" t="s">
        <v>33</v>
      </c>
      <c r="F664" t="s">
        <v>34</v>
      </c>
      <c r="G664" t="s">
        <v>34</v>
      </c>
      <c r="H664" t="s">
        <v>34</v>
      </c>
      <c r="I664" t="s">
        <v>34</v>
      </c>
      <c r="J664" t="s">
        <v>34</v>
      </c>
      <c r="K664" t="s">
        <v>34</v>
      </c>
      <c r="L664" t="s">
        <v>35</v>
      </c>
      <c r="M664" t="s">
        <v>35</v>
      </c>
      <c r="N664">
        <v>377</v>
      </c>
      <c r="O664">
        <v>2</v>
      </c>
      <c r="P664" t="s">
        <v>63</v>
      </c>
      <c r="Q664">
        <v>11</v>
      </c>
      <c r="R664">
        <v>10</v>
      </c>
      <c r="S664">
        <v>10.5</v>
      </c>
      <c r="T664" t="s">
        <v>54</v>
      </c>
      <c r="U664" t="s">
        <v>33</v>
      </c>
      <c r="V664" t="s">
        <v>33</v>
      </c>
      <c r="W664" t="s">
        <v>33</v>
      </c>
      <c r="X664" t="s">
        <v>33</v>
      </c>
      <c r="Y664" t="s">
        <v>33</v>
      </c>
      <c r="Z664" t="s">
        <v>33</v>
      </c>
      <c r="AA664" t="s">
        <v>34</v>
      </c>
      <c r="AB664" t="s">
        <v>48</v>
      </c>
      <c r="AC664">
        <v>0</v>
      </c>
      <c r="AD664">
        <v>10.5</v>
      </c>
      <c r="AE664" t="s">
        <v>39</v>
      </c>
      <c r="AF664" t="str">
        <f>_xlfn.XLOOKUP(DermAI_Data[[#This Row],[diagnostic]],Diagnosis_lookup!$A$2:$A$7,Diagnosis_lookup!$B$2:$B$7,"Not Found")</f>
        <v>Actinic keratosis</v>
      </c>
    </row>
    <row r="665" spans="1:32" x14ac:dyDescent="0.25">
      <c r="A665" t="s">
        <v>735</v>
      </c>
      <c r="B665">
        <v>42</v>
      </c>
      <c r="C665" t="s">
        <v>58</v>
      </c>
      <c r="D665" t="s">
        <v>79</v>
      </c>
      <c r="E665" t="s">
        <v>33</v>
      </c>
      <c r="F665" t="s">
        <v>33</v>
      </c>
      <c r="G665" t="s">
        <v>33</v>
      </c>
      <c r="H665" t="s">
        <v>34</v>
      </c>
      <c r="I665" t="s">
        <v>34</v>
      </c>
      <c r="J665" t="s">
        <v>34</v>
      </c>
      <c r="K665" t="s">
        <v>34</v>
      </c>
      <c r="L665" t="s">
        <v>52</v>
      </c>
      <c r="M665" t="s">
        <v>35</v>
      </c>
      <c r="N665">
        <v>379</v>
      </c>
      <c r="O665">
        <v>2</v>
      </c>
      <c r="P665" t="s">
        <v>47</v>
      </c>
      <c r="Q665">
        <v>9</v>
      </c>
      <c r="R665">
        <v>2</v>
      </c>
      <c r="S665">
        <v>5.5</v>
      </c>
      <c r="T665" t="s">
        <v>37</v>
      </c>
      <c r="U665" t="s">
        <v>34</v>
      </c>
      <c r="V665" t="s">
        <v>34</v>
      </c>
      <c r="W665" t="s">
        <v>33</v>
      </c>
      <c r="X665" t="s">
        <v>33</v>
      </c>
      <c r="Y665" t="s">
        <v>33</v>
      </c>
      <c r="Z665" t="s">
        <v>34</v>
      </c>
      <c r="AA665" t="s">
        <v>34</v>
      </c>
      <c r="AB665" t="s">
        <v>55</v>
      </c>
      <c r="AC665">
        <v>1</v>
      </c>
      <c r="AD665">
        <v>5.5</v>
      </c>
      <c r="AE665" t="s">
        <v>56</v>
      </c>
      <c r="AF665" t="str">
        <f>_xlfn.XLOOKUP(DermAI_Data[[#This Row],[diagnostic]],Diagnosis_lookup!$A$2:$A$7,Diagnosis_lookup!$B$2:$B$7,"Not Found")</f>
        <v>Basal cell carcinoma</v>
      </c>
    </row>
    <row r="666" spans="1:32" x14ac:dyDescent="0.25">
      <c r="A666" t="s">
        <v>736</v>
      </c>
      <c r="B666">
        <v>62</v>
      </c>
      <c r="C666" t="s">
        <v>41</v>
      </c>
      <c r="D666" t="s">
        <v>32</v>
      </c>
      <c r="E666" t="s">
        <v>33</v>
      </c>
      <c r="F666" t="s">
        <v>33</v>
      </c>
      <c r="G666" t="s">
        <v>33</v>
      </c>
      <c r="H666" t="s">
        <v>33</v>
      </c>
      <c r="I666" t="s">
        <v>34</v>
      </c>
      <c r="J666" t="s">
        <v>34</v>
      </c>
      <c r="K666" t="s">
        <v>34</v>
      </c>
      <c r="L666" t="s">
        <v>52</v>
      </c>
      <c r="M666" t="s">
        <v>52</v>
      </c>
      <c r="N666">
        <v>380</v>
      </c>
      <c r="O666">
        <v>3</v>
      </c>
      <c r="P666" t="s">
        <v>47</v>
      </c>
      <c r="Q666">
        <v>6</v>
      </c>
      <c r="R666">
        <v>4</v>
      </c>
      <c r="S666">
        <v>5</v>
      </c>
      <c r="T666" t="s">
        <v>37</v>
      </c>
      <c r="U666" t="s">
        <v>33</v>
      </c>
      <c r="V666" t="s">
        <v>33</v>
      </c>
      <c r="W666" t="s">
        <v>33</v>
      </c>
      <c r="X666" t="s">
        <v>33</v>
      </c>
      <c r="Y666" t="s">
        <v>33</v>
      </c>
      <c r="Z666" t="s">
        <v>33</v>
      </c>
      <c r="AA666" t="s">
        <v>34</v>
      </c>
      <c r="AB666" t="s">
        <v>48</v>
      </c>
      <c r="AC666">
        <v>0</v>
      </c>
      <c r="AD666">
        <v>5</v>
      </c>
      <c r="AE666" t="s">
        <v>39</v>
      </c>
      <c r="AF666" t="str">
        <f>_xlfn.XLOOKUP(DermAI_Data[[#This Row],[diagnostic]],Diagnosis_lookup!$A$2:$A$7,Diagnosis_lookup!$B$2:$B$7,"Not Found")</f>
        <v>Actinic keratosis</v>
      </c>
    </row>
    <row r="667" spans="1:32" x14ac:dyDescent="0.25">
      <c r="A667" t="s">
        <v>737</v>
      </c>
      <c r="B667">
        <v>91</v>
      </c>
      <c r="C667" t="s">
        <v>41</v>
      </c>
      <c r="D667" t="s">
        <v>79</v>
      </c>
      <c r="E667" t="s">
        <v>33</v>
      </c>
      <c r="F667" t="s">
        <v>33</v>
      </c>
      <c r="G667" t="s">
        <v>33</v>
      </c>
      <c r="H667" t="s">
        <v>33</v>
      </c>
      <c r="I667" t="s">
        <v>34</v>
      </c>
      <c r="J667" t="s">
        <v>33</v>
      </c>
      <c r="K667" t="s">
        <v>33</v>
      </c>
      <c r="L667" t="s">
        <v>105</v>
      </c>
      <c r="M667" t="s">
        <v>105</v>
      </c>
      <c r="N667">
        <v>382</v>
      </c>
      <c r="O667">
        <v>2</v>
      </c>
      <c r="P667" t="s">
        <v>36</v>
      </c>
      <c r="Q667">
        <v>10</v>
      </c>
      <c r="R667">
        <v>8</v>
      </c>
      <c r="S667">
        <v>9</v>
      </c>
      <c r="T667" t="s">
        <v>37</v>
      </c>
      <c r="U667" t="s">
        <v>34</v>
      </c>
      <c r="V667" t="s">
        <v>34</v>
      </c>
      <c r="W667" t="s">
        <v>34</v>
      </c>
      <c r="X667" t="s">
        <v>33</v>
      </c>
      <c r="Y667" t="s">
        <v>34</v>
      </c>
      <c r="Z667" t="s">
        <v>34</v>
      </c>
      <c r="AA667" t="s">
        <v>34</v>
      </c>
      <c r="AB667" t="s">
        <v>55</v>
      </c>
      <c r="AC667">
        <v>1</v>
      </c>
      <c r="AD667">
        <v>9</v>
      </c>
      <c r="AE667" t="s">
        <v>56</v>
      </c>
      <c r="AF667" t="str">
        <f>_xlfn.XLOOKUP(DermAI_Data[[#This Row],[diagnostic]],Diagnosis_lookup!$A$2:$A$7,Diagnosis_lookup!$B$2:$B$7,"Not Found")</f>
        <v>Basal cell carcinoma</v>
      </c>
    </row>
    <row r="668" spans="1:32" x14ac:dyDescent="0.25">
      <c r="A668" t="s">
        <v>738</v>
      </c>
      <c r="B668">
        <v>75</v>
      </c>
      <c r="C668" t="s">
        <v>41</v>
      </c>
      <c r="D668" t="s">
        <v>79</v>
      </c>
      <c r="E668" t="s">
        <v>33</v>
      </c>
      <c r="F668" t="s">
        <v>33</v>
      </c>
      <c r="G668" t="s">
        <v>33</v>
      </c>
      <c r="H668" t="s">
        <v>33</v>
      </c>
      <c r="I668" t="s">
        <v>34</v>
      </c>
      <c r="J668" t="s">
        <v>33</v>
      </c>
      <c r="K668" t="s">
        <v>33</v>
      </c>
      <c r="L668" t="s">
        <v>105</v>
      </c>
      <c r="M668" t="s">
        <v>105</v>
      </c>
      <c r="N668">
        <v>383</v>
      </c>
      <c r="O668">
        <v>2</v>
      </c>
      <c r="P668" t="s">
        <v>47</v>
      </c>
      <c r="Q668">
        <v>15</v>
      </c>
      <c r="R668">
        <v>13</v>
      </c>
      <c r="S668">
        <v>14</v>
      </c>
      <c r="T668" t="s">
        <v>54</v>
      </c>
      <c r="U668" t="s">
        <v>33</v>
      </c>
      <c r="V668" t="s">
        <v>34</v>
      </c>
      <c r="W668" t="s">
        <v>33</v>
      </c>
      <c r="X668" t="s">
        <v>33</v>
      </c>
      <c r="Y668" t="s">
        <v>34</v>
      </c>
      <c r="Z668" t="s">
        <v>34</v>
      </c>
      <c r="AA668" t="s">
        <v>34</v>
      </c>
      <c r="AB668" t="s">
        <v>55</v>
      </c>
      <c r="AC668">
        <v>1</v>
      </c>
      <c r="AD668">
        <v>14</v>
      </c>
      <c r="AE668" t="s">
        <v>56</v>
      </c>
      <c r="AF668" t="str">
        <f>_xlfn.XLOOKUP(DermAI_Data[[#This Row],[diagnostic]],Diagnosis_lookup!$A$2:$A$7,Diagnosis_lookup!$B$2:$B$7,"Not Found")</f>
        <v>Basal cell carcinoma</v>
      </c>
    </row>
    <row r="669" spans="1:32" x14ac:dyDescent="0.25">
      <c r="A669" t="s">
        <v>739</v>
      </c>
      <c r="B669">
        <v>47</v>
      </c>
      <c r="C669" t="s">
        <v>51</v>
      </c>
      <c r="D669" t="s">
        <v>32</v>
      </c>
      <c r="E669" t="s">
        <v>33</v>
      </c>
      <c r="F669" t="s">
        <v>34</v>
      </c>
      <c r="G669" t="s">
        <v>34</v>
      </c>
      <c r="H669" t="s">
        <v>34</v>
      </c>
      <c r="I669" t="s">
        <v>34</v>
      </c>
      <c r="J669" t="s">
        <v>33</v>
      </c>
      <c r="K669" t="s">
        <v>33</v>
      </c>
      <c r="L669" t="s">
        <v>740</v>
      </c>
      <c r="M669" t="s">
        <v>52</v>
      </c>
      <c r="N669">
        <v>384</v>
      </c>
      <c r="O669">
        <v>2</v>
      </c>
      <c r="P669" t="s">
        <v>36</v>
      </c>
      <c r="Q669">
        <v>10</v>
      </c>
      <c r="R669">
        <v>10</v>
      </c>
      <c r="S669">
        <v>10</v>
      </c>
      <c r="T669" t="s">
        <v>37</v>
      </c>
      <c r="U669" t="s">
        <v>34</v>
      </c>
      <c r="V669" t="s">
        <v>34</v>
      </c>
      <c r="W669" t="s">
        <v>33</v>
      </c>
      <c r="X669" t="s">
        <v>33</v>
      </c>
      <c r="Y669" t="s">
        <v>34</v>
      </c>
      <c r="Z669" t="s">
        <v>34</v>
      </c>
      <c r="AA669" t="s">
        <v>34</v>
      </c>
      <c r="AB669" t="s">
        <v>55</v>
      </c>
      <c r="AC669">
        <v>1</v>
      </c>
      <c r="AD669">
        <v>10</v>
      </c>
      <c r="AE669" t="s">
        <v>56</v>
      </c>
      <c r="AF669" t="str">
        <f>_xlfn.XLOOKUP(DermAI_Data[[#This Row],[diagnostic]],Diagnosis_lookup!$A$2:$A$7,Diagnosis_lookup!$B$2:$B$7,"Not Found")</f>
        <v>Basal cell carcinoma</v>
      </c>
    </row>
    <row r="670" spans="1:32" x14ac:dyDescent="0.25">
      <c r="A670" t="s">
        <v>741</v>
      </c>
      <c r="B670">
        <v>68</v>
      </c>
      <c r="C670" t="s">
        <v>41</v>
      </c>
      <c r="D670" t="s">
        <v>32</v>
      </c>
      <c r="E670" t="s">
        <v>33</v>
      </c>
      <c r="F670" t="s">
        <v>33</v>
      </c>
      <c r="G670" t="s">
        <v>34</v>
      </c>
      <c r="H670" t="s">
        <v>33</v>
      </c>
      <c r="I670" t="s">
        <v>34</v>
      </c>
      <c r="J670" t="s">
        <v>33</v>
      </c>
      <c r="K670" t="s">
        <v>33</v>
      </c>
      <c r="L670" t="s">
        <v>52</v>
      </c>
      <c r="M670" t="s">
        <v>52</v>
      </c>
      <c r="N670">
        <v>388</v>
      </c>
      <c r="O670">
        <v>2</v>
      </c>
      <c r="P670" t="s">
        <v>47</v>
      </c>
      <c r="Q670">
        <v>11</v>
      </c>
      <c r="R670">
        <v>8</v>
      </c>
      <c r="S670">
        <v>9.5</v>
      </c>
      <c r="T670" t="s">
        <v>37</v>
      </c>
      <c r="U670" t="s">
        <v>34</v>
      </c>
      <c r="V670" t="s">
        <v>34</v>
      </c>
      <c r="W670" t="s">
        <v>33</v>
      </c>
      <c r="X670" t="s">
        <v>33</v>
      </c>
      <c r="Y670" t="s">
        <v>34</v>
      </c>
      <c r="Z670" t="s">
        <v>34</v>
      </c>
      <c r="AA670" t="s">
        <v>34</v>
      </c>
      <c r="AB670" t="s">
        <v>55</v>
      </c>
      <c r="AC670">
        <v>1</v>
      </c>
      <c r="AD670">
        <v>9.5</v>
      </c>
      <c r="AE670" t="s">
        <v>56</v>
      </c>
      <c r="AF670" t="str">
        <f>_xlfn.XLOOKUP(DermAI_Data[[#This Row],[diagnostic]],Diagnosis_lookup!$A$2:$A$7,Diagnosis_lookup!$B$2:$B$7,"Not Found")</f>
        <v>Basal cell carcinoma</v>
      </c>
    </row>
    <row r="671" spans="1:32" x14ac:dyDescent="0.25">
      <c r="A671" t="s">
        <v>742</v>
      </c>
      <c r="B671">
        <v>90</v>
      </c>
      <c r="C671" t="s">
        <v>41</v>
      </c>
      <c r="D671" t="s">
        <v>79</v>
      </c>
      <c r="E671" t="s">
        <v>33</v>
      </c>
      <c r="F671" t="s">
        <v>33</v>
      </c>
      <c r="G671" t="s">
        <v>33</v>
      </c>
      <c r="H671" t="s">
        <v>34</v>
      </c>
      <c r="I671" t="s">
        <v>34</v>
      </c>
      <c r="J671" t="s">
        <v>34</v>
      </c>
      <c r="K671" t="s">
        <v>34</v>
      </c>
      <c r="L671" t="s">
        <v>35</v>
      </c>
      <c r="M671" t="s">
        <v>35</v>
      </c>
      <c r="N671">
        <v>295</v>
      </c>
      <c r="O671">
        <v>1</v>
      </c>
      <c r="P671" t="s">
        <v>59</v>
      </c>
      <c r="Q671">
        <v>7</v>
      </c>
      <c r="R671">
        <v>4</v>
      </c>
      <c r="S671">
        <v>5.5</v>
      </c>
      <c r="T671" t="s">
        <v>37</v>
      </c>
      <c r="U671" t="s">
        <v>33</v>
      </c>
      <c r="V671" t="s">
        <v>34</v>
      </c>
      <c r="W671" t="s">
        <v>33</v>
      </c>
      <c r="X671" t="s">
        <v>33</v>
      </c>
      <c r="Y671" t="s">
        <v>33</v>
      </c>
      <c r="Z671" t="s">
        <v>34</v>
      </c>
      <c r="AA671" t="s">
        <v>33</v>
      </c>
      <c r="AB671" t="s">
        <v>45</v>
      </c>
      <c r="AC671">
        <v>0</v>
      </c>
      <c r="AD671">
        <v>5.5</v>
      </c>
      <c r="AE671" t="s">
        <v>39</v>
      </c>
      <c r="AF671" t="str">
        <f>_xlfn.XLOOKUP(DermAI_Data[[#This Row],[diagnostic]],Diagnosis_lookup!$A$2:$A$7,Diagnosis_lookup!$B$2:$B$7,"Not Found")</f>
        <v>Seborreic keratosis</v>
      </c>
    </row>
    <row r="672" spans="1:32" x14ac:dyDescent="0.25">
      <c r="A672" t="s">
        <v>743</v>
      </c>
      <c r="B672">
        <v>62</v>
      </c>
      <c r="C672" t="s">
        <v>41</v>
      </c>
      <c r="D672" t="s">
        <v>32</v>
      </c>
      <c r="E672" t="s">
        <v>33</v>
      </c>
      <c r="F672" t="s">
        <v>33</v>
      </c>
      <c r="G672" t="s">
        <v>34</v>
      </c>
      <c r="H672" t="s">
        <v>33</v>
      </c>
      <c r="I672" t="s">
        <v>33</v>
      </c>
      <c r="J672" t="s">
        <v>33</v>
      </c>
      <c r="K672" t="s">
        <v>33</v>
      </c>
      <c r="L672" t="s">
        <v>52</v>
      </c>
      <c r="M672" t="s">
        <v>35</v>
      </c>
      <c r="N672">
        <v>397</v>
      </c>
      <c r="O672">
        <v>2</v>
      </c>
      <c r="P672" t="s">
        <v>66</v>
      </c>
      <c r="Q672">
        <v>1</v>
      </c>
      <c r="R672">
        <v>1</v>
      </c>
      <c r="S672">
        <v>1</v>
      </c>
      <c r="T672" t="s">
        <v>44</v>
      </c>
      <c r="U672" t="s">
        <v>34</v>
      </c>
      <c r="V672" t="s">
        <v>33</v>
      </c>
      <c r="W672" t="s">
        <v>34</v>
      </c>
      <c r="X672" t="s">
        <v>33</v>
      </c>
      <c r="Y672" t="s">
        <v>34</v>
      </c>
      <c r="Z672" t="s">
        <v>34</v>
      </c>
      <c r="AA672" t="s">
        <v>34</v>
      </c>
      <c r="AB672" t="s">
        <v>55</v>
      </c>
      <c r="AC672">
        <v>1</v>
      </c>
      <c r="AD672">
        <v>1</v>
      </c>
      <c r="AE672" t="s">
        <v>56</v>
      </c>
      <c r="AF672" t="str">
        <f>_xlfn.XLOOKUP(DermAI_Data[[#This Row],[diagnostic]],Diagnosis_lookup!$A$2:$A$7,Diagnosis_lookup!$B$2:$B$7,"Not Found")</f>
        <v>Basal cell carcinoma</v>
      </c>
    </row>
    <row r="673" spans="1:32" x14ac:dyDescent="0.25">
      <c r="A673" t="s">
        <v>744</v>
      </c>
      <c r="B673">
        <v>92</v>
      </c>
      <c r="C673" t="s">
        <v>41</v>
      </c>
      <c r="D673" t="s">
        <v>79</v>
      </c>
      <c r="E673" t="s">
        <v>33</v>
      </c>
      <c r="F673" t="s">
        <v>33</v>
      </c>
      <c r="G673" t="s">
        <v>33</v>
      </c>
      <c r="H673" t="s">
        <v>33</v>
      </c>
      <c r="I673" t="s">
        <v>34</v>
      </c>
      <c r="J673" t="s">
        <v>33</v>
      </c>
      <c r="K673" t="s">
        <v>33</v>
      </c>
      <c r="L673" t="s">
        <v>35</v>
      </c>
      <c r="M673" t="s">
        <v>35</v>
      </c>
      <c r="N673">
        <v>399</v>
      </c>
      <c r="O673">
        <v>1</v>
      </c>
      <c r="P673" t="s">
        <v>68</v>
      </c>
      <c r="Q673">
        <v>5</v>
      </c>
      <c r="R673">
        <v>3</v>
      </c>
      <c r="S673">
        <v>4</v>
      </c>
      <c r="T673" t="s">
        <v>44</v>
      </c>
      <c r="U673" t="s">
        <v>34</v>
      </c>
      <c r="V673" t="s">
        <v>34</v>
      </c>
      <c r="W673" t="s">
        <v>33</v>
      </c>
      <c r="X673" t="s">
        <v>33</v>
      </c>
      <c r="Y673" t="s">
        <v>33</v>
      </c>
      <c r="Z673" t="s">
        <v>34</v>
      </c>
      <c r="AA673" t="s">
        <v>34</v>
      </c>
      <c r="AB673" t="s">
        <v>224</v>
      </c>
      <c r="AC673">
        <v>1</v>
      </c>
      <c r="AD673">
        <v>4</v>
      </c>
      <c r="AE673" t="s">
        <v>56</v>
      </c>
      <c r="AF673" t="str">
        <f>_xlfn.XLOOKUP(DermAI_Data[[#This Row],[diagnostic]],Diagnosis_lookup!$A$2:$A$7,Diagnosis_lookup!$B$2:$B$7,"Not Found")</f>
        <v>Squamous cell carcinoma</v>
      </c>
    </row>
    <row r="674" spans="1:32" x14ac:dyDescent="0.25">
      <c r="A674" t="s">
        <v>745</v>
      </c>
      <c r="B674">
        <v>78</v>
      </c>
      <c r="C674" t="s">
        <v>41</v>
      </c>
      <c r="D674" t="s">
        <v>79</v>
      </c>
      <c r="E674" t="s">
        <v>33</v>
      </c>
      <c r="F674" t="s">
        <v>33</v>
      </c>
      <c r="G674" t="s">
        <v>34</v>
      </c>
      <c r="H674" t="s">
        <v>34</v>
      </c>
      <c r="I674" t="s">
        <v>34</v>
      </c>
      <c r="J674" t="s">
        <v>33</v>
      </c>
      <c r="K674" t="s">
        <v>33</v>
      </c>
      <c r="L674" t="s">
        <v>35</v>
      </c>
      <c r="M674" t="s">
        <v>35</v>
      </c>
      <c r="N674">
        <v>1289</v>
      </c>
      <c r="O674">
        <v>1</v>
      </c>
      <c r="P674" t="s">
        <v>36</v>
      </c>
      <c r="Q674">
        <v>10</v>
      </c>
      <c r="R674">
        <v>10</v>
      </c>
      <c r="S674">
        <v>10</v>
      </c>
      <c r="T674" t="s">
        <v>37</v>
      </c>
      <c r="U674" t="s">
        <v>34</v>
      </c>
      <c r="V674" t="s">
        <v>33</v>
      </c>
      <c r="W674" t="s">
        <v>33</v>
      </c>
      <c r="X674" t="s">
        <v>33</v>
      </c>
      <c r="Y674" t="s">
        <v>33</v>
      </c>
      <c r="Z674" t="s">
        <v>33</v>
      </c>
      <c r="AA674" t="s">
        <v>33</v>
      </c>
      <c r="AB674" t="s">
        <v>48</v>
      </c>
      <c r="AC674">
        <v>0</v>
      </c>
      <c r="AD674">
        <v>10</v>
      </c>
      <c r="AE674" t="s">
        <v>39</v>
      </c>
      <c r="AF674" t="str">
        <f>_xlfn.XLOOKUP(DermAI_Data[[#This Row],[diagnostic]],Diagnosis_lookup!$A$2:$A$7,Diagnosis_lookup!$B$2:$B$7,"Not Found")</f>
        <v>Actinic keratosis</v>
      </c>
    </row>
    <row r="675" spans="1:32" x14ac:dyDescent="0.25">
      <c r="A675" t="s">
        <v>746</v>
      </c>
      <c r="B675">
        <v>41</v>
      </c>
      <c r="C675" t="s">
        <v>58</v>
      </c>
      <c r="D675" t="s">
        <v>79</v>
      </c>
      <c r="E675" t="s">
        <v>33</v>
      </c>
      <c r="F675" t="s">
        <v>33</v>
      </c>
      <c r="G675" t="s">
        <v>34</v>
      </c>
      <c r="H675" t="s">
        <v>33</v>
      </c>
      <c r="I675" t="s">
        <v>33</v>
      </c>
      <c r="J675" t="s">
        <v>33</v>
      </c>
      <c r="K675" t="s">
        <v>33</v>
      </c>
      <c r="L675" t="s">
        <v>52</v>
      </c>
      <c r="M675" t="s">
        <v>52</v>
      </c>
      <c r="N675">
        <v>402</v>
      </c>
      <c r="O675">
        <v>2</v>
      </c>
      <c r="P675" t="s">
        <v>63</v>
      </c>
      <c r="Q675">
        <v>22</v>
      </c>
      <c r="R675">
        <v>15</v>
      </c>
      <c r="S675">
        <v>18.5</v>
      </c>
      <c r="T675" t="s">
        <v>54</v>
      </c>
      <c r="U675" t="s">
        <v>34</v>
      </c>
      <c r="V675" t="s">
        <v>34</v>
      </c>
      <c r="W675" t="s">
        <v>33</v>
      </c>
      <c r="X675" t="s">
        <v>34</v>
      </c>
      <c r="Y675" t="s">
        <v>33</v>
      </c>
      <c r="Z675" t="s">
        <v>33</v>
      </c>
      <c r="AA675" t="s">
        <v>34</v>
      </c>
      <c r="AB675" t="s">
        <v>106</v>
      </c>
      <c r="AC675">
        <v>1</v>
      </c>
      <c r="AD675">
        <v>18.5</v>
      </c>
      <c r="AE675" t="s">
        <v>56</v>
      </c>
      <c r="AF675" t="str">
        <f>_xlfn.XLOOKUP(DermAI_Data[[#This Row],[diagnostic]],Diagnosis_lookup!$A$2:$A$7,Diagnosis_lookup!$B$2:$B$7,"Not Found")</f>
        <v>Melanoma</v>
      </c>
    </row>
    <row r="676" spans="1:32" x14ac:dyDescent="0.25">
      <c r="A676" t="s">
        <v>747</v>
      </c>
      <c r="B676">
        <v>83</v>
      </c>
      <c r="C676" t="s">
        <v>41</v>
      </c>
      <c r="D676" t="s">
        <v>32</v>
      </c>
      <c r="E676" t="s">
        <v>33</v>
      </c>
      <c r="F676" t="s">
        <v>33</v>
      </c>
      <c r="G676" t="s">
        <v>33</v>
      </c>
      <c r="H676" t="s">
        <v>33</v>
      </c>
      <c r="I676" t="s">
        <v>34</v>
      </c>
      <c r="J676" t="s">
        <v>33</v>
      </c>
      <c r="K676" t="s">
        <v>33</v>
      </c>
      <c r="L676" t="s">
        <v>35</v>
      </c>
      <c r="M676" t="s">
        <v>35</v>
      </c>
      <c r="N676">
        <v>404</v>
      </c>
      <c r="O676">
        <v>1</v>
      </c>
      <c r="P676" t="s">
        <v>47</v>
      </c>
      <c r="Q676">
        <v>8</v>
      </c>
      <c r="R676">
        <v>8</v>
      </c>
      <c r="S676">
        <v>8</v>
      </c>
      <c r="T676" t="s">
        <v>37</v>
      </c>
      <c r="U676" t="s">
        <v>34</v>
      </c>
      <c r="V676" t="s">
        <v>33</v>
      </c>
      <c r="W676" t="s">
        <v>33</v>
      </c>
      <c r="X676" t="s">
        <v>33</v>
      </c>
      <c r="Y676" t="s">
        <v>33</v>
      </c>
      <c r="Z676" t="s">
        <v>34</v>
      </c>
      <c r="AA676" t="s">
        <v>34</v>
      </c>
      <c r="AB676" t="s">
        <v>48</v>
      </c>
      <c r="AC676">
        <v>0</v>
      </c>
      <c r="AD676">
        <v>8</v>
      </c>
      <c r="AE676" t="s">
        <v>39</v>
      </c>
      <c r="AF676" t="str">
        <f>_xlfn.XLOOKUP(DermAI_Data[[#This Row],[diagnostic]],Diagnosis_lookup!$A$2:$A$7,Diagnosis_lookup!$B$2:$B$7,"Not Found")</f>
        <v>Actinic keratosis</v>
      </c>
    </row>
    <row r="677" spans="1:32" x14ac:dyDescent="0.25">
      <c r="A677" t="s">
        <v>748</v>
      </c>
      <c r="B677">
        <v>44</v>
      </c>
      <c r="C677" t="s">
        <v>58</v>
      </c>
      <c r="D677" t="s">
        <v>32</v>
      </c>
      <c r="E677" t="s">
        <v>33</v>
      </c>
      <c r="F677" t="s">
        <v>33</v>
      </c>
      <c r="G677" t="s">
        <v>34</v>
      </c>
      <c r="H677" t="s">
        <v>34</v>
      </c>
      <c r="I677" t="s">
        <v>33</v>
      </c>
      <c r="J677" t="s">
        <v>33</v>
      </c>
      <c r="K677" t="s">
        <v>33</v>
      </c>
      <c r="L677" t="s">
        <v>35</v>
      </c>
      <c r="M677" t="s">
        <v>35</v>
      </c>
      <c r="N677">
        <v>406</v>
      </c>
      <c r="O677">
        <v>2</v>
      </c>
      <c r="P677" t="s">
        <v>59</v>
      </c>
      <c r="Q677">
        <v>11</v>
      </c>
      <c r="R677">
        <v>9</v>
      </c>
      <c r="S677">
        <v>10</v>
      </c>
      <c r="T677" t="s">
        <v>37</v>
      </c>
      <c r="U677" t="s">
        <v>34</v>
      </c>
      <c r="V677" t="s">
        <v>33</v>
      </c>
      <c r="W677" t="s">
        <v>33</v>
      </c>
      <c r="X677" t="s">
        <v>33</v>
      </c>
      <c r="Y677" t="s">
        <v>33</v>
      </c>
      <c r="Z677" t="s">
        <v>34</v>
      </c>
      <c r="AA677" t="s">
        <v>34</v>
      </c>
      <c r="AB677" t="s">
        <v>55</v>
      </c>
      <c r="AC677">
        <v>1</v>
      </c>
      <c r="AD677">
        <v>10</v>
      </c>
      <c r="AE677" t="s">
        <v>56</v>
      </c>
      <c r="AF677" t="str">
        <f>_xlfn.XLOOKUP(DermAI_Data[[#This Row],[diagnostic]],Diagnosis_lookup!$A$2:$A$7,Diagnosis_lookup!$B$2:$B$7,"Not Found")</f>
        <v>Basal cell carcinoma</v>
      </c>
    </row>
    <row r="678" spans="1:32" x14ac:dyDescent="0.25">
      <c r="A678" t="s">
        <v>749</v>
      </c>
      <c r="B678">
        <v>79</v>
      </c>
      <c r="C678" t="s">
        <v>41</v>
      </c>
      <c r="D678" t="s">
        <v>32</v>
      </c>
      <c r="E678" t="s">
        <v>33</v>
      </c>
      <c r="F678" t="s">
        <v>33</v>
      </c>
      <c r="G678" t="s">
        <v>33</v>
      </c>
      <c r="H678" t="s">
        <v>33</v>
      </c>
      <c r="I678" t="s">
        <v>33</v>
      </c>
      <c r="J678" t="s">
        <v>33</v>
      </c>
      <c r="K678" t="s">
        <v>33</v>
      </c>
      <c r="L678" t="s">
        <v>35</v>
      </c>
      <c r="M678" t="s">
        <v>35</v>
      </c>
      <c r="N678">
        <v>412</v>
      </c>
      <c r="O678">
        <v>2</v>
      </c>
      <c r="P678" t="s">
        <v>36</v>
      </c>
      <c r="Q678">
        <v>17</v>
      </c>
      <c r="R678">
        <v>12</v>
      </c>
      <c r="S678">
        <v>14.5</v>
      </c>
      <c r="T678" t="s">
        <v>54</v>
      </c>
      <c r="U678" t="s">
        <v>34</v>
      </c>
      <c r="V678" t="s">
        <v>34</v>
      </c>
      <c r="W678" t="s">
        <v>33</v>
      </c>
      <c r="X678" t="s">
        <v>33</v>
      </c>
      <c r="Y678" t="s">
        <v>33</v>
      </c>
      <c r="Z678" t="s">
        <v>34</v>
      </c>
      <c r="AA678" t="s">
        <v>34</v>
      </c>
      <c r="AB678" t="s">
        <v>55</v>
      </c>
      <c r="AC678">
        <v>1</v>
      </c>
      <c r="AD678">
        <v>14.5</v>
      </c>
      <c r="AE678" t="s">
        <v>56</v>
      </c>
      <c r="AF678" t="str">
        <f>_xlfn.XLOOKUP(DermAI_Data[[#This Row],[diagnostic]],Diagnosis_lookup!$A$2:$A$7,Diagnosis_lookup!$B$2:$B$7,"Not Found")</f>
        <v>Basal cell carcinoma</v>
      </c>
    </row>
    <row r="679" spans="1:32" x14ac:dyDescent="0.25">
      <c r="A679" t="s">
        <v>750</v>
      </c>
      <c r="B679">
        <v>58</v>
      </c>
      <c r="C679" t="s">
        <v>51</v>
      </c>
      <c r="D679" t="s">
        <v>32</v>
      </c>
      <c r="E679" t="s">
        <v>33</v>
      </c>
      <c r="F679" t="s">
        <v>34</v>
      </c>
      <c r="G679" t="s">
        <v>34</v>
      </c>
      <c r="H679" t="s">
        <v>33</v>
      </c>
      <c r="I679" t="s">
        <v>33</v>
      </c>
      <c r="J679" t="s">
        <v>33</v>
      </c>
      <c r="K679" t="s">
        <v>33</v>
      </c>
      <c r="L679" t="s">
        <v>35</v>
      </c>
      <c r="M679" t="s">
        <v>35</v>
      </c>
      <c r="N679">
        <v>415</v>
      </c>
      <c r="O679">
        <v>2</v>
      </c>
      <c r="P679" t="s">
        <v>66</v>
      </c>
      <c r="Q679">
        <v>20</v>
      </c>
      <c r="R679">
        <v>18</v>
      </c>
      <c r="S679">
        <v>19</v>
      </c>
      <c r="T679" t="s">
        <v>54</v>
      </c>
      <c r="U679" t="s">
        <v>34</v>
      </c>
      <c r="V679" t="s">
        <v>34</v>
      </c>
      <c r="W679" t="s">
        <v>34</v>
      </c>
      <c r="X679" t="s">
        <v>33</v>
      </c>
      <c r="Y679" t="s">
        <v>34</v>
      </c>
      <c r="Z679" t="s">
        <v>34</v>
      </c>
      <c r="AA679" t="s">
        <v>34</v>
      </c>
      <c r="AB679" t="s">
        <v>55</v>
      </c>
      <c r="AC679">
        <v>1</v>
      </c>
      <c r="AD679">
        <v>19</v>
      </c>
      <c r="AE679" t="s">
        <v>56</v>
      </c>
      <c r="AF679" t="str">
        <f>_xlfn.XLOOKUP(DermAI_Data[[#This Row],[diagnostic]],Diagnosis_lookup!$A$2:$A$7,Diagnosis_lookup!$B$2:$B$7,"Not Found")</f>
        <v>Basal cell carcinoma</v>
      </c>
    </row>
    <row r="680" spans="1:32" x14ac:dyDescent="0.25">
      <c r="A680" t="s">
        <v>751</v>
      </c>
      <c r="B680">
        <v>90</v>
      </c>
      <c r="C680" t="s">
        <v>41</v>
      </c>
      <c r="D680" t="s">
        <v>79</v>
      </c>
      <c r="E680" t="s">
        <v>33</v>
      </c>
      <c r="F680" t="s">
        <v>33</v>
      </c>
      <c r="G680" t="s">
        <v>33</v>
      </c>
      <c r="H680" t="s">
        <v>33</v>
      </c>
      <c r="I680" t="s">
        <v>34</v>
      </c>
      <c r="J680" t="s">
        <v>33</v>
      </c>
      <c r="K680" t="s">
        <v>33</v>
      </c>
      <c r="L680" t="s">
        <v>35</v>
      </c>
      <c r="M680" t="s">
        <v>35</v>
      </c>
      <c r="N680">
        <v>1386</v>
      </c>
      <c r="O680">
        <v>1</v>
      </c>
      <c r="P680" t="s">
        <v>36</v>
      </c>
      <c r="Q680">
        <v>13</v>
      </c>
      <c r="R680">
        <v>7</v>
      </c>
      <c r="S680">
        <v>10</v>
      </c>
      <c r="T680" t="s">
        <v>37</v>
      </c>
      <c r="U680" t="s">
        <v>34</v>
      </c>
      <c r="V680" t="s">
        <v>34</v>
      </c>
      <c r="W680" t="s">
        <v>33</v>
      </c>
      <c r="X680" t="s">
        <v>33</v>
      </c>
      <c r="Y680" t="s">
        <v>33</v>
      </c>
      <c r="Z680" t="s">
        <v>33</v>
      </c>
      <c r="AA680" t="s">
        <v>33</v>
      </c>
      <c r="AB680" t="s">
        <v>48</v>
      </c>
      <c r="AC680">
        <v>0</v>
      </c>
      <c r="AD680">
        <v>10</v>
      </c>
      <c r="AE680" t="s">
        <v>39</v>
      </c>
      <c r="AF680" t="str">
        <f>_xlfn.XLOOKUP(DermAI_Data[[#This Row],[diagnostic]],Diagnosis_lookup!$A$2:$A$7,Diagnosis_lookup!$B$2:$B$7,"Not Found")</f>
        <v>Actinic keratosis</v>
      </c>
    </row>
    <row r="681" spans="1:32" x14ac:dyDescent="0.25">
      <c r="A681" t="s">
        <v>752</v>
      </c>
      <c r="B681">
        <v>79</v>
      </c>
      <c r="C681" t="s">
        <v>41</v>
      </c>
      <c r="D681" t="s">
        <v>79</v>
      </c>
      <c r="E681" t="s">
        <v>33</v>
      </c>
      <c r="F681" t="s">
        <v>33</v>
      </c>
      <c r="G681" t="s">
        <v>33</v>
      </c>
      <c r="H681" t="s">
        <v>33</v>
      </c>
      <c r="I681" t="s">
        <v>34</v>
      </c>
      <c r="J681" t="s">
        <v>34</v>
      </c>
      <c r="K681" t="s">
        <v>34</v>
      </c>
      <c r="L681" t="s">
        <v>52</v>
      </c>
      <c r="M681" t="s">
        <v>52</v>
      </c>
      <c r="N681">
        <v>418</v>
      </c>
      <c r="O681">
        <v>2</v>
      </c>
      <c r="P681" t="s">
        <v>66</v>
      </c>
      <c r="Q681">
        <v>12</v>
      </c>
      <c r="R681">
        <v>10</v>
      </c>
      <c r="S681">
        <v>11</v>
      </c>
      <c r="T681" t="s">
        <v>54</v>
      </c>
      <c r="U681" t="s">
        <v>34</v>
      </c>
      <c r="V681" t="s">
        <v>33</v>
      </c>
      <c r="W681" t="s">
        <v>34</v>
      </c>
      <c r="X681" t="s">
        <v>33</v>
      </c>
      <c r="Y681" t="s">
        <v>33</v>
      </c>
      <c r="Z681" t="s">
        <v>34</v>
      </c>
      <c r="AA681" t="s">
        <v>34</v>
      </c>
      <c r="AB681" t="s">
        <v>224</v>
      </c>
      <c r="AC681">
        <v>1</v>
      </c>
      <c r="AD681">
        <v>11</v>
      </c>
      <c r="AE681" t="s">
        <v>56</v>
      </c>
      <c r="AF681" t="str">
        <f>_xlfn.XLOOKUP(DermAI_Data[[#This Row],[diagnostic]],Diagnosis_lookup!$A$2:$A$7,Diagnosis_lookup!$B$2:$B$7,"Not Found")</f>
        <v>Squamous cell carcinoma</v>
      </c>
    </row>
    <row r="682" spans="1:32" x14ac:dyDescent="0.25">
      <c r="A682" t="s">
        <v>753</v>
      </c>
      <c r="B682">
        <v>83</v>
      </c>
      <c r="C682" t="s">
        <v>41</v>
      </c>
      <c r="D682" t="s">
        <v>79</v>
      </c>
      <c r="E682" t="s">
        <v>33</v>
      </c>
      <c r="F682" t="s">
        <v>33</v>
      </c>
      <c r="G682" t="s">
        <v>33</v>
      </c>
      <c r="H682" t="s">
        <v>33</v>
      </c>
      <c r="I682" t="s">
        <v>33</v>
      </c>
      <c r="J682" t="s">
        <v>33</v>
      </c>
      <c r="K682" t="s">
        <v>33</v>
      </c>
      <c r="L682" t="s">
        <v>35</v>
      </c>
      <c r="M682" t="s">
        <v>35</v>
      </c>
      <c r="N682">
        <v>419</v>
      </c>
      <c r="O682">
        <v>2</v>
      </c>
      <c r="P682" t="s">
        <v>36</v>
      </c>
      <c r="Q682">
        <v>15</v>
      </c>
      <c r="R682">
        <v>12</v>
      </c>
      <c r="S682">
        <v>13.5</v>
      </c>
      <c r="T682" t="s">
        <v>54</v>
      </c>
      <c r="U682" t="s">
        <v>33</v>
      </c>
      <c r="V682" t="s">
        <v>33</v>
      </c>
      <c r="W682" t="s">
        <v>33</v>
      </c>
      <c r="X682" t="s">
        <v>33</v>
      </c>
      <c r="Y682" t="s">
        <v>33</v>
      </c>
      <c r="Z682" t="s">
        <v>34</v>
      </c>
      <c r="AA682" t="s">
        <v>34</v>
      </c>
      <c r="AB682" t="s">
        <v>55</v>
      </c>
      <c r="AC682">
        <v>1</v>
      </c>
      <c r="AD682">
        <v>13.5</v>
      </c>
      <c r="AE682" t="s">
        <v>56</v>
      </c>
      <c r="AF682" t="str">
        <f>_xlfn.XLOOKUP(DermAI_Data[[#This Row],[diagnostic]],Diagnosis_lookup!$A$2:$A$7,Diagnosis_lookup!$B$2:$B$7,"Not Found")</f>
        <v>Basal cell carcinoma</v>
      </c>
    </row>
    <row r="683" spans="1:32" x14ac:dyDescent="0.25">
      <c r="A683" t="s">
        <v>754</v>
      </c>
      <c r="B683">
        <v>84</v>
      </c>
      <c r="C683" t="s">
        <v>41</v>
      </c>
      <c r="D683" t="s">
        <v>79</v>
      </c>
      <c r="E683" t="s">
        <v>33</v>
      </c>
      <c r="F683" t="s">
        <v>33</v>
      </c>
      <c r="G683" t="s">
        <v>33</v>
      </c>
      <c r="H683" t="s">
        <v>33</v>
      </c>
      <c r="I683" t="s">
        <v>34</v>
      </c>
      <c r="J683" t="s">
        <v>33</v>
      </c>
      <c r="K683" t="s">
        <v>33</v>
      </c>
      <c r="L683" t="s">
        <v>35</v>
      </c>
      <c r="M683" t="s">
        <v>35</v>
      </c>
      <c r="N683">
        <v>423</v>
      </c>
      <c r="O683">
        <v>3</v>
      </c>
      <c r="P683" t="s">
        <v>68</v>
      </c>
      <c r="Q683">
        <v>6</v>
      </c>
      <c r="R683">
        <v>4</v>
      </c>
      <c r="S683">
        <v>5</v>
      </c>
      <c r="T683" t="s">
        <v>37</v>
      </c>
      <c r="U683" t="s">
        <v>34</v>
      </c>
      <c r="V683" t="s">
        <v>34</v>
      </c>
      <c r="W683" t="s">
        <v>34</v>
      </c>
      <c r="X683" t="s">
        <v>33</v>
      </c>
      <c r="Y683" t="s">
        <v>33</v>
      </c>
      <c r="Z683" t="s">
        <v>34</v>
      </c>
      <c r="AA683" t="s">
        <v>34</v>
      </c>
      <c r="AB683" t="s">
        <v>55</v>
      </c>
      <c r="AC683">
        <v>1</v>
      </c>
      <c r="AD683">
        <v>5</v>
      </c>
      <c r="AE683" t="s">
        <v>56</v>
      </c>
      <c r="AF683" t="str">
        <f>_xlfn.XLOOKUP(DermAI_Data[[#This Row],[diagnostic]],Diagnosis_lookup!$A$2:$A$7,Diagnosis_lookup!$B$2:$B$7,"Not Found")</f>
        <v>Basal cell carcinoma</v>
      </c>
    </row>
    <row r="684" spans="1:32" x14ac:dyDescent="0.25">
      <c r="A684" t="s">
        <v>755</v>
      </c>
      <c r="B684">
        <v>71</v>
      </c>
      <c r="C684" t="s">
        <v>41</v>
      </c>
      <c r="D684" t="s">
        <v>79</v>
      </c>
      <c r="E684" t="s">
        <v>33</v>
      </c>
      <c r="F684" t="s">
        <v>33</v>
      </c>
      <c r="G684" t="s">
        <v>33</v>
      </c>
      <c r="H684" t="s">
        <v>33</v>
      </c>
      <c r="I684" t="s">
        <v>33</v>
      </c>
      <c r="J684" t="s">
        <v>34</v>
      </c>
      <c r="K684" t="s">
        <v>34</v>
      </c>
      <c r="L684" t="s">
        <v>35</v>
      </c>
      <c r="M684" t="s">
        <v>35</v>
      </c>
      <c r="N684">
        <v>424</v>
      </c>
      <c r="O684">
        <v>2</v>
      </c>
      <c r="P684" t="s">
        <v>36</v>
      </c>
      <c r="Q684">
        <v>20</v>
      </c>
      <c r="R684">
        <v>16</v>
      </c>
      <c r="S684">
        <v>18</v>
      </c>
      <c r="T684" t="s">
        <v>54</v>
      </c>
      <c r="U684" t="s">
        <v>34</v>
      </c>
      <c r="V684" t="s">
        <v>33</v>
      </c>
      <c r="W684" t="s">
        <v>33</v>
      </c>
      <c r="X684" t="s">
        <v>33</v>
      </c>
      <c r="Y684" t="s">
        <v>34</v>
      </c>
      <c r="Z684" t="s">
        <v>34</v>
      </c>
      <c r="AA684" t="s">
        <v>34</v>
      </c>
      <c r="AB684" t="s">
        <v>55</v>
      </c>
      <c r="AC684">
        <v>1</v>
      </c>
      <c r="AD684">
        <v>18</v>
      </c>
      <c r="AE684" t="s">
        <v>56</v>
      </c>
      <c r="AF684" t="str">
        <f>_xlfn.XLOOKUP(DermAI_Data[[#This Row],[diagnostic]],Diagnosis_lookup!$A$2:$A$7,Diagnosis_lookup!$B$2:$B$7,"Not Found")</f>
        <v>Basal cell carcinoma</v>
      </c>
    </row>
    <row r="685" spans="1:32" x14ac:dyDescent="0.25">
      <c r="A685" t="s">
        <v>756</v>
      </c>
      <c r="B685">
        <v>52</v>
      </c>
      <c r="C685" t="s">
        <v>51</v>
      </c>
      <c r="D685" t="s">
        <v>79</v>
      </c>
      <c r="E685" t="s">
        <v>33</v>
      </c>
      <c r="F685" t="s">
        <v>33</v>
      </c>
      <c r="G685" t="s">
        <v>34</v>
      </c>
      <c r="H685" t="s">
        <v>34</v>
      </c>
      <c r="I685" t="s">
        <v>33</v>
      </c>
      <c r="J685" t="s">
        <v>33</v>
      </c>
      <c r="K685" t="s">
        <v>33</v>
      </c>
      <c r="L685" t="s">
        <v>35</v>
      </c>
      <c r="M685" t="s">
        <v>35</v>
      </c>
      <c r="N685">
        <v>425</v>
      </c>
      <c r="O685">
        <v>2</v>
      </c>
      <c r="P685" t="s">
        <v>63</v>
      </c>
      <c r="Q685">
        <v>5</v>
      </c>
      <c r="R685">
        <v>3</v>
      </c>
      <c r="S685">
        <v>4</v>
      </c>
      <c r="T685" t="s">
        <v>44</v>
      </c>
      <c r="U685" t="s">
        <v>33</v>
      </c>
      <c r="V685" t="s">
        <v>33</v>
      </c>
      <c r="W685" t="s">
        <v>33</v>
      </c>
      <c r="X685" t="s">
        <v>33</v>
      </c>
      <c r="Y685" t="s">
        <v>33</v>
      </c>
      <c r="Z685" t="s">
        <v>34</v>
      </c>
      <c r="AA685" t="s">
        <v>34</v>
      </c>
      <c r="AB685" t="s">
        <v>48</v>
      </c>
      <c r="AC685">
        <v>0</v>
      </c>
      <c r="AD685">
        <v>4</v>
      </c>
      <c r="AE685" t="s">
        <v>39</v>
      </c>
      <c r="AF685" t="str">
        <f>_xlfn.XLOOKUP(DermAI_Data[[#This Row],[diagnostic]],Diagnosis_lookup!$A$2:$A$7,Diagnosis_lookup!$B$2:$B$7,"Not Found")</f>
        <v>Actinic keratosis</v>
      </c>
    </row>
    <row r="686" spans="1:32" x14ac:dyDescent="0.25">
      <c r="A686" t="s">
        <v>757</v>
      </c>
      <c r="B686">
        <v>65</v>
      </c>
      <c r="C686" t="s">
        <v>41</v>
      </c>
      <c r="D686" t="s">
        <v>79</v>
      </c>
      <c r="E686" t="s">
        <v>33</v>
      </c>
      <c r="F686" t="s">
        <v>33</v>
      </c>
      <c r="G686" t="s">
        <v>33</v>
      </c>
      <c r="H686" t="s">
        <v>34</v>
      </c>
      <c r="I686" t="s">
        <v>34</v>
      </c>
      <c r="J686" t="s">
        <v>33</v>
      </c>
      <c r="K686" t="s">
        <v>33</v>
      </c>
      <c r="L686" t="s">
        <v>35</v>
      </c>
      <c r="M686" t="s">
        <v>35</v>
      </c>
      <c r="N686">
        <v>426</v>
      </c>
      <c r="O686">
        <v>2</v>
      </c>
      <c r="P686" t="s">
        <v>36</v>
      </c>
      <c r="Q686">
        <v>7</v>
      </c>
      <c r="R686">
        <v>6</v>
      </c>
      <c r="S686">
        <v>6.5</v>
      </c>
      <c r="T686" t="s">
        <v>37</v>
      </c>
      <c r="U686" t="s">
        <v>34</v>
      </c>
      <c r="V686" t="s">
        <v>34</v>
      </c>
      <c r="W686" t="s">
        <v>34</v>
      </c>
      <c r="X686" t="s">
        <v>33</v>
      </c>
      <c r="Y686" t="s">
        <v>34</v>
      </c>
      <c r="Z686" t="s">
        <v>34</v>
      </c>
      <c r="AA686" t="s">
        <v>34</v>
      </c>
      <c r="AB686" t="s">
        <v>224</v>
      </c>
      <c r="AC686">
        <v>1</v>
      </c>
      <c r="AD686">
        <v>6.5</v>
      </c>
      <c r="AE686" t="s">
        <v>56</v>
      </c>
      <c r="AF686" t="str">
        <f>_xlfn.XLOOKUP(DermAI_Data[[#This Row],[diagnostic]],Diagnosis_lookup!$A$2:$A$7,Diagnosis_lookup!$B$2:$B$7,"Not Found")</f>
        <v>Squamous cell carcinoma</v>
      </c>
    </row>
    <row r="687" spans="1:32" x14ac:dyDescent="0.25">
      <c r="A687" t="s">
        <v>758</v>
      </c>
      <c r="B687">
        <v>51</v>
      </c>
      <c r="C687" t="s">
        <v>51</v>
      </c>
      <c r="D687" t="s">
        <v>32</v>
      </c>
      <c r="E687" t="s">
        <v>33</v>
      </c>
      <c r="F687" t="s">
        <v>34</v>
      </c>
      <c r="G687" t="s">
        <v>34</v>
      </c>
      <c r="H687" t="s">
        <v>33</v>
      </c>
      <c r="I687" t="s">
        <v>34</v>
      </c>
      <c r="J687" t="s">
        <v>33</v>
      </c>
      <c r="K687" t="s">
        <v>33</v>
      </c>
      <c r="L687" t="s">
        <v>35</v>
      </c>
      <c r="M687" t="s">
        <v>35</v>
      </c>
      <c r="N687">
        <v>429</v>
      </c>
      <c r="O687">
        <v>2</v>
      </c>
      <c r="P687" t="s">
        <v>66</v>
      </c>
      <c r="Q687">
        <v>23</v>
      </c>
      <c r="R687">
        <v>13</v>
      </c>
      <c r="S687">
        <v>18</v>
      </c>
      <c r="T687" t="s">
        <v>54</v>
      </c>
      <c r="U687" t="s">
        <v>34</v>
      </c>
      <c r="V687" t="s">
        <v>33</v>
      </c>
      <c r="W687" t="s">
        <v>34</v>
      </c>
      <c r="X687" t="s">
        <v>33</v>
      </c>
      <c r="Y687" t="s">
        <v>34</v>
      </c>
      <c r="Z687" t="s">
        <v>34</v>
      </c>
      <c r="AA687" t="s">
        <v>34</v>
      </c>
      <c r="AB687" t="s">
        <v>55</v>
      </c>
      <c r="AC687">
        <v>1</v>
      </c>
      <c r="AD687">
        <v>18</v>
      </c>
      <c r="AE687" t="s">
        <v>56</v>
      </c>
      <c r="AF687" t="str">
        <f>_xlfn.XLOOKUP(DermAI_Data[[#This Row],[diagnostic]],Diagnosis_lookup!$A$2:$A$7,Diagnosis_lookup!$B$2:$B$7,"Not Found")</f>
        <v>Basal cell carcinoma</v>
      </c>
    </row>
    <row r="688" spans="1:32" x14ac:dyDescent="0.25">
      <c r="A688" t="s">
        <v>759</v>
      </c>
      <c r="B688">
        <v>53</v>
      </c>
      <c r="C688" t="s">
        <v>51</v>
      </c>
      <c r="D688" t="s">
        <v>32</v>
      </c>
      <c r="E688" t="s">
        <v>33</v>
      </c>
      <c r="F688" t="s">
        <v>33</v>
      </c>
      <c r="G688" t="s">
        <v>34</v>
      </c>
      <c r="H688" t="s">
        <v>34</v>
      </c>
      <c r="I688" t="s">
        <v>33</v>
      </c>
      <c r="J688" t="s">
        <v>33</v>
      </c>
      <c r="K688" t="s">
        <v>33</v>
      </c>
      <c r="L688" t="s">
        <v>35</v>
      </c>
      <c r="M688" t="s">
        <v>35</v>
      </c>
      <c r="N688">
        <v>431</v>
      </c>
      <c r="O688">
        <v>2</v>
      </c>
      <c r="P688" t="s">
        <v>36</v>
      </c>
      <c r="Q688">
        <v>8</v>
      </c>
      <c r="R688">
        <v>7</v>
      </c>
      <c r="S688">
        <v>7.5</v>
      </c>
      <c r="T688" t="s">
        <v>37</v>
      </c>
      <c r="U688" t="s">
        <v>34</v>
      </c>
      <c r="V688" t="s">
        <v>34</v>
      </c>
      <c r="W688" t="s">
        <v>33</v>
      </c>
      <c r="X688" t="s">
        <v>33</v>
      </c>
      <c r="Y688" t="s">
        <v>34</v>
      </c>
      <c r="Z688" t="s">
        <v>34</v>
      </c>
      <c r="AA688" t="s">
        <v>34</v>
      </c>
      <c r="AB688" t="s">
        <v>55</v>
      </c>
      <c r="AC688">
        <v>1</v>
      </c>
      <c r="AD688">
        <v>7.5</v>
      </c>
      <c r="AE688" t="s">
        <v>56</v>
      </c>
      <c r="AF688" t="str">
        <f>_xlfn.XLOOKUP(DermAI_Data[[#This Row],[diagnostic]],Diagnosis_lookup!$A$2:$A$7,Diagnosis_lookup!$B$2:$B$7,"Not Found")</f>
        <v>Basal cell carcinoma</v>
      </c>
    </row>
    <row r="689" spans="1:32" x14ac:dyDescent="0.25">
      <c r="A689" t="s">
        <v>760</v>
      </c>
      <c r="B689">
        <v>61</v>
      </c>
      <c r="C689" t="s">
        <v>41</v>
      </c>
      <c r="D689" t="s">
        <v>32</v>
      </c>
      <c r="E689" t="s">
        <v>33</v>
      </c>
      <c r="F689" t="s">
        <v>33</v>
      </c>
      <c r="G689" t="s">
        <v>33</v>
      </c>
      <c r="H689" t="s">
        <v>34</v>
      </c>
      <c r="I689" t="s">
        <v>33</v>
      </c>
      <c r="J689" t="s">
        <v>33</v>
      </c>
      <c r="K689" t="s">
        <v>33</v>
      </c>
      <c r="L689" t="s">
        <v>35</v>
      </c>
      <c r="M689" t="s">
        <v>35</v>
      </c>
      <c r="N689">
        <v>1516</v>
      </c>
      <c r="O689">
        <v>3</v>
      </c>
      <c r="P689" t="s">
        <v>81</v>
      </c>
      <c r="Q689">
        <v>2</v>
      </c>
      <c r="R689">
        <v>2</v>
      </c>
      <c r="S689">
        <v>2</v>
      </c>
      <c r="T689" t="s">
        <v>44</v>
      </c>
      <c r="U689" t="s">
        <v>34</v>
      </c>
      <c r="V689" t="s">
        <v>33</v>
      </c>
      <c r="W689" t="s">
        <v>33</v>
      </c>
      <c r="X689" t="s">
        <v>33</v>
      </c>
      <c r="Y689" t="s">
        <v>33</v>
      </c>
      <c r="Z689" t="s">
        <v>33</v>
      </c>
      <c r="AA689" t="s">
        <v>33</v>
      </c>
      <c r="AB689" t="s">
        <v>48</v>
      </c>
      <c r="AC689">
        <v>0</v>
      </c>
      <c r="AD689">
        <v>2</v>
      </c>
      <c r="AE689" t="s">
        <v>39</v>
      </c>
      <c r="AF689" t="str">
        <f>_xlfn.XLOOKUP(DermAI_Data[[#This Row],[diagnostic]],Diagnosis_lookup!$A$2:$A$7,Diagnosis_lookup!$B$2:$B$7,"Not Found")</f>
        <v>Actinic keratosis</v>
      </c>
    </row>
    <row r="690" spans="1:32" x14ac:dyDescent="0.25">
      <c r="A690" t="s">
        <v>761</v>
      </c>
      <c r="B690">
        <v>55</v>
      </c>
      <c r="C690" t="s">
        <v>51</v>
      </c>
      <c r="D690" t="s">
        <v>32</v>
      </c>
      <c r="E690" t="s">
        <v>33</v>
      </c>
      <c r="F690" t="s">
        <v>34</v>
      </c>
      <c r="G690" t="s">
        <v>34</v>
      </c>
      <c r="H690" t="s">
        <v>33</v>
      </c>
      <c r="I690" t="s">
        <v>33</v>
      </c>
      <c r="J690" t="s">
        <v>33</v>
      </c>
      <c r="K690" t="s">
        <v>33</v>
      </c>
      <c r="L690" t="s">
        <v>35</v>
      </c>
      <c r="M690" t="s">
        <v>35</v>
      </c>
      <c r="N690">
        <v>433</v>
      </c>
      <c r="O690">
        <v>2</v>
      </c>
      <c r="P690" t="s">
        <v>53</v>
      </c>
      <c r="Q690">
        <v>6</v>
      </c>
      <c r="R690">
        <v>5</v>
      </c>
      <c r="S690">
        <v>5.5</v>
      </c>
      <c r="T690" t="s">
        <v>37</v>
      </c>
      <c r="U690" t="s">
        <v>34</v>
      </c>
      <c r="V690" t="s">
        <v>34</v>
      </c>
      <c r="W690" t="s">
        <v>34</v>
      </c>
      <c r="X690" t="s">
        <v>33</v>
      </c>
      <c r="Y690" t="s">
        <v>34</v>
      </c>
      <c r="Z690" t="s">
        <v>34</v>
      </c>
      <c r="AA690" t="s">
        <v>34</v>
      </c>
      <c r="AB690" t="s">
        <v>55</v>
      </c>
      <c r="AC690">
        <v>1</v>
      </c>
      <c r="AD690">
        <v>5.5</v>
      </c>
      <c r="AE690" t="s">
        <v>56</v>
      </c>
      <c r="AF690" t="str">
        <f>_xlfn.XLOOKUP(DermAI_Data[[#This Row],[diagnostic]],Diagnosis_lookup!$A$2:$A$7,Diagnosis_lookup!$B$2:$B$7,"Not Found")</f>
        <v>Basal cell carcinoma</v>
      </c>
    </row>
    <row r="691" spans="1:32" x14ac:dyDescent="0.25">
      <c r="A691" t="s">
        <v>762</v>
      </c>
      <c r="B691">
        <v>55</v>
      </c>
      <c r="C691" t="s">
        <v>51</v>
      </c>
      <c r="D691" t="s">
        <v>79</v>
      </c>
      <c r="E691" t="s">
        <v>33</v>
      </c>
      <c r="F691" t="s">
        <v>33</v>
      </c>
      <c r="G691" t="s">
        <v>34</v>
      </c>
      <c r="H691" t="s">
        <v>34</v>
      </c>
      <c r="I691" t="s">
        <v>33</v>
      </c>
      <c r="J691" t="s">
        <v>33</v>
      </c>
      <c r="K691" t="s">
        <v>33</v>
      </c>
      <c r="L691" t="s">
        <v>35</v>
      </c>
      <c r="M691" t="s">
        <v>35</v>
      </c>
      <c r="N691">
        <v>1458</v>
      </c>
      <c r="O691">
        <v>2</v>
      </c>
      <c r="P691" t="s">
        <v>63</v>
      </c>
      <c r="Q691">
        <v>5</v>
      </c>
      <c r="R691">
        <v>5</v>
      </c>
      <c r="S691">
        <v>5</v>
      </c>
      <c r="T691" t="s">
        <v>37</v>
      </c>
      <c r="U691" t="s">
        <v>34</v>
      </c>
      <c r="V691" t="s">
        <v>33</v>
      </c>
      <c r="W691" t="s">
        <v>33</v>
      </c>
      <c r="X691" t="s">
        <v>33</v>
      </c>
      <c r="Y691" t="s">
        <v>33</v>
      </c>
      <c r="Z691" t="s">
        <v>33</v>
      </c>
      <c r="AA691" t="s">
        <v>33</v>
      </c>
      <c r="AB691" t="s">
        <v>48</v>
      </c>
      <c r="AC691">
        <v>0</v>
      </c>
      <c r="AD691">
        <v>5</v>
      </c>
      <c r="AE691" t="s">
        <v>39</v>
      </c>
      <c r="AF691" t="str">
        <f>_xlfn.XLOOKUP(DermAI_Data[[#This Row],[diagnostic]],Diagnosis_lookup!$A$2:$A$7,Diagnosis_lookup!$B$2:$B$7,"Not Found")</f>
        <v>Actinic keratosis</v>
      </c>
    </row>
    <row r="692" spans="1:32" x14ac:dyDescent="0.25">
      <c r="A692" t="s">
        <v>763</v>
      </c>
      <c r="B692">
        <v>70</v>
      </c>
      <c r="C692" t="s">
        <v>41</v>
      </c>
      <c r="D692" t="s">
        <v>79</v>
      </c>
      <c r="E692" t="s">
        <v>33</v>
      </c>
      <c r="F692" t="s">
        <v>33</v>
      </c>
      <c r="G692" t="s">
        <v>34</v>
      </c>
      <c r="H692" t="s">
        <v>34</v>
      </c>
      <c r="I692" t="s">
        <v>34</v>
      </c>
      <c r="J692" t="s">
        <v>34</v>
      </c>
      <c r="K692" t="s">
        <v>34</v>
      </c>
      <c r="L692" t="s">
        <v>35</v>
      </c>
      <c r="M692" t="s">
        <v>35</v>
      </c>
      <c r="N692">
        <v>440</v>
      </c>
      <c r="O692">
        <v>2</v>
      </c>
      <c r="P692" t="s">
        <v>47</v>
      </c>
      <c r="Q692">
        <v>10</v>
      </c>
      <c r="R692">
        <v>9</v>
      </c>
      <c r="S692">
        <v>9.5</v>
      </c>
      <c r="T692" t="s">
        <v>37</v>
      </c>
      <c r="U692" t="s">
        <v>33</v>
      </c>
      <c r="V692" t="s">
        <v>34</v>
      </c>
      <c r="W692" t="s">
        <v>33</v>
      </c>
      <c r="X692" t="s">
        <v>33</v>
      </c>
      <c r="Y692" t="s">
        <v>33</v>
      </c>
      <c r="Z692" t="s">
        <v>34</v>
      </c>
      <c r="AA692" t="s">
        <v>34</v>
      </c>
      <c r="AB692" t="s">
        <v>48</v>
      </c>
      <c r="AC692">
        <v>0</v>
      </c>
      <c r="AD692">
        <v>9.5</v>
      </c>
      <c r="AE692" t="s">
        <v>39</v>
      </c>
      <c r="AF692" t="str">
        <f>_xlfn.XLOOKUP(DermAI_Data[[#This Row],[diagnostic]],Diagnosis_lookup!$A$2:$A$7,Diagnosis_lookup!$B$2:$B$7,"Not Found")</f>
        <v>Actinic keratosis</v>
      </c>
    </row>
    <row r="693" spans="1:32" x14ac:dyDescent="0.25">
      <c r="A693" t="s">
        <v>764</v>
      </c>
      <c r="B693">
        <v>57</v>
      </c>
      <c r="C693" t="s">
        <v>51</v>
      </c>
      <c r="D693" t="s">
        <v>79</v>
      </c>
      <c r="E693" t="s">
        <v>33</v>
      </c>
      <c r="F693" t="s">
        <v>33</v>
      </c>
      <c r="G693" t="s">
        <v>34</v>
      </c>
      <c r="H693" t="s">
        <v>34</v>
      </c>
      <c r="I693" t="s">
        <v>34</v>
      </c>
      <c r="J693" t="s">
        <v>33</v>
      </c>
      <c r="K693" t="s">
        <v>33</v>
      </c>
      <c r="L693" t="s">
        <v>35</v>
      </c>
      <c r="M693" t="s">
        <v>35</v>
      </c>
      <c r="N693">
        <v>441</v>
      </c>
      <c r="O693">
        <v>1</v>
      </c>
      <c r="P693" t="s">
        <v>36</v>
      </c>
      <c r="Q693">
        <v>9</v>
      </c>
      <c r="R693">
        <v>7</v>
      </c>
      <c r="S693">
        <v>8</v>
      </c>
      <c r="T693" t="s">
        <v>37</v>
      </c>
      <c r="U693" t="s">
        <v>34</v>
      </c>
      <c r="V693" t="s">
        <v>34</v>
      </c>
      <c r="W693" t="s">
        <v>33</v>
      </c>
      <c r="X693" t="s">
        <v>34</v>
      </c>
      <c r="Y693" t="s">
        <v>34</v>
      </c>
      <c r="Z693" t="s">
        <v>34</v>
      </c>
      <c r="AA693" t="s">
        <v>34</v>
      </c>
      <c r="AB693" t="s">
        <v>55</v>
      </c>
      <c r="AC693">
        <v>1</v>
      </c>
      <c r="AD693">
        <v>8</v>
      </c>
      <c r="AE693" t="s">
        <v>56</v>
      </c>
      <c r="AF693" t="str">
        <f>_xlfn.XLOOKUP(DermAI_Data[[#This Row],[diagnostic]],Diagnosis_lookup!$A$2:$A$7,Diagnosis_lookup!$B$2:$B$7,"Not Found")</f>
        <v>Basal cell carcinoma</v>
      </c>
    </row>
    <row r="694" spans="1:32" x14ac:dyDescent="0.25">
      <c r="A694" t="s">
        <v>765</v>
      </c>
      <c r="B694">
        <v>56</v>
      </c>
      <c r="C694" t="s">
        <v>51</v>
      </c>
      <c r="D694" t="s">
        <v>32</v>
      </c>
      <c r="E694" t="s">
        <v>34</v>
      </c>
      <c r="F694" t="s">
        <v>33</v>
      </c>
      <c r="G694" t="s">
        <v>34</v>
      </c>
      <c r="H694" t="s">
        <v>33</v>
      </c>
      <c r="I694" t="s">
        <v>34</v>
      </c>
      <c r="J694" t="s">
        <v>33</v>
      </c>
      <c r="K694" t="s">
        <v>33</v>
      </c>
      <c r="L694" t="s">
        <v>35</v>
      </c>
      <c r="M694" t="s">
        <v>35</v>
      </c>
      <c r="N694">
        <v>1399</v>
      </c>
      <c r="O694">
        <v>2</v>
      </c>
      <c r="P694" t="s">
        <v>47</v>
      </c>
      <c r="Q694">
        <v>6</v>
      </c>
      <c r="R694">
        <v>4</v>
      </c>
      <c r="S694">
        <v>5</v>
      </c>
      <c r="T694" t="s">
        <v>37</v>
      </c>
      <c r="U694" t="s">
        <v>34</v>
      </c>
      <c r="V694" t="s">
        <v>33</v>
      </c>
      <c r="W694" t="s">
        <v>33</v>
      </c>
      <c r="X694" t="s">
        <v>33</v>
      </c>
      <c r="Y694" t="s">
        <v>33</v>
      </c>
      <c r="Z694" t="s">
        <v>33</v>
      </c>
      <c r="AA694" t="s">
        <v>33</v>
      </c>
      <c r="AB694" t="s">
        <v>48</v>
      </c>
      <c r="AC694">
        <v>0</v>
      </c>
      <c r="AD694">
        <v>5</v>
      </c>
      <c r="AE694" t="s">
        <v>39</v>
      </c>
      <c r="AF694" t="str">
        <f>_xlfn.XLOOKUP(DermAI_Data[[#This Row],[diagnostic]],Diagnosis_lookup!$A$2:$A$7,Diagnosis_lookup!$B$2:$B$7,"Not Found")</f>
        <v>Actinic keratosis</v>
      </c>
    </row>
    <row r="695" spans="1:32" x14ac:dyDescent="0.25">
      <c r="A695" t="s">
        <v>766</v>
      </c>
      <c r="B695">
        <v>54</v>
      </c>
      <c r="C695" t="s">
        <v>51</v>
      </c>
      <c r="D695" t="s">
        <v>32</v>
      </c>
      <c r="E695" t="s">
        <v>33</v>
      </c>
      <c r="F695" t="s">
        <v>34</v>
      </c>
      <c r="G695" t="s">
        <v>34</v>
      </c>
      <c r="H695" t="s">
        <v>34</v>
      </c>
      <c r="I695" t="s">
        <v>34</v>
      </c>
      <c r="J695" t="s">
        <v>33</v>
      </c>
      <c r="K695" t="s">
        <v>33</v>
      </c>
      <c r="L695" t="s">
        <v>35</v>
      </c>
      <c r="M695" t="s">
        <v>35</v>
      </c>
      <c r="N695">
        <v>445</v>
      </c>
      <c r="O695">
        <v>2</v>
      </c>
      <c r="P695" t="s">
        <v>63</v>
      </c>
      <c r="Q695">
        <v>15</v>
      </c>
      <c r="R695">
        <v>12</v>
      </c>
      <c r="S695">
        <v>13.5</v>
      </c>
      <c r="T695" t="s">
        <v>54</v>
      </c>
      <c r="U695" t="s">
        <v>34</v>
      </c>
      <c r="V695" t="s">
        <v>34</v>
      </c>
      <c r="W695" t="s">
        <v>34</v>
      </c>
      <c r="X695" t="s">
        <v>33</v>
      </c>
      <c r="Y695" t="s">
        <v>34</v>
      </c>
      <c r="Z695" t="s">
        <v>34</v>
      </c>
      <c r="AA695" t="s">
        <v>34</v>
      </c>
      <c r="AB695" t="s">
        <v>55</v>
      </c>
      <c r="AC695">
        <v>1</v>
      </c>
      <c r="AD695">
        <v>13.5</v>
      </c>
      <c r="AE695" t="s">
        <v>56</v>
      </c>
      <c r="AF695" t="str">
        <f>_xlfn.XLOOKUP(DermAI_Data[[#This Row],[diagnostic]],Diagnosis_lookup!$A$2:$A$7,Diagnosis_lookup!$B$2:$B$7,"Not Found")</f>
        <v>Basal cell carcinoma</v>
      </c>
    </row>
    <row r="696" spans="1:32" x14ac:dyDescent="0.25">
      <c r="A696" t="s">
        <v>767</v>
      </c>
      <c r="B696">
        <v>58</v>
      </c>
      <c r="C696" t="s">
        <v>51</v>
      </c>
      <c r="D696" t="s">
        <v>32</v>
      </c>
      <c r="E696" t="s">
        <v>33</v>
      </c>
      <c r="F696" t="s">
        <v>34</v>
      </c>
      <c r="G696" t="s">
        <v>33</v>
      </c>
      <c r="H696" t="s">
        <v>34</v>
      </c>
      <c r="I696" t="s">
        <v>33</v>
      </c>
      <c r="J696" t="s">
        <v>33</v>
      </c>
      <c r="K696" t="s">
        <v>33</v>
      </c>
      <c r="L696" t="s">
        <v>560</v>
      </c>
      <c r="M696" t="s">
        <v>105</v>
      </c>
      <c r="N696">
        <v>446</v>
      </c>
      <c r="O696">
        <v>4</v>
      </c>
      <c r="P696" t="s">
        <v>68</v>
      </c>
      <c r="Q696">
        <v>10</v>
      </c>
      <c r="R696">
        <v>10</v>
      </c>
      <c r="S696">
        <v>10</v>
      </c>
      <c r="T696" t="s">
        <v>37</v>
      </c>
      <c r="U696" t="s">
        <v>34</v>
      </c>
      <c r="V696" t="s">
        <v>33</v>
      </c>
      <c r="W696" t="s">
        <v>34</v>
      </c>
      <c r="X696" t="s">
        <v>33</v>
      </c>
      <c r="Y696" t="s">
        <v>34</v>
      </c>
      <c r="Z696" t="s">
        <v>33</v>
      </c>
      <c r="AA696" t="s">
        <v>34</v>
      </c>
      <c r="AB696" t="s">
        <v>55</v>
      </c>
      <c r="AC696">
        <v>1</v>
      </c>
      <c r="AD696">
        <v>10</v>
      </c>
      <c r="AE696" t="s">
        <v>56</v>
      </c>
      <c r="AF696" t="str">
        <f>_xlfn.XLOOKUP(DermAI_Data[[#This Row],[diagnostic]],Diagnosis_lookup!$A$2:$A$7,Diagnosis_lookup!$B$2:$B$7,"Not Found")</f>
        <v>Basal cell carcinoma</v>
      </c>
    </row>
    <row r="697" spans="1:32" x14ac:dyDescent="0.25">
      <c r="A697" t="s">
        <v>768</v>
      </c>
      <c r="B697">
        <v>78</v>
      </c>
      <c r="C697" t="s">
        <v>41</v>
      </c>
      <c r="D697" t="s">
        <v>32</v>
      </c>
      <c r="E697" t="s">
        <v>33</v>
      </c>
      <c r="F697" t="s">
        <v>33</v>
      </c>
      <c r="G697" t="s">
        <v>34</v>
      </c>
      <c r="H697" t="s">
        <v>33</v>
      </c>
      <c r="I697" t="s">
        <v>34</v>
      </c>
      <c r="J697" t="s">
        <v>34</v>
      </c>
      <c r="K697" t="s">
        <v>34</v>
      </c>
      <c r="L697" t="s">
        <v>560</v>
      </c>
      <c r="M697" t="s">
        <v>560</v>
      </c>
      <c r="N697">
        <v>638</v>
      </c>
      <c r="O697">
        <v>4</v>
      </c>
      <c r="P697" t="s">
        <v>36</v>
      </c>
      <c r="Q697">
        <v>12</v>
      </c>
      <c r="R697">
        <v>11</v>
      </c>
      <c r="S697">
        <v>11.5</v>
      </c>
      <c r="T697" t="s">
        <v>54</v>
      </c>
      <c r="U697" t="s">
        <v>34</v>
      </c>
      <c r="V697" t="s">
        <v>34</v>
      </c>
      <c r="W697" t="s">
        <v>33</v>
      </c>
      <c r="X697" t="s">
        <v>33</v>
      </c>
      <c r="Y697" t="s">
        <v>34</v>
      </c>
      <c r="Z697" t="s">
        <v>34</v>
      </c>
      <c r="AA697" t="s">
        <v>34</v>
      </c>
      <c r="AB697" t="s">
        <v>55</v>
      </c>
      <c r="AC697">
        <v>1</v>
      </c>
      <c r="AD697">
        <v>11.5</v>
      </c>
      <c r="AE697" t="s">
        <v>56</v>
      </c>
      <c r="AF697" t="str">
        <f>_xlfn.XLOOKUP(DermAI_Data[[#This Row],[diagnostic]],Diagnosis_lookup!$A$2:$A$7,Diagnosis_lookup!$B$2:$B$7,"Not Found")</f>
        <v>Basal cell carcinoma</v>
      </c>
    </row>
    <row r="698" spans="1:32" x14ac:dyDescent="0.25">
      <c r="A698" t="s">
        <v>769</v>
      </c>
      <c r="B698">
        <v>62</v>
      </c>
      <c r="C698" t="s">
        <v>41</v>
      </c>
      <c r="D698" t="s">
        <v>79</v>
      </c>
      <c r="E698" t="s">
        <v>33</v>
      </c>
      <c r="F698" t="s">
        <v>33</v>
      </c>
      <c r="G698" t="s">
        <v>33</v>
      </c>
      <c r="H698" t="s">
        <v>34</v>
      </c>
      <c r="I698" t="s">
        <v>34</v>
      </c>
      <c r="J698" t="s">
        <v>33</v>
      </c>
      <c r="K698" t="s">
        <v>33</v>
      </c>
      <c r="L698" t="s">
        <v>537</v>
      </c>
      <c r="M698" t="s">
        <v>537</v>
      </c>
      <c r="N698">
        <v>639</v>
      </c>
      <c r="O698">
        <v>2</v>
      </c>
      <c r="P698" t="s">
        <v>66</v>
      </c>
      <c r="Q698">
        <v>7</v>
      </c>
      <c r="R698">
        <v>6</v>
      </c>
      <c r="S698">
        <v>6.5</v>
      </c>
      <c r="T698" t="s">
        <v>37</v>
      </c>
      <c r="U698" t="s">
        <v>34</v>
      </c>
      <c r="V698" t="s">
        <v>34</v>
      </c>
      <c r="W698" t="s">
        <v>34</v>
      </c>
      <c r="X698" t="s">
        <v>33</v>
      </c>
      <c r="Y698" t="s">
        <v>33</v>
      </c>
      <c r="Z698" t="s">
        <v>34</v>
      </c>
      <c r="AA698" t="s">
        <v>34</v>
      </c>
      <c r="AB698" t="s">
        <v>55</v>
      </c>
      <c r="AC698">
        <v>1</v>
      </c>
      <c r="AD698">
        <v>6.5</v>
      </c>
      <c r="AE698" t="s">
        <v>56</v>
      </c>
      <c r="AF698" t="str">
        <f>_xlfn.XLOOKUP(DermAI_Data[[#This Row],[diagnostic]],Diagnosis_lookup!$A$2:$A$7,Diagnosis_lookup!$B$2:$B$7,"Not Found")</f>
        <v>Basal cell carcinoma</v>
      </c>
    </row>
    <row r="699" spans="1:32" x14ac:dyDescent="0.25">
      <c r="A699" t="s">
        <v>770</v>
      </c>
      <c r="B699">
        <v>68</v>
      </c>
      <c r="C699" t="s">
        <v>41</v>
      </c>
      <c r="D699" t="s">
        <v>79</v>
      </c>
      <c r="E699" t="s">
        <v>33</v>
      </c>
      <c r="F699" t="s">
        <v>33</v>
      </c>
      <c r="G699" t="s">
        <v>33</v>
      </c>
      <c r="H699" t="s">
        <v>34</v>
      </c>
      <c r="I699" t="s">
        <v>34</v>
      </c>
      <c r="J699" t="s">
        <v>34</v>
      </c>
      <c r="K699" t="s">
        <v>34</v>
      </c>
      <c r="L699" t="s">
        <v>105</v>
      </c>
      <c r="M699" t="s">
        <v>105</v>
      </c>
      <c r="N699">
        <v>640</v>
      </c>
      <c r="O699">
        <v>2</v>
      </c>
      <c r="P699" t="s">
        <v>36</v>
      </c>
      <c r="Q699">
        <v>9</v>
      </c>
      <c r="R699">
        <v>8</v>
      </c>
      <c r="S699">
        <v>8.5</v>
      </c>
      <c r="T699" t="s">
        <v>37</v>
      </c>
      <c r="U699" t="s">
        <v>34</v>
      </c>
      <c r="V699" t="s">
        <v>34</v>
      </c>
      <c r="W699" t="s">
        <v>34</v>
      </c>
      <c r="X699" t="s">
        <v>33</v>
      </c>
      <c r="Y699" t="s">
        <v>33</v>
      </c>
      <c r="Z699" t="s">
        <v>34</v>
      </c>
      <c r="AA699" t="s">
        <v>34</v>
      </c>
      <c r="AB699" t="s">
        <v>224</v>
      </c>
      <c r="AC699">
        <v>1</v>
      </c>
      <c r="AD699">
        <v>8.5</v>
      </c>
      <c r="AE699" t="s">
        <v>56</v>
      </c>
      <c r="AF699" t="str">
        <f>_xlfn.XLOOKUP(DermAI_Data[[#This Row],[diagnostic]],Diagnosis_lookup!$A$2:$A$7,Diagnosis_lookup!$B$2:$B$7,"Not Found")</f>
        <v>Squamous cell carcinoma</v>
      </c>
    </row>
    <row r="700" spans="1:32" x14ac:dyDescent="0.25">
      <c r="A700" t="s">
        <v>771</v>
      </c>
      <c r="B700">
        <v>62</v>
      </c>
      <c r="C700" t="s">
        <v>41</v>
      </c>
      <c r="D700" t="s">
        <v>79</v>
      </c>
      <c r="E700" t="s">
        <v>33</v>
      </c>
      <c r="F700" t="s">
        <v>33</v>
      </c>
      <c r="G700" t="s">
        <v>33</v>
      </c>
      <c r="H700" t="s">
        <v>34</v>
      </c>
      <c r="I700" t="s">
        <v>34</v>
      </c>
      <c r="J700" t="s">
        <v>34</v>
      </c>
      <c r="K700" t="s">
        <v>34</v>
      </c>
      <c r="L700" t="s">
        <v>105</v>
      </c>
      <c r="M700" t="s">
        <v>105</v>
      </c>
      <c r="N700">
        <v>4307</v>
      </c>
      <c r="O700">
        <v>3</v>
      </c>
      <c r="P700" t="s">
        <v>66</v>
      </c>
      <c r="Q700">
        <v>5</v>
      </c>
      <c r="R700">
        <v>4</v>
      </c>
      <c r="S700">
        <v>4.5</v>
      </c>
      <c r="T700" t="s">
        <v>44</v>
      </c>
      <c r="U700" t="s">
        <v>33</v>
      </c>
      <c r="V700" t="s">
        <v>33</v>
      </c>
      <c r="W700" t="s">
        <v>33</v>
      </c>
      <c r="X700" t="s">
        <v>33</v>
      </c>
      <c r="Y700" t="s">
        <v>33</v>
      </c>
      <c r="Z700" t="s">
        <v>34</v>
      </c>
      <c r="AA700" t="s">
        <v>33</v>
      </c>
      <c r="AB700" t="s">
        <v>38</v>
      </c>
      <c r="AC700">
        <v>0</v>
      </c>
      <c r="AD700">
        <v>4.5</v>
      </c>
      <c r="AE700" t="s">
        <v>39</v>
      </c>
      <c r="AF700" t="str">
        <f>_xlfn.XLOOKUP(DermAI_Data[[#This Row],[diagnostic]],Diagnosis_lookup!$A$2:$A$7,Diagnosis_lookup!$B$2:$B$7,"Not Found")</f>
        <v>Melanocytic nevus</v>
      </c>
    </row>
    <row r="701" spans="1:32" x14ac:dyDescent="0.25">
      <c r="A701" t="s">
        <v>772</v>
      </c>
      <c r="B701">
        <v>62</v>
      </c>
      <c r="C701" t="s">
        <v>41</v>
      </c>
      <c r="D701" t="s">
        <v>79</v>
      </c>
      <c r="E701" t="s">
        <v>34</v>
      </c>
      <c r="F701" t="s">
        <v>33</v>
      </c>
      <c r="G701" t="s">
        <v>33</v>
      </c>
      <c r="H701" t="s">
        <v>34</v>
      </c>
      <c r="I701" t="s">
        <v>34</v>
      </c>
      <c r="J701" t="s">
        <v>33</v>
      </c>
      <c r="K701" t="s">
        <v>33</v>
      </c>
      <c r="L701" t="s">
        <v>52</v>
      </c>
      <c r="M701" t="s">
        <v>52</v>
      </c>
      <c r="N701">
        <v>648</v>
      </c>
      <c r="O701">
        <v>2</v>
      </c>
      <c r="P701" t="s">
        <v>145</v>
      </c>
      <c r="Q701">
        <v>5</v>
      </c>
      <c r="R701">
        <v>4</v>
      </c>
      <c r="S701">
        <v>4.5</v>
      </c>
      <c r="T701" t="s">
        <v>44</v>
      </c>
      <c r="U701" t="s">
        <v>33</v>
      </c>
      <c r="V701" t="s">
        <v>33</v>
      </c>
      <c r="W701" t="s">
        <v>33</v>
      </c>
      <c r="X701" t="s">
        <v>33</v>
      </c>
      <c r="Y701" t="s">
        <v>33</v>
      </c>
      <c r="Z701" t="s">
        <v>34</v>
      </c>
      <c r="AA701" t="s">
        <v>34</v>
      </c>
      <c r="AB701" t="s">
        <v>48</v>
      </c>
      <c r="AC701">
        <v>0</v>
      </c>
      <c r="AD701">
        <v>4.5</v>
      </c>
      <c r="AE701" t="s">
        <v>39</v>
      </c>
      <c r="AF701" t="str">
        <f>_xlfn.XLOOKUP(DermAI_Data[[#This Row],[diagnostic]],Diagnosis_lookup!$A$2:$A$7,Diagnosis_lookup!$B$2:$B$7,"Not Found")</f>
        <v>Actinic keratosis</v>
      </c>
    </row>
    <row r="702" spans="1:32" x14ac:dyDescent="0.25">
      <c r="A702" t="s">
        <v>773</v>
      </c>
      <c r="B702">
        <v>64</v>
      </c>
      <c r="C702" t="s">
        <v>41</v>
      </c>
      <c r="D702" t="s">
        <v>32</v>
      </c>
      <c r="E702" t="s">
        <v>34</v>
      </c>
      <c r="F702" t="s">
        <v>33</v>
      </c>
      <c r="G702" t="s">
        <v>34</v>
      </c>
      <c r="H702" t="s">
        <v>34</v>
      </c>
      <c r="I702" t="s">
        <v>34</v>
      </c>
      <c r="J702" t="s">
        <v>34</v>
      </c>
      <c r="K702" t="s">
        <v>34</v>
      </c>
      <c r="L702" t="s">
        <v>52</v>
      </c>
      <c r="M702" t="s">
        <v>52</v>
      </c>
      <c r="N702">
        <v>651</v>
      </c>
      <c r="O702">
        <v>2</v>
      </c>
      <c r="P702" t="s">
        <v>36</v>
      </c>
      <c r="Q702">
        <v>10</v>
      </c>
      <c r="R702">
        <v>10</v>
      </c>
      <c r="S702">
        <v>10</v>
      </c>
      <c r="T702" t="s">
        <v>37</v>
      </c>
      <c r="U702" t="s">
        <v>34</v>
      </c>
      <c r="V702" t="s">
        <v>34</v>
      </c>
      <c r="W702" t="s">
        <v>34</v>
      </c>
      <c r="X702" t="s">
        <v>33</v>
      </c>
      <c r="Y702" t="s">
        <v>34</v>
      </c>
      <c r="Z702" t="s">
        <v>34</v>
      </c>
      <c r="AA702" t="s">
        <v>34</v>
      </c>
      <c r="AB702" t="s">
        <v>55</v>
      </c>
      <c r="AC702">
        <v>1</v>
      </c>
      <c r="AD702">
        <v>10</v>
      </c>
      <c r="AE702" t="s">
        <v>56</v>
      </c>
      <c r="AF702" t="str">
        <f>_xlfn.XLOOKUP(DermAI_Data[[#This Row],[diagnostic]],Diagnosis_lookup!$A$2:$A$7,Diagnosis_lookup!$B$2:$B$7,"Not Found")</f>
        <v>Basal cell carcinoma</v>
      </c>
    </row>
    <row r="703" spans="1:32" x14ac:dyDescent="0.25">
      <c r="A703" t="s">
        <v>774</v>
      </c>
      <c r="B703">
        <v>64</v>
      </c>
      <c r="C703" t="s">
        <v>41</v>
      </c>
      <c r="D703" t="s">
        <v>32</v>
      </c>
      <c r="E703" t="s">
        <v>34</v>
      </c>
      <c r="F703" t="s">
        <v>34</v>
      </c>
      <c r="G703" t="s">
        <v>34</v>
      </c>
      <c r="H703" t="s">
        <v>33</v>
      </c>
      <c r="I703" t="s">
        <v>33</v>
      </c>
      <c r="J703" t="s">
        <v>34</v>
      </c>
      <c r="K703" t="s">
        <v>34</v>
      </c>
      <c r="L703" t="s">
        <v>105</v>
      </c>
      <c r="M703" t="s">
        <v>105</v>
      </c>
      <c r="N703">
        <v>652</v>
      </c>
      <c r="O703">
        <v>2</v>
      </c>
      <c r="P703" t="s">
        <v>47</v>
      </c>
      <c r="Q703">
        <v>26</v>
      </c>
      <c r="R703">
        <v>18</v>
      </c>
      <c r="S703">
        <v>22</v>
      </c>
      <c r="T703" t="s">
        <v>54</v>
      </c>
      <c r="U703" t="s">
        <v>34</v>
      </c>
      <c r="V703" t="s">
        <v>33</v>
      </c>
      <c r="W703" t="s">
        <v>34</v>
      </c>
      <c r="X703" t="s">
        <v>33</v>
      </c>
      <c r="Y703" t="s">
        <v>34</v>
      </c>
      <c r="Z703" t="s">
        <v>34</v>
      </c>
      <c r="AA703" t="s">
        <v>34</v>
      </c>
      <c r="AB703" t="s">
        <v>55</v>
      </c>
      <c r="AC703">
        <v>1</v>
      </c>
      <c r="AD703">
        <v>22</v>
      </c>
      <c r="AE703" t="s">
        <v>56</v>
      </c>
      <c r="AF703" t="str">
        <f>_xlfn.XLOOKUP(DermAI_Data[[#This Row],[diagnostic]],Diagnosis_lookup!$A$2:$A$7,Diagnosis_lookup!$B$2:$B$7,"Not Found")</f>
        <v>Basal cell carcinoma</v>
      </c>
    </row>
    <row r="704" spans="1:32" x14ac:dyDescent="0.25">
      <c r="A704" t="s">
        <v>775</v>
      </c>
      <c r="B704">
        <v>81</v>
      </c>
      <c r="C704" t="s">
        <v>41</v>
      </c>
      <c r="D704" t="s">
        <v>32</v>
      </c>
      <c r="E704" t="s">
        <v>33</v>
      </c>
      <c r="F704" t="s">
        <v>33</v>
      </c>
      <c r="G704" t="s">
        <v>33</v>
      </c>
      <c r="H704" t="s">
        <v>33</v>
      </c>
      <c r="I704" t="s">
        <v>34</v>
      </c>
      <c r="J704" t="s">
        <v>34</v>
      </c>
      <c r="K704" t="s">
        <v>34</v>
      </c>
      <c r="L704" t="s">
        <v>560</v>
      </c>
      <c r="M704" t="s">
        <v>52</v>
      </c>
      <c r="N704">
        <v>4186</v>
      </c>
      <c r="O704">
        <v>2</v>
      </c>
      <c r="P704" t="s">
        <v>110</v>
      </c>
      <c r="Q704">
        <v>8</v>
      </c>
      <c r="R704">
        <v>8</v>
      </c>
      <c r="S704">
        <v>8</v>
      </c>
      <c r="T704" t="s">
        <v>37</v>
      </c>
      <c r="U704" t="s">
        <v>33</v>
      </c>
      <c r="V704" t="s">
        <v>33</v>
      </c>
      <c r="W704" t="s">
        <v>33</v>
      </c>
      <c r="X704" t="s">
        <v>33</v>
      </c>
      <c r="Y704" t="s">
        <v>33</v>
      </c>
      <c r="Z704" t="s">
        <v>33</v>
      </c>
      <c r="AA704" t="s">
        <v>33</v>
      </c>
      <c r="AB704" t="s">
        <v>48</v>
      </c>
      <c r="AC704">
        <v>0</v>
      </c>
      <c r="AD704">
        <v>8</v>
      </c>
      <c r="AE704" t="s">
        <v>39</v>
      </c>
      <c r="AF704" t="str">
        <f>_xlfn.XLOOKUP(DermAI_Data[[#This Row],[diagnostic]],Diagnosis_lookup!$A$2:$A$7,Diagnosis_lookup!$B$2:$B$7,"Not Found")</f>
        <v>Actinic keratosis</v>
      </c>
    </row>
    <row r="705" spans="1:32" x14ac:dyDescent="0.25">
      <c r="A705" t="s">
        <v>776</v>
      </c>
      <c r="B705">
        <v>79</v>
      </c>
      <c r="C705" t="s">
        <v>41</v>
      </c>
      <c r="D705" t="s">
        <v>32</v>
      </c>
      <c r="E705" t="s">
        <v>33</v>
      </c>
      <c r="F705" t="s">
        <v>33</v>
      </c>
      <c r="G705" t="s">
        <v>33</v>
      </c>
      <c r="H705" t="s">
        <v>33</v>
      </c>
      <c r="I705" t="s">
        <v>33</v>
      </c>
      <c r="J705" t="s">
        <v>34</v>
      </c>
      <c r="K705" t="s">
        <v>34</v>
      </c>
      <c r="L705" t="s">
        <v>105</v>
      </c>
      <c r="M705" t="s">
        <v>105</v>
      </c>
      <c r="N705">
        <v>655</v>
      </c>
      <c r="O705">
        <v>2</v>
      </c>
      <c r="P705" t="s">
        <v>36</v>
      </c>
      <c r="Q705">
        <v>5</v>
      </c>
      <c r="R705">
        <v>4</v>
      </c>
      <c r="S705">
        <v>4.5</v>
      </c>
      <c r="T705" t="s">
        <v>44</v>
      </c>
      <c r="U705" t="s">
        <v>34</v>
      </c>
      <c r="V705" t="s">
        <v>33</v>
      </c>
      <c r="W705" t="s">
        <v>34</v>
      </c>
      <c r="X705" t="s">
        <v>33</v>
      </c>
      <c r="Y705" t="s">
        <v>33</v>
      </c>
      <c r="Z705" t="s">
        <v>34</v>
      </c>
      <c r="AA705" t="s">
        <v>34</v>
      </c>
      <c r="AB705" t="s">
        <v>55</v>
      </c>
      <c r="AC705">
        <v>1</v>
      </c>
      <c r="AD705">
        <v>4.5</v>
      </c>
      <c r="AE705" t="s">
        <v>56</v>
      </c>
      <c r="AF705" t="str">
        <f>_xlfn.XLOOKUP(DermAI_Data[[#This Row],[diagnostic]],Diagnosis_lookup!$A$2:$A$7,Diagnosis_lookup!$B$2:$B$7,"Not Found")</f>
        <v>Basal cell carcinoma</v>
      </c>
    </row>
    <row r="706" spans="1:32" x14ac:dyDescent="0.25">
      <c r="A706" t="s">
        <v>777</v>
      </c>
      <c r="B706">
        <v>87</v>
      </c>
      <c r="C706" t="s">
        <v>41</v>
      </c>
      <c r="D706" t="s">
        <v>32</v>
      </c>
      <c r="E706" t="s">
        <v>33</v>
      </c>
      <c r="F706" t="s">
        <v>33</v>
      </c>
      <c r="G706" t="s">
        <v>34</v>
      </c>
      <c r="H706" t="s">
        <v>33</v>
      </c>
      <c r="I706" t="s">
        <v>33</v>
      </c>
      <c r="J706" t="s">
        <v>34</v>
      </c>
      <c r="K706" t="s">
        <v>34</v>
      </c>
      <c r="L706" t="s">
        <v>105</v>
      </c>
      <c r="M706" t="s">
        <v>105</v>
      </c>
      <c r="N706">
        <v>1646</v>
      </c>
      <c r="O706">
        <v>2</v>
      </c>
      <c r="P706" t="s">
        <v>47</v>
      </c>
      <c r="Q706">
        <v>10</v>
      </c>
      <c r="R706">
        <v>10</v>
      </c>
      <c r="S706">
        <v>10</v>
      </c>
      <c r="T706" t="s">
        <v>37</v>
      </c>
      <c r="U706" t="s">
        <v>34</v>
      </c>
      <c r="V706" t="s">
        <v>33</v>
      </c>
      <c r="W706" t="s">
        <v>33</v>
      </c>
      <c r="X706" t="s">
        <v>33</v>
      </c>
      <c r="Y706" t="s">
        <v>34</v>
      </c>
      <c r="Z706" t="s">
        <v>34</v>
      </c>
      <c r="AA706" t="s">
        <v>33</v>
      </c>
      <c r="AB706" t="s">
        <v>48</v>
      </c>
      <c r="AC706">
        <v>0</v>
      </c>
      <c r="AD706">
        <v>10</v>
      </c>
      <c r="AE706" t="s">
        <v>39</v>
      </c>
      <c r="AF706" t="str">
        <f>_xlfn.XLOOKUP(DermAI_Data[[#This Row],[diagnostic]],Diagnosis_lookup!$A$2:$A$7,Diagnosis_lookup!$B$2:$B$7,"Not Found")</f>
        <v>Actinic keratosis</v>
      </c>
    </row>
    <row r="707" spans="1:32" x14ac:dyDescent="0.25">
      <c r="A707" t="s">
        <v>778</v>
      </c>
      <c r="B707">
        <v>77</v>
      </c>
      <c r="C707" t="s">
        <v>41</v>
      </c>
      <c r="D707" t="s">
        <v>79</v>
      </c>
      <c r="E707" t="s">
        <v>33</v>
      </c>
      <c r="F707" t="s">
        <v>33</v>
      </c>
      <c r="G707" t="s">
        <v>33</v>
      </c>
      <c r="H707" t="s">
        <v>33</v>
      </c>
      <c r="I707" t="s">
        <v>33</v>
      </c>
      <c r="J707" t="s">
        <v>33</v>
      </c>
      <c r="K707" t="s">
        <v>33</v>
      </c>
      <c r="L707" t="s">
        <v>105</v>
      </c>
      <c r="M707" t="s">
        <v>105</v>
      </c>
      <c r="N707">
        <v>659</v>
      </c>
      <c r="O707">
        <v>2</v>
      </c>
      <c r="P707" t="s">
        <v>668</v>
      </c>
      <c r="Q707">
        <v>10</v>
      </c>
      <c r="R707">
        <v>3</v>
      </c>
      <c r="S707">
        <v>6.5</v>
      </c>
      <c r="T707" t="s">
        <v>37</v>
      </c>
      <c r="U707" t="s">
        <v>34</v>
      </c>
      <c r="V707" t="s">
        <v>33</v>
      </c>
      <c r="W707" t="s">
        <v>34</v>
      </c>
      <c r="X707" t="s">
        <v>33</v>
      </c>
      <c r="Y707" t="s">
        <v>33</v>
      </c>
      <c r="Z707" t="s">
        <v>34</v>
      </c>
      <c r="AA707" t="s">
        <v>34</v>
      </c>
      <c r="AB707" t="s">
        <v>224</v>
      </c>
      <c r="AC707">
        <v>1</v>
      </c>
      <c r="AD707">
        <v>6.5</v>
      </c>
      <c r="AE707" t="s">
        <v>56</v>
      </c>
      <c r="AF707" t="str">
        <f>_xlfn.XLOOKUP(DermAI_Data[[#This Row],[diagnostic]],Diagnosis_lookup!$A$2:$A$7,Diagnosis_lookup!$B$2:$B$7,"Not Found")</f>
        <v>Squamous cell carcinoma</v>
      </c>
    </row>
    <row r="708" spans="1:32" x14ac:dyDescent="0.25">
      <c r="A708" t="s">
        <v>779</v>
      </c>
      <c r="B708">
        <v>89</v>
      </c>
      <c r="C708" t="s">
        <v>41</v>
      </c>
      <c r="D708" t="s">
        <v>79</v>
      </c>
      <c r="E708" t="s">
        <v>33</v>
      </c>
      <c r="F708" t="s">
        <v>33</v>
      </c>
      <c r="G708" t="s">
        <v>33</v>
      </c>
      <c r="H708" t="s">
        <v>34</v>
      </c>
      <c r="I708" t="s">
        <v>34</v>
      </c>
      <c r="J708" t="s">
        <v>34</v>
      </c>
      <c r="K708" t="s">
        <v>34</v>
      </c>
      <c r="L708" t="s">
        <v>537</v>
      </c>
      <c r="M708" t="s">
        <v>52</v>
      </c>
      <c r="N708">
        <v>663</v>
      </c>
      <c r="O708">
        <v>2</v>
      </c>
      <c r="P708" t="s">
        <v>68</v>
      </c>
      <c r="Q708">
        <v>8</v>
      </c>
      <c r="R708">
        <v>7</v>
      </c>
      <c r="S708">
        <v>7.5</v>
      </c>
      <c r="T708" t="s">
        <v>37</v>
      </c>
      <c r="U708" t="s">
        <v>34</v>
      </c>
      <c r="V708" t="s">
        <v>33</v>
      </c>
      <c r="W708" t="s">
        <v>34</v>
      </c>
      <c r="X708" t="s">
        <v>33</v>
      </c>
      <c r="Y708" t="s">
        <v>34</v>
      </c>
      <c r="Z708" t="s">
        <v>34</v>
      </c>
      <c r="AA708" t="s">
        <v>34</v>
      </c>
      <c r="AB708" t="s">
        <v>48</v>
      </c>
      <c r="AC708">
        <v>0</v>
      </c>
      <c r="AD708">
        <v>7.5</v>
      </c>
      <c r="AE708" t="s">
        <v>39</v>
      </c>
      <c r="AF708" t="str">
        <f>_xlfn.XLOOKUP(DermAI_Data[[#This Row],[diagnostic]],Diagnosis_lookup!$A$2:$A$7,Diagnosis_lookup!$B$2:$B$7,"Not Found")</f>
        <v>Actinic keratosis</v>
      </c>
    </row>
    <row r="709" spans="1:32" x14ac:dyDescent="0.25">
      <c r="A709" t="s">
        <v>780</v>
      </c>
      <c r="B709">
        <v>66</v>
      </c>
      <c r="C709" t="s">
        <v>41</v>
      </c>
      <c r="D709" t="s">
        <v>79</v>
      </c>
      <c r="E709" t="s">
        <v>34</v>
      </c>
      <c r="F709" t="s">
        <v>33</v>
      </c>
      <c r="G709" t="s">
        <v>33</v>
      </c>
      <c r="H709" t="s">
        <v>33</v>
      </c>
      <c r="I709" t="s">
        <v>34</v>
      </c>
      <c r="J709" t="s">
        <v>34</v>
      </c>
      <c r="K709" t="s">
        <v>34</v>
      </c>
      <c r="L709" t="s">
        <v>105</v>
      </c>
      <c r="M709" t="s">
        <v>52</v>
      </c>
      <c r="N709">
        <v>666</v>
      </c>
      <c r="O709">
        <v>2</v>
      </c>
      <c r="P709" t="s">
        <v>66</v>
      </c>
      <c r="Q709">
        <v>8</v>
      </c>
      <c r="R709">
        <v>6</v>
      </c>
      <c r="S709">
        <v>7</v>
      </c>
      <c r="T709" t="s">
        <v>37</v>
      </c>
      <c r="U709" t="s">
        <v>34</v>
      </c>
      <c r="V709" t="s">
        <v>33</v>
      </c>
      <c r="W709" t="s">
        <v>33</v>
      </c>
      <c r="X709" t="s">
        <v>33</v>
      </c>
      <c r="Y709" t="s">
        <v>33</v>
      </c>
      <c r="Z709" t="s">
        <v>34</v>
      </c>
      <c r="AA709" t="s">
        <v>34</v>
      </c>
      <c r="AB709" t="s">
        <v>224</v>
      </c>
      <c r="AC709">
        <v>1</v>
      </c>
      <c r="AD709">
        <v>7</v>
      </c>
      <c r="AE709" t="s">
        <v>56</v>
      </c>
      <c r="AF709" t="str">
        <f>_xlfn.XLOOKUP(DermAI_Data[[#This Row],[diagnostic]],Diagnosis_lookup!$A$2:$A$7,Diagnosis_lookup!$B$2:$B$7,"Not Found")</f>
        <v>Squamous cell carcinoma</v>
      </c>
    </row>
    <row r="710" spans="1:32" x14ac:dyDescent="0.25">
      <c r="A710" t="s">
        <v>781</v>
      </c>
      <c r="B710">
        <v>85</v>
      </c>
      <c r="C710" t="s">
        <v>41</v>
      </c>
      <c r="D710" t="s">
        <v>79</v>
      </c>
      <c r="E710" t="s">
        <v>33</v>
      </c>
      <c r="F710" t="s">
        <v>33</v>
      </c>
      <c r="G710" t="s">
        <v>34</v>
      </c>
      <c r="H710" t="s">
        <v>34</v>
      </c>
      <c r="I710" t="s">
        <v>34</v>
      </c>
      <c r="J710" t="s">
        <v>34</v>
      </c>
      <c r="K710" t="s">
        <v>34</v>
      </c>
      <c r="L710" t="s">
        <v>52</v>
      </c>
      <c r="M710" t="s">
        <v>52</v>
      </c>
      <c r="N710">
        <v>669</v>
      </c>
      <c r="O710">
        <v>2</v>
      </c>
      <c r="P710" t="s">
        <v>36</v>
      </c>
      <c r="Q710">
        <v>10</v>
      </c>
      <c r="R710">
        <v>9</v>
      </c>
      <c r="S710">
        <v>9.5</v>
      </c>
      <c r="T710" t="s">
        <v>37</v>
      </c>
      <c r="U710" t="s">
        <v>34</v>
      </c>
      <c r="V710" t="s">
        <v>34</v>
      </c>
      <c r="W710" t="s">
        <v>34</v>
      </c>
      <c r="X710" t="s">
        <v>33</v>
      </c>
      <c r="Y710" t="s">
        <v>33</v>
      </c>
      <c r="Z710" t="s">
        <v>34</v>
      </c>
      <c r="AA710" t="s">
        <v>34</v>
      </c>
      <c r="AB710" t="s">
        <v>55</v>
      </c>
      <c r="AC710">
        <v>1</v>
      </c>
      <c r="AD710">
        <v>9.5</v>
      </c>
      <c r="AE710" t="s">
        <v>56</v>
      </c>
      <c r="AF710" t="str">
        <f>_xlfn.XLOOKUP(DermAI_Data[[#This Row],[diagnostic]],Diagnosis_lookup!$A$2:$A$7,Diagnosis_lookup!$B$2:$B$7,"Not Found")</f>
        <v>Basal cell carcinoma</v>
      </c>
    </row>
    <row r="711" spans="1:32" x14ac:dyDescent="0.25">
      <c r="A711" t="s">
        <v>782</v>
      </c>
      <c r="B711">
        <v>73</v>
      </c>
      <c r="C711" t="s">
        <v>41</v>
      </c>
      <c r="D711" t="s">
        <v>32</v>
      </c>
      <c r="E711" t="s">
        <v>33</v>
      </c>
      <c r="F711" t="s">
        <v>34</v>
      </c>
      <c r="G711" t="s">
        <v>34</v>
      </c>
      <c r="H711" t="s">
        <v>33</v>
      </c>
      <c r="I711" t="s">
        <v>33</v>
      </c>
      <c r="J711" t="s">
        <v>34</v>
      </c>
      <c r="K711" t="s">
        <v>34</v>
      </c>
      <c r="L711" t="s">
        <v>52</v>
      </c>
      <c r="M711" t="s">
        <v>52</v>
      </c>
      <c r="N711">
        <v>672</v>
      </c>
      <c r="O711">
        <v>2</v>
      </c>
      <c r="P711" t="s">
        <v>66</v>
      </c>
      <c r="Q711">
        <v>5</v>
      </c>
      <c r="R711">
        <v>3</v>
      </c>
      <c r="S711">
        <v>4</v>
      </c>
      <c r="T711" t="s">
        <v>44</v>
      </c>
      <c r="U711" t="s">
        <v>34</v>
      </c>
      <c r="V711" t="s">
        <v>33</v>
      </c>
      <c r="W711" t="s">
        <v>33</v>
      </c>
      <c r="X711" t="s">
        <v>33</v>
      </c>
      <c r="Y711" t="s">
        <v>33</v>
      </c>
      <c r="Z711" t="s">
        <v>34</v>
      </c>
      <c r="AA711" t="s">
        <v>34</v>
      </c>
      <c r="AB711" t="s">
        <v>55</v>
      </c>
      <c r="AC711">
        <v>1</v>
      </c>
      <c r="AD711">
        <v>4</v>
      </c>
      <c r="AE711" t="s">
        <v>56</v>
      </c>
      <c r="AF711" t="str">
        <f>_xlfn.XLOOKUP(DermAI_Data[[#This Row],[diagnostic]],Diagnosis_lookup!$A$2:$A$7,Diagnosis_lookup!$B$2:$B$7,"Not Found")</f>
        <v>Basal cell carcinoma</v>
      </c>
    </row>
    <row r="712" spans="1:32" x14ac:dyDescent="0.25">
      <c r="A712" t="s">
        <v>783</v>
      </c>
      <c r="B712">
        <v>22</v>
      </c>
      <c r="C712" t="s">
        <v>31</v>
      </c>
      <c r="D712" t="s">
        <v>79</v>
      </c>
      <c r="E712" t="s">
        <v>33</v>
      </c>
      <c r="F712" t="s">
        <v>33</v>
      </c>
      <c r="G712" t="s">
        <v>34</v>
      </c>
      <c r="H712" t="s">
        <v>34</v>
      </c>
      <c r="I712" t="s">
        <v>33</v>
      </c>
      <c r="J712" t="s">
        <v>33</v>
      </c>
      <c r="K712" t="s">
        <v>33</v>
      </c>
      <c r="L712" t="s">
        <v>35</v>
      </c>
      <c r="M712" t="s">
        <v>52</v>
      </c>
      <c r="N712">
        <v>673</v>
      </c>
      <c r="O712">
        <v>3</v>
      </c>
      <c r="P712" t="s">
        <v>66</v>
      </c>
      <c r="Q712">
        <v>6</v>
      </c>
      <c r="R712">
        <v>3</v>
      </c>
      <c r="S712">
        <v>4.5</v>
      </c>
      <c r="T712" t="s">
        <v>44</v>
      </c>
      <c r="U712" t="s">
        <v>34</v>
      </c>
      <c r="V712" t="s">
        <v>33</v>
      </c>
      <c r="W712" t="s">
        <v>33</v>
      </c>
      <c r="X712" t="s">
        <v>33</v>
      </c>
      <c r="Y712" t="s">
        <v>34</v>
      </c>
      <c r="Z712" t="s">
        <v>34</v>
      </c>
      <c r="AA712" t="s">
        <v>34</v>
      </c>
      <c r="AB712" t="s">
        <v>55</v>
      </c>
      <c r="AC712">
        <v>1</v>
      </c>
      <c r="AD712">
        <v>4.5</v>
      </c>
      <c r="AE712" t="s">
        <v>56</v>
      </c>
      <c r="AF712" t="str">
        <f>_xlfn.XLOOKUP(DermAI_Data[[#This Row],[diagnostic]],Diagnosis_lookup!$A$2:$A$7,Diagnosis_lookup!$B$2:$B$7,"Not Found")</f>
        <v>Basal cell carcinoma</v>
      </c>
    </row>
    <row r="713" spans="1:32" x14ac:dyDescent="0.25">
      <c r="A713" t="s">
        <v>784</v>
      </c>
      <c r="B713">
        <v>79</v>
      </c>
      <c r="C713" t="s">
        <v>41</v>
      </c>
      <c r="D713" t="s">
        <v>79</v>
      </c>
      <c r="E713" t="s">
        <v>33</v>
      </c>
      <c r="F713" t="s">
        <v>33</v>
      </c>
      <c r="G713" t="s">
        <v>33</v>
      </c>
      <c r="H713" t="s">
        <v>34</v>
      </c>
      <c r="I713" t="s">
        <v>33</v>
      </c>
      <c r="J713" t="s">
        <v>33</v>
      </c>
      <c r="K713" t="s">
        <v>34</v>
      </c>
      <c r="L713" t="s">
        <v>52</v>
      </c>
      <c r="M713" t="s">
        <v>52</v>
      </c>
      <c r="N713">
        <v>674</v>
      </c>
      <c r="O713">
        <v>3</v>
      </c>
      <c r="P713" t="s">
        <v>68</v>
      </c>
      <c r="Q713">
        <v>9</v>
      </c>
      <c r="R713">
        <v>8</v>
      </c>
      <c r="S713">
        <v>8.5</v>
      </c>
      <c r="T713" t="s">
        <v>37</v>
      </c>
      <c r="U713" t="s">
        <v>34</v>
      </c>
      <c r="V713" t="s">
        <v>34</v>
      </c>
      <c r="W713" t="s">
        <v>34</v>
      </c>
      <c r="X713" t="s">
        <v>33</v>
      </c>
      <c r="Y713" t="s">
        <v>33</v>
      </c>
      <c r="Z713" t="s">
        <v>34</v>
      </c>
      <c r="AA713" t="s">
        <v>34</v>
      </c>
      <c r="AB713" t="s">
        <v>55</v>
      </c>
      <c r="AC713">
        <v>1</v>
      </c>
      <c r="AD713">
        <v>8.5</v>
      </c>
      <c r="AE713" t="s">
        <v>56</v>
      </c>
      <c r="AF713" t="str">
        <f>_xlfn.XLOOKUP(DermAI_Data[[#This Row],[diagnostic]],Diagnosis_lookup!$A$2:$A$7,Diagnosis_lookup!$B$2:$B$7,"Not Found")</f>
        <v>Basal cell carcinoma</v>
      </c>
    </row>
    <row r="714" spans="1:32" x14ac:dyDescent="0.25">
      <c r="A714" t="s">
        <v>785</v>
      </c>
      <c r="B714">
        <v>65</v>
      </c>
      <c r="C714" t="s">
        <v>41</v>
      </c>
      <c r="D714" t="s">
        <v>79</v>
      </c>
      <c r="E714" t="s">
        <v>33</v>
      </c>
      <c r="F714" t="s">
        <v>33</v>
      </c>
      <c r="G714" t="s">
        <v>33</v>
      </c>
      <c r="H714" t="s">
        <v>34</v>
      </c>
      <c r="I714" t="s">
        <v>34</v>
      </c>
      <c r="J714" t="s">
        <v>34</v>
      </c>
      <c r="K714" t="s">
        <v>34</v>
      </c>
      <c r="L714" t="s">
        <v>537</v>
      </c>
      <c r="M714" t="s">
        <v>537</v>
      </c>
      <c r="N714">
        <v>675</v>
      </c>
      <c r="O714">
        <v>3</v>
      </c>
      <c r="P714" t="s">
        <v>68</v>
      </c>
      <c r="Q714">
        <v>7</v>
      </c>
      <c r="R714">
        <v>5</v>
      </c>
      <c r="S714">
        <v>6</v>
      </c>
      <c r="T714" t="s">
        <v>37</v>
      </c>
      <c r="U714" t="s">
        <v>33</v>
      </c>
      <c r="V714" t="s">
        <v>33</v>
      </c>
      <c r="W714" t="s">
        <v>33</v>
      </c>
      <c r="X714" t="s">
        <v>33</v>
      </c>
      <c r="Y714" t="s">
        <v>33</v>
      </c>
      <c r="Z714" t="s">
        <v>33</v>
      </c>
      <c r="AA714" t="s">
        <v>34</v>
      </c>
      <c r="AB714" t="s">
        <v>48</v>
      </c>
      <c r="AC714">
        <v>0</v>
      </c>
      <c r="AD714">
        <v>6</v>
      </c>
      <c r="AE714" t="s">
        <v>39</v>
      </c>
      <c r="AF714" t="str">
        <f>_xlfn.XLOOKUP(DermAI_Data[[#This Row],[diagnostic]],Diagnosis_lookup!$A$2:$A$7,Diagnosis_lookup!$B$2:$B$7,"Not Found")</f>
        <v>Actinic keratosis</v>
      </c>
    </row>
    <row r="715" spans="1:32" x14ac:dyDescent="0.25">
      <c r="A715" t="s">
        <v>786</v>
      </c>
      <c r="B715">
        <v>60</v>
      </c>
      <c r="C715" t="s">
        <v>41</v>
      </c>
      <c r="D715" t="s">
        <v>79</v>
      </c>
      <c r="E715" t="s">
        <v>33</v>
      </c>
      <c r="F715" t="s">
        <v>34</v>
      </c>
      <c r="G715" t="s">
        <v>33</v>
      </c>
      <c r="H715" t="s">
        <v>34</v>
      </c>
      <c r="I715" t="s">
        <v>33</v>
      </c>
      <c r="J715" t="s">
        <v>33</v>
      </c>
      <c r="K715" t="s">
        <v>33</v>
      </c>
      <c r="L715" t="s">
        <v>35</v>
      </c>
      <c r="M715" t="s">
        <v>35</v>
      </c>
      <c r="N715">
        <v>677</v>
      </c>
      <c r="O715">
        <v>2</v>
      </c>
      <c r="P715" t="s">
        <v>68</v>
      </c>
      <c r="Q715">
        <v>5</v>
      </c>
      <c r="R715">
        <v>4</v>
      </c>
      <c r="S715">
        <v>4.5</v>
      </c>
      <c r="T715" t="s">
        <v>44</v>
      </c>
      <c r="U715" t="s">
        <v>34</v>
      </c>
      <c r="V715" t="s">
        <v>33</v>
      </c>
      <c r="W715" t="s">
        <v>33</v>
      </c>
      <c r="X715" t="s">
        <v>33</v>
      </c>
      <c r="Y715" t="s">
        <v>34</v>
      </c>
      <c r="Z715" t="s">
        <v>33</v>
      </c>
      <c r="AA715" t="s">
        <v>34</v>
      </c>
      <c r="AB715" t="s">
        <v>55</v>
      </c>
      <c r="AC715">
        <v>1</v>
      </c>
      <c r="AD715">
        <v>4.5</v>
      </c>
      <c r="AE715" t="s">
        <v>56</v>
      </c>
      <c r="AF715" t="str">
        <f>_xlfn.XLOOKUP(DermAI_Data[[#This Row],[diagnostic]],Diagnosis_lookup!$A$2:$A$7,Diagnosis_lookup!$B$2:$B$7,"Not Found")</f>
        <v>Basal cell carcinoma</v>
      </c>
    </row>
    <row r="716" spans="1:32" x14ac:dyDescent="0.25">
      <c r="A716" t="s">
        <v>787</v>
      </c>
      <c r="B716">
        <v>62</v>
      </c>
      <c r="C716" t="s">
        <v>41</v>
      </c>
      <c r="D716" t="s">
        <v>79</v>
      </c>
      <c r="E716" t="s">
        <v>34</v>
      </c>
      <c r="F716" t="s">
        <v>33</v>
      </c>
      <c r="G716" t="s">
        <v>33</v>
      </c>
      <c r="H716" t="s">
        <v>34</v>
      </c>
      <c r="I716" t="s">
        <v>34</v>
      </c>
      <c r="J716" t="s">
        <v>34</v>
      </c>
      <c r="K716" t="s">
        <v>34</v>
      </c>
      <c r="L716" t="s">
        <v>52</v>
      </c>
      <c r="M716" t="s">
        <v>52</v>
      </c>
      <c r="N716">
        <v>680</v>
      </c>
      <c r="O716">
        <v>2</v>
      </c>
      <c r="P716" t="s">
        <v>66</v>
      </c>
      <c r="Q716">
        <v>11</v>
      </c>
      <c r="R716">
        <v>6</v>
      </c>
      <c r="S716">
        <v>8.5</v>
      </c>
      <c r="T716" t="s">
        <v>37</v>
      </c>
      <c r="U716" t="s">
        <v>34</v>
      </c>
      <c r="V716" t="s">
        <v>34</v>
      </c>
      <c r="W716" t="s">
        <v>33</v>
      </c>
      <c r="X716" t="s">
        <v>33</v>
      </c>
      <c r="Y716" t="s">
        <v>34</v>
      </c>
      <c r="Z716" t="s">
        <v>34</v>
      </c>
      <c r="AA716" t="s">
        <v>34</v>
      </c>
      <c r="AB716" t="s">
        <v>224</v>
      </c>
      <c r="AC716">
        <v>1</v>
      </c>
      <c r="AD716">
        <v>8.5</v>
      </c>
      <c r="AE716" t="s">
        <v>56</v>
      </c>
      <c r="AF716" t="str">
        <f>_xlfn.XLOOKUP(DermAI_Data[[#This Row],[diagnostic]],Diagnosis_lookup!$A$2:$A$7,Diagnosis_lookup!$B$2:$B$7,"Not Found")</f>
        <v>Squamous cell carcinoma</v>
      </c>
    </row>
    <row r="717" spans="1:32" x14ac:dyDescent="0.25">
      <c r="A717" t="s">
        <v>788</v>
      </c>
      <c r="B717">
        <v>70</v>
      </c>
      <c r="C717" t="s">
        <v>41</v>
      </c>
      <c r="D717" t="s">
        <v>32</v>
      </c>
      <c r="E717" t="s">
        <v>33</v>
      </c>
      <c r="F717" t="s">
        <v>34</v>
      </c>
      <c r="G717" t="s">
        <v>34</v>
      </c>
      <c r="H717" t="s">
        <v>33</v>
      </c>
      <c r="I717" t="s">
        <v>33</v>
      </c>
      <c r="J717" t="s">
        <v>33</v>
      </c>
      <c r="K717" t="s">
        <v>33</v>
      </c>
      <c r="L717" t="s">
        <v>105</v>
      </c>
      <c r="M717" t="s">
        <v>52</v>
      </c>
      <c r="N717">
        <v>681</v>
      </c>
      <c r="O717">
        <v>3</v>
      </c>
      <c r="P717" t="s">
        <v>36</v>
      </c>
      <c r="Q717">
        <v>9</v>
      </c>
      <c r="R717">
        <v>9</v>
      </c>
      <c r="S717">
        <v>9</v>
      </c>
      <c r="T717" t="s">
        <v>37</v>
      </c>
      <c r="U717" t="s">
        <v>33</v>
      </c>
      <c r="V717" t="s">
        <v>34</v>
      </c>
      <c r="W717" t="s">
        <v>33</v>
      </c>
      <c r="X717" t="s">
        <v>34</v>
      </c>
      <c r="Y717" t="s">
        <v>33</v>
      </c>
      <c r="Z717" t="s">
        <v>33</v>
      </c>
      <c r="AA717" t="s">
        <v>34</v>
      </c>
      <c r="AB717" t="s">
        <v>106</v>
      </c>
      <c r="AC717">
        <v>1</v>
      </c>
      <c r="AD717">
        <v>9</v>
      </c>
      <c r="AE717" t="s">
        <v>56</v>
      </c>
      <c r="AF717" t="str">
        <f>_xlfn.XLOOKUP(DermAI_Data[[#This Row],[diagnostic]],Diagnosis_lookup!$A$2:$A$7,Diagnosis_lookup!$B$2:$B$7,"Not Found")</f>
        <v>Melanoma</v>
      </c>
    </row>
    <row r="718" spans="1:32" x14ac:dyDescent="0.25">
      <c r="A718" t="s">
        <v>789</v>
      </c>
      <c r="B718">
        <v>85</v>
      </c>
      <c r="C718" t="s">
        <v>41</v>
      </c>
      <c r="D718" t="s">
        <v>79</v>
      </c>
      <c r="E718" t="s">
        <v>33</v>
      </c>
      <c r="F718" t="s">
        <v>33</v>
      </c>
      <c r="G718" t="s">
        <v>33</v>
      </c>
      <c r="H718" t="s">
        <v>33</v>
      </c>
      <c r="I718" t="s">
        <v>34</v>
      </c>
      <c r="J718" t="s">
        <v>33</v>
      </c>
      <c r="K718" t="s">
        <v>33</v>
      </c>
      <c r="L718" t="s">
        <v>52</v>
      </c>
      <c r="M718" t="s">
        <v>52</v>
      </c>
      <c r="N718">
        <v>682</v>
      </c>
      <c r="O718">
        <v>2</v>
      </c>
      <c r="P718" t="s">
        <v>36</v>
      </c>
      <c r="Q718">
        <v>7</v>
      </c>
      <c r="R718">
        <v>7</v>
      </c>
      <c r="S718">
        <v>7</v>
      </c>
      <c r="T718" t="s">
        <v>37</v>
      </c>
      <c r="U718" t="s">
        <v>34</v>
      </c>
      <c r="V718" t="s">
        <v>33</v>
      </c>
      <c r="W718" t="s">
        <v>34</v>
      </c>
      <c r="X718" t="s">
        <v>33</v>
      </c>
      <c r="Y718" t="s">
        <v>33</v>
      </c>
      <c r="Z718" t="s">
        <v>34</v>
      </c>
      <c r="AA718" t="s">
        <v>34</v>
      </c>
      <c r="AB718" t="s">
        <v>224</v>
      </c>
      <c r="AC718">
        <v>1</v>
      </c>
      <c r="AD718">
        <v>7</v>
      </c>
      <c r="AE718" t="s">
        <v>56</v>
      </c>
      <c r="AF718" t="str">
        <f>_xlfn.XLOOKUP(DermAI_Data[[#This Row],[diagnostic]],Diagnosis_lookup!$A$2:$A$7,Diagnosis_lookup!$B$2:$B$7,"Not Found")</f>
        <v>Squamous cell carcinoma</v>
      </c>
    </row>
    <row r="719" spans="1:32" x14ac:dyDescent="0.25">
      <c r="A719" t="s">
        <v>790</v>
      </c>
      <c r="B719">
        <v>55</v>
      </c>
      <c r="C719" t="s">
        <v>51</v>
      </c>
      <c r="D719" t="s">
        <v>79</v>
      </c>
      <c r="E719" t="s">
        <v>33</v>
      </c>
      <c r="F719" t="s">
        <v>33</v>
      </c>
      <c r="G719" t="s">
        <v>33</v>
      </c>
      <c r="H719" t="s">
        <v>33</v>
      </c>
      <c r="I719" t="s">
        <v>34</v>
      </c>
      <c r="J719" t="s">
        <v>34</v>
      </c>
      <c r="K719" t="s">
        <v>34</v>
      </c>
      <c r="L719" t="s">
        <v>105</v>
      </c>
      <c r="M719" t="s">
        <v>105</v>
      </c>
      <c r="N719">
        <v>689</v>
      </c>
      <c r="O719">
        <v>3</v>
      </c>
      <c r="P719" t="s">
        <v>59</v>
      </c>
      <c r="Q719">
        <v>11</v>
      </c>
      <c r="R719">
        <v>7</v>
      </c>
      <c r="S719">
        <v>9</v>
      </c>
      <c r="T719" t="s">
        <v>37</v>
      </c>
      <c r="U719" t="s">
        <v>34</v>
      </c>
      <c r="V719" t="s">
        <v>33</v>
      </c>
      <c r="W719" t="s">
        <v>33</v>
      </c>
      <c r="X719" t="s">
        <v>33</v>
      </c>
      <c r="Y719" t="s">
        <v>33</v>
      </c>
      <c r="Z719" t="s">
        <v>34</v>
      </c>
      <c r="AA719" t="s">
        <v>34</v>
      </c>
      <c r="AB719" t="s">
        <v>224</v>
      </c>
      <c r="AC719">
        <v>1</v>
      </c>
      <c r="AD719">
        <v>9</v>
      </c>
      <c r="AE719" t="s">
        <v>56</v>
      </c>
      <c r="AF719" t="str">
        <f>_xlfn.XLOOKUP(DermAI_Data[[#This Row],[diagnostic]],Diagnosis_lookup!$A$2:$A$7,Diagnosis_lookup!$B$2:$B$7,"Not Found")</f>
        <v>Squamous cell carcinoma</v>
      </c>
    </row>
    <row r="720" spans="1:32" x14ac:dyDescent="0.25">
      <c r="A720" t="s">
        <v>791</v>
      </c>
      <c r="B720">
        <v>58</v>
      </c>
      <c r="C720" t="s">
        <v>51</v>
      </c>
      <c r="D720" t="s">
        <v>79</v>
      </c>
      <c r="E720" t="s">
        <v>33</v>
      </c>
      <c r="F720" t="s">
        <v>33</v>
      </c>
      <c r="G720" t="s">
        <v>34</v>
      </c>
      <c r="H720" t="s">
        <v>34</v>
      </c>
      <c r="I720" t="s">
        <v>34</v>
      </c>
      <c r="J720" t="s">
        <v>33</v>
      </c>
      <c r="K720" t="s">
        <v>33</v>
      </c>
      <c r="L720" t="s">
        <v>35</v>
      </c>
      <c r="M720" t="s">
        <v>35</v>
      </c>
      <c r="N720">
        <v>690</v>
      </c>
      <c r="O720">
        <v>3</v>
      </c>
      <c r="P720" t="s">
        <v>36</v>
      </c>
      <c r="Q720">
        <v>5</v>
      </c>
      <c r="R720">
        <v>4</v>
      </c>
      <c r="S720">
        <v>4.5</v>
      </c>
      <c r="T720" t="s">
        <v>44</v>
      </c>
      <c r="U720" t="s">
        <v>34</v>
      </c>
      <c r="V720" t="s">
        <v>33</v>
      </c>
      <c r="W720" t="s">
        <v>33</v>
      </c>
      <c r="X720" t="s">
        <v>33</v>
      </c>
      <c r="Y720" t="s">
        <v>33</v>
      </c>
      <c r="Z720" t="s">
        <v>34</v>
      </c>
      <c r="AA720" t="s">
        <v>34</v>
      </c>
      <c r="AB720" t="s">
        <v>55</v>
      </c>
      <c r="AC720">
        <v>1</v>
      </c>
      <c r="AD720">
        <v>4.5</v>
      </c>
      <c r="AE720" t="s">
        <v>56</v>
      </c>
      <c r="AF720" t="str">
        <f>_xlfn.XLOOKUP(DermAI_Data[[#This Row],[diagnostic]],Diagnosis_lookup!$A$2:$A$7,Diagnosis_lookup!$B$2:$B$7,"Not Found")</f>
        <v>Basal cell carcinoma</v>
      </c>
    </row>
    <row r="721" spans="1:32" x14ac:dyDescent="0.25">
      <c r="A721" t="s">
        <v>792</v>
      </c>
      <c r="B721">
        <v>81</v>
      </c>
      <c r="C721" t="s">
        <v>41</v>
      </c>
      <c r="D721" t="s">
        <v>32</v>
      </c>
      <c r="E721" t="s">
        <v>33</v>
      </c>
      <c r="F721" t="s">
        <v>33</v>
      </c>
      <c r="G721" t="s">
        <v>33</v>
      </c>
      <c r="H721" t="s">
        <v>33</v>
      </c>
      <c r="I721" t="s">
        <v>33</v>
      </c>
      <c r="J721" t="s">
        <v>34</v>
      </c>
      <c r="K721" t="s">
        <v>34</v>
      </c>
      <c r="L721" t="s">
        <v>42</v>
      </c>
      <c r="M721" t="s">
        <v>105</v>
      </c>
      <c r="N721">
        <v>1738</v>
      </c>
      <c r="O721">
        <v>4</v>
      </c>
      <c r="P721" t="s">
        <v>47</v>
      </c>
      <c r="Q721">
        <v>10</v>
      </c>
      <c r="R721">
        <v>7</v>
      </c>
      <c r="S721">
        <v>8.5</v>
      </c>
      <c r="T721" t="s">
        <v>37</v>
      </c>
      <c r="U721" t="s">
        <v>34</v>
      </c>
      <c r="V721" t="s">
        <v>33</v>
      </c>
      <c r="W721" t="s">
        <v>33</v>
      </c>
      <c r="X721" t="s">
        <v>33</v>
      </c>
      <c r="Y721" t="s">
        <v>33</v>
      </c>
      <c r="Z721" t="s">
        <v>33</v>
      </c>
      <c r="AA721" t="s">
        <v>33</v>
      </c>
      <c r="AB721" t="s">
        <v>48</v>
      </c>
      <c r="AC721">
        <v>0</v>
      </c>
      <c r="AD721">
        <v>8.5</v>
      </c>
      <c r="AE721" t="s">
        <v>39</v>
      </c>
      <c r="AF721" t="str">
        <f>_xlfn.XLOOKUP(DermAI_Data[[#This Row],[diagnostic]],Diagnosis_lookup!$A$2:$A$7,Diagnosis_lookup!$B$2:$B$7,"Not Found")</f>
        <v>Actinic keratosis</v>
      </c>
    </row>
    <row r="722" spans="1:32" x14ac:dyDescent="0.25">
      <c r="A722" t="s">
        <v>793</v>
      </c>
      <c r="B722">
        <v>71</v>
      </c>
      <c r="C722" t="s">
        <v>41</v>
      </c>
      <c r="D722" t="s">
        <v>32</v>
      </c>
      <c r="E722" t="s">
        <v>33</v>
      </c>
      <c r="F722" t="s">
        <v>33</v>
      </c>
      <c r="G722" t="s">
        <v>33</v>
      </c>
      <c r="H722" t="s">
        <v>33</v>
      </c>
      <c r="I722" t="s">
        <v>33</v>
      </c>
      <c r="J722" t="s">
        <v>34</v>
      </c>
      <c r="K722" t="s">
        <v>34</v>
      </c>
      <c r="L722" t="s">
        <v>105</v>
      </c>
      <c r="M722" t="s">
        <v>105</v>
      </c>
      <c r="N722">
        <v>698</v>
      </c>
      <c r="O722">
        <v>2</v>
      </c>
      <c r="P722" t="s">
        <v>66</v>
      </c>
      <c r="Q722">
        <v>15</v>
      </c>
      <c r="R722">
        <v>14</v>
      </c>
      <c r="S722">
        <v>14.5</v>
      </c>
      <c r="T722" t="s">
        <v>54</v>
      </c>
      <c r="U722" t="s">
        <v>34</v>
      </c>
      <c r="V722" t="s">
        <v>33</v>
      </c>
      <c r="W722" t="s">
        <v>34</v>
      </c>
      <c r="X722" t="s">
        <v>33</v>
      </c>
      <c r="Y722" t="s">
        <v>33</v>
      </c>
      <c r="Z722" t="s">
        <v>34</v>
      </c>
      <c r="AA722" t="s">
        <v>34</v>
      </c>
      <c r="AB722" t="s">
        <v>55</v>
      </c>
      <c r="AC722">
        <v>1</v>
      </c>
      <c r="AD722">
        <v>14.5</v>
      </c>
      <c r="AE722" t="s">
        <v>56</v>
      </c>
      <c r="AF722" t="str">
        <f>_xlfn.XLOOKUP(DermAI_Data[[#This Row],[diagnostic]],Diagnosis_lookup!$A$2:$A$7,Diagnosis_lookup!$B$2:$B$7,"Not Found")</f>
        <v>Basal cell carcinoma</v>
      </c>
    </row>
    <row r="723" spans="1:32" x14ac:dyDescent="0.25">
      <c r="A723" t="s">
        <v>794</v>
      </c>
      <c r="B723">
        <v>51</v>
      </c>
      <c r="C723" t="s">
        <v>51</v>
      </c>
      <c r="D723" t="s">
        <v>79</v>
      </c>
      <c r="E723" t="s">
        <v>33</v>
      </c>
      <c r="F723" t="s">
        <v>33</v>
      </c>
      <c r="G723" t="s">
        <v>33</v>
      </c>
      <c r="H723" t="s">
        <v>34</v>
      </c>
      <c r="I723" t="s">
        <v>34</v>
      </c>
      <c r="J723" t="s">
        <v>34</v>
      </c>
      <c r="K723" t="s">
        <v>34</v>
      </c>
      <c r="L723" t="s">
        <v>105</v>
      </c>
      <c r="M723" t="s">
        <v>52</v>
      </c>
      <c r="N723">
        <v>1469</v>
      </c>
      <c r="O723">
        <v>3</v>
      </c>
      <c r="P723" t="s">
        <v>59</v>
      </c>
      <c r="Q723">
        <v>6</v>
      </c>
      <c r="R723">
        <v>4</v>
      </c>
      <c r="S723">
        <v>5</v>
      </c>
      <c r="T723" t="s">
        <v>37</v>
      </c>
      <c r="U723" t="s">
        <v>33</v>
      </c>
      <c r="V723" t="s">
        <v>34</v>
      </c>
      <c r="W723" t="s">
        <v>33</v>
      </c>
      <c r="X723" t="s">
        <v>34</v>
      </c>
      <c r="Y723" t="s">
        <v>33</v>
      </c>
      <c r="Z723" t="s">
        <v>33</v>
      </c>
      <c r="AA723" t="s">
        <v>34</v>
      </c>
      <c r="AB723" t="s">
        <v>38</v>
      </c>
      <c r="AC723">
        <v>0</v>
      </c>
      <c r="AD723">
        <v>5</v>
      </c>
      <c r="AE723" t="s">
        <v>39</v>
      </c>
      <c r="AF723" t="str">
        <f>_xlfn.XLOOKUP(DermAI_Data[[#This Row],[diagnostic]],Diagnosis_lookup!$A$2:$A$7,Diagnosis_lookup!$B$2:$B$7,"Not Found")</f>
        <v>Melanocytic nevus</v>
      </c>
    </row>
    <row r="724" spans="1:32" x14ac:dyDescent="0.25">
      <c r="A724" t="s">
        <v>795</v>
      </c>
      <c r="B724">
        <v>31</v>
      </c>
      <c r="C724" t="s">
        <v>58</v>
      </c>
      <c r="D724" t="s">
        <v>32</v>
      </c>
      <c r="E724" t="s">
        <v>33</v>
      </c>
      <c r="F724" t="s">
        <v>34</v>
      </c>
      <c r="G724" t="s">
        <v>34</v>
      </c>
      <c r="H724" t="s">
        <v>33</v>
      </c>
      <c r="I724" t="s">
        <v>33</v>
      </c>
      <c r="J724" t="s">
        <v>33</v>
      </c>
      <c r="K724" t="s">
        <v>33</v>
      </c>
      <c r="L724" t="s">
        <v>105</v>
      </c>
      <c r="M724" t="s">
        <v>105</v>
      </c>
      <c r="N724">
        <v>703</v>
      </c>
      <c r="O724">
        <v>2</v>
      </c>
      <c r="P724" t="s">
        <v>59</v>
      </c>
      <c r="Q724">
        <v>6</v>
      </c>
      <c r="R724">
        <v>4</v>
      </c>
      <c r="S724">
        <v>5</v>
      </c>
      <c r="T724" t="s">
        <v>37</v>
      </c>
      <c r="U724" t="s">
        <v>34</v>
      </c>
      <c r="V724" t="s">
        <v>34</v>
      </c>
      <c r="W724" t="s">
        <v>34</v>
      </c>
      <c r="X724" t="s">
        <v>33</v>
      </c>
      <c r="Y724" t="s">
        <v>33</v>
      </c>
      <c r="Z724" t="s">
        <v>34</v>
      </c>
      <c r="AA724" t="s">
        <v>34</v>
      </c>
      <c r="AB724" t="s">
        <v>55</v>
      </c>
      <c r="AC724">
        <v>1</v>
      </c>
      <c r="AD724">
        <v>5</v>
      </c>
      <c r="AE724" t="s">
        <v>56</v>
      </c>
      <c r="AF724" t="str">
        <f>_xlfn.XLOOKUP(DermAI_Data[[#This Row],[diagnostic]],Diagnosis_lookup!$A$2:$A$7,Diagnosis_lookup!$B$2:$B$7,"Not Found")</f>
        <v>Basal cell carcinoma</v>
      </c>
    </row>
    <row r="725" spans="1:32" x14ac:dyDescent="0.25">
      <c r="A725" t="s">
        <v>796</v>
      </c>
      <c r="B725">
        <v>60</v>
      </c>
      <c r="C725" t="s">
        <v>41</v>
      </c>
      <c r="D725" t="s">
        <v>79</v>
      </c>
      <c r="E725" t="s">
        <v>33</v>
      </c>
      <c r="F725" t="s">
        <v>33</v>
      </c>
      <c r="G725" t="s">
        <v>33</v>
      </c>
      <c r="H725" t="s">
        <v>33</v>
      </c>
      <c r="I725" t="s">
        <v>34</v>
      </c>
      <c r="J725" t="s">
        <v>33</v>
      </c>
      <c r="K725" t="s">
        <v>33</v>
      </c>
      <c r="L725" t="s">
        <v>105</v>
      </c>
      <c r="M725" t="s">
        <v>105</v>
      </c>
      <c r="N725">
        <v>705</v>
      </c>
      <c r="O725">
        <v>3</v>
      </c>
      <c r="P725" t="s">
        <v>66</v>
      </c>
      <c r="Q725">
        <v>6</v>
      </c>
      <c r="R725">
        <v>5</v>
      </c>
      <c r="S725">
        <v>5.5</v>
      </c>
      <c r="T725" t="s">
        <v>37</v>
      </c>
      <c r="U725" t="s">
        <v>34</v>
      </c>
      <c r="V725" t="s">
        <v>33</v>
      </c>
      <c r="W725" t="s">
        <v>33</v>
      </c>
      <c r="X725" t="s">
        <v>33</v>
      </c>
      <c r="Y725" t="s">
        <v>33</v>
      </c>
      <c r="Z725" t="s">
        <v>34</v>
      </c>
      <c r="AA725" t="s">
        <v>34</v>
      </c>
      <c r="AB725" t="s">
        <v>55</v>
      </c>
      <c r="AC725">
        <v>1</v>
      </c>
      <c r="AD725">
        <v>5.5</v>
      </c>
      <c r="AE725" t="s">
        <v>56</v>
      </c>
      <c r="AF725" t="str">
        <f>_xlfn.XLOOKUP(DermAI_Data[[#This Row],[diagnostic]],Diagnosis_lookup!$A$2:$A$7,Diagnosis_lookup!$B$2:$B$7,"Not Found")</f>
        <v>Basal cell carcinoma</v>
      </c>
    </row>
    <row r="726" spans="1:32" x14ac:dyDescent="0.25">
      <c r="A726" t="s">
        <v>797</v>
      </c>
      <c r="B726">
        <v>50</v>
      </c>
      <c r="C726" t="s">
        <v>51</v>
      </c>
      <c r="D726" t="s">
        <v>32</v>
      </c>
      <c r="E726" t="s">
        <v>33</v>
      </c>
      <c r="F726" t="s">
        <v>33</v>
      </c>
      <c r="G726" t="s">
        <v>34</v>
      </c>
      <c r="H726" t="s">
        <v>34</v>
      </c>
      <c r="I726" t="s">
        <v>34</v>
      </c>
      <c r="J726" t="s">
        <v>33</v>
      </c>
      <c r="K726" t="s">
        <v>33</v>
      </c>
      <c r="L726" t="s">
        <v>52</v>
      </c>
      <c r="M726" t="s">
        <v>52</v>
      </c>
      <c r="N726">
        <v>706</v>
      </c>
      <c r="O726">
        <v>2</v>
      </c>
      <c r="P726" t="s">
        <v>66</v>
      </c>
      <c r="Q726">
        <v>35</v>
      </c>
      <c r="R726">
        <v>27</v>
      </c>
      <c r="S726">
        <v>31</v>
      </c>
      <c r="T726" t="s">
        <v>54</v>
      </c>
      <c r="U726" t="s">
        <v>34</v>
      </c>
      <c r="V726" t="s">
        <v>33</v>
      </c>
      <c r="W726" t="s">
        <v>34</v>
      </c>
      <c r="X726" t="s">
        <v>33</v>
      </c>
      <c r="Y726" t="s">
        <v>33</v>
      </c>
      <c r="Z726" t="s">
        <v>34</v>
      </c>
      <c r="AA726" t="s">
        <v>34</v>
      </c>
      <c r="AB726" t="s">
        <v>55</v>
      </c>
      <c r="AC726">
        <v>1</v>
      </c>
      <c r="AD726">
        <v>31</v>
      </c>
      <c r="AE726" t="s">
        <v>56</v>
      </c>
      <c r="AF726" t="str">
        <f>_xlfn.XLOOKUP(DermAI_Data[[#This Row],[diagnostic]],Diagnosis_lookup!$A$2:$A$7,Diagnosis_lookup!$B$2:$B$7,"Not Found")</f>
        <v>Basal cell carcinoma</v>
      </c>
    </row>
    <row r="727" spans="1:32" x14ac:dyDescent="0.25">
      <c r="A727" t="s">
        <v>798</v>
      </c>
      <c r="B727">
        <v>81</v>
      </c>
      <c r="C727" t="s">
        <v>41</v>
      </c>
      <c r="D727" t="s">
        <v>79</v>
      </c>
      <c r="E727" t="s">
        <v>33</v>
      </c>
      <c r="F727" t="s">
        <v>33</v>
      </c>
      <c r="G727" t="s">
        <v>33</v>
      </c>
      <c r="H727" t="s">
        <v>34</v>
      </c>
      <c r="I727" t="s">
        <v>33</v>
      </c>
      <c r="J727" t="s">
        <v>34</v>
      </c>
      <c r="K727" t="s">
        <v>34</v>
      </c>
      <c r="L727" t="s">
        <v>52</v>
      </c>
      <c r="M727" t="s">
        <v>52</v>
      </c>
      <c r="N727">
        <v>710</v>
      </c>
      <c r="O727">
        <v>1</v>
      </c>
      <c r="P727" t="s">
        <v>145</v>
      </c>
      <c r="Q727">
        <v>15</v>
      </c>
      <c r="R727">
        <v>12</v>
      </c>
      <c r="S727">
        <v>13.5</v>
      </c>
      <c r="T727" t="s">
        <v>54</v>
      </c>
      <c r="U727" t="s">
        <v>34</v>
      </c>
      <c r="V727" t="s">
        <v>34</v>
      </c>
      <c r="W727" t="s">
        <v>33</v>
      </c>
      <c r="X727" t="s">
        <v>34</v>
      </c>
      <c r="Y727" t="s">
        <v>33</v>
      </c>
      <c r="Z727" t="s">
        <v>33</v>
      </c>
      <c r="AA727" t="s">
        <v>34</v>
      </c>
      <c r="AB727" t="s">
        <v>224</v>
      </c>
      <c r="AC727">
        <v>1</v>
      </c>
      <c r="AD727">
        <v>13.5</v>
      </c>
      <c r="AE727" t="s">
        <v>56</v>
      </c>
      <c r="AF727" t="str">
        <f>_xlfn.XLOOKUP(DermAI_Data[[#This Row],[diagnostic]],Diagnosis_lookup!$A$2:$A$7,Diagnosis_lookup!$B$2:$B$7,"Not Found")</f>
        <v>Squamous cell carcinoma</v>
      </c>
    </row>
    <row r="728" spans="1:32" x14ac:dyDescent="0.25">
      <c r="A728" t="s">
        <v>799</v>
      </c>
      <c r="B728">
        <v>54</v>
      </c>
      <c r="C728" t="s">
        <v>51</v>
      </c>
      <c r="D728" t="s">
        <v>79</v>
      </c>
      <c r="E728" t="s">
        <v>33</v>
      </c>
      <c r="F728" t="s">
        <v>34</v>
      </c>
      <c r="G728" t="s">
        <v>33</v>
      </c>
      <c r="H728" t="s">
        <v>33</v>
      </c>
      <c r="I728" t="s">
        <v>34</v>
      </c>
      <c r="J728" t="s">
        <v>34</v>
      </c>
      <c r="K728" t="s">
        <v>34</v>
      </c>
      <c r="L728" t="s">
        <v>105</v>
      </c>
      <c r="M728" t="s">
        <v>105</v>
      </c>
      <c r="N728">
        <v>714</v>
      </c>
      <c r="O728">
        <v>4</v>
      </c>
      <c r="P728" t="s">
        <v>59</v>
      </c>
      <c r="Q728">
        <v>14</v>
      </c>
      <c r="R728">
        <v>12</v>
      </c>
      <c r="S728">
        <v>13</v>
      </c>
      <c r="T728" t="s">
        <v>54</v>
      </c>
      <c r="U728" t="s">
        <v>34</v>
      </c>
      <c r="V728" t="s">
        <v>34</v>
      </c>
      <c r="W728" t="s">
        <v>33</v>
      </c>
      <c r="X728" t="s">
        <v>34</v>
      </c>
      <c r="Y728" t="s">
        <v>33</v>
      </c>
      <c r="Z728" t="s">
        <v>34</v>
      </c>
      <c r="AA728" t="s">
        <v>34</v>
      </c>
      <c r="AB728" t="s">
        <v>106</v>
      </c>
      <c r="AC728">
        <v>1</v>
      </c>
      <c r="AD728">
        <v>13</v>
      </c>
      <c r="AE728" t="s">
        <v>56</v>
      </c>
      <c r="AF728" t="str">
        <f>_xlfn.XLOOKUP(DermAI_Data[[#This Row],[diagnostic]],Diagnosis_lookup!$A$2:$A$7,Diagnosis_lookup!$B$2:$B$7,"Not Found")</f>
        <v>Melanoma</v>
      </c>
    </row>
    <row r="729" spans="1:32" x14ac:dyDescent="0.25">
      <c r="A729" t="s">
        <v>800</v>
      </c>
      <c r="B729">
        <v>27</v>
      </c>
      <c r="C729" t="s">
        <v>31</v>
      </c>
      <c r="D729" t="s">
        <v>79</v>
      </c>
      <c r="E729" t="s">
        <v>33</v>
      </c>
      <c r="F729" t="s">
        <v>34</v>
      </c>
      <c r="G729" t="s">
        <v>33</v>
      </c>
      <c r="H729" t="s">
        <v>33</v>
      </c>
      <c r="I729" t="s">
        <v>34</v>
      </c>
      <c r="J729" t="s">
        <v>33</v>
      </c>
      <c r="K729" t="s">
        <v>33</v>
      </c>
      <c r="L729" t="s">
        <v>560</v>
      </c>
      <c r="M729" t="s">
        <v>560</v>
      </c>
      <c r="N729">
        <v>715</v>
      </c>
      <c r="O729">
        <v>4</v>
      </c>
      <c r="P729" t="s">
        <v>81</v>
      </c>
      <c r="Q729">
        <v>6</v>
      </c>
      <c r="R729">
        <v>5</v>
      </c>
      <c r="S729">
        <v>5.5</v>
      </c>
      <c r="T729" t="s">
        <v>37</v>
      </c>
      <c r="U729" t="s">
        <v>33</v>
      </c>
      <c r="V729" t="s">
        <v>33</v>
      </c>
      <c r="W729" t="s">
        <v>33</v>
      </c>
      <c r="X729" t="s">
        <v>33</v>
      </c>
      <c r="Y729" t="s">
        <v>33</v>
      </c>
      <c r="Z729" t="s">
        <v>33</v>
      </c>
      <c r="AA729" t="s">
        <v>34</v>
      </c>
      <c r="AB729" t="s">
        <v>38</v>
      </c>
      <c r="AC729">
        <v>0</v>
      </c>
      <c r="AD729">
        <v>5.5</v>
      </c>
      <c r="AE729" t="s">
        <v>39</v>
      </c>
      <c r="AF729" t="str">
        <f>_xlfn.XLOOKUP(DermAI_Data[[#This Row],[diagnostic]],Diagnosis_lookup!$A$2:$A$7,Diagnosis_lookup!$B$2:$B$7,"Not Found")</f>
        <v>Melanocytic nevus</v>
      </c>
    </row>
    <row r="730" spans="1:32" x14ac:dyDescent="0.25">
      <c r="A730" t="s">
        <v>801</v>
      </c>
      <c r="B730">
        <v>63</v>
      </c>
      <c r="C730" t="s">
        <v>41</v>
      </c>
      <c r="D730" t="s">
        <v>32</v>
      </c>
      <c r="E730" t="s">
        <v>33</v>
      </c>
      <c r="F730" t="s">
        <v>34</v>
      </c>
      <c r="G730" t="s">
        <v>33</v>
      </c>
      <c r="H730" t="s">
        <v>34</v>
      </c>
      <c r="I730" t="s">
        <v>34</v>
      </c>
      <c r="J730" t="s">
        <v>34</v>
      </c>
      <c r="K730" t="s">
        <v>34</v>
      </c>
      <c r="L730" t="s">
        <v>52</v>
      </c>
      <c r="M730" t="s">
        <v>52</v>
      </c>
      <c r="N730">
        <v>720</v>
      </c>
      <c r="O730">
        <v>3</v>
      </c>
      <c r="P730" t="s">
        <v>66</v>
      </c>
      <c r="Q730">
        <v>8</v>
      </c>
      <c r="R730">
        <v>8</v>
      </c>
      <c r="S730">
        <v>8</v>
      </c>
      <c r="T730" t="s">
        <v>37</v>
      </c>
      <c r="U730" t="s">
        <v>34</v>
      </c>
      <c r="V730" t="s">
        <v>33</v>
      </c>
      <c r="W730" t="s">
        <v>34</v>
      </c>
      <c r="X730" t="s">
        <v>33</v>
      </c>
      <c r="Y730" t="s">
        <v>34</v>
      </c>
      <c r="Z730" t="s">
        <v>34</v>
      </c>
      <c r="AA730" t="s">
        <v>34</v>
      </c>
      <c r="AB730" t="s">
        <v>55</v>
      </c>
      <c r="AC730">
        <v>1</v>
      </c>
      <c r="AD730">
        <v>8</v>
      </c>
      <c r="AE730" t="s">
        <v>56</v>
      </c>
      <c r="AF730" t="str">
        <f>_xlfn.XLOOKUP(DermAI_Data[[#This Row],[diagnostic]],Diagnosis_lookup!$A$2:$A$7,Diagnosis_lookup!$B$2:$B$7,"Not Found")</f>
        <v>Basal cell carcinoma</v>
      </c>
    </row>
    <row r="731" spans="1:32" x14ac:dyDescent="0.25">
      <c r="A731" t="s">
        <v>802</v>
      </c>
      <c r="B731">
        <v>54</v>
      </c>
      <c r="C731" t="s">
        <v>51</v>
      </c>
      <c r="D731" t="s">
        <v>32</v>
      </c>
      <c r="E731" t="s">
        <v>33</v>
      </c>
      <c r="F731" t="s">
        <v>34</v>
      </c>
      <c r="G731" t="s">
        <v>34</v>
      </c>
      <c r="H731" t="s">
        <v>34</v>
      </c>
      <c r="I731" t="s">
        <v>34</v>
      </c>
      <c r="J731" t="s">
        <v>34</v>
      </c>
      <c r="K731" t="s">
        <v>34</v>
      </c>
      <c r="L731" t="s">
        <v>52</v>
      </c>
      <c r="M731" t="s">
        <v>52</v>
      </c>
      <c r="N731">
        <v>728</v>
      </c>
      <c r="O731">
        <v>3</v>
      </c>
      <c r="P731" t="s">
        <v>36</v>
      </c>
      <c r="Q731">
        <v>4</v>
      </c>
      <c r="R731">
        <v>3</v>
      </c>
      <c r="S731">
        <v>3.5</v>
      </c>
      <c r="T731" t="s">
        <v>44</v>
      </c>
      <c r="U731" t="s">
        <v>34</v>
      </c>
      <c r="V731" t="s">
        <v>34</v>
      </c>
      <c r="W731" t="s">
        <v>33</v>
      </c>
      <c r="X731" t="s">
        <v>33</v>
      </c>
      <c r="Y731" t="s">
        <v>34</v>
      </c>
      <c r="Z731" t="s">
        <v>34</v>
      </c>
      <c r="AA731" t="s">
        <v>34</v>
      </c>
      <c r="AB731" t="s">
        <v>55</v>
      </c>
      <c r="AC731">
        <v>1</v>
      </c>
      <c r="AD731">
        <v>3.5</v>
      </c>
      <c r="AE731" t="s">
        <v>56</v>
      </c>
      <c r="AF731" t="str">
        <f>_xlfn.XLOOKUP(DermAI_Data[[#This Row],[diagnostic]],Diagnosis_lookup!$A$2:$A$7,Diagnosis_lookup!$B$2:$B$7,"Not Found")</f>
        <v>Basal cell carcinoma</v>
      </c>
    </row>
    <row r="732" spans="1:32" x14ac:dyDescent="0.25">
      <c r="A732" t="s">
        <v>803</v>
      </c>
      <c r="B732">
        <v>21</v>
      </c>
      <c r="C732" t="s">
        <v>31</v>
      </c>
      <c r="D732" t="s">
        <v>79</v>
      </c>
      <c r="E732" t="s">
        <v>33</v>
      </c>
      <c r="F732" t="s">
        <v>33</v>
      </c>
      <c r="G732" t="s">
        <v>33</v>
      </c>
      <c r="H732" t="s">
        <v>33</v>
      </c>
      <c r="I732" t="s">
        <v>34</v>
      </c>
      <c r="J732" t="s">
        <v>34</v>
      </c>
      <c r="K732" t="s">
        <v>34</v>
      </c>
      <c r="L732" t="s">
        <v>537</v>
      </c>
      <c r="M732" t="s">
        <v>560</v>
      </c>
      <c r="N732">
        <v>729</v>
      </c>
      <c r="O732">
        <v>5</v>
      </c>
      <c r="P732" t="s">
        <v>36</v>
      </c>
      <c r="Q732">
        <v>10</v>
      </c>
      <c r="R732">
        <v>9</v>
      </c>
      <c r="S732">
        <v>9.5</v>
      </c>
      <c r="T732" t="s">
        <v>37</v>
      </c>
      <c r="U732" t="s">
        <v>33</v>
      </c>
      <c r="V732" t="s">
        <v>34</v>
      </c>
      <c r="W732" t="s">
        <v>33</v>
      </c>
      <c r="X732" t="s">
        <v>33</v>
      </c>
      <c r="Y732" t="s">
        <v>33</v>
      </c>
      <c r="Z732" t="s">
        <v>33</v>
      </c>
      <c r="AA732" t="s">
        <v>34</v>
      </c>
      <c r="AB732" t="s">
        <v>38</v>
      </c>
      <c r="AC732">
        <v>0</v>
      </c>
      <c r="AD732">
        <v>9.5</v>
      </c>
      <c r="AE732" t="s">
        <v>39</v>
      </c>
      <c r="AF732" t="str">
        <f>_xlfn.XLOOKUP(DermAI_Data[[#This Row],[diagnostic]],Diagnosis_lookup!$A$2:$A$7,Diagnosis_lookup!$B$2:$B$7,"Not Found")</f>
        <v>Melanocytic nevus</v>
      </c>
    </row>
    <row r="733" spans="1:32" x14ac:dyDescent="0.25">
      <c r="A733" t="s">
        <v>804</v>
      </c>
      <c r="B733">
        <v>65</v>
      </c>
      <c r="C733" t="s">
        <v>41</v>
      </c>
      <c r="D733" t="s">
        <v>32</v>
      </c>
      <c r="E733" t="s">
        <v>33</v>
      </c>
      <c r="F733" t="s">
        <v>33</v>
      </c>
      <c r="G733" t="s">
        <v>33</v>
      </c>
      <c r="H733" t="s">
        <v>34</v>
      </c>
      <c r="I733" t="s">
        <v>34</v>
      </c>
      <c r="J733" t="s">
        <v>34</v>
      </c>
      <c r="K733" t="s">
        <v>34</v>
      </c>
      <c r="L733" t="s">
        <v>52</v>
      </c>
      <c r="M733" t="s">
        <v>105</v>
      </c>
      <c r="N733">
        <v>1817</v>
      </c>
      <c r="O733">
        <v>2</v>
      </c>
      <c r="P733" t="s">
        <v>66</v>
      </c>
      <c r="Q733">
        <v>6</v>
      </c>
      <c r="R733">
        <v>4</v>
      </c>
      <c r="S733">
        <v>5</v>
      </c>
      <c r="T733" t="s">
        <v>37</v>
      </c>
      <c r="U733" t="s">
        <v>34</v>
      </c>
      <c r="V733" t="s">
        <v>33</v>
      </c>
      <c r="W733" t="s">
        <v>33</v>
      </c>
      <c r="X733" t="s">
        <v>33</v>
      </c>
      <c r="Y733" t="s">
        <v>33</v>
      </c>
      <c r="Z733" t="s">
        <v>34</v>
      </c>
      <c r="AA733" t="s">
        <v>33</v>
      </c>
      <c r="AB733" t="s">
        <v>45</v>
      </c>
      <c r="AC733">
        <v>0</v>
      </c>
      <c r="AD733">
        <v>5</v>
      </c>
      <c r="AE733" t="s">
        <v>39</v>
      </c>
      <c r="AF733" t="str">
        <f>_xlfn.XLOOKUP(DermAI_Data[[#This Row],[diagnostic]],Diagnosis_lookup!$A$2:$A$7,Diagnosis_lookup!$B$2:$B$7,"Not Found")</f>
        <v>Seborreic keratosis</v>
      </c>
    </row>
    <row r="734" spans="1:32" x14ac:dyDescent="0.25">
      <c r="A734" t="s">
        <v>805</v>
      </c>
      <c r="B734">
        <v>80</v>
      </c>
      <c r="C734" t="s">
        <v>41</v>
      </c>
      <c r="D734" t="s">
        <v>32</v>
      </c>
      <c r="E734" t="s">
        <v>33</v>
      </c>
      <c r="F734" t="s">
        <v>33</v>
      </c>
      <c r="G734" t="s">
        <v>33</v>
      </c>
      <c r="H734" t="s">
        <v>33</v>
      </c>
      <c r="I734" t="s">
        <v>33</v>
      </c>
      <c r="J734" t="s">
        <v>34</v>
      </c>
      <c r="K734" t="s">
        <v>34</v>
      </c>
      <c r="L734" t="s">
        <v>35</v>
      </c>
      <c r="M734" t="s">
        <v>35</v>
      </c>
      <c r="N734">
        <v>732</v>
      </c>
      <c r="O734">
        <v>2</v>
      </c>
      <c r="P734" t="s">
        <v>53</v>
      </c>
      <c r="Q734">
        <v>5</v>
      </c>
      <c r="R734">
        <v>5</v>
      </c>
      <c r="S734">
        <v>5</v>
      </c>
      <c r="T734" t="s">
        <v>37</v>
      </c>
      <c r="U734" t="s">
        <v>34</v>
      </c>
      <c r="V734" t="s">
        <v>34</v>
      </c>
      <c r="W734" t="s">
        <v>33</v>
      </c>
      <c r="X734" t="s">
        <v>33</v>
      </c>
      <c r="Y734" t="s">
        <v>33</v>
      </c>
      <c r="Z734" t="s">
        <v>34</v>
      </c>
      <c r="AA734" t="s">
        <v>34</v>
      </c>
      <c r="AB734" t="s">
        <v>55</v>
      </c>
      <c r="AC734">
        <v>1</v>
      </c>
      <c r="AD734">
        <v>5</v>
      </c>
      <c r="AE734" t="s">
        <v>56</v>
      </c>
      <c r="AF734" t="str">
        <f>_xlfn.XLOOKUP(DermAI_Data[[#This Row],[diagnostic]],Diagnosis_lookup!$A$2:$A$7,Diagnosis_lookup!$B$2:$B$7,"Not Found")</f>
        <v>Basal cell carcinoma</v>
      </c>
    </row>
    <row r="735" spans="1:32" x14ac:dyDescent="0.25">
      <c r="A735" t="s">
        <v>806</v>
      </c>
      <c r="B735">
        <v>58</v>
      </c>
      <c r="C735" t="s">
        <v>51</v>
      </c>
      <c r="D735" t="s">
        <v>32</v>
      </c>
      <c r="E735" t="s">
        <v>33</v>
      </c>
      <c r="F735" t="s">
        <v>34</v>
      </c>
      <c r="G735" t="s">
        <v>34</v>
      </c>
      <c r="H735" t="s">
        <v>34</v>
      </c>
      <c r="I735" t="s">
        <v>33</v>
      </c>
      <c r="J735" t="s">
        <v>33</v>
      </c>
      <c r="K735" t="s">
        <v>33</v>
      </c>
      <c r="L735" t="s">
        <v>52</v>
      </c>
      <c r="M735" t="s">
        <v>537</v>
      </c>
      <c r="N735">
        <v>736</v>
      </c>
      <c r="O735">
        <v>2</v>
      </c>
      <c r="P735" t="s">
        <v>47</v>
      </c>
      <c r="Q735">
        <v>15</v>
      </c>
      <c r="R735">
        <v>12</v>
      </c>
      <c r="S735">
        <v>13.5</v>
      </c>
      <c r="T735" t="s">
        <v>54</v>
      </c>
      <c r="U735" t="s">
        <v>34</v>
      </c>
      <c r="V735" t="s">
        <v>34</v>
      </c>
      <c r="W735" t="s">
        <v>33</v>
      </c>
      <c r="X735" t="s">
        <v>34</v>
      </c>
      <c r="Y735" t="s">
        <v>33</v>
      </c>
      <c r="Z735" t="s">
        <v>34</v>
      </c>
      <c r="AA735" t="s">
        <v>34</v>
      </c>
      <c r="AB735" t="s">
        <v>55</v>
      </c>
      <c r="AC735">
        <v>1</v>
      </c>
      <c r="AD735">
        <v>13.5</v>
      </c>
      <c r="AE735" t="s">
        <v>56</v>
      </c>
      <c r="AF735" t="str">
        <f>_xlfn.XLOOKUP(DermAI_Data[[#This Row],[diagnostic]],Diagnosis_lookup!$A$2:$A$7,Diagnosis_lookup!$B$2:$B$7,"Not Found")</f>
        <v>Basal cell carcinoma</v>
      </c>
    </row>
    <row r="736" spans="1:32" x14ac:dyDescent="0.25">
      <c r="A736" t="s">
        <v>807</v>
      </c>
      <c r="B736">
        <v>71</v>
      </c>
      <c r="C736" t="s">
        <v>41</v>
      </c>
      <c r="D736" t="s">
        <v>32</v>
      </c>
      <c r="E736" t="s">
        <v>33</v>
      </c>
      <c r="F736" t="s">
        <v>33</v>
      </c>
      <c r="G736" t="s">
        <v>33</v>
      </c>
      <c r="H736" t="s">
        <v>33</v>
      </c>
      <c r="I736" t="s">
        <v>34</v>
      </c>
      <c r="J736" t="s">
        <v>33</v>
      </c>
      <c r="K736" t="s">
        <v>33</v>
      </c>
      <c r="L736" t="s">
        <v>52</v>
      </c>
      <c r="M736" t="s">
        <v>52</v>
      </c>
      <c r="N736">
        <v>737</v>
      </c>
      <c r="O736">
        <v>2</v>
      </c>
      <c r="P736" t="s">
        <v>36</v>
      </c>
      <c r="Q736">
        <v>6</v>
      </c>
      <c r="R736">
        <v>5</v>
      </c>
      <c r="S736">
        <v>5.5</v>
      </c>
      <c r="T736" t="s">
        <v>37</v>
      </c>
      <c r="U736" t="s">
        <v>34</v>
      </c>
      <c r="V736" t="s">
        <v>34</v>
      </c>
      <c r="W736" t="s">
        <v>33</v>
      </c>
      <c r="X736" t="s">
        <v>33</v>
      </c>
      <c r="Y736" t="s">
        <v>34</v>
      </c>
      <c r="Z736" t="s">
        <v>34</v>
      </c>
      <c r="AA736" t="s">
        <v>34</v>
      </c>
      <c r="AB736" t="s">
        <v>55</v>
      </c>
      <c r="AC736">
        <v>1</v>
      </c>
      <c r="AD736">
        <v>5.5</v>
      </c>
      <c r="AE736" t="s">
        <v>56</v>
      </c>
      <c r="AF736" t="str">
        <f>_xlfn.XLOOKUP(DermAI_Data[[#This Row],[diagnostic]],Diagnosis_lookup!$A$2:$A$7,Diagnosis_lookup!$B$2:$B$7,"Not Found")</f>
        <v>Basal cell carcinoma</v>
      </c>
    </row>
    <row r="737" spans="1:32" x14ac:dyDescent="0.25">
      <c r="A737" t="s">
        <v>808</v>
      </c>
      <c r="B737">
        <v>60</v>
      </c>
      <c r="C737" t="s">
        <v>41</v>
      </c>
      <c r="D737" t="s">
        <v>32</v>
      </c>
      <c r="E737" t="s">
        <v>33</v>
      </c>
      <c r="F737" t="s">
        <v>34</v>
      </c>
      <c r="G737" t="s">
        <v>34</v>
      </c>
      <c r="H737" t="s">
        <v>34</v>
      </c>
      <c r="I737" t="s">
        <v>33</v>
      </c>
      <c r="J737" t="s">
        <v>33</v>
      </c>
      <c r="K737" t="s">
        <v>33</v>
      </c>
      <c r="L737" t="s">
        <v>35</v>
      </c>
      <c r="M737" t="s">
        <v>35</v>
      </c>
      <c r="N737">
        <v>738</v>
      </c>
      <c r="O737">
        <v>2</v>
      </c>
      <c r="P737" t="s">
        <v>66</v>
      </c>
      <c r="Q737">
        <v>8</v>
      </c>
      <c r="R737">
        <v>6</v>
      </c>
      <c r="S737">
        <v>7</v>
      </c>
      <c r="T737" t="s">
        <v>37</v>
      </c>
      <c r="U737" t="s">
        <v>34</v>
      </c>
      <c r="V737" t="s">
        <v>33</v>
      </c>
      <c r="W737" t="s">
        <v>33</v>
      </c>
      <c r="X737" t="s">
        <v>33</v>
      </c>
      <c r="Y737" t="s">
        <v>33</v>
      </c>
      <c r="Z737" t="s">
        <v>34</v>
      </c>
      <c r="AA737" t="s">
        <v>34</v>
      </c>
      <c r="AB737" t="s">
        <v>55</v>
      </c>
      <c r="AC737">
        <v>1</v>
      </c>
      <c r="AD737">
        <v>7</v>
      </c>
      <c r="AE737" t="s">
        <v>56</v>
      </c>
      <c r="AF737" t="str">
        <f>_xlfn.XLOOKUP(DermAI_Data[[#This Row],[diagnostic]],Diagnosis_lookup!$A$2:$A$7,Diagnosis_lookup!$B$2:$B$7,"Not Found")</f>
        <v>Basal cell carcinoma</v>
      </c>
    </row>
    <row r="738" spans="1:32" x14ac:dyDescent="0.25">
      <c r="A738" t="s">
        <v>809</v>
      </c>
      <c r="B738">
        <v>54</v>
      </c>
      <c r="C738" t="s">
        <v>51</v>
      </c>
      <c r="D738" t="s">
        <v>79</v>
      </c>
      <c r="E738" t="s">
        <v>33</v>
      </c>
      <c r="F738" t="s">
        <v>33</v>
      </c>
      <c r="G738" t="s">
        <v>33</v>
      </c>
      <c r="H738" t="s">
        <v>34</v>
      </c>
      <c r="I738" t="s">
        <v>34</v>
      </c>
      <c r="J738" t="s">
        <v>34</v>
      </c>
      <c r="K738" t="s">
        <v>34</v>
      </c>
      <c r="L738" t="s">
        <v>105</v>
      </c>
      <c r="M738" t="s">
        <v>105</v>
      </c>
      <c r="N738">
        <v>4450</v>
      </c>
      <c r="O738">
        <v>3</v>
      </c>
      <c r="P738" t="s">
        <v>47</v>
      </c>
      <c r="Q738">
        <v>10</v>
      </c>
      <c r="R738">
        <v>10</v>
      </c>
      <c r="S738">
        <v>10</v>
      </c>
      <c r="T738" t="s">
        <v>37</v>
      </c>
      <c r="U738" t="s">
        <v>33</v>
      </c>
      <c r="V738" t="s">
        <v>33</v>
      </c>
      <c r="W738" t="s">
        <v>33</v>
      </c>
      <c r="X738" t="s">
        <v>33</v>
      </c>
      <c r="Y738" t="s">
        <v>33</v>
      </c>
      <c r="Z738" t="s">
        <v>33</v>
      </c>
      <c r="AA738" t="s">
        <v>33</v>
      </c>
      <c r="AB738" t="s">
        <v>48</v>
      </c>
      <c r="AC738">
        <v>0</v>
      </c>
      <c r="AD738">
        <v>10</v>
      </c>
      <c r="AE738" t="s">
        <v>39</v>
      </c>
      <c r="AF738" t="str">
        <f>_xlfn.XLOOKUP(DermAI_Data[[#This Row],[diagnostic]],Diagnosis_lookup!$A$2:$A$7,Diagnosis_lookup!$B$2:$B$7,"Not Found")</f>
        <v>Actinic keratosis</v>
      </c>
    </row>
    <row r="739" spans="1:32" x14ac:dyDescent="0.25">
      <c r="A739" t="s">
        <v>810</v>
      </c>
      <c r="B739">
        <v>68</v>
      </c>
      <c r="C739" t="s">
        <v>41</v>
      </c>
      <c r="D739" t="s">
        <v>32</v>
      </c>
      <c r="E739" t="s">
        <v>34</v>
      </c>
      <c r="F739" t="s">
        <v>34</v>
      </c>
      <c r="G739" t="s">
        <v>33</v>
      </c>
      <c r="H739" t="s">
        <v>34</v>
      </c>
      <c r="I739" t="s">
        <v>34</v>
      </c>
      <c r="J739" t="s">
        <v>33</v>
      </c>
      <c r="K739" t="s">
        <v>33</v>
      </c>
      <c r="L739" t="s">
        <v>105</v>
      </c>
      <c r="M739" t="s">
        <v>105</v>
      </c>
      <c r="N739">
        <v>742</v>
      </c>
      <c r="O739">
        <v>2</v>
      </c>
      <c r="P739" t="s">
        <v>47</v>
      </c>
      <c r="Q739">
        <v>10</v>
      </c>
      <c r="R739">
        <v>8</v>
      </c>
      <c r="S739">
        <v>9</v>
      </c>
      <c r="T739" t="s">
        <v>37</v>
      </c>
      <c r="U739" t="s">
        <v>34</v>
      </c>
      <c r="V739" t="s">
        <v>34</v>
      </c>
      <c r="W739" t="s">
        <v>33</v>
      </c>
      <c r="X739" t="s">
        <v>33</v>
      </c>
      <c r="Y739" t="s">
        <v>33</v>
      </c>
      <c r="Z739" t="s">
        <v>34</v>
      </c>
      <c r="AA739" t="s">
        <v>34</v>
      </c>
      <c r="AB739" t="s">
        <v>224</v>
      </c>
      <c r="AC739">
        <v>1</v>
      </c>
      <c r="AD739">
        <v>9</v>
      </c>
      <c r="AE739" t="s">
        <v>56</v>
      </c>
      <c r="AF739" t="str">
        <f>_xlfn.XLOOKUP(DermAI_Data[[#This Row],[diagnostic]],Diagnosis_lookup!$A$2:$A$7,Diagnosis_lookup!$B$2:$B$7,"Not Found")</f>
        <v>Squamous cell carcinoma</v>
      </c>
    </row>
    <row r="740" spans="1:32" x14ac:dyDescent="0.25">
      <c r="A740" t="s">
        <v>811</v>
      </c>
      <c r="B740">
        <v>71</v>
      </c>
      <c r="C740" t="s">
        <v>41</v>
      </c>
      <c r="D740" t="s">
        <v>32</v>
      </c>
      <c r="E740" t="s">
        <v>33</v>
      </c>
      <c r="F740" t="s">
        <v>33</v>
      </c>
      <c r="G740" t="s">
        <v>34</v>
      </c>
      <c r="H740" t="s">
        <v>34</v>
      </c>
      <c r="I740" t="s">
        <v>33</v>
      </c>
      <c r="J740" t="s">
        <v>33</v>
      </c>
      <c r="K740" t="s">
        <v>33</v>
      </c>
      <c r="L740" t="s">
        <v>35</v>
      </c>
      <c r="M740" t="s">
        <v>35</v>
      </c>
      <c r="N740">
        <v>1568</v>
      </c>
      <c r="O740">
        <v>3</v>
      </c>
      <c r="P740" t="s">
        <v>36</v>
      </c>
      <c r="Q740">
        <v>10</v>
      </c>
      <c r="R740">
        <v>9</v>
      </c>
      <c r="S740">
        <v>9.5</v>
      </c>
      <c r="T740" t="s">
        <v>37</v>
      </c>
      <c r="U740" t="s">
        <v>33</v>
      </c>
      <c r="V740" t="s">
        <v>33</v>
      </c>
      <c r="W740" t="s">
        <v>33</v>
      </c>
      <c r="X740" t="s">
        <v>33</v>
      </c>
      <c r="Y740" t="s">
        <v>33</v>
      </c>
      <c r="Z740" t="s">
        <v>33</v>
      </c>
      <c r="AA740" t="s">
        <v>34</v>
      </c>
      <c r="AB740" t="s">
        <v>224</v>
      </c>
      <c r="AC740">
        <v>1</v>
      </c>
      <c r="AD740">
        <v>9.5</v>
      </c>
      <c r="AE740" t="s">
        <v>56</v>
      </c>
      <c r="AF740" t="str">
        <f>_xlfn.XLOOKUP(DermAI_Data[[#This Row],[diagnostic]],Diagnosis_lookup!$A$2:$A$7,Diagnosis_lookup!$B$2:$B$7,"Not Found")</f>
        <v>Squamous cell carcinoma</v>
      </c>
    </row>
    <row r="741" spans="1:32" x14ac:dyDescent="0.25">
      <c r="A741" t="s">
        <v>812</v>
      </c>
      <c r="B741">
        <v>83</v>
      </c>
      <c r="C741" t="s">
        <v>41</v>
      </c>
      <c r="D741" t="s">
        <v>32</v>
      </c>
      <c r="E741" t="s">
        <v>34</v>
      </c>
      <c r="F741" t="s">
        <v>34</v>
      </c>
      <c r="G741" t="s">
        <v>33</v>
      </c>
      <c r="H741" t="s">
        <v>34</v>
      </c>
      <c r="I741" t="s">
        <v>33</v>
      </c>
      <c r="J741" t="s">
        <v>33</v>
      </c>
      <c r="K741" t="s">
        <v>33</v>
      </c>
      <c r="L741" t="s">
        <v>105</v>
      </c>
      <c r="M741" t="s">
        <v>105</v>
      </c>
      <c r="N741">
        <v>744</v>
      </c>
      <c r="O741">
        <v>2</v>
      </c>
      <c r="P741" t="s">
        <v>36</v>
      </c>
      <c r="Q741">
        <v>6</v>
      </c>
      <c r="R741">
        <v>3</v>
      </c>
      <c r="S741">
        <v>4.5</v>
      </c>
      <c r="T741" t="s">
        <v>44</v>
      </c>
      <c r="U741" t="s">
        <v>34</v>
      </c>
      <c r="V741" t="s">
        <v>33</v>
      </c>
      <c r="W741" t="s">
        <v>34</v>
      </c>
      <c r="X741" t="s">
        <v>33</v>
      </c>
      <c r="Y741" t="s">
        <v>33</v>
      </c>
      <c r="Z741" t="s">
        <v>34</v>
      </c>
      <c r="AA741" t="s">
        <v>34</v>
      </c>
      <c r="AB741" t="s">
        <v>55</v>
      </c>
      <c r="AC741">
        <v>1</v>
      </c>
      <c r="AD741">
        <v>4.5</v>
      </c>
      <c r="AE741" t="s">
        <v>56</v>
      </c>
      <c r="AF741" t="str">
        <f>_xlfn.XLOOKUP(DermAI_Data[[#This Row],[diagnostic]],Diagnosis_lookup!$A$2:$A$7,Diagnosis_lookup!$B$2:$B$7,"Not Found")</f>
        <v>Basal cell carcinoma</v>
      </c>
    </row>
    <row r="742" spans="1:32" x14ac:dyDescent="0.25">
      <c r="A742" t="s">
        <v>813</v>
      </c>
      <c r="B742">
        <v>66</v>
      </c>
      <c r="C742" t="s">
        <v>41</v>
      </c>
      <c r="D742" t="s">
        <v>79</v>
      </c>
      <c r="E742" t="s">
        <v>34</v>
      </c>
      <c r="F742" t="s">
        <v>33</v>
      </c>
      <c r="G742" t="s">
        <v>33</v>
      </c>
      <c r="H742" t="s">
        <v>34</v>
      </c>
      <c r="I742" t="s">
        <v>33</v>
      </c>
      <c r="J742" t="s">
        <v>33</v>
      </c>
      <c r="K742" t="s">
        <v>33</v>
      </c>
      <c r="L742" t="s">
        <v>52</v>
      </c>
      <c r="M742" t="s">
        <v>615</v>
      </c>
      <c r="N742">
        <v>749</v>
      </c>
      <c r="O742">
        <v>2</v>
      </c>
      <c r="P742" t="s">
        <v>59</v>
      </c>
      <c r="Q742">
        <v>20</v>
      </c>
      <c r="R742">
        <v>16</v>
      </c>
      <c r="S742">
        <v>18</v>
      </c>
      <c r="T742" t="s">
        <v>54</v>
      </c>
      <c r="U742" t="s">
        <v>34</v>
      </c>
      <c r="V742" t="s">
        <v>33</v>
      </c>
      <c r="W742" t="s">
        <v>34</v>
      </c>
      <c r="X742" t="s">
        <v>33</v>
      </c>
      <c r="Y742" t="s">
        <v>34</v>
      </c>
      <c r="Z742" t="s">
        <v>34</v>
      </c>
      <c r="AA742" t="s">
        <v>34</v>
      </c>
      <c r="AB742" t="s">
        <v>55</v>
      </c>
      <c r="AC742">
        <v>1</v>
      </c>
      <c r="AD742">
        <v>18</v>
      </c>
      <c r="AE742" t="s">
        <v>56</v>
      </c>
      <c r="AF742" t="str">
        <f>_xlfn.XLOOKUP(DermAI_Data[[#This Row],[diagnostic]],Diagnosis_lookup!$A$2:$A$7,Diagnosis_lookup!$B$2:$B$7,"Not Found")</f>
        <v>Basal cell carcinoma</v>
      </c>
    </row>
    <row r="743" spans="1:32" x14ac:dyDescent="0.25">
      <c r="A743" t="s">
        <v>814</v>
      </c>
      <c r="B743">
        <v>70</v>
      </c>
      <c r="C743" t="s">
        <v>41</v>
      </c>
      <c r="D743" t="s">
        <v>32</v>
      </c>
      <c r="E743" t="s">
        <v>33</v>
      </c>
      <c r="F743" t="s">
        <v>34</v>
      </c>
      <c r="G743" t="s">
        <v>33</v>
      </c>
      <c r="H743" t="s">
        <v>33</v>
      </c>
      <c r="I743" t="s">
        <v>34</v>
      </c>
      <c r="J743" t="s">
        <v>34</v>
      </c>
      <c r="K743" t="s">
        <v>34</v>
      </c>
      <c r="L743" t="s">
        <v>52</v>
      </c>
      <c r="M743" t="s">
        <v>52</v>
      </c>
      <c r="N743">
        <v>751</v>
      </c>
      <c r="O743">
        <v>2</v>
      </c>
      <c r="P743" t="s">
        <v>36</v>
      </c>
      <c r="Q743">
        <v>11</v>
      </c>
      <c r="R743">
        <v>9</v>
      </c>
      <c r="S743">
        <v>10</v>
      </c>
      <c r="T743" t="s">
        <v>37</v>
      </c>
      <c r="U743" t="s">
        <v>34</v>
      </c>
      <c r="V743" t="s">
        <v>34</v>
      </c>
      <c r="W743" t="s">
        <v>33</v>
      </c>
      <c r="X743" t="s">
        <v>33</v>
      </c>
      <c r="Y743" t="s">
        <v>33</v>
      </c>
      <c r="Z743" t="s">
        <v>34</v>
      </c>
      <c r="AA743" t="s">
        <v>34</v>
      </c>
      <c r="AB743" t="s">
        <v>224</v>
      </c>
      <c r="AC743">
        <v>1</v>
      </c>
      <c r="AD743">
        <v>10</v>
      </c>
      <c r="AE743" t="s">
        <v>56</v>
      </c>
      <c r="AF743" t="str">
        <f>_xlfn.XLOOKUP(DermAI_Data[[#This Row],[diagnostic]],Diagnosis_lookup!$A$2:$A$7,Diagnosis_lookup!$B$2:$B$7,"Not Found")</f>
        <v>Squamous cell carcinoma</v>
      </c>
    </row>
    <row r="744" spans="1:32" x14ac:dyDescent="0.25">
      <c r="A744" t="s">
        <v>815</v>
      </c>
      <c r="B744">
        <v>71</v>
      </c>
      <c r="C744" t="s">
        <v>41</v>
      </c>
      <c r="D744" t="s">
        <v>32</v>
      </c>
      <c r="E744" t="s">
        <v>33</v>
      </c>
      <c r="F744" t="s">
        <v>33</v>
      </c>
      <c r="G744" t="s">
        <v>34</v>
      </c>
      <c r="H744" t="s">
        <v>34</v>
      </c>
      <c r="I744" t="s">
        <v>34</v>
      </c>
      <c r="J744" t="s">
        <v>33</v>
      </c>
      <c r="K744" t="s">
        <v>33</v>
      </c>
      <c r="L744" t="s">
        <v>52</v>
      </c>
      <c r="M744" t="s">
        <v>105</v>
      </c>
      <c r="N744">
        <v>752</v>
      </c>
      <c r="O744">
        <v>3</v>
      </c>
      <c r="P744" t="s">
        <v>66</v>
      </c>
      <c r="Q744">
        <v>14</v>
      </c>
      <c r="R744">
        <v>10</v>
      </c>
      <c r="S744">
        <v>12</v>
      </c>
      <c r="T744" t="s">
        <v>54</v>
      </c>
      <c r="U744" t="s">
        <v>34</v>
      </c>
      <c r="V744" t="s">
        <v>34</v>
      </c>
      <c r="W744" t="s">
        <v>34</v>
      </c>
      <c r="X744" t="s">
        <v>33</v>
      </c>
      <c r="Y744" t="s">
        <v>34</v>
      </c>
      <c r="Z744" t="s">
        <v>34</v>
      </c>
      <c r="AA744" t="s">
        <v>34</v>
      </c>
      <c r="AB744" t="s">
        <v>55</v>
      </c>
      <c r="AC744">
        <v>1</v>
      </c>
      <c r="AD744">
        <v>12</v>
      </c>
      <c r="AE744" t="s">
        <v>56</v>
      </c>
      <c r="AF744" t="str">
        <f>_xlfn.XLOOKUP(DermAI_Data[[#This Row],[diagnostic]],Diagnosis_lookup!$A$2:$A$7,Diagnosis_lookup!$B$2:$B$7,"Not Found")</f>
        <v>Basal cell carcinoma</v>
      </c>
    </row>
    <row r="745" spans="1:32" x14ac:dyDescent="0.25">
      <c r="A745" t="s">
        <v>816</v>
      </c>
      <c r="B745">
        <v>50</v>
      </c>
      <c r="C745" t="s">
        <v>51</v>
      </c>
      <c r="D745" t="s">
        <v>32</v>
      </c>
      <c r="E745" t="s">
        <v>33</v>
      </c>
      <c r="F745" t="s">
        <v>33</v>
      </c>
      <c r="G745" t="s">
        <v>34</v>
      </c>
      <c r="H745" t="s">
        <v>33</v>
      </c>
      <c r="I745" t="s">
        <v>34</v>
      </c>
      <c r="J745" t="s">
        <v>33</v>
      </c>
      <c r="K745" t="s">
        <v>33</v>
      </c>
      <c r="L745" t="s">
        <v>35</v>
      </c>
      <c r="M745" t="s">
        <v>35</v>
      </c>
      <c r="N745">
        <v>2427</v>
      </c>
      <c r="O745">
        <v>2</v>
      </c>
      <c r="P745" t="s">
        <v>47</v>
      </c>
      <c r="Q745">
        <v>9</v>
      </c>
      <c r="R745">
        <v>6</v>
      </c>
      <c r="S745">
        <v>7.5</v>
      </c>
      <c r="T745" t="s">
        <v>37</v>
      </c>
      <c r="U745" t="s">
        <v>34</v>
      </c>
      <c r="V745" t="s">
        <v>33</v>
      </c>
      <c r="W745" t="s">
        <v>33</v>
      </c>
      <c r="X745" t="s">
        <v>33</v>
      </c>
      <c r="Y745" t="s">
        <v>33</v>
      </c>
      <c r="Z745" t="s">
        <v>33</v>
      </c>
      <c r="AA745" t="s">
        <v>33</v>
      </c>
      <c r="AB745" t="s">
        <v>48</v>
      </c>
      <c r="AC745">
        <v>0</v>
      </c>
      <c r="AD745">
        <v>7.5</v>
      </c>
      <c r="AE745" t="s">
        <v>39</v>
      </c>
      <c r="AF745" t="str">
        <f>_xlfn.XLOOKUP(DermAI_Data[[#This Row],[diagnostic]],Diagnosis_lookup!$A$2:$A$7,Diagnosis_lookup!$B$2:$B$7,"Not Found")</f>
        <v>Actinic keratosis</v>
      </c>
    </row>
    <row r="746" spans="1:32" x14ac:dyDescent="0.25">
      <c r="A746" t="s">
        <v>817</v>
      </c>
      <c r="B746">
        <v>77</v>
      </c>
      <c r="C746" t="s">
        <v>41</v>
      </c>
      <c r="D746" t="s">
        <v>79</v>
      </c>
      <c r="E746" t="s">
        <v>33</v>
      </c>
      <c r="F746" t="s">
        <v>33</v>
      </c>
      <c r="G746" t="s">
        <v>33</v>
      </c>
      <c r="H746" t="s">
        <v>33</v>
      </c>
      <c r="I746" t="s">
        <v>34</v>
      </c>
      <c r="J746" t="s">
        <v>33</v>
      </c>
      <c r="K746" t="s">
        <v>33</v>
      </c>
      <c r="L746" t="s">
        <v>52</v>
      </c>
      <c r="M746" t="s">
        <v>818</v>
      </c>
      <c r="N746">
        <v>755</v>
      </c>
      <c r="O746">
        <v>2</v>
      </c>
      <c r="P746" t="s">
        <v>43</v>
      </c>
      <c r="Q746">
        <v>16</v>
      </c>
      <c r="R746">
        <v>15</v>
      </c>
      <c r="S746">
        <v>15.5</v>
      </c>
      <c r="T746" t="s">
        <v>54</v>
      </c>
      <c r="U746" t="s">
        <v>33</v>
      </c>
      <c r="V746" t="s">
        <v>34</v>
      </c>
      <c r="W746" t="s">
        <v>33</v>
      </c>
      <c r="X746" t="s">
        <v>33</v>
      </c>
      <c r="Y746" t="s">
        <v>33</v>
      </c>
      <c r="Z746" t="s">
        <v>34</v>
      </c>
      <c r="AA746" t="s">
        <v>34</v>
      </c>
      <c r="AB746" t="s">
        <v>224</v>
      </c>
      <c r="AC746">
        <v>1</v>
      </c>
      <c r="AD746">
        <v>15.5</v>
      </c>
      <c r="AE746" t="s">
        <v>56</v>
      </c>
      <c r="AF746" t="str">
        <f>_xlfn.XLOOKUP(DermAI_Data[[#This Row],[diagnostic]],Diagnosis_lookup!$A$2:$A$7,Diagnosis_lookup!$B$2:$B$7,"Not Found")</f>
        <v>Squamous cell carcinoma</v>
      </c>
    </row>
    <row r="747" spans="1:32" x14ac:dyDescent="0.25">
      <c r="A747" t="s">
        <v>819</v>
      </c>
      <c r="B747">
        <v>62</v>
      </c>
      <c r="C747" t="s">
        <v>41</v>
      </c>
      <c r="D747" t="s">
        <v>32</v>
      </c>
      <c r="E747" t="s">
        <v>34</v>
      </c>
      <c r="F747" t="s">
        <v>34</v>
      </c>
      <c r="G747" t="s">
        <v>34</v>
      </c>
      <c r="H747" t="s">
        <v>34</v>
      </c>
      <c r="I747" t="s">
        <v>34</v>
      </c>
      <c r="J747" t="s">
        <v>33</v>
      </c>
      <c r="K747" t="s">
        <v>33</v>
      </c>
      <c r="L747" t="s">
        <v>52</v>
      </c>
      <c r="M747" t="s">
        <v>52</v>
      </c>
      <c r="N747">
        <v>2558</v>
      </c>
      <c r="O747">
        <v>3</v>
      </c>
      <c r="P747" t="s">
        <v>47</v>
      </c>
      <c r="Q747">
        <v>11</v>
      </c>
      <c r="R747">
        <v>8</v>
      </c>
      <c r="S747">
        <v>9.5</v>
      </c>
      <c r="T747" t="s">
        <v>37</v>
      </c>
      <c r="U747" t="s">
        <v>34</v>
      </c>
      <c r="V747" t="s">
        <v>33</v>
      </c>
      <c r="W747" t="s">
        <v>33</v>
      </c>
      <c r="X747" t="s">
        <v>33</v>
      </c>
      <c r="Y747" t="s">
        <v>34</v>
      </c>
      <c r="Z747" t="s">
        <v>33</v>
      </c>
      <c r="AA747" t="s">
        <v>33</v>
      </c>
      <c r="AB747" t="s">
        <v>48</v>
      </c>
      <c r="AC747">
        <v>0</v>
      </c>
      <c r="AD747">
        <v>9.5</v>
      </c>
      <c r="AE747" t="s">
        <v>39</v>
      </c>
      <c r="AF747" t="str">
        <f>_xlfn.XLOOKUP(DermAI_Data[[#This Row],[diagnostic]],Diagnosis_lookup!$A$2:$A$7,Diagnosis_lookup!$B$2:$B$7,"Not Found")</f>
        <v>Actinic keratosis</v>
      </c>
    </row>
    <row r="748" spans="1:32" x14ac:dyDescent="0.25">
      <c r="A748" t="s">
        <v>820</v>
      </c>
      <c r="B748">
        <v>88</v>
      </c>
      <c r="C748" t="s">
        <v>41</v>
      </c>
      <c r="D748" t="s">
        <v>79</v>
      </c>
      <c r="E748" t="s">
        <v>33</v>
      </c>
      <c r="F748" t="s">
        <v>33</v>
      </c>
      <c r="G748" t="s">
        <v>33</v>
      </c>
      <c r="H748" t="s">
        <v>34</v>
      </c>
      <c r="I748" t="s">
        <v>34</v>
      </c>
      <c r="J748" t="s">
        <v>33</v>
      </c>
      <c r="K748" t="s">
        <v>33</v>
      </c>
      <c r="L748" t="s">
        <v>52</v>
      </c>
      <c r="M748" t="s">
        <v>52</v>
      </c>
      <c r="N748">
        <v>760</v>
      </c>
      <c r="O748">
        <v>2</v>
      </c>
      <c r="P748" t="s">
        <v>43</v>
      </c>
      <c r="Q748">
        <v>13</v>
      </c>
      <c r="R748">
        <v>10</v>
      </c>
      <c r="S748">
        <v>11.5</v>
      </c>
      <c r="T748" t="s">
        <v>54</v>
      </c>
      <c r="U748" t="s">
        <v>34</v>
      </c>
      <c r="V748" t="s">
        <v>34</v>
      </c>
      <c r="W748" t="s">
        <v>34</v>
      </c>
      <c r="X748" t="s">
        <v>33</v>
      </c>
      <c r="Y748" t="s">
        <v>34</v>
      </c>
      <c r="Z748" t="s">
        <v>34</v>
      </c>
      <c r="AA748" t="s">
        <v>34</v>
      </c>
      <c r="AB748" t="s">
        <v>55</v>
      </c>
      <c r="AC748">
        <v>1</v>
      </c>
      <c r="AD748">
        <v>11.5</v>
      </c>
      <c r="AE748" t="s">
        <v>56</v>
      </c>
      <c r="AF748" t="str">
        <f>_xlfn.XLOOKUP(DermAI_Data[[#This Row],[diagnostic]],Diagnosis_lookup!$A$2:$A$7,Diagnosis_lookup!$B$2:$B$7,"Not Found")</f>
        <v>Basal cell carcinoma</v>
      </c>
    </row>
    <row r="749" spans="1:32" x14ac:dyDescent="0.25">
      <c r="A749" t="s">
        <v>821</v>
      </c>
      <c r="B749">
        <v>80</v>
      </c>
      <c r="C749" t="s">
        <v>41</v>
      </c>
      <c r="D749" t="s">
        <v>32</v>
      </c>
      <c r="E749" t="s">
        <v>33</v>
      </c>
      <c r="F749" t="s">
        <v>33</v>
      </c>
      <c r="G749" t="s">
        <v>33</v>
      </c>
      <c r="H749" t="s">
        <v>33</v>
      </c>
      <c r="I749" t="s">
        <v>34</v>
      </c>
      <c r="J749" t="s">
        <v>34</v>
      </c>
      <c r="K749" t="s">
        <v>34</v>
      </c>
      <c r="L749" t="s">
        <v>560</v>
      </c>
      <c r="M749" t="s">
        <v>52</v>
      </c>
      <c r="N749">
        <v>761</v>
      </c>
      <c r="O749">
        <v>4</v>
      </c>
      <c r="P749" t="s">
        <v>36</v>
      </c>
      <c r="Q749">
        <v>7</v>
      </c>
      <c r="R749">
        <v>5</v>
      </c>
      <c r="S749">
        <v>6</v>
      </c>
      <c r="T749" t="s">
        <v>37</v>
      </c>
      <c r="U749" t="s">
        <v>34</v>
      </c>
      <c r="V749" t="s">
        <v>34</v>
      </c>
      <c r="W749" t="s">
        <v>33</v>
      </c>
      <c r="X749" t="s">
        <v>33</v>
      </c>
      <c r="Y749" t="s">
        <v>34</v>
      </c>
      <c r="Z749" t="s">
        <v>34</v>
      </c>
      <c r="AA749" t="s">
        <v>34</v>
      </c>
      <c r="AB749" t="s">
        <v>55</v>
      </c>
      <c r="AC749">
        <v>1</v>
      </c>
      <c r="AD749">
        <v>6</v>
      </c>
      <c r="AE749" t="s">
        <v>56</v>
      </c>
      <c r="AF749" t="str">
        <f>_xlfn.XLOOKUP(DermAI_Data[[#This Row],[diagnostic]],Diagnosis_lookup!$A$2:$A$7,Diagnosis_lookup!$B$2:$B$7,"Not Found")</f>
        <v>Basal cell carcinoma</v>
      </c>
    </row>
    <row r="750" spans="1:32" x14ac:dyDescent="0.25">
      <c r="A750" t="s">
        <v>822</v>
      </c>
      <c r="B750">
        <v>77</v>
      </c>
      <c r="C750" t="s">
        <v>41</v>
      </c>
      <c r="D750" t="s">
        <v>79</v>
      </c>
      <c r="E750" t="s">
        <v>33</v>
      </c>
      <c r="F750" t="s">
        <v>33</v>
      </c>
      <c r="G750" t="s">
        <v>33</v>
      </c>
      <c r="H750" t="s">
        <v>33</v>
      </c>
      <c r="I750" t="s">
        <v>34</v>
      </c>
      <c r="J750" t="s">
        <v>34</v>
      </c>
      <c r="K750" t="s">
        <v>34</v>
      </c>
      <c r="L750" t="s">
        <v>52</v>
      </c>
      <c r="M750" t="s">
        <v>52</v>
      </c>
      <c r="N750">
        <v>762</v>
      </c>
      <c r="O750">
        <v>2</v>
      </c>
      <c r="P750" t="s">
        <v>68</v>
      </c>
      <c r="Q750">
        <v>6</v>
      </c>
      <c r="R750">
        <v>6</v>
      </c>
      <c r="S750">
        <v>6</v>
      </c>
      <c r="T750" t="s">
        <v>37</v>
      </c>
      <c r="U750" t="s">
        <v>34</v>
      </c>
      <c r="V750" t="s">
        <v>34</v>
      </c>
      <c r="W750" t="s">
        <v>34</v>
      </c>
      <c r="X750" t="s">
        <v>33</v>
      </c>
      <c r="Y750" t="s">
        <v>34</v>
      </c>
      <c r="Z750" t="s">
        <v>34</v>
      </c>
      <c r="AA750" t="s">
        <v>34</v>
      </c>
      <c r="AB750" t="s">
        <v>48</v>
      </c>
      <c r="AC750">
        <v>0</v>
      </c>
      <c r="AD750">
        <v>6</v>
      </c>
      <c r="AE750" t="s">
        <v>39</v>
      </c>
      <c r="AF750" t="str">
        <f>_xlfn.XLOOKUP(DermAI_Data[[#This Row],[diagnostic]],Diagnosis_lookup!$A$2:$A$7,Diagnosis_lookup!$B$2:$B$7,"Not Found")</f>
        <v>Actinic keratosis</v>
      </c>
    </row>
    <row r="751" spans="1:32" x14ac:dyDescent="0.25">
      <c r="A751" t="s">
        <v>823</v>
      </c>
      <c r="B751">
        <v>52</v>
      </c>
      <c r="C751" t="s">
        <v>51</v>
      </c>
      <c r="D751" t="s">
        <v>32</v>
      </c>
      <c r="E751" t="s">
        <v>33</v>
      </c>
      <c r="F751" t="s">
        <v>34</v>
      </c>
      <c r="G751" t="s">
        <v>34</v>
      </c>
      <c r="H751" t="s">
        <v>34</v>
      </c>
      <c r="I751" t="s">
        <v>34</v>
      </c>
      <c r="J751" t="s">
        <v>33</v>
      </c>
      <c r="K751" t="s">
        <v>33</v>
      </c>
      <c r="L751" t="s">
        <v>105</v>
      </c>
      <c r="M751" t="s">
        <v>105</v>
      </c>
      <c r="N751">
        <v>763</v>
      </c>
      <c r="O751">
        <v>2</v>
      </c>
      <c r="P751" t="s">
        <v>66</v>
      </c>
      <c r="Q751">
        <v>9</v>
      </c>
      <c r="R751">
        <v>5</v>
      </c>
      <c r="S751">
        <v>7</v>
      </c>
      <c r="T751" t="s">
        <v>37</v>
      </c>
      <c r="U751" t="s">
        <v>34</v>
      </c>
      <c r="V751" t="s">
        <v>34</v>
      </c>
      <c r="W751" t="s">
        <v>34</v>
      </c>
      <c r="X751" t="s">
        <v>33</v>
      </c>
      <c r="Y751" t="s">
        <v>34</v>
      </c>
      <c r="Z751" t="s">
        <v>34</v>
      </c>
      <c r="AA751" t="s">
        <v>34</v>
      </c>
      <c r="AB751" t="s">
        <v>55</v>
      </c>
      <c r="AC751">
        <v>1</v>
      </c>
      <c r="AD751">
        <v>7</v>
      </c>
      <c r="AE751" t="s">
        <v>56</v>
      </c>
      <c r="AF751" t="str">
        <f>_xlfn.XLOOKUP(DermAI_Data[[#This Row],[diagnostic]],Diagnosis_lookup!$A$2:$A$7,Diagnosis_lookup!$B$2:$B$7,"Not Found")</f>
        <v>Basal cell carcinoma</v>
      </c>
    </row>
    <row r="752" spans="1:32" x14ac:dyDescent="0.25">
      <c r="A752" t="s">
        <v>824</v>
      </c>
      <c r="B752">
        <v>71</v>
      </c>
      <c r="C752" t="s">
        <v>41</v>
      </c>
      <c r="D752" t="s">
        <v>32</v>
      </c>
      <c r="E752" t="s">
        <v>34</v>
      </c>
      <c r="F752" t="s">
        <v>34</v>
      </c>
      <c r="G752" t="s">
        <v>33</v>
      </c>
      <c r="H752" t="s">
        <v>33</v>
      </c>
      <c r="I752" t="s">
        <v>34</v>
      </c>
      <c r="J752" t="s">
        <v>33</v>
      </c>
      <c r="K752" t="s">
        <v>33</v>
      </c>
      <c r="L752" t="s">
        <v>560</v>
      </c>
      <c r="M752" t="s">
        <v>560</v>
      </c>
      <c r="N752">
        <v>770</v>
      </c>
      <c r="O752">
        <v>2</v>
      </c>
      <c r="P752" t="s">
        <v>36</v>
      </c>
      <c r="Q752">
        <v>7</v>
      </c>
      <c r="R752">
        <v>6</v>
      </c>
      <c r="S752">
        <v>6.5</v>
      </c>
      <c r="T752" t="s">
        <v>37</v>
      </c>
      <c r="U752" t="s">
        <v>34</v>
      </c>
      <c r="V752" t="s">
        <v>33</v>
      </c>
      <c r="W752" t="s">
        <v>34</v>
      </c>
      <c r="X752" t="s">
        <v>33</v>
      </c>
      <c r="Y752" t="s">
        <v>34</v>
      </c>
      <c r="Z752" t="s">
        <v>34</v>
      </c>
      <c r="AA752" t="s">
        <v>34</v>
      </c>
      <c r="AB752" t="s">
        <v>55</v>
      </c>
      <c r="AC752">
        <v>1</v>
      </c>
      <c r="AD752">
        <v>6.5</v>
      </c>
      <c r="AE752" t="s">
        <v>56</v>
      </c>
      <c r="AF752" t="str">
        <f>_xlfn.XLOOKUP(DermAI_Data[[#This Row],[diagnostic]],Diagnosis_lookup!$A$2:$A$7,Diagnosis_lookup!$B$2:$B$7,"Not Found")</f>
        <v>Basal cell carcinoma</v>
      </c>
    </row>
    <row r="753" spans="1:32" x14ac:dyDescent="0.25">
      <c r="A753" t="s">
        <v>825</v>
      </c>
      <c r="B753">
        <v>60</v>
      </c>
      <c r="C753" t="s">
        <v>41</v>
      </c>
      <c r="D753" t="s">
        <v>32</v>
      </c>
      <c r="E753" t="s">
        <v>33</v>
      </c>
      <c r="F753" t="s">
        <v>33</v>
      </c>
      <c r="G753" t="s">
        <v>34</v>
      </c>
      <c r="H753" t="s">
        <v>33</v>
      </c>
      <c r="I753" t="s">
        <v>34</v>
      </c>
      <c r="J753" t="s">
        <v>33</v>
      </c>
      <c r="K753" t="s">
        <v>33</v>
      </c>
      <c r="L753" t="s">
        <v>35</v>
      </c>
      <c r="M753" t="s">
        <v>35</v>
      </c>
      <c r="N753">
        <v>1531</v>
      </c>
      <c r="O753">
        <v>1</v>
      </c>
      <c r="P753" t="s">
        <v>66</v>
      </c>
      <c r="Q753">
        <v>22</v>
      </c>
      <c r="R753">
        <v>15</v>
      </c>
      <c r="S753">
        <v>18.5</v>
      </c>
      <c r="T753" t="s">
        <v>54</v>
      </c>
      <c r="U753" t="s">
        <v>34</v>
      </c>
      <c r="V753" t="s">
        <v>34</v>
      </c>
      <c r="W753" t="s">
        <v>34</v>
      </c>
      <c r="X753" t="s">
        <v>33</v>
      </c>
      <c r="Y753" t="s">
        <v>34</v>
      </c>
      <c r="Z753" t="s">
        <v>34</v>
      </c>
      <c r="AA753" t="s">
        <v>34</v>
      </c>
      <c r="AB753" t="s">
        <v>55</v>
      </c>
      <c r="AC753">
        <v>1</v>
      </c>
      <c r="AD753">
        <v>18.5</v>
      </c>
      <c r="AE753" t="s">
        <v>56</v>
      </c>
      <c r="AF753" t="str">
        <f>_xlfn.XLOOKUP(DermAI_Data[[#This Row],[diagnostic]],Diagnosis_lookup!$A$2:$A$7,Diagnosis_lookup!$B$2:$B$7,"Not Found")</f>
        <v>Basal cell carcinoma</v>
      </c>
    </row>
    <row r="754" spans="1:32" x14ac:dyDescent="0.25">
      <c r="A754" t="s">
        <v>826</v>
      </c>
      <c r="B754">
        <v>52</v>
      </c>
      <c r="C754" t="s">
        <v>51</v>
      </c>
      <c r="D754" t="s">
        <v>32</v>
      </c>
      <c r="E754" t="s">
        <v>33</v>
      </c>
      <c r="F754" t="s">
        <v>33</v>
      </c>
      <c r="G754" t="s">
        <v>34</v>
      </c>
      <c r="H754" t="s">
        <v>34</v>
      </c>
      <c r="I754" t="s">
        <v>34</v>
      </c>
      <c r="J754" t="s">
        <v>34</v>
      </c>
      <c r="K754" t="s">
        <v>33</v>
      </c>
      <c r="L754" t="s">
        <v>52</v>
      </c>
      <c r="M754" t="s">
        <v>52</v>
      </c>
      <c r="N754">
        <v>54</v>
      </c>
      <c r="O754">
        <v>1</v>
      </c>
      <c r="P754" t="s">
        <v>145</v>
      </c>
      <c r="Q754">
        <v>14</v>
      </c>
      <c r="R754">
        <v>12</v>
      </c>
      <c r="S754">
        <v>13</v>
      </c>
      <c r="T754" t="s">
        <v>54</v>
      </c>
      <c r="U754" t="s">
        <v>34</v>
      </c>
      <c r="V754" t="s">
        <v>33</v>
      </c>
      <c r="W754" t="s">
        <v>33</v>
      </c>
      <c r="X754" t="s">
        <v>33</v>
      </c>
      <c r="Y754" t="s">
        <v>33</v>
      </c>
      <c r="Z754" t="s">
        <v>33</v>
      </c>
      <c r="AA754" t="s">
        <v>34</v>
      </c>
      <c r="AB754" t="s">
        <v>55</v>
      </c>
      <c r="AC754">
        <v>1</v>
      </c>
      <c r="AD754">
        <v>13</v>
      </c>
      <c r="AE754" t="s">
        <v>56</v>
      </c>
      <c r="AF754" t="str">
        <f>_xlfn.XLOOKUP(DermAI_Data[[#This Row],[diagnostic]],Diagnosis_lookup!$A$2:$A$7,Diagnosis_lookup!$B$2:$B$7,"Not Found")</f>
        <v>Basal cell carcinoma</v>
      </c>
    </row>
    <row r="755" spans="1:32" x14ac:dyDescent="0.25">
      <c r="A755" t="s">
        <v>827</v>
      </c>
      <c r="B755">
        <v>60</v>
      </c>
      <c r="C755" t="s">
        <v>41</v>
      </c>
      <c r="D755" t="s">
        <v>32</v>
      </c>
      <c r="E755" t="s">
        <v>33</v>
      </c>
      <c r="F755" t="s">
        <v>33</v>
      </c>
      <c r="G755" t="s">
        <v>34</v>
      </c>
      <c r="H755" t="s">
        <v>33</v>
      </c>
      <c r="I755" t="s">
        <v>34</v>
      </c>
      <c r="J755" t="s">
        <v>34</v>
      </c>
      <c r="K755" t="s">
        <v>34</v>
      </c>
      <c r="L755" t="s">
        <v>376</v>
      </c>
      <c r="M755" t="s">
        <v>52</v>
      </c>
      <c r="N755">
        <v>1540</v>
      </c>
      <c r="O755">
        <v>2</v>
      </c>
      <c r="P755" t="s">
        <v>68</v>
      </c>
      <c r="Q755">
        <v>3</v>
      </c>
      <c r="R755">
        <v>3</v>
      </c>
      <c r="S755">
        <v>3</v>
      </c>
      <c r="T755" t="s">
        <v>44</v>
      </c>
      <c r="U755" t="s">
        <v>34</v>
      </c>
      <c r="V755" t="s">
        <v>33</v>
      </c>
      <c r="W755" t="s">
        <v>33</v>
      </c>
      <c r="X755" t="s">
        <v>33</v>
      </c>
      <c r="Y755" t="s">
        <v>33</v>
      </c>
      <c r="Z755" t="s">
        <v>33</v>
      </c>
      <c r="AA755" t="s">
        <v>34</v>
      </c>
      <c r="AB755" t="s">
        <v>224</v>
      </c>
      <c r="AC755">
        <v>1</v>
      </c>
      <c r="AD755">
        <v>3</v>
      </c>
      <c r="AE755" t="s">
        <v>56</v>
      </c>
      <c r="AF755" t="str">
        <f>_xlfn.XLOOKUP(DermAI_Data[[#This Row],[diagnostic]],Diagnosis_lookup!$A$2:$A$7,Diagnosis_lookup!$B$2:$B$7,"Not Found")</f>
        <v>Squamous cell carcinoma</v>
      </c>
    </row>
    <row r="756" spans="1:32" x14ac:dyDescent="0.25">
      <c r="A756" t="s">
        <v>828</v>
      </c>
      <c r="B756">
        <v>59</v>
      </c>
      <c r="C756" t="s">
        <v>51</v>
      </c>
      <c r="D756" t="s">
        <v>32</v>
      </c>
      <c r="E756" t="s">
        <v>33</v>
      </c>
      <c r="F756" t="s">
        <v>34</v>
      </c>
      <c r="G756" t="s">
        <v>34</v>
      </c>
      <c r="H756" t="s">
        <v>33</v>
      </c>
      <c r="I756" t="s">
        <v>33</v>
      </c>
      <c r="J756" t="s">
        <v>33</v>
      </c>
      <c r="K756" t="s">
        <v>33</v>
      </c>
      <c r="L756" t="s">
        <v>52</v>
      </c>
      <c r="M756" t="s">
        <v>52</v>
      </c>
      <c r="N756">
        <v>775</v>
      </c>
      <c r="O756">
        <v>3</v>
      </c>
      <c r="P756" t="s">
        <v>59</v>
      </c>
      <c r="Q756">
        <v>18</v>
      </c>
      <c r="R756">
        <v>18</v>
      </c>
      <c r="S756">
        <v>18</v>
      </c>
      <c r="T756" t="s">
        <v>54</v>
      </c>
      <c r="U756" t="s">
        <v>34</v>
      </c>
      <c r="V756" t="s">
        <v>34</v>
      </c>
      <c r="W756" t="s">
        <v>34</v>
      </c>
      <c r="X756" t="s">
        <v>33</v>
      </c>
      <c r="Y756" t="s">
        <v>34</v>
      </c>
      <c r="Z756" t="s">
        <v>34</v>
      </c>
      <c r="AA756" t="s">
        <v>34</v>
      </c>
      <c r="AB756" t="s">
        <v>55</v>
      </c>
      <c r="AC756">
        <v>1</v>
      </c>
      <c r="AD756">
        <v>18</v>
      </c>
      <c r="AE756" t="s">
        <v>56</v>
      </c>
      <c r="AF756" t="str">
        <f>_xlfn.XLOOKUP(DermAI_Data[[#This Row],[diagnostic]],Diagnosis_lookup!$A$2:$A$7,Diagnosis_lookup!$B$2:$B$7,"Not Found")</f>
        <v>Basal cell carcinoma</v>
      </c>
    </row>
    <row r="757" spans="1:32" x14ac:dyDescent="0.25">
      <c r="A757" t="s">
        <v>829</v>
      </c>
      <c r="B757">
        <v>59</v>
      </c>
      <c r="C757" t="s">
        <v>51</v>
      </c>
      <c r="D757" t="s">
        <v>79</v>
      </c>
      <c r="E757" t="s">
        <v>33</v>
      </c>
      <c r="F757" t="s">
        <v>33</v>
      </c>
      <c r="G757" t="s">
        <v>34</v>
      </c>
      <c r="H757" t="s">
        <v>33</v>
      </c>
      <c r="I757" t="s">
        <v>33</v>
      </c>
      <c r="J757" t="s">
        <v>33</v>
      </c>
      <c r="K757" t="s">
        <v>33</v>
      </c>
      <c r="L757" t="s">
        <v>35</v>
      </c>
      <c r="M757" t="s">
        <v>35</v>
      </c>
      <c r="N757">
        <v>782</v>
      </c>
      <c r="O757">
        <v>3</v>
      </c>
      <c r="P757" t="s">
        <v>252</v>
      </c>
      <c r="Q757">
        <v>11</v>
      </c>
      <c r="R757">
        <v>10</v>
      </c>
      <c r="S757">
        <v>10.5</v>
      </c>
      <c r="T757" t="s">
        <v>54</v>
      </c>
      <c r="U757" t="s">
        <v>33</v>
      </c>
      <c r="V757" t="s">
        <v>33</v>
      </c>
      <c r="W757" t="s">
        <v>33</v>
      </c>
      <c r="X757" t="s">
        <v>33</v>
      </c>
      <c r="Y757" t="s">
        <v>33</v>
      </c>
      <c r="Z757" t="s">
        <v>34</v>
      </c>
      <c r="AA757" t="s">
        <v>34</v>
      </c>
      <c r="AB757" t="s">
        <v>48</v>
      </c>
      <c r="AC757">
        <v>0</v>
      </c>
      <c r="AD757">
        <v>10.5</v>
      </c>
      <c r="AE757" t="s">
        <v>39</v>
      </c>
      <c r="AF757" t="str">
        <f>_xlfn.XLOOKUP(DermAI_Data[[#This Row],[diagnostic]],Diagnosis_lookup!$A$2:$A$7,Diagnosis_lookup!$B$2:$B$7,"Not Found")</f>
        <v>Actinic keratosis</v>
      </c>
    </row>
    <row r="758" spans="1:32" x14ac:dyDescent="0.25">
      <c r="A758" t="s">
        <v>830</v>
      </c>
      <c r="B758">
        <v>39</v>
      </c>
      <c r="C758" t="s">
        <v>58</v>
      </c>
      <c r="D758" t="s">
        <v>79</v>
      </c>
      <c r="E758" t="s">
        <v>33</v>
      </c>
      <c r="F758" t="s">
        <v>33</v>
      </c>
      <c r="G758" t="s">
        <v>34</v>
      </c>
      <c r="H758" t="s">
        <v>34</v>
      </c>
      <c r="I758" t="s">
        <v>34</v>
      </c>
      <c r="J758" t="s">
        <v>33</v>
      </c>
      <c r="K758" t="s">
        <v>33</v>
      </c>
      <c r="L758" t="s">
        <v>35</v>
      </c>
      <c r="M758" t="s">
        <v>35</v>
      </c>
      <c r="N758">
        <v>783</v>
      </c>
      <c r="O758">
        <v>2</v>
      </c>
      <c r="P758" t="s">
        <v>53</v>
      </c>
      <c r="Q758">
        <v>13</v>
      </c>
      <c r="R758">
        <v>10</v>
      </c>
      <c r="S758">
        <v>11.5</v>
      </c>
      <c r="T758" t="s">
        <v>54</v>
      </c>
      <c r="U758" t="s">
        <v>34</v>
      </c>
      <c r="V758" t="s">
        <v>34</v>
      </c>
      <c r="W758" t="s">
        <v>33</v>
      </c>
      <c r="X758" t="s">
        <v>33</v>
      </c>
      <c r="Y758" t="s">
        <v>34</v>
      </c>
      <c r="Z758" t="s">
        <v>33</v>
      </c>
      <c r="AA758" t="s">
        <v>34</v>
      </c>
      <c r="AB758" t="s">
        <v>55</v>
      </c>
      <c r="AC758">
        <v>1</v>
      </c>
      <c r="AD758">
        <v>11.5</v>
      </c>
      <c r="AE758" t="s">
        <v>56</v>
      </c>
      <c r="AF758" t="str">
        <f>_xlfn.XLOOKUP(DermAI_Data[[#This Row],[diagnostic]],Diagnosis_lookup!$A$2:$A$7,Diagnosis_lookup!$B$2:$B$7,"Not Found")</f>
        <v>Basal cell carcinoma</v>
      </c>
    </row>
    <row r="759" spans="1:32" x14ac:dyDescent="0.25">
      <c r="A759" t="s">
        <v>831</v>
      </c>
      <c r="B759">
        <v>67</v>
      </c>
      <c r="C759" t="s">
        <v>41</v>
      </c>
      <c r="D759" t="s">
        <v>32</v>
      </c>
      <c r="E759" t="s">
        <v>34</v>
      </c>
      <c r="F759" t="s">
        <v>33</v>
      </c>
      <c r="G759" t="s">
        <v>33</v>
      </c>
      <c r="H759" t="s">
        <v>34</v>
      </c>
      <c r="I759" t="s">
        <v>33</v>
      </c>
      <c r="J759" t="s">
        <v>34</v>
      </c>
      <c r="K759" t="s">
        <v>34</v>
      </c>
      <c r="L759" t="s">
        <v>35</v>
      </c>
      <c r="M759" t="s">
        <v>35</v>
      </c>
      <c r="N759">
        <v>1554</v>
      </c>
      <c r="O759">
        <v>2</v>
      </c>
      <c r="P759" t="s">
        <v>47</v>
      </c>
      <c r="Q759">
        <v>15</v>
      </c>
      <c r="R759">
        <v>10</v>
      </c>
      <c r="S759">
        <v>12.5</v>
      </c>
      <c r="T759" t="s">
        <v>54</v>
      </c>
      <c r="U759" t="s">
        <v>34</v>
      </c>
      <c r="V759" t="s">
        <v>34</v>
      </c>
      <c r="W759" t="s">
        <v>33</v>
      </c>
      <c r="X759" t="s">
        <v>34</v>
      </c>
      <c r="Y759" t="s">
        <v>34</v>
      </c>
      <c r="Z759" t="s">
        <v>33</v>
      </c>
      <c r="AA759" t="s">
        <v>34</v>
      </c>
      <c r="AB759" t="s">
        <v>55</v>
      </c>
      <c r="AC759">
        <v>1</v>
      </c>
      <c r="AD759">
        <v>12.5</v>
      </c>
      <c r="AE759" t="s">
        <v>56</v>
      </c>
      <c r="AF759" t="str">
        <f>_xlfn.XLOOKUP(DermAI_Data[[#This Row],[diagnostic]],Diagnosis_lookup!$A$2:$A$7,Diagnosis_lookup!$B$2:$B$7,"Not Found")</f>
        <v>Basal cell carcinoma</v>
      </c>
    </row>
    <row r="760" spans="1:32" x14ac:dyDescent="0.25">
      <c r="A760" t="s">
        <v>832</v>
      </c>
      <c r="B760">
        <v>57</v>
      </c>
      <c r="C760" t="s">
        <v>51</v>
      </c>
      <c r="D760" t="s">
        <v>32</v>
      </c>
      <c r="E760" t="s">
        <v>33</v>
      </c>
      <c r="F760" t="s">
        <v>33</v>
      </c>
      <c r="G760" t="s">
        <v>34</v>
      </c>
      <c r="H760" t="s">
        <v>33</v>
      </c>
      <c r="I760" t="s">
        <v>34</v>
      </c>
      <c r="J760" t="s">
        <v>33</v>
      </c>
      <c r="K760" t="s">
        <v>33</v>
      </c>
      <c r="L760" t="s">
        <v>560</v>
      </c>
      <c r="M760" t="s">
        <v>105</v>
      </c>
      <c r="N760">
        <v>786</v>
      </c>
      <c r="O760">
        <v>2</v>
      </c>
      <c r="P760" t="s">
        <v>59</v>
      </c>
      <c r="Q760">
        <v>23</v>
      </c>
      <c r="R760">
        <v>20</v>
      </c>
      <c r="S760">
        <v>21.5</v>
      </c>
      <c r="T760" t="s">
        <v>54</v>
      </c>
      <c r="U760" t="s">
        <v>34</v>
      </c>
      <c r="V760" t="s">
        <v>34</v>
      </c>
      <c r="W760" t="s">
        <v>33</v>
      </c>
      <c r="X760" t="s">
        <v>33</v>
      </c>
      <c r="Y760" t="s">
        <v>34</v>
      </c>
      <c r="Z760" t="s">
        <v>33</v>
      </c>
      <c r="AA760" t="s">
        <v>34</v>
      </c>
      <c r="AB760" t="s">
        <v>224</v>
      </c>
      <c r="AC760">
        <v>1</v>
      </c>
      <c r="AD760">
        <v>21.5</v>
      </c>
      <c r="AE760" t="s">
        <v>56</v>
      </c>
      <c r="AF760" t="str">
        <f>_xlfn.XLOOKUP(DermAI_Data[[#This Row],[diagnostic]],Diagnosis_lookup!$A$2:$A$7,Diagnosis_lookup!$B$2:$B$7,"Not Found")</f>
        <v>Squamous cell carcinoma</v>
      </c>
    </row>
    <row r="761" spans="1:32" x14ac:dyDescent="0.25">
      <c r="A761" t="s">
        <v>833</v>
      </c>
      <c r="B761">
        <v>51</v>
      </c>
      <c r="C761" t="s">
        <v>51</v>
      </c>
      <c r="D761" t="s">
        <v>79</v>
      </c>
      <c r="E761" t="s">
        <v>33</v>
      </c>
      <c r="F761" t="s">
        <v>33</v>
      </c>
      <c r="G761" t="s">
        <v>33</v>
      </c>
      <c r="H761" t="s">
        <v>34</v>
      </c>
      <c r="I761" t="s">
        <v>33</v>
      </c>
      <c r="J761" t="s">
        <v>33</v>
      </c>
      <c r="K761" t="s">
        <v>33</v>
      </c>
      <c r="L761" t="s">
        <v>105</v>
      </c>
      <c r="M761" t="s">
        <v>105</v>
      </c>
      <c r="N761">
        <v>1590</v>
      </c>
      <c r="O761">
        <v>1</v>
      </c>
      <c r="P761" t="s">
        <v>59</v>
      </c>
      <c r="Q761">
        <v>12</v>
      </c>
      <c r="R761">
        <v>8</v>
      </c>
      <c r="S761">
        <v>10</v>
      </c>
      <c r="T761" t="s">
        <v>37</v>
      </c>
      <c r="U761" t="s">
        <v>33</v>
      </c>
      <c r="V761" t="s">
        <v>33</v>
      </c>
      <c r="W761" t="s">
        <v>33</v>
      </c>
      <c r="X761" t="s">
        <v>33</v>
      </c>
      <c r="Y761" t="s">
        <v>33</v>
      </c>
      <c r="Z761" t="s">
        <v>33</v>
      </c>
      <c r="AA761" t="s">
        <v>34</v>
      </c>
      <c r="AB761" t="s">
        <v>55</v>
      </c>
      <c r="AC761">
        <v>1</v>
      </c>
      <c r="AD761">
        <v>10</v>
      </c>
      <c r="AE761" t="s">
        <v>56</v>
      </c>
      <c r="AF761" t="str">
        <f>_xlfn.XLOOKUP(DermAI_Data[[#This Row],[diagnostic]],Diagnosis_lookup!$A$2:$A$7,Diagnosis_lookup!$B$2:$B$7,"Not Found")</f>
        <v>Basal cell carcinoma</v>
      </c>
    </row>
    <row r="762" spans="1:32" x14ac:dyDescent="0.25">
      <c r="A762" t="s">
        <v>834</v>
      </c>
      <c r="B762">
        <v>58</v>
      </c>
      <c r="C762" t="s">
        <v>51</v>
      </c>
      <c r="D762" t="s">
        <v>79</v>
      </c>
      <c r="E762" t="s">
        <v>33</v>
      </c>
      <c r="F762" t="s">
        <v>33</v>
      </c>
      <c r="G762" t="s">
        <v>34</v>
      </c>
      <c r="H762" t="s">
        <v>34</v>
      </c>
      <c r="I762" t="s">
        <v>34</v>
      </c>
      <c r="J762" t="s">
        <v>33</v>
      </c>
      <c r="K762" t="s">
        <v>33</v>
      </c>
      <c r="L762" t="s">
        <v>35</v>
      </c>
      <c r="M762" t="s">
        <v>52</v>
      </c>
      <c r="N762">
        <v>2600</v>
      </c>
      <c r="O762">
        <v>2</v>
      </c>
      <c r="P762" t="s">
        <v>81</v>
      </c>
      <c r="Q762">
        <v>6</v>
      </c>
      <c r="R762">
        <v>5</v>
      </c>
      <c r="S762">
        <v>5.5</v>
      </c>
      <c r="T762" t="s">
        <v>37</v>
      </c>
      <c r="U762" t="s">
        <v>34</v>
      </c>
      <c r="V762" t="s">
        <v>34</v>
      </c>
      <c r="W762" t="s">
        <v>33</v>
      </c>
      <c r="X762" t="s">
        <v>33</v>
      </c>
      <c r="Y762" t="s">
        <v>33</v>
      </c>
      <c r="Z762" t="s">
        <v>33</v>
      </c>
      <c r="AA762" t="s">
        <v>33</v>
      </c>
      <c r="AB762" t="s">
        <v>48</v>
      </c>
      <c r="AC762">
        <v>0</v>
      </c>
      <c r="AD762">
        <v>5.5</v>
      </c>
      <c r="AE762" t="s">
        <v>39</v>
      </c>
      <c r="AF762" t="str">
        <f>_xlfn.XLOOKUP(DermAI_Data[[#This Row],[diagnostic]],Diagnosis_lookup!$A$2:$A$7,Diagnosis_lookup!$B$2:$B$7,"Not Found")</f>
        <v>Actinic keratosis</v>
      </c>
    </row>
    <row r="763" spans="1:32" x14ac:dyDescent="0.25">
      <c r="A763" t="s">
        <v>835</v>
      </c>
      <c r="B763">
        <v>43</v>
      </c>
      <c r="C763" t="s">
        <v>58</v>
      </c>
      <c r="D763" t="s">
        <v>32</v>
      </c>
      <c r="E763" t="s">
        <v>33</v>
      </c>
      <c r="F763" t="s">
        <v>34</v>
      </c>
      <c r="G763" t="s">
        <v>34</v>
      </c>
      <c r="H763" t="s">
        <v>34</v>
      </c>
      <c r="I763" t="s">
        <v>34</v>
      </c>
      <c r="J763" t="s">
        <v>33</v>
      </c>
      <c r="K763" t="s">
        <v>33</v>
      </c>
      <c r="L763" t="s">
        <v>537</v>
      </c>
      <c r="M763" t="s">
        <v>537</v>
      </c>
      <c r="N763">
        <v>790</v>
      </c>
      <c r="O763">
        <v>3</v>
      </c>
      <c r="P763" t="s">
        <v>36</v>
      </c>
      <c r="Q763">
        <v>4</v>
      </c>
      <c r="R763">
        <v>4</v>
      </c>
      <c r="S763">
        <v>4</v>
      </c>
      <c r="T763" t="s">
        <v>44</v>
      </c>
      <c r="U763" t="s">
        <v>34</v>
      </c>
      <c r="V763" t="s">
        <v>34</v>
      </c>
      <c r="W763" t="s">
        <v>33</v>
      </c>
      <c r="X763" t="s">
        <v>33</v>
      </c>
      <c r="Y763" t="s">
        <v>33</v>
      </c>
      <c r="Z763" t="s">
        <v>34</v>
      </c>
      <c r="AA763" t="s">
        <v>34</v>
      </c>
      <c r="AB763" t="s">
        <v>224</v>
      </c>
      <c r="AC763">
        <v>1</v>
      </c>
      <c r="AD763">
        <v>4</v>
      </c>
      <c r="AE763" t="s">
        <v>56</v>
      </c>
      <c r="AF763" t="str">
        <f>_xlfn.XLOOKUP(DermAI_Data[[#This Row],[diagnostic]],Diagnosis_lookup!$A$2:$A$7,Diagnosis_lookup!$B$2:$B$7,"Not Found")</f>
        <v>Squamous cell carcinoma</v>
      </c>
    </row>
    <row r="764" spans="1:32" x14ac:dyDescent="0.25">
      <c r="A764" t="s">
        <v>836</v>
      </c>
      <c r="B764">
        <v>48</v>
      </c>
      <c r="C764" t="s">
        <v>51</v>
      </c>
      <c r="D764" t="s">
        <v>32</v>
      </c>
      <c r="E764" t="s">
        <v>33</v>
      </c>
      <c r="F764" t="s">
        <v>34</v>
      </c>
      <c r="G764" t="s">
        <v>34</v>
      </c>
      <c r="H764" t="s">
        <v>34</v>
      </c>
      <c r="I764" t="s">
        <v>34</v>
      </c>
      <c r="J764" t="s">
        <v>33</v>
      </c>
      <c r="K764" t="s">
        <v>33</v>
      </c>
      <c r="L764" t="s">
        <v>105</v>
      </c>
      <c r="M764" t="s">
        <v>105</v>
      </c>
      <c r="N764">
        <v>792</v>
      </c>
      <c r="O764">
        <v>3</v>
      </c>
      <c r="P764" t="s">
        <v>36</v>
      </c>
      <c r="Q764">
        <v>7</v>
      </c>
      <c r="R764">
        <v>5</v>
      </c>
      <c r="S764">
        <v>6</v>
      </c>
      <c r="T764" t="s">
        <v>37</v>
      </c>
      <c r="U764" t="s">
        <v>34</v>
      </c>
      <c r="V764" t="s">
        <v>34</v>
      </c>
      <c r="W764" t="s">
        <v>33</v>
      </c>
      <c r="X764" t="s">
        <v>34</v>
      </c>
      <c r="Y764" t="s">
        <v>33</v>
      </c>
      <c r="Z764" t="s">
        <v>34</v>
      </c>
      <c r="AA764" t="s">
        <v>34</v>
      </c>
      <c r="AB764" t="s">
        <v>55</v>
      </c>
      <c r="AC764">
        <v>1</v>
      </c>
      <c r="AD764">
        <v>6</v>
      </c>
      <c r="AE764" t="s">
        <v>56</v>
      </c>
      <c r="AF764" t="str">
        <f>_xlfn.XLOOKUP(DermAI_Data[[#This Row],[diagnostic]],Diagnosis_lookup!$A$2:$A$7,Diagnosis_lookup!$B$2:$B$7,"Not Found")</f>
        <v>Basal cell carcinoma</v>
      </c>
    </row>
    <row r="765" spans="1:32" x14ac:dyDescent="0.25">
      <c r="A765" t="s">
        <v>837</v>
      </c>
      <c r="B765">
        <v>57</v>
      </c>
      <c r="C765" t="s">
        <v>51</v>
      </c>
      <c r="D765" t="s">
        <v>79</v>
      </c>
      <c r="E765" t="s">
        <v>33</v>
      </c>
      <c r="F765" t="s">
        <v>33</v>
      </c>
      <c r="G765" t="s">
        <v>33</v>
      </c>
      <c r="H765" t="s">
        <v>33</v>
      </c>
      <c r="I765" t="s">
        <v>34</v>
      </c>
      <c r="J765" t="s">
        <v>34</v>
      </c>
      <c r="K765" t="s">
        <v>34</v>
      </c>
      <c r="L765" t="s">
        <v>560</v>
      </c>
      <c r="M765" t="s">
        <v>560</v>
      </c>
      <c r="N765">
        <v>793</v>
      </c>
      <c r="O765">
        <v>3</v>
      </c>
      <c r="P765" t="s">
        <v>53</v>
      </c>
      <c r="Q765">
        <v>7</v>
      </c>
      <c r="R765">
        <v>5</v>
      </c>
      <c r="S765">
        <v>6</v>
      </c>
      <c r="T765" t="s">
        <v>37</v>
      </c>
      <c r="U765" t="s">
        <v>34</v>
      </c>
      <c r="V765" t="s">
        <v>33</v>
      </c>
      <c r="W765" t="s">
        <v>33</v>
      </c>
      <c r="X765" t="s">
        <v>33</v>
      </c>
      <c r="Y765" t="s">
        <v>34</v>
      </c>
      <c r="Z765" t="s">
        <v>34</v>
      </c>
      <c r="AA765" t="s">
        <v>34</v>
      </c>
      <c r="AB765" t="s">
        <v>48</v>
      </c>
      <c r="AC765">
        <v>0</v>
      </c>
      <c r="AD765">
        <v>6</v>
      </c>
      <c r="AE765" t="s">
        <v>39</v>
      </c>
      <c r="AF765" t="str">
        <f>_xlfn.XLOOKUP(DermAI_Data[[#This Row],[diagnostic]],Diagnosis_lookup!$A$2:$A$7,Diagnosis_lookup!$B$2:$B$7,"Not Found")</f>
        <v>Actinic keratosis</v>
      </c>
    </row>
    <row r="766" spans="1:32" x14ac:dyDescent="0.25">
      <c r="A766" t="s">
        <v>838</v>
      </c>
      <c r="B766">
        <v>75</v>
      </c>
      <c r="C766" t="s">
        <v>41</v>
      </c>
      <c r="D766" t="s">
        <v>32</v>
      </c>
      <c r="E766" t="s">
        <v>33</v>
      </c>
      <c r="F766" t="s">
        <v>34</v>
      </c>
      <c r="G766" t="s">
        <v>33</v>
      </c>
      <c r="H766" t="s">
        <v>34</v>
      </c>
      <c r="I766" t="s">
        <v>34</v>
      </c>
      <c r="J766" t="s">
        <v>34</v>
      </c>
      <c r="K766" t="s">
        <v>34</v>
      </c>
      <c r="L766" t="s">
        <v>818</v>
      </c>
      <c r="M766" t="s">
        <v>105</v>
      </c>
      <c r="N766">
        <v>1562</v>
      </c>
      <c r="O766">
        <v>2</v>
      </c>
      <c r="P766" t="s">
        <v>63</v>
      </c>
      <c r="Q766">
        <v>8</v>
      </c>
      <c r="R766">
        <v>7</v>
      </c>
      <c r="S766">
        <v>7.5</v>
      </c>
      <c r="T766" t="s">
        <v>37</v>
      </c>
      <c r="U766" t="s">
        <v>34</v>
      </c>
      <c r="V766" t="s">
        <v>33</v>
      </c>
      <c r="W766" t="s">
        <v>33</v>
      </c>
      <c r="X766" t="s">
        <v>33</v>
      </c>
      <c r="Y766" t="s">
        <v>33</v>
      </c>
      <c r="Z766" t="s">
        <v>34</v>
      </c>
      <c r="AA766" t="s">
        <v>34</v>
      </c>
      <c r="AB766" t="s">
        <v>55</v>
      </c>
      <c r="AC766">
        <v>1</v>
      </c>
      <c r="AD766">
        <v>7.5</v>
      </c>
      <c r="AE766" t="s">
        <v>56</v>
      </c>
      <c r="AF766" t="str">
        <f>_xlfn.XLOOKUP(DermAI_Data[[#This Row],[diagnostic]],Diagnosis_lookup!$A$2:$A$7,Diagnosis_lookup!$B$2:$B$7,"Not Found")</f>
        <v>Basal cell carcinoma</v>
      </c>
    </row>
    <row r="767" spans="1:32" x14ac:dyDescent="0.25">
      <c r="A767" t="s">
        <v>839</v>
      </c>
      <c r="B767">
        <v>76</v>
      </c>
      <c r="C767" t="s">
        <v>41</v>
      </c>
      <c r="D767" t="s">
        <v>79</v>
      </c>
      <c r="E767" t="s">
        <v>33</v>
      </c>
      <c r="F767" t="s">
        <v>34</v>
      </c>
      <c r="G767" t="s">
        <v>33</v>
      </c>
      <c r="H767" t="s">
        <v>33</v>
      </c>
      <c r="I767" t="s">
        <v>33</v>
      </c>
      <c r="J767" t="s">
        <v>33</v>
      </c>
      <c r="K767" t="s">
        <v>33</v>
      </c>
      <c r="L767" t="s">
        <v>615</v>
      </c>
      <c r="M767" t="s">
        <v>105</v>
      </c>
      <c r="N767">
        <v>796</v>
      </c>
      <c r="O767">
        <v>2</v>
      </c>
      <c r="P767" t="s">
        <v>36</v>
      </c>
      <c r="Q767">
        <v>7</v>
      </c>
      <c r="R767">
        <v>6</v>
      </c>
      <c r="S767">
        <v>6.5</v>
      </c>
      <c r="T767" t="s">
        <v>37</v>
      </c>
      <c r="U767" t="s">
        <v>33</v>
      </c>
      <c r="V767" t="s">
        <v>34</v>
      </c>
      <c r="W767" t="s">
        <v>33</v>
      </c>
      <c r="X767" t="s">
        <v>33</v>
      </c>
      <c r="Y767" t="s">
        <v>33</v>
      </c>
      <c r="Z767" t="s">
        <v>34</v>
      </c>
      <c r="AA767" t="s">
        <v>34</v>
      </c>
      <c r="AB767" t="s">
        <v>55</v>
      </c>
      <c r="AC767">
        <v>1</v>
      </c>
      <c r="AD767">
        <v>6.5</v>
      </c>
      <c r="AE767" t="s">
        <v>56</v>
      </c>
      <c r="AF767" t="str">
        <f>_xlfn.XLOOKUP(DermAI_Data[[#This Row],[diagnostic]],Diagnosis_lookup!$A$2:$A$7,Diagnosis_lookup!$B$2:$B$7,"Not Found")</f>
        <v>Basal cell carcinoma</v>
      </c>
    </row>
    <row r="768" spans="1:32" x14ac:dyDescent="0.25">
      <c r="A768" t="s">
        <v>840</v>
      </c>
      <c r="B768">
        <v>59</v>
      </c>
      <c r="C768" t="s">
        <v>51</v>
      </c>
      <c r="D768" t="s">
        <v>32</v>
      </c>
      <c r="E768" t="s">
        <v>33</v>
      </c>
      <c r="F768" t="s">
        <v>34</v>
      </c>
      <c r="G768" t="s">
        <v>34</v>
      </c>
      <c r="H768" t="s">
        <v>34</v>
      </c>
      <c r="I768" t="s">
        <v>33</v>
      </c>
      <c r="J768" t="s">
        <v>33</v>
      </c>
      <c r="K768" t="s">
        <v>33</v>
      </c>
      <c r="L768" t="s">
        <v>52</v>
      </c>
      <c r="M768" t="s">
        <v>52</v>
      </c>
      <c r="N768">
        <v>798</v>
      </c>
      <c r="O768">
        <v>3</v>
      </c>
      <c r="P768" t="s">
        <v>47</v>
      </c>
      <c r="Q768">
        <v>18</v>
      </c>
      <c r="R768">
        <v>16</v>
      </c>
      <c r="S768">
        <v>17</v>
      </c>
      <c r="T768" t="s">
        <v>54</v>
      </c>
      <c r="U768" t="s">
        <v>34</v>
      </c>
      <c r="V768" t="s">
        <v>34</v>
      </c>
      <c r="W768" t="s">
        <v>33</v>
      </c>
      <c r="X768" t="s">
        <v>33</v>
      </c>
      <c r="Y768" t="s">
        <v>33</v>
      </c>
      <c r="Z768" t="s">
        <v>33</v>
      </c>
      <c r="AA768" t="s">
        <v>34</v>
      </c>
      <c r="AB768" t="s">
        <v>224</v>
      </c>
      <c r="AC768">
        <v>1</v>
      </c>
      <c r="AD768">
        <v>17</v>
      </c>
      <c r="AE768" t="s">
        <v>56</v>
      </c>
      <c r="AF768" t="str">
        <f>_xlfn.XLOOKUP(DermAI_Data[[#This Row],[diagnostic]],Diagnosis_lookup!$A$2:$A$7,Diagnosis_lookup!$B$2:$B$7,"Not Found")</f>
        <v>Squamous cell carcinoma</v>
      </c>
    </row>
    <row r="769" spans="1:32" x14ac:dyDescent="0.25">
      <c r="A769" t="s">
        <v>841</v>
      </c>
      <c r="B769">
        <v>43</v>
      </c>
      <c r="C769" t="s">
        <v>58</v>
      </c>
      <c r="D769" t="s">
        <v>79</v>
      </c>
      <c r="E769" t="s">
        <v>33</v>
      </c>
      <c r="F769" t="s">
        <v>33</v>
      </c>
      <c r="G769" t="s">
        <v>33</v>
      </c>
      <c r="H769" t="s">
        <v>34</v>
      </c>
      <c r="I769" t="s">
        <v>33</v>
      </c>
      <c r="J769" t="s">
        <v>33</v>
      </c>
      <c r="K769" t="s">
        <v>33</v>
      </c>
      <c r="L769" t="s">
        <v>52</v>
      </c>
      <c r="M769" t="s">
        <v>52</v>
      </c>
      <c r="N769">
        <v>1026</v>
      </c>
      <c r="O769">
        <v>1</v>
      </c>
      <c r="P769" t="s">
        <v>59</v>
      </c>
      <c r="Q769">
        <v>11</v>
      </c>
      <c r="R769">
        <v>8</v>
      </c>
      <c r="S769">
        <v>9.5</v>
      </c>
      <c r="T769" t="s">
        <v>37</v>
      </c>
      <c r="U769" t="s">
        <v>34</v>
      </c>
      <c r="V769" t="s">
        <v>33</v>
      </c>
      <c r="W769" t="s">
        <v>33</v>
      </c>
      <c r="X769" t="s">
        <v>33</v>
      </c>
      <c r="Y769" t="s">
        <v>33</v>
      </c>
      <c r="Z769" t="s">
        <v>34</v>
      </c>
      <c r="AA769" t="s">
        <v>34</v>
      </c>
      <c r="AB769" t="s">
        <v>55</v>
      </c>
      <c r="AC769">
        <v>1</v>
      </c>
      <c r="AD769">
        <v>9.5</v>
      </c>
      <c r="AE769" t="s">
        <v>56</v>
      </c>
      <c r="AF769" t="str">
        <f>_xlfn.XLOOKUP(DermAI_Data[[#This Row],[diagnostic]],Diagnosis_lookup!$A$2:$A$7,Diagnosis_lookup!$B$2:$B$7,"Not Found")</f>
        <v>Basal cell carcinoma</v>
      </c>
    </row>
    <row r="770" spans="1:32" x14ac:dyDescent="0.25">
      <c r="A770" t="s">
        <v>842</v>
      </c>
      <c r="B770">
        <v>80</v>
      </c>
      <c r="C770" t="s">
        <v>41</v>
      </c>
      <c r="D770" t="s">
        <v>79</v>
      </c>
      <c r="E770" t="s">
        <v>33</v>
      </c>
      <c r="F770" t="s">
        <v>33</v>
      </c>
      <c r="G770" t="s">
        <v>33</v>
      </c>
      <c r="H770" t="s">
        <v>33</v>
      </c>
      <c r="I770" t="s">
        <v>33</v>
      </c>
      <c r="J770" t="s">
        <v>34</v>
      </c>
      <c r="K770" t="s">
        <v>34</v>
      </c>
      <c r="L770" t="s">
        <v>105</v>
      </c>
      <c r="M770" t="s">
        <v>105</v>
      </c>
      <c r="N770">
        <v>4594</v>
      </c>
      <c r="O770">
        <v>3</v>
      </c>
      <c r="P770" t="s">
        <v>47</v>
      </c>
      <c r="Q770">
        <v>5</v>
      </c>
      <c r="R770">
        <v>4</v>
      </c>
      <c r="S770">
        <v>4.5</v>
      </c>
      <c r="T770" t="s">
        <v>44</v>
      </c>
      <c r="U770" t="s">
        <v>34</v>
      </c>
      <c r="V770" t="s">
        <v>33</v>
      </c>
      <c r="W770" t="s">
        <v>34</v>
      </c>
      <c r="X770" t="s">
        <v>33</v>
      </c>
      <c r="Y770" t="s">
        <v>33</v>
      </c>
      <c r="Z770" t="s">
        <v>33</v>
      </c>
      <c r="AA770" t="s">
        <v>33</v>
      </c>
      <c r="AB770" t="s">
        <v>48</v>
      </c>
      <c r="AC770">
        <v>0</v>
      </c>
      <c r="AD770">
        <v>4.5</v>
      </c>
      <c r="AE770" t="s">
        <v>39</v>
      </c>
      <c r="AF770" t="str">
        <f>_xlfn.XLOOKUP(DermAI_Data[[#This Row],[diagnostic]],Diagnosis_lookup!$A$2:$A$7,Diagnosis_lookup!$B$2:$B$7,"Not Found")</f>
        <v>Actinic keratosis</v>
      </c>
    </row>
    <row r="771" spans="1:32" x14ac:dyDescent="0.25">
      <c r="A771" t="s">
        <v>843</v>
      </c>
      <c r="B771">
        <v>66</v>
      </c>
      <c r="C771" t="s">
        <v>41</v>
      </c>
      <c r="D771" t="s">
        <v>79</v>
      </c>
      <c r="E771" t="s">
        <v>33</v>
      </c>
      <c r="F771" t="s">
        <v>33</v>
      </c>
      <c r="G771" t="s">
        <v>33</v>
      </c>
      <c r="H771" t="s">
        <v>34</v>
      </c>
      <c r="I771" t="s">
        <v>34</v>
      </c>
      <c r="J771" t="s">
        <v>33</v>
      </c>
      <c r="K771" t="s">
        <v>33</v>
      </c>
      <c r="L771" t="s">
        <v>52</v>
      </c>
      <c r="M771" t="s">
        <v>52</v>
      </c>
      <c r="N771">
        <v>805</v>
      </c>
      <c r="O771">
        <v>2</v>
      </c>
      <c r="P771" t="s">
        <v>66</v>
      </c>
      <c r="Q771">
        <v>6</v>
      </c>
      <c r="R771">
        <v>6</v>
      </c>
      <c r="S771">
        <v>6</v>
      </c>
      <c r="T771" t="s">
        <v>37</v>
      </c>
      <c r="U771" t="s">
        <v>34</v>
      </c>
      <c r="V771" t="s">
        <v>33</v>
      </c>
      <c r="W771" t="s">
        <v>33</v>
      </c>
      <c r="X771" t="s">
        <v>33</v>
      </c>
      <c r="Y771" t="s">
        <v>33</v>
      </c>
      <c r="Z771" t="s">
        <v>34</v>
      </c>
      <c r="AA771" t="s">
        <v>34</v>
      </c>
      <c r="AB771" t="s">
        <v>48</v>
      </c>
      <c r="AC771">
        <v>0</v>
      </c>
      <c r="AD771">
        <v>6</v>
      </c>
      <c r="AE771" t="s">
        <v>39</v>
      </c>
      <c r="AF771" t="str">
        <f>_xlfn.XLOOKUP(DermAI_Data[[#This Row],[diagnostic]],Diagnosis_lookup!$A$2:$A$7,Diagnosis_lookup!$B$2:$B$7,"Not Found")</f>
        <v>Actinic keratosis</v>
      </c>
    </row>
    <row r="772" spans="1:32" x14ac:dyDescent="0.25">
      <c r="A772" t="s">
        <v>844</v>
      </c>
      <c r="B772">
        <v>62</v>
      </c>
      <c r="C772" t="s">
        <v>41</v>
      </c>
      <c r="D772" t="s">
        <v>32</v>
      </c>
      <c r="E772" t="s">
        <v>33</v>
      </c>
      <c r="F772" t="s">
        <v>33</v>
      </c>
      <c r="G772" t="s">
        <v>34</v>
      </c>
      <c r="H772" t="s">
        <v>34</v>
      </c>
      <c r="I772" t="s">
        <v>33</v>
      </c>
      <c r="J772" t="s">
        <v>33</v>
      </c>
      <c r="K772" t="s">
        <v>33</v>
      </c>
      <c r="L772" t="s">
        <v>52</v>
      </c>
      <c r="M772" t="s">
        <v>376</v>
      </c>
      <c r="N772">
        <v>808</v>
      </c>
      <c r="O772">
        <v>3</v>
      </c>
      <c r="P772" t="s">
        <v>81</v>
      </c>
      <c r="Q772">
        <v>10</v>
      </c>
      <c r="R772">
        <v>9</v>
      </c>
      <c r="S772">
        <v>9.5</v>
      </c>
      <c r="T772" t="s">
        <v>37</v>
      </c>
      <c r="U772" t="s">
        <v>34</v>
      </c>
      <c r="V772" t="s">
        <v>34</v>
      </c>
      <c r="W772" t="s">
        <v>33</v>
      </c>
      <c r="X772" t="s">
        <v>33</v>
      </c>
      <c r="Y772" t="s">
        <v>34</v>
      </c>
      <c r="Z772" t="s">
        <v>34</v>
      </c>
      <c r="AA772" t="s">
        <v>34</v>
      </c>
      <c r="AB772" t="s">
        <v>55</v>
      </c>
      <c r="AC772">
        <v>1</v>
      </c>
      <c r="AD772">
        <v>9.5</v>
      </c>
      <c r="AE772" t="s">
        <v>56</v>
      </c>
      <c r="AF772" t="str">
        <f>_xlfn.XLOOKUP(DermAI_Data[[#This Row],[diagnostic]],Diagnosis_lookup!$A$2:$A$7,Diagnosis_lookup!$B$2:$B$7,"Not Found")</f>
        <v>Basal cell carcinoma</v>
      </c>
    </row>
    <row r="773" spans="1:32" x14ac:dyDescent="0.25">
      <c r="A773" t="s">
        <v>845</v>
      </c>
      <c r="B773">
        <v>62</v>
      </c>
      <c r="C773" t="s">
        <v>41</v>
      </c>
      <c r="D773" t="s">
        <v>32</v>
      </c>
      <c r="E773" t="s">
        <v>33</v>
      </c>
      <c r="F773" t="s">
        <v>34</v>
      </c>
      <c r="G773" t="s">
        <v>34</v>
      </c>
      <c r="H773" t="s">
        <v>34</v>
      </c>
      <c r="I773" t="s">
        <v>33</v>
      </c>
      <c r="J773" t="s">
        <v>34</v>
      </c>
      <c r="K773" t="s">
        <v>34</v>
      </c>
      <c r="L773" t="s">
        <v>35</v>
      </c>
      <c r="M773" t="s">
        <v>35</v>
      </c>
      <c r="N773">
        <v>811</v>
      </c>
      <c r="O773">
        <v>2</v>
      </c>
      <c r="P773" t="s">
        <v>47</v>
      </c>
      <c r="Q773">
        <v>8</v>
      </c>
      <c r="R773">
        <v>7</v>
      </c>
      <c r="S773">
        <v>7.5</v>
      </c>
      <c r="T773" t="s">
        <v>37</v>
      </c>
      <c r="U773" t="s">
        <v>33</v>
      </c>
      <c r="V773" t="s">
        <v>33</v>
      </c>
      <c r="W773" t="s">
        <v>33</v>
      </c>
      <c r="X773" t="s">
        <v>33</v>
      </c>
      <c r="Y773" t="s">
        <v>33</v>
      </c>
      <c r="Z773" t="s">
        <v>34</v>
      </c>
      <c r="AA773" t="s">
        <v>34</v>
      </c>
      <c r="AB773" t="s">
        <v>48</v>
      </c>
      <c r="AC773">
        <v>0</v>
      </c>
      <c r="AD773">
        <v>7.5</v>
      </c>
      <c r="AE773" t="s">
        <v>39</v>
      </c>
      <c r="AF773" t="str">
        <f>_xlfn.XLOOKUP(DermAI_Data[[#This Row],[diagnostic]],Diagnosis_lookup!$A$2:$A$7,Diagnosis_lookup!$B$2:$B$7,"Not Found")</f>
        <v>Actinic keratosis</v>
      </c>
    </row>
    <row r="774" spans="1:32" x14ac:dyDescent="0.25">
      <c r="A774" t="s">
        <v>846</v>
      </c>
      <c r="B774">
        <v>46</v>
      </c>
      <c r="C774" t="s">
        <v>51</v>
      </c>
      <c r="D774" t="s">
        <v>79</v>
      </c>
      <c r="E774" t="s">
        <v>33</v>
      </c>
      <c r="F774" t="s">
        <v>33</v>
      </c>
      <c r="G774" t="s">
        <v>34</v>
      </c>
      <c r="H774" t="s">
        <v>33</v>
      </c>
      <c r="I774" t="s">
        <v>34</v>
      </c>
      <c r="J774" t="s">
        <v>33</v>
      </c>
      <c r="K774" t="s">
        <v>33</v>
      </c>
      <c r="L774" t="s">
        <v>105</v>
      </c>
      <c r="M774" t="s">
        <v>105</v>
      </c>
      <c r="N774">
        <v>812</v>
      </c>
      <c r="O774">
        <v>3</v>
      </c>
      <c r="P774" t="s">
        <v>68</v>
      </c>
      <c r="Q774">
        <v>4</v>
      </c>
      <c r="R774">
        <v>3</v>
      </c>
      <c r="S774">
        <v>3.5</v>
      </c>
      <c r="T774" t="s">
        <v>44</v>
      </c>
      <c r="U774" t="s">
        <v>33</v>
      </c>
      <c r="V774" t="s">
        <v>34</v>
      </c>
      <c r="W774" t="s">
        <v>33</v>
      </c>
      <c r="X774" t="s">
        <v>33</v>
      </c>
      <c r="Y774" t="s">
        <v>33</v>
      </c>
      <c r="Z774" t="s">
        <v>34</v>
      </c>
      <c r="AA774" t="s">
        <v>34</v>
      </c>
      <c r="AB774" t="s">
        <v>55</v>
      </c>
      <c r="AC774">
        <v>1</v>
      </c>
      <c r="AD774">
        <v>3.5</v>
      </c>
      <c r="AE774" t="s">
        <v>56</v>
      </c>
      <c r="AF774" t="str">
        <f>_xlfn.XLOOKUP(DermAI_Data[[#This Row],[diagnostic]],Diagnosis_lookup!$A$2:$A$7,Diagnosis_lookup!$B$2:$B$7,"Not Found")</f>
        <v>Basal cell carcinoma</v>
      </c>
    </row>
    <row r="775" spans="1:32" x14ac:dyDescent="0.25">
      <c r="A775" t="s">
        <v>847</v>
      </c>
      <c r="B775">
        <v>59</v>
      </c>
      <c r="C775" t="s">
        <v>51</v>
      </c>
      <c r="D775" t="s">
        <v>32</v>
      </c>
      <c r="E775" t="s">
        <v>33</v>
      </c>
      <c r="F775" t="s">
        <v>34</v>
      </c>
      <c r="G775" t="s">
        <v>34</v>
      </c>
      <c r="H775" t="s">
        <v>34</v>
      </c>
      <c r="I775" t="s">
        <v>34</v>
      </c>
      <c r="J775" t="s">
        <v>33</v>
      </c>
      <c r="K775" t="s">
        <v>33</v>
      </c>
      <c r="L775" t="s">
        <v>35</v>
      </c>
      <c r="M775" t="s">
        <v>35</v>
      </c>
      <c r="N775">
        <v>815</v>
      </c>
      <c r="O775">
        <v>2</v>
      </c>
      <c r="P775" t="s">
        <v>66</v>
      </c>
      <c r="Q775">
        <v>10</v>
      </c>
      <c r="R775">
        <v>8</v>
      </c>
      <c r="S775">
        <v>9</v>
      </c>
      <c r="T775" t="s">
        <v>37</v>
      </c>
      <c r="U775" t="s">
        <v>33</v>
      </c>
      <c r="V775" t="s">
        <v>34</v>
      </c>
      <c r="W775" t="s">
        <v>33</v>
      </c>
      <c r="X775" t="s">
        <v>33</v>
      </c>
      <c r="Y775" t="s">
        <v>33</v>
      </c>
      <c r="Z775" t="s">
        <v>33</v>
      </c>
      <c r="AA775" t="s">
        <v>34</v>
      </c>
      <c r="AB775" t="s">
        <v>45</v>
      </c>
      <c r="AC775">
        <v>0</v>
      </c>
      <c r="AD775">
        <v>9</v>
      </c>
      <c r="AE775" t="s">
        <v>39</v>
      </c>
      <c r="AF775" t="str">
        <f>_xlfn.XLOOKUP(DermAI_Data[[#This Row],[diagnostic]],Diagnosis_lookup!$A$2:$A$7,Diagnosis_lookup!$B$2:$B$7,"Not Found")</f>
        <v>Seborreic keratosis</v>
      </c>
    </row>
    <row r="776" spans="1:32" x14ac:dyDescent="0.25">
      <c r="A776" t="s">
        <v>848</v>
      </c>
      <c r="B776">
        <v>46</v>
      </c>
      <c r="C776" t="s">
        <v>51</v>
      </c>
      <c r="D776" t="s">
        <v>32</v>
      </c>
      <c r="E776" t="s">
        <v>33</v>
      </c>
      <c r="F776" t="s">
        <v>33</v>
      </c>
      <c r="G776" t="s">
        <v>34</v>
      </c>
      <c r="H776" t="s">
        <v>33</v>
      </c>
      <c r="I776" t="s">
        <v>34</v>
      </c>
      <c r="J776" t="s">
        <v>33</v>
      </c>
      <c r="K776" t="s">
        <v>34</v>
      </c>
      <c r="L776" t="s">
        <v>35</v>
      </c>
      <c r="M776" t="s">
        <v>35</v>
      </c>
      <c r="N776">
        <v>818</v>
      </c>
      <c r="O776">
        <v>2</v>
      </c>
      <c r="P776" t="s">
        <v>68</v>
      </c>
      <c r="Q776">
        <v>6</v>
      </c>
      <c r="R776">
        <v>4</v>
      </c>
      <c r="S776">
        <v>5</v>
      </c>
      <c r="T776" t="s">
        <v>37</v>
      </c>
      <c r="U776" t="s">
        <v>34</v>
      </c>
      <c r="V776" t="s">
        <v>33</v>
      </c>
      <c r="W776" t="s">
        <v>34</v>
      </c>
      <c r="X776" t="s">
        <v>34</v>
      </c>
      <c r="Y776" t="s">
        <v>34</v>
      </c>
      <c r="Z776" t="s">
        <v>33</v>
      </c>
      <c r="AA776" t="s">
        <v>34</v>
      </c>
      <c r="AB776" t="s">
        <v>48</v>
      </c>
      <c r="AC776">
        <v>0</v>
      </c>
      <c r="AD776">
        <v>5</v>
      </c>
      <c r="AE776" t="s">
        <v>39</v>
      </c>
      <c r="AF776" t="str">
        <f>_xlfn.XLOOKUP(DermAI_Data[[#This Row],[diagnostic]],Diagnosis_lookup!$A$2:$A$7,Diagnosis_lookup!$B$2:$B$7,"Not Found")</f>
        <v>Actinic keratosis</v>
      </c>
    </row>
    <row r="777" spans="1:32" x14ac:dyDescent="0.25">
      <c r="A777" t="s">
        <v>849</v>
      </c>
      <c r="B777">
        <v>58</v>
      </c>
      <c r="C777" t="s">
        <v>51</v>
      </c>
      <c r="D777" t="s">
        <v>32</v>
      </c>
      <c r="E777" t="s">
        <v>33</v>
      </c>
      <c r="F777" t="s">
        <v>34</v>
      </c>
      <c r="G777" t="s">
        <v>33</v>
      </c>
      <c r="H777" t="s">
        <v>34</v>
      </c>
      <c r="I777" t="s">
        <v>34</v>
      </c>
      <c r="J777" t="s">
        <v>34</v>
      </c>
      <c r="K777" t="s">
        <v>34</v>
      </c>
      <c r="L777" t="s">
        <v>105</v>
      </c>
      <c r="M777" t="s">
        <v>35</v>
      </c>
      <c r="N777">
        <v>819</v>
      </c>
      <c r="O777">
        <v>2</v>
      </c>
      <c r="P777" t="s">
        <v>81</v>
      </c>
      <c r="Q777">
        <v>13</v>
      </c>
      <c r="R777">
        <v>10</v>
      </c>
      <c r="S777">
        <v>11.5</v>
      </c>
      <c r="T777" t="s">
        <v>54</v>
      </c>
      <c r="U777" t="s">
        <v>34</v>
      </c>
      <c r="V777" t="s">
        <v>33</v>
      </c>
      <c r="W777" t="s">
        <v>33</v>
      </c>
      <c r="X777" t="s">
        <v>33</v>
      </c>
      <c r="Y777" t="s">
        <v>33</v>
      </c>
      <c r="Z777" t="s">
        <v>34</v>
      </c>
      <c r="AA777" t="s">
        <v>34</v>
      </c>
      <c r="AB777" t="s">
        <v>55</v>
      </c>
      <c r="AC777">
        <v>1</v>
      </c>
      <c r="AD777">
        <v>11.5</v>
      </c>
      <c r="AE777" t="s">
        <v>56</v>
      </c>
      <c r="AF777" t="str">
        <f>_xlfn.XLOOKUP(DermAI_Data[[#This Row],[diagnostic]],Diagnosis_lookup!$A$2:$A$7,Diagnosis_lookup!$B$2:$B$7,"Not Found")</f>
        <v>Basal cell carcinoma</v>
      </c>
    </row>
    <row r="778" spans="1:32" x14ac:dyDescent="0.25">
      <c r="A778" t="s">
        <v>850</v>
      </c>
      <c r="B778">
        <v>20</v>
      </c>
      <c r="C778" t="s">
        <v>31</v>
      </c>
      <c r="D778" t="s">
        <v>79</v>
      </c>
      <c r="E778" t="s">
        <v>33</v>
      </c>
      <c r="F778" t="s">
        <v>33</v>
      </c>
      <c r="G778" t="s">
        <v>34</v>
      </c>
      <c r="H778" t="s">
        <v>33</v>
      </c>
      <c r="I778" t="s">
        <v>33</v>
      </c>
      <c r="J778" t="s">
        <v>33</v>
      </c>
      <c r="K778" t="s">
        <v>33</v>
      </c>
      <c r="L778" t="s">
        <v>537</v>
      </c>
      <c r="M778" t="s">
        <v>105</v>
      </c>
      <c r="N778">
        <v>822</v>
      </c>
      <c r="O778">
        <v>4</v>
      </c>
      <c r="P778" t="s">
        <v>59</v>
      </c>
      <c r="Q778">
        <v>4</v>
      </c>
      <c r="R778">
        <v>2</v>
      </c>
      <c r="S778">
        <v>3</v>
      </c>
      <c r="T778" t="s">
        <v>44</v>
      </c>
      <c r="U778" t="s">
        <v>33</v>
      </c>
      <c r="V778" t="s">
        <v>33</v>
      </c>
      <c r="W778" t="s">
        <v>33</v>
      </c>
      <c r="X778" t="s">
        <v>33</v>
      </c>
      <c r="Y778" t="s">
        <v>33</v>
      </c>
      <c r="Z778" t="s">
        <v>34</v>
      </c>
      <c r="AA778" t="s">
        <v>34</v>
      </c>
      <c r="AB778" t="s">
        <v>48</v>
      </c>
      <c r="AC778">
        <v>0</v>
      </c>
      <c r="AD778">
        <v>3</v>
      </c>
      <c r="AE778" t="s">
        <v>39</v>
      </c>
      <c r="AF778" t="str">
        <f>_xlfn.XLOOKUP(DermAI_Data[[#This Row],[diagnostic]],Diagnosis_lookup!$A$2:$A$7,Diagnosis_lookup!$B$2:$B$7,"Not Found")</f>
        <v>Actinic keratosis</v>
      </c>
    </row>
    <row r="779" spans="1:32" x14ac:dyDescent="0.25">
      <c r="A779" t="s">
        <v>851</v>
      </c>
      <c r="B779">
        <v>84</v>
      </c>
      <c r="C779" t="s">
        <v>41</v>
      </c>
      <c r="D779" t="s">
        <v>32</v>
      </c>
      <c r="E779" t="s">
        <v>33</v>
      </c>
      <c r="F779" t="s">
        <v>33</v>
      </c>
      <c r="G779" t="s">
        <v>33</v>
      </c>
      <c r="H779" t="s">
        <v>34</v>
      </c>
      <c r="I779" t="s">
        <v>34</v>
      </c>
      <c r="J779" t="s">
        <v>33</v>
      </c>
      <c r="K779" t="s">
        <v>33</v>
      </c>
      <c r="L779" t="s">
        <v>52</v>
      </c>
      <c r="M779" t="s">
        <v>52</v>
      </c>
      <c r="N779">
        <v>826</v>
      </c>
      <c r="O779">
        <v>2</v>
      </c>
      <c r="P779" t="s">
        <v>66</v>
      </c>
      <c r="Q779">
        <v>20</v>
      </c>
      <c r="R779">
        <v>10</v>
      </c>
      <c r="S779">
        <v>15</v>
      </c>
      <c r="T779" t="s">
        <v>54</v>
      </c>
      <c r="U779" t="s">
        <v>34</v>
      </c>
      <c r="V779" t="s">
        <v>34</v>
      </c>
      <c r="W779" t="s">
        <v>33</v>
      </c>
      <c r="X779" t="s">
        <v>33</v>
      </c>
      <c r="Y779" t="s">
        <v>34</v>
      </c>
      <c r="Z779" t="s">
        <v>34</v>
      </c>
      <c r="AA779" t="s">
        <v>34</v>
      </c>
      <c r="AB779" t="s">
        <v>55</v>
      </c>
      <c r="AC779">
        <v>1</v>
      </c>
      <c r="AD779">
        <v>15</v>
      </c>
      <c r="AE779" t="s">
        <v>56</v>
      </c>
      <c r="AF779" t="str">
        <f>_xlfn.XLOOKUP(DermAI_Data[[#This Row],[diagnostic]],Diagnosis_lookup!$A$2:$A$7,Diagnosis_lookup!$B$2:$B$7,"Not Found")</f>
        <v>Basal cell carcinoma</v>
      </c>
    </row>
    <row r="780" spans="1:32" x14ac:dyDescent="0.25">
      <c r="A780" t="s">
        <v>852</v>
      </c>
      <c r="B780">
        <v>27</v>
      </c>
      <c r="C780" t="s">
        <v>31</v>
      </c>
      <c r="D780" t="s">
        <v>32</v>
      </c>
      <c r="E780" t="s">
        <v>33</v>
      </c>
      <c r="F780" t="s">
        <v>33</v>
      </c>
      <c r="G780" t="s">
        <v>34</v>
      </c>
      <c r="H780" t="s">
        <v>33</v>
      </c>
      <c r="I780" t="s">
        <v>34</v>
      </c>
      <c r="J780" t="s">
        <v>33</v>
      </c>
      <c r="K780" t="s">
        <v>33</v>
      </c>
      <c r="L780" t="s">
        <v>105</v>
      </c>
      <c r="M780" t="s">
        <v>105</v>
      </c>
      <c r="N780">
        <v>3537</v>
      </c>
      <c r="O780">
        <v>3</v>
      </c>
      <c r="P780" t="s">
        <v>145</v>
      </c>
      <c r="Q780">
        <v>9</v>
      </c>
      <c r="R780">
        <v>5</v>
      </c>
      <c r="S780">
        <v>7</v>
      </c>
      <c r="T780" t="s">
        <v>37</v>
      </c>
      <c r="U780" t="s">
        <v>33</v>
      </c>
      <c r="V780" t="s">
        <v>34</v>
      </c>
      <c r="W780" t="s">
        <v>33</v>
      </c>
      <c r="X780" t="s">
        <v>33</v>
      </c>
      <c r="Y780" t="s">
        <v>33</v>
      </c>
      <c r="Z780" t="s">
        <v>34</v>
      </c>
      <c r="AA780" t="s">
        <v>33</v>
      </c>
      <c r="AB780" t="s">
        <v>38</v>
      </c>
      <c r="AC780">
        <v>0</v>
      </c>
      <c r="AD780">
        <v>7</v>
      </c>
      <c r="AE780" t="s">
        <v>39</v>
      </c>
      <c r="AF780" t="str">
        <f>_xlfn.XLOOKUP(DermAI_Data[[#This Row],[diagnostic]],Diagnosis_lookup!$A$2:$A$7,Diagnosis_lookup!$B$2:$B$7,"Not Found")</f>
        <v>Melanocytic nevus</v>
      </c>
    </row>
    <row r="781" spans="1:32" x14ac:dyDescent="0.25">
      <c r="A781" t="s">
        <v>853</v>
      </c>
      <c r="B781">
        <v>80</v>
      </c>
      <c r="C781" t="s">
        <v>41</v>
      </c>
      <c r="D781" t="s">
        <v>79</v>
      </c>
      <c r="E781" t="s">
        <v>33</v>
      </c>
      <c r="F781" t="s">
        <v>33</v>
      </c>
      <c r="G781" t="s">
        <v>33</v>
      </c>
      <c r="H781" t="s">
        <v>34</v>
      </c>
      <c r="I781" t="s">
        <v>33</v>
      </c>
      <c r="J781" t="s">
        <v>33</v>
      </c>
      <c r="K781" t="s">
        <v>33</v>
      </c>
      <c r="L781" t="s">
        <v>35</v>
      </c>
      <c r="M781" t="s">
        <v>35</v>
      </c>
      <c r="N781">
        <v>832</v>
      </c>
      <c r="O781">
        <v>2</v>
      </c>
      <c r="P781" t="s">
        <v>47</v>
      </c>
      <c r="Q781">
        <v>12</v>
      </c>
      <c r="R781">
        <v>10</v>
      </c>
      <c r="S781">
        <v>11</v>
      </c>
      <c r="T781" t="s">
        <v>54</v>
      </c>
      <c r="U781" t="s">
        <v>34</v>
      </c>
      <c r="V781" t="s">
        <v>33</v>
      </c>
      <c r="W781" t="s">
        <v>34</v>
      </c>
      <c r="X781" t="s">
        <v>33</v>
      </c>
      <c r="Y781" t="s">
        <v>34</v>
      </c>
      <c r="Z781" t="s">
        <v>34</v>
      </c>
      <c r="AA781" t="s">
        <v>34</v>
      </c>
      <c r="AB781" t="s">
        <v>55</v>
      </c>
      <c r="AC781">
        <v>1</v>
      </c>
      <c r="AD781">
        <v>11</v>
      </c>
      <c r="AE781" t="s">
        <v>56</v>
      </c>
      <c r="AF781" t="str">
        <f>_xlfn.XLOOKUP(DermAI_Data[[#This Row],[diagnostic]],Diagnosis_lookup!$A$2:$A$7,Diagnosis_lookup!$B$2:$B$7,"Not Found")</f>
        <v>Basal cell carcinoma</v>
      </c>
    </row>
    <row r="782" spans="1:32" x14ac:dyDescent="0.25">
      <c r="A782" t="s">
        <v>854</v>
      </c>
      <c r="B782">
        <v>37</v>
      </c>
      <c r="C782" t="s">
        <v>58</v>
      </c>
      <c r="D782" t="s">
        <v>79</v>
      </c>
      <c r="E782" t="s">
        <v>33</v>
      </c>
      <c r="F782" t="s">
        <v>34</v>
      </c>
      <c r="G782" t="s">
        <v>33</v>
      </c>
      <c r="H782" t="s">
        <v>33</v>
      </c>
      <c r="I782" t="s">
        <v>34</v>
      </c>
      <c r="J782" t="s">
        <v>33</v>
      </c>
      <c r="K782" t="s">
        <v>33</v>
      </c>
      <c r="L782" t="s">
        <v>537</v>
      </c>
      <c r="M782" t="s">
        <v>105</v>
      </c>
      <c r="N782">
        <v>834</v>
      </c>
      <c r="O782">
        <v>4</v>
      </c>
      <c r="P782" t="s">
        <v>36</v>
      </c>
      <c r="Q782">
        <v>8</v>
      </c>
      <c r="R782">
        <v>7</v>
      </c>
      <c r="S782">
        <v>7.5</v>
      </c>
      <c r="T782" t="s">
        <v>37</v>
      </c>
      <c r="U782" t="s">
        <v>34</v>
      </c>
      <c r="V782" t="s">
        <v>34</v>
      </c>
      <c r="W782" t="s">
        <v>33</v>
      </c>
      <c r="X782" t="s">
        <v>33</v>
      </c>
      <c r="Y782" t="s">
        <v>34</v>
      </c>
      <c r="Z782" t="s">
        <v>34</v>
      </c>
      <c r="AA782" t="s">
        <v>34</v>
      </c>
      <c r="AB782" t="s">
        <v>48</v>
      </c>
      <c r="AC782">
        <v>0</v>
      </c>
      <c r="AD782">
        <v>7.5</v>
      </c>
      <c r="AE782" t="s">
        <v>39</v>
      </c>
      <c r="AF782" t="str">
        <f>_xlfn.XLOOKUP(DermAI_Data[[#This Row],[diagnostic]],Diagnosis_lookup!$A$2:$A$7,Diagnosis_lookup!$B$2:$B$7,"Not Found")</f>
        <v>Actinic keratosis</v>
      </c>
    </row>
    <row r="783" spans="1:32" x14ac:dyDescent="0.25">
      <c r="A783" t="s">
        <v>855</v>
      </c>
      <c r="B783">
        <v>64</v>
      </c>
      <c r="C783" t="s">
        <v>41</v>
      </c>
      <c r="D783" t="s">
        <v>32</v>
      </c>
      <c r="E783" t="s">
        <v>33</v>
      </c>
      <c r="F783" t="s">
        <v>34</v>
      </c>
      <c r="G783" t="s">
        <v>34</v>
      </c>
      <c r="H783" t="s">
        <v>33</v>
      </c>
      <c r="I783" t="s">
        <v>33</v>
      </c>
      <c r="J783" t="s">
        <v>33</v>
      </c>
      <c r="K783" t="s">
        <v>33</v>
      </c>
      <c r="L783" t="s">
        <v>105</v>
      </c>
      <c r="M783" t="s">
        <v>52</v>
      </c>
      <c r="N783">
        <v>837</v>
      </c>
      <c r="O783">
        <v>3</v>
      </c>
      <c r="P783" t="s">
        <v>53</v>
      </c>
      <c r="Q783">
        <v>20</v>
      </c>
      <c r="R783">
        <v>14</v>
      </c>
      <c r="S783">
        <v>17</v>
      </c>
      <c r="T783" t="s">
        <v>54</v>
      </c>
      <c r="U783" t="s">
        <v>34</v>
      </c>
      <c r="V783" t="s">
        <v>34</v>
      </c>
      <c r="W783" t="s">
        <v>34</v>
      </c>
      <c r="X783" t="s">
        <v>33</v>
      </c>
      <c r="Y783" t="s">
        <v>34</v>
      </c>
      <c r="Z783" t="s">
        <v>34</v>
      </c>
      <c r="AA783" t="s">
        <v>34</v>
      </c>
      <c r="AB783" t="s">
        <v>55</v>
      </c>
      <c r="AC783">
        <v>1</v>
      </c>
      <c r="AD783">
        <v>17</v>
      </c>
      <c r="AE783" t="s">
        <v>56</v>
      </c>
      <c r="AF783" t="str">
        <f>_xlfn.XLOOKUP(DermAI_Data[[#This Row],[diagnostic]],Diagnosis_lookup!$A$2:$A$7,Diagnosis_lookup!$B$2:$B$7,"Not Found")</f>
        <v>Basal cell carcinoma</v>
      </c>
    </row>
    <row r="784" spans="1:32" x14ac:dyDescent="0.25">
      <c r="A784" t="s">
        <v>856</v>
      </c>
      <c r="B784">
        <v>71</v>
      </c>
      <c r="C784" t="s">
        <v>41</v>
      </c>
      <c r="D784" t="s">
        <v>79</v>
      </c>
      <c r="E784" t="s">
        <v>33</v>
      </c>
      <c r="F784" t="s">
        <v>33</v>
      </c>
      <c r="G784" t="s">
        <v>33</v>
      </c>
      <c r="H784" t="s">
        <v>33</v>
      </c>
      <c r="I784" t="s">
        <v>34</v>
      </c>
      <c r="J784" t="s">
        <v>33</v>
      </c>
      <c r="K784" t="s">
        <v>33</v>
      </c>
      <c r="L784" t="s">
        <v>35</v>
      </c>
      <c r="M784" t="s">
        <v>35</v>
      </c>
      <c r="N784">
        <v>839</v>
      </c>
      <c r="O784">
        <v>2</v>
      </c>
      <c r="P784" t="s">
        <v>36</v>
      </c>
      <c r="Q784">
        <v>15</v>
      </c>
      <c r="R784">
        <v>14</v>
      </c>
      <c r="S784">
        <v>14.5</v>
      </c>
      <c r="T784" t="s">
        <v>54</v>
      </c>
      <c r="U784" t="s">
        <v>34</v>
      </c>
      <c r="V784" t="s">
        <v>34</v>
      </c>
      <c r="W784" t="s">
        <v>34</v>
      </c>
      <c r="X784" t="s">
        <v>33</v>
      </c>
      <c r="Y784" t="s">
        <v>34</v>
      </c>
      <c r="Z784" t="s">
        <v>34</v>
      </c>
      <c r="AA784" t="s">
        <v>34</v>
      </c>
      <c r="AB784" t="s">
        <v>55</v>
      </c>
      <c r="AC784">
        <v>1</v>
      </c>
      <c r="AD784">
        <v>14.5</v>
      </c>
      <c r="AE784" t="s">
        <v>56</v>
      </c>
      <c r="AF784" t="str">
        <f>_xlfn.XLOOKUP(DermAI_Data[[#This Row],[diagnostic]],Diagnosis_lookup!$A$2:$A$7,Diagnosis_lookup!$B$2:$B$7,"Not Found")</f>
        <v>Basal cell carcinoma</v>
      </c>
    </row>
    <row r="785" spans="1:32" x14ac:dyDescent="0.25">
      <c r="A785" t="s">
        <v>857</v>
      </c>
      <c r="B785">
        <v>73</v>
      </c>
      <c r="C785" t="s">
        <v>41</v>
      </c>
      <c r="D785" t="s">
        <v>79</v>
      </c>
      <c r="E785" t="s">
        <v>33</v>
      </c>
      <c r="F785" t="s">
        <v>33</v>
      </c>
      <c r="G785" t="s">
        <v>33</v>
      </c>
      <c r="H785" t="s">
        <v>33</v>
      </c>
      <c r="I785" t="s">
        <v>33</v>
      </c>
      <c r="J785" t="s">
        <v>33</v>
      </c>
      <c r="K785" t="s">
        <v>33</v>
      </c>
      <c r="L785" t="s">
        <v>537</v>
      </c>
      <c r="M785" t="s">
        <v>105</v>
      </c>
      <c r="N785">
        <v>845</v>
      </c>
      <c r="O785">
        <v>3</v>
      </c>
      <c r="P785" t="s">
        <v>36</v>
      </c>
      <c r="Q785">
        <v>10</v>
      </c>
      <c r="R785">
        <v>9</v>
      </c>
      <c r="S785">
        <v>9.5</v>
      </c>
      <c r="T785" t="s">
        <v>37</v>
      </c>
      <c r="U785" t="s">
        <v>34</v>
      </c>
      <c r="V785" t="s">
        <v>33</v>
      </c>
      <c r="W785" t="s">
        <v>33</v>
      </c>
      <c r="X785" t="s">
        <v>33</v>
      </c>
      <c r="Y785" t="s">
        <v>34</v>
      </c>
      <c r="Z785" t="s">
        <v>33</v>
      </c>
      <c r="AA785" t="s">
        <v>34</v>
      </c>
      <c r="AB785" t="s">
        <v>48</v>
      </c>
      <c r="AC785">
        <v>0</v>
      </c>
      <c r="AD785">
        <v>9.5</v>
      </c>
      <c r="AE785" t="s">
        <v>39</v>
      </c>
      <c r="AF785" t="str">
        <f>_xlfn.XLOOKUP(DermAI_Data[[#This Row],[diagnostic]],Diagnosis_lookup!$A$2:$A$7,Diagnosis_lookup!$B$2:$B$7,"Not Found")</f>
        <v>Actinic keratosis</v>
      </c>
    </row>
    <row r="786" spans="1:32" x14ac:dyDescent="0.25">
      <c r="A786" t="s">
        <v>858</v>
      </c>
      <c r="B786">
        <v>75</v>
      </c>
      <c r="C786" t="s">
        <v>41</v>
      </c>
      <c r="D786" t="s">
        <v>79</v>
      </c>
      <c r="E786" t="s">
        <v>33</v>
      </c>
      <c r="F786" t="s">
        <v>33</v>
      </c>
      <c r="G786" t="s">
        <v>33</v>
      </c>
      <c r="H786" t="s">
        <v>34</v>
      </c>
      <c r="I786" t="s">
        <v>34</v>
      </c>
      <c r="J786" t="s">
        <v>34</v>
      </c>
      <c r="K786" t="s">
        <v>34</v>
      </c>
      <c r="L786" t="s">
        <v>52</v>
      </c>
      <c r="M786" t="s">
        <v>52</v>
      </c>
      <c r="N786">
        <v>848</v>
      </c>
      <c r="O786">
        <v>2</v>
      </c>
      <c r="P786" t="s">
        <v>36</v>
      </c>
      <c r="Q786">
        <v>10</v>
      </c>
      <c r="R786">
        <v>10</v>
      </c>
      <c r="S786">
        <v>10</v>
      </c>
      <c r="T786" t="s">
        <v>37</v>
      </c>
      <c r="U786" t="s">
        <v>34</v>
      </c>
      <c r="V786" t="s">
        <v>34</v>
      </c>
      <c r="W786" t="s">
        <v>33</v>
      </c>
      <c r="X786" t="s">
        <v>33</v>
      </c>
      <c r="Y786" t="s">
        <v>34</v>
      </c>
      <c r="Z786" t="s">
        <v>34</v>
      </c>
      <c r="AA786" t="s">
        <v>34</v>
      </c>
      <c r="AB786" t="s">
        <v>55</v>
      </c>
      <c r="AC786">
        <v>1</v>
      </c>
      <c r="AD786">
        <v>10</v>
      </c>
      <c r="AE786" t="s">
        <v>56</v>
      </c>
      <c r="AF786" t="str">
        <f>_xlfn.XLOOKUP(DermAI_Data[[#This Row],[diagnostic]],Diagnosis_lookup!$A$2:$A$7,Diagnosis_lookup!$B$2:$B$7,"Not Found")</f>
        <v>Basal cell carcinoma</v>
      </c>
    </row>
    <row r="787" spans="1:32" x14ac:dyDescent="0.25">
      <c r="A787" t="s">
        <v>859</v>
      </c>
      <c r="B787">
        <v>55</v>
      </c>
      <c r="C787" t="s">
        <v>51</v>
      </c>
      <c r="D787" t="s">
        <v>79</v>
      </c>
      <c r="E787" t="s">
        <v>33</v>
      </c>
      <c r="F787" t="s">
        <v>33</v>
      </c>
      <c r="G787" t="s">
        <v>33</v>
      </c>
      <c r="H787" t="s">
        <v>33</v>
      </c>
      <c r="I787" t="s">
        <v>34</v>
      </c>
      <c r="J787" t="s">
        <v>33</v>
      </c>
      <c r="K787" t="s">
        <v>33</v>
      </c>
      <c r="L787" t="s">
        <v>52</v>
      </c>
      <c r="M787" t="s">
        <v>52</v>
      </c>
      <c r="N787">
        <v>851</v>
      </c>
      <c r="O787">
        <v>2</v>
      </c>
      <c r="P787" t="s">
        <v>68</v>
      </c>
      <c r="Q787">
        <v>7</v>
      </c>
      <c r="R787">
        <v>5</v>
      </c>
      <c r="S787">
        <v>6</v>
      </c>
      <c r="T787" t="s">
        <v>37</v>
      </c>
      <c r="U787" t="s">
        <v>34</v>
      </c>
      <c r="V787" t="s">
        <v>34</v>
      </c>
      <c r="W787" t="s">
        <v>34</v>
      </c>
      <c r="X787" t="s">
        <v>33</v>
      </c>
      <c r="Y787" t="s">
        <v>34</v>
      </c>
      <c r="Z787" t="s">
        <v>34</v>
      </c>
      <c r="AA787" t="s">
        <v>34</v>
      </c>
      <c r="AB787" t="s">
        <v>55</v>
      </c>
      <c r="AC787">
        <v>1</v>
      </c>
      <c r="AD787">
        <v>6</v>
      </c>
      <c r="AE787" t="s">
        <v>56</v>
      </c>
      <c r="AF787" t="str">
        <f>_xlfn.XLOOKUP(DermAI_Data[[#This Row],[diagnostic]],Diagnosis_lookup!$A$2:$A$7,Diagnosis_lookup!$B$2:$B$7,"Not Found")</f>
        <v>Basal cell carcinoma</v>
      </c>
    </row>
    <row r="788" spans="1:32" x14ac:dyDescent="0.25">
      <c r="A788" t="s">
        <v>860</v>
      </c>
      <c r="B788">
        <v>63</v>
      </c>
      <c r="C788" t="s">
        <v>41</v>
      </c>
      <c r="D788" t="s">
        <v>32</v>
      </c>
      <c r="E788" t="s">
        <v>34</v>
      </c>
      <c r="F788" t="s">
        <v>33</v>
      </c>
      <c r="G788" t="s">
        <v>33</v>
      </c>
      <c r="H788" t="s">
        <v>34</v>
      </c>
      <c r="I788" t="s">
        <v>34</v>
      </c>
      <c r="J788" t="s">
        <v>33</v>
      </c>
      <c r="K788" t="s">
        <v>33</v>
      </c>
      <c r="L788" t="s">
        <v>52</v>
      </c>
      <c r="M788" t="s">
        <v>52</v>
      </c>
      <c r="N788">
        <v>857</v>
      </c>
      <c r="O788">
        <v>2</v>
      </c>
      <c r="P788" t="s">
        <v>36</v>
      </c>
      <c r="Q788">
        <v>10</v>
      </c>
      <c r="R788">
        <v>10</v>
      </c>
      <c r="S788">
        <v>10</v>
      </c>
      <c r="T788" t="s">
        <v>37</v>
      </c>
      <c r="U788" t="s">
        <v>33</v>
      </c>
      <c r="V788" t="s">
        <v>33</v>
      </c>
      <c r="W788" t="s">
        <v>33</v>
      </c>
      <c r="X788" t="s">
        <v>33</v>
      </c>
      <c r="Y788" t="s">
        <v>33</v>
      </c>
      <c r="Z788" t="s">
        <v>33</v>
      </c>
      <c r="AA788" t="s">
        <v>34</v>
      </c>
      <c r="AB788" t="s">
        <v>48</v>
      </c>
      <c r="AC788">
        <v>0</v>
      </c>
      <c r="AD788">
        <v>10</v>
      </c>
      <c r="AE788" t="s">
        <v>39</v>
      </c>
      <c r="AF788" t="str">
        <f>_xlfn.XLOOKUP(DermAI_Data[[#This Row],[diagnostic]],Diagnosis_lookup!$A$2:$A$7,Diagnosis_lookup!$B$2:$B$7,"Not Found")</f>
        <v>Actinic keratosis</v>
      </c>
    </row>
    <row r="789" spans="1:32" x14ac:dyDescent="0.25">
      <c r="A789" t="s">
        <v>861</v>
      </c>
      <c r="B789">
        <v>55</v>
      </c>
      <c r="C789" t="s">
        <v>51</v>
      </c>
      <c r="D789" t="s">
        <v>79</v>
      </c>
      <c r="E789" t="s">
        <v>33</v>
      </c>
      <c r="F789" t="s">
        <v>33</v>
      </c>
      <c r="G789" t="s">
        <v>33</v>
      </c>
      <c r="H789" t="s">
        <v>34</v>
      </c>
      <c r="I789" t="s">
        <v>34</v>
      </c>
      <c r="J789" t="s">
        <v>33</v>
      </c>
      <c r="K789" t="s">
        <v>33</v>
      </c>
      <c r="L789" t="s">
        <v>52</v>
      </c>
      <c r="M789" t="s">
        <v>52</v>
      </c>
      <c r="N789">
        <v>861</v>
      </c>
      <c r="O789">
        <v>2</v>
      </c>
      <c r="P789" t="s">
        <v>59</v>
      </c>
      <c r="Q789">
        <v>6</v>
      </c>
      <c r="R789">
        <v>5</v>
      </c>
      <c r="S789">
        <v>5.5</v>
      </c>
      <c r="T789" t="s">
        <v>37</v>
      </c>
      <c r="U789" t="s">
        <v>33</v>
      </c>
      <c r="V789" t="s">
        <v>34</v>
      </c>
      <c r="W789" t="s">
        <v>33</v>
      </c>
      <c r="X789" t="s">
        <v>33</v>
      </c>
      <c r="Y789" t="s">
        <v>33</v>
      </c>
      <c r="Z789" t="s">
        <v>34</v>
      </c>
      <c r="AA789" t="s">
        <v>34</v>
      </c>
      <c r="AB789" t="s">
        <v>55</v>
      </c>
      <c r="AC789">
        <v>1</v>
      </c>
      <c r="AD789">
        <v>5.5</v>
      </c>
      <c r="AE789" t="s">
        <v>56</v>
      </c>
      <c r="AF789" t="str">
        <f>_xlfn.XLOOKUP(DermAI_Data[[#This Row],[diagnostic]],Diagnosis_lookup!$A$2:$A$7,Diagnosis_lookup!$B$2:$B$7,"Not Found")</f>
        <v>Basal cell carcinoma</v>
      </c>
    </row>
    <row r="790" spans="1:32" x14ac:dyDescent="0.25">
      <c r="A790" t="s">
        <v>862</v>
      </c>
      <c r="B790">
        <v>56</v>
      </c>
      <c r="C790" t="s">
        <v>51</v>
      </c>
      <c r="D790" t="s">
        <v>79</v>
      </c>
      <c r="E790" t="s">
        <v>33</v>
      </c>
      <c r="F790" t="s">
        <v>33</v>
      </c>
      <c r="G790" t="s">
        <v>33</v>
      </c>
      <c r="H790" t="s">
        <v>33</v>
      </c>
      <c r="I790" t="s">
        <v>34</v>
      </c>
      <c r="J790" t="s">
        <v>33</v>
      </c>
      <c r="K790" t="s">
        <v>33</v>
      </c>
      <c r="L790" t="s">
        <v>52</v>
      </c>
      <c r="M790" t="s">
        <v>52</v>
      </c>
      <c r="N790">
        <v>863</v>
      </c>
      <c r="O790">
        <v>2</v>
      </c>
      <c r="P790" t="s">
        <v>36</v>
      </c>
      <c r="Q790">
        <v>70</v>
      </c>
      <c r="R790">
        <v>60</v>
      </c>
      <c r="S790">
        <v>65</v>
      </c>
      <c r="T790" t="s">
        <v>54</v>
      </c>
      <c r="U790" t="s">
        <v>34</v>
      </c>
      <c r="V790" t="s">
        <v>34</v>
      </c>
      <c r="W790" t="s">
        <v>33</v>
      </c>
      <c r="X790" t="s">
        <v>33</v>
      </c>
      <c r="Y790" t="s">
        <v>33</v>
      </c>
      <c r="Z790" t="s">
        <v>34</v>
      </c>
      <c r="AA790" t="s">
        <v>34</v>
      </c>
      <c r="AB790" t="s">
        <v>55</v>
      </c>
      <c r="AC790">
        <v>1</v>
      </c>
      <c r="AD790">
        <v>65</v>
      </c>
      <c r="AE790" t="s">
        <v>56</v>
      </c>
      <c r="AF790" t="str">
        <f>_xlfn.XLOOKUP(DermAI_Data[[#This Row],[diagnostic]],Diagnosis_lookup!$A$2:$A$7,Diagnosis_lookup!$B$2:$B$7,"Not Found")</f>
        <v>Basal cell carcinoma</v>
      </c>
    </row>
    <row r="791" spans="1:32" x14ac:dyDescent="0.25">
      <c r="A791" t="s">
        <v>863</v>
      </c>
      <c r="B791">
        <v>61</v>
      </c>
      <c r="C791" t="s">
        <v>41</v>
      </c>
      <c r="D791" t="s">
        <v>79</v>
      </c>
      <c r="E791" t="s">
        <v>33</v>
      </c>
      <c r="F791" t="s">
        <v>33</v>
      </c>
      <c r="G791" t="s">
        <v>33</v>
      </c>
      <c r="H791" t="s">
        <v>33</v>
      </c>
      <c r="I791" t="s">
        <v>34</v>
      </c>
      <c r="J791" t="s">
        <v>33</v>
      </c>
      <c r="K791" t="s">
        <v>33</v>
      </c>
      <c r="L791" t="s">
        <v>105</v>
      </c>
      <c r="M791" t="s">
        <v>35</v>
      </c>
      <c r="N791">
        <v>871</v>
      </c>
      <c r="O791">
        <v>2</v>
      </c>
      <c r="P791" t="s">
        <v>68</v>
      </c>
      <c r="Q791">
        <v>15</v>
      </c>
      <c r="R791">
        <v>7</v>
      </c>
      <c r="S791">
        <v>11</v>
      </c>
      <c r="T791" t="s">
        <v>54</v>
      </c>
      <c r="U791" t="s">
        <v>34</v>
      </c>
      <c r="V791" t="s">
        <v>34</v>
      </c>
      <c r="W791" t="s">
        <v>34</v>
      </c>
      <c r="X791" t="s">
        <v>33</v>
      </c>
      <c r="Y791" t="s">
        <v>34</v>
      </c>
      <c r="Z791" t="s">
        <v>34</v>
      </c>
      <c r="AA791" t="s">
        <v>34</v>
      </c>
      <c r="AB791" t="s">
        <v>55</v>
      </c>
      <c r="AC791">
        <v>1</v>
      </c>
      <c r="AD791">
        <v>11</v>
      </c>
      <c r="AE791" t="s">
        <v>56</v>
      </c>
      <c r="AF791" t="str">
        <f>_xlfn.XLOOKUP(DermAI_Data[[#This Row],[diagnostic]],Diagnosis_lookup!$A$2:$A$7,Diagnosis_lookup!$B$2:$B$7,"Not Found")</f>
        <v>Basal cell carcinoma</v>
      </c>
    </row>
    <row r="792" spans="1:32" x14ac:dyDescent="0.25">
      <c r="A792" t="s">
        <v>864</v>
      </c>
      <c r="B792">
        <v>62</v>
      </c>
      <c r="C792" t="s">
        <v>41</v>
      </c>
      <c r="D792" t="s">
        <v>79</v>
      </c>
      <c r="E792" t="s">
        <v>33</v>
      </c>
      <c r="F792" t="s">
        <v>33</v>
      </c>
      <c r="G792" t="s">
        <v>33</v>
      </c>
      <c r="H792" t="s">
        <v>34</v>
      </c>
      <c r="I792" t="s">
        <v>33</v>
      </c>
      <c r="J792" t="s">
        <v>33</v>
      </c>
      <c r="K792" t="s">
        <v>33</v>
      </c>
      <c r="L792" t="s">
        <v>35</v>
      </c>
      <c r="M792" t="s">
        <v>35</v>
      </c>
      <c r="N792">
        <v>873</v>
      </c>
      <c r="O792">
        <v>2</v>
      </c>
      <c r="P792" t="s">
        <v>68</v>
      </c>
      <c r="Q792">
        <v>4</v>
      </c>
      <c r="R792">
        <v>3</v>
      </c>
      <c r="S792">
        <v>3.5</v>
      </c>
      <c r="T792" t="s">
        <v>44</v>
      </c>
      <c r="U792" t="s">
        <v>34</v>
      </c>
      <c r="V792" t="s">
        <v>33</v>
      </c>
      <c r="W792" t="s">
        <v>33</v>
      </c>
      <c r="X792" t="s">
        <v>33</v>
      </c>
      <c r="Y792" t="s">
        <v>33</v>
      </c>
      <c r="Z792" t="s">
        <v>34</v>
      </c>
      <c r="AA792" t="s">
        <v>34</v>
      </c>
      <c r="AB792" t="s">
        <v>224</v>
      </c>
      <c r="AC792">
        <v>1</v>
      </c>
      <c r="AD792">
        <v>3.5</v>
      </c>
      <c r="AE792" t="s">
        <v>56</v>
      </c>
      <c r="AF792" t="str">
        <f>_xlfn.XLOOKUP(DermAI_Data[[#This Row],[diagnostic]],Diagnosis_lookup!$A$2:$A$7,Diagnosis_lookup!$B$2:$B$7,"Not Found")</f>
        <v>Squamous cell carcinoma</v>
      </c>
    </row>
    <row r="793" spans="1:32" x14ac:dyDescent="0.25">
      <c r="A793" t="s">
        <v>865</v>
      </c>
      <c r="B793">
        <v>64</v>
      </c>
      <c r="C793" t="s">
        <v>41</v>
      </c>
      <c r="D793" t="s">
        <v>79</v>
      </c>
      <c r="E793" t="s">
        <v>33</v>
      </c>
      <c r="F793" t="s">
        <v>33</v>
      </c>
      <c r="G793" t="s">
        <v>34</v>
      </c>
      <c r="H793" t="s">
        <v>34</v>
      </c>
      <c r="I793" t="s">
        <v>33</v>
      </c>
      <c r="J793" t="s">
        <v>33</v>
      </c>
      <c r="K793" t="s">
        <v>33</v>
      </c>
      <c r="L793" t="s">
        <v>52</v>
      </c>
      <c r="M793" t="s">
        <v>52</v>
      </c>
      <c r="N793">
        <v>878</v>
      </c>
      <c r="O793">
        <v>2</v>
      </c>
      <c r="P793" t="s">
        <v>36</v>
      </c>
      <c r="Q793">
        <v>16</v>
      </c>
      <c r="R793">
        <v>15</v>
      </c>
      <c r="S793">
        <v>15.5</v>
      </c>
      <c r="T793" t="s">
        <v>54</v>
      </c>
      <c r="U793" t="s">
        <v>33</v>
      </c>
      <c r="V793" t="s">
        <v>34</v>
      </c>
      <c r="W793" t="s">
        <v>33</v>
      </c>
      <c r="X793" t="s">
        <v>33</v>
      </c>
      <c r="Y793" t="s">
        <v>33</v>
      </c>
      <c r="Z793" t="s">
        <v>33</v>
      </c>
      <c r="AA793" t="s">
        <v>34</v>
      </c>
      <c r="AB793" t="s">
        <v>55</v>
      </c>
      <c r="AC793">
        <v>1</v>
      </c>
      <c r="AD793">
        <v>15.5</v>
      </c>
      <c r="AE793" t="s">
        <v>56</v>
      </c>
      <c r="AF793" t="str">
        <f>_xlfn.XLOOKUP(DermAI_Data[[#This Row],[diagnostic]],Diagnosis_lookup!$A$2:$A$7,Diagnosis_lookup!$B$2:$B$7,"Not Found")</f>
        <v>Basal cell carcinoma</v>
      </c>
    </row>
    <row r="794" spans="1:32" x14ac:dyDescent="0.25">
      <c r="A794" t="s">
        <v>866</v>
      </c>
      <c r="B794">
        <v>73</v>
      </c>
      <c r="C794" t="s">
        <v>41</v>
      </c>
      <c r="D794" t="s">
        <v>79</v>
      </c>
      <c r="E794" t="s">
        <v>33</v>
      </c>
      <c r="F794" t="s">
        <v>33</v>
      </c>
      <c r="G794" t="s">
        <v>34</v>
      </c>
      <c r="H794" t="s">
        <v>34</v>
      </c>
      <c r="I794" t="s">
        <v>34</v>
      </c>
      <c r="J794" t="s">
        <v>34</v>
      </c>
      <c r="K794" t="s">
        <v>34</v>
      </c>
      <c r="L794" t="s">
        <v>105</v>
      </c>
      <c r="M794" t="s">
        <v>105</v>
      </c>
      <c r="N794">
        <v>882</v>
      </c>
      <c r="O794">
        <v>3</v>
      </c>
      <c r="P794" t="s">
        <v>63</v>
      </c>
      <c r="Q794">
        <v>9</v>
      </c>
      <c r="R794">
        <v>8</v>
      </c>
      <c r="S794">
        <v>8.5</v>
      </c>
      <c r="T794" t="s">
        <v>37</v>
      </c>
      <c r="U794" t="s">
        <v>34</v>
      </c>
      <c r="V794" t="s">
        <v>34</v>
      </c>
      <c r="W794" t="s">
        <v>34</v>
      </c>
      <c r="X794" t="s">
        <v>33</v>
      </c>
      <c r="Y794" t="s">
        <v>34</v>
      </c>
      <c r="Z794" t="s">
        <v>33</v>
      </c>
      <c r="AA794" t="s">
        <v>34</v>
      </c>
      <c r="AB794" t="s">
        <v>55</v>
      </c>
      <c r="AC794">
        <v>1</v>
      </c>
      <c r="AD794">
        <v>8.5</v>
      </c>
      <c r="AE794" t="s">
        <v>56</v>
      </c>
      <c r="AF794" t="str">
        <f>_xlfn.XLOOKUP(DermAI_Data[[#This Row],[diagnostic]],Diagnosis_lookup!$A$2:$A$7,Diagnosis_lookup!$B$2:$B$7,"Not Found")</f>
        <v>Basal cell carcinoma</v>
      </c>
    </row>
    <row r="795" spans="1:32" x14ac:dyDescent="0.25">
      <c r="A795" t="s">
        <v>867</v>
      </c>
      <c r="B795">
        <v>63</v>
      </c>
      <c r="C795" t="s">
        <v>41</v>
      </c>
      <c r="D795" t="s">
        <v>32</v>
      </c>
      <c r="E795" t="s">
        <v>33</v>
      </c>
      <c r="F795" t="s">
        <v>33</v>
      </c>
      <c r="G795" t="s">
        <v>34</v>
      </c>
      <c r="H795" t="s">
        <v>34</v>
      </c>
      <c r="I795" t="s">
        <v>33</v>
      </c>
      <c r="J795" t="s">
        <v>33</v>
      </c>
      <c r="K795" t="s">
        <v>33</v>
      </c>
      <c r="L795" t="s">
        <v>52</v>
      </c>
      <c r="M795" t="s">
        <v>52</v>
      </c>
      <c r="N795">
        <v>883</v>
      </c>
      <c r="O795">
        <v>2</v>
      </c>
      <c r="P795" t="s">
        <v>43</v>
      </c>
      <c r="Q795">
        <v>10</v>
      </c>
      <c r="R795">
        <v>8</v>
      </c>
      <c r="S795">
        <v>9</v>
      </c>
      <c r="T795" t="s">
        <v>37</v>
      </c>
      <c r="U795" t="s">
        <v>34</v>
      </c>
      <c r="V795" t="s">
        <v>34</v>
      </c>
      <c r="W795" t="s">
        <v>34</v>
      </c>
      <c r="X795" t="s">
        <v>33</v>
      </c>
      <c r="Y795" t="s">
        <v>34</v>
      </c>
      <c r="Z795" t="s">
        <v>34</v>
      </c>
      <c r="AA795" t="s">
        <v>34</v>
      </c>
      <c r="AB795" t="s">
        <v>55</v>
      </c>
      <c r="AC795">
        <v>1</v>
      </c>
      <c r="AD795">
        <v>9</v>
      </c>
      <c r="AE795" t="s">
        <v>56</v>
      </c>
      <c r="AF795" t="str">
        <f>_xlfn.XLOOKUP(DermAI_Data[[#This Row],[diagnostic]],Diagnosis_lookup!$A$2:$A$7,Diagnosis_lookup!$B$2:$B$7,"Not Found")</f>
        <v>Basal cell carcinoma</v>
      </c>
    </row>
    <row r="796" spans="1:32" x14ac:dyDescent="0.25">
      <c r="A796" t="s">
        <v>868</v>
      </c>
      <c r="B796">
        <v>54</v>
      </c>
      <c r="C796" t="s">
        <v>51</v>
      </c>
      <c r="D796" t="s">
        <v>79</v>
      </c>
      <c r="E796" t="s">
        <v>34</v>
      </c>
      <c r="F796" t="s">
        <v>33</v>
      </c>
      <c r="G796" t="s">
        <v>34</v>
      </c>
      <c r="H796" t="s">
        <v>34</v>
      </c>
      <c r="I796" t="s">
        <v>33</v>
      </c>
      <c r="J796" t="s">
        <v>33</v>
      </c>
      <c r="K796" t="s">
        <v>33</v>
      </c>
      <c r="L796" t="s">
        <v>35</v>
      </c>
      <c r="M796" t="s">
        <v>35</v>
      </c>
      <c r="N796">
        <v>884</v>
      </c>
      <c r="O796">
        <v>2</v>
      </c>
      <c r="P796" t="s">
        <v>47</v>
      </c>
      <c r="Q796">
        <v>12</v>
      </c>
      <c r="R796">
        <v>10</v>
      </c>
      <c r="S796">
        <v>11</v>
      </c>
      <c r="T796" t="s">
        <v>54</v>
      </c>
      <c r="U796" t="s">
        <v>34</v>
      </c>
      <c r="V796" t="s">
        <v>34</v>
      </c>
      <c r="W796" t="s">
        <v>34</v>
      </c>
      <c r="X796" t="s">
        <v>33</v>
      </c>
      <c r="Y796" t="s">
        <v>33</v>
      </c>
      <c r="Z796" t="s">
        <v>34</v>
      </c>
      <c r="AA796" t="s">
        <v>34</v>
      </c>
      <c r="AB796" t="s">
        <v>224</v>
      </c>
      <c r="AC796">
        <v>1</v>
      </c>
      <c r="AD796">
        <v>11</v>
      </c>
      <c r="AE796" t="s">
        <v>56</v>
      </c>
      <c r="AF796" t="str">
        <f>_xlfn.XLOOKUP(DermAI_Data[[#This Row],[diagnostic]],Diagnosis_lookup!$A$2:$A$7,Diagnosis_lookup!$B$2:$B$7,"Not Found")</f>
        <v>Squamous cell carcinoma</v>
      </c>
    </row>
    <row r="797" spans="1:32" x14ac:dyDescent="0.25">
      <c r="A797" t="s">
        <v>869</v>
      </c>
      <c r="B797">
        <v>53</v>
      </c>
      <c r="C797" t="s">
        <v>51</v>
      </c>
      <c r="D797" t="s">
        <v>79</v>
      </c>
      <c r="E797" t="s">
        <v>33</v>
      </c>
      <c r="F797" t="s">
        <v>33</v>
      </c>
      <c r="G797" t="s">
        <v>34</v>
      </c>
      <c r="H797" t="s">
        <v>34</v>
      </c>
      <c r="I797" t="s">
        <v>34</v>
      </c>
      <c r="J797" t="s">
        <v>33</v>
      </c>
      <c r="K797" t="s">
        <v>33</v>
      </c>
      <c r="L797" t="s">
        <v>52</v>
      </c>
      <c r="M797" t="s">
        <v>52</v>
      </c>
      <c r="N797">
        <v>887</v>
      </c>
      <c r="O797">
        <v>2</v>
      </c>
      <c r="P797" t="s">
        <v>59</v>
      </c>
      <c r="Q797">
        <v>16</v>
      </c>
      <c r="R797">
        <v>10</v>
      </c>
      <c r="S797">
        <v>13</v>
      </c>
      <c r="T797" t="s">
        <v>54</v>
      </c>
      <c r="U797" t="s">
        <v>34</v>
      </c>
      <c r="V797" t="s">
        <v>34</v>
      </c>
      <c r="W797" t="s">
        <v>33</v>
      </c>
      <c r="X797" t="s">
        <v>33</v>
      </c>
      <c r="Y797" t="s">
        <v>33</v>
      </c>
      <c r="Z797" t="s">
        <v>34</v>
      </c>
      <c r="AA797" t="s">
        <v>34</v>
      </c>
      <c r="AB797" t="s">
        <v>55</v>
      </c>
      <c r="AC797">
        <v>1</v>
      </c>
      <c r="AD797">
        <v>13</v>
      </c>
      <c r="AE797" t="s">
        <v>56</v>
      </c>
      <c r="AF797" t="str">
        <f>_xlfn.XLOOKUP(DermAI_Data[[#This Row],[diagnostic]],Diagnosis_lookup!$A$2:$A$7,Diagnosis_lookup!$B$2:$B$7,"Not Found")</f>
        <v>Basal cell carcinoma</v>
      </c>
    </row>
    <row r="798" spans="1:32" x14ac:dyDescent="0.25">
      <c r="A798" t="s">
        <v>870</v>
      </c>
      <c r="B798">
        <v>77</v>
      </c>
      <c r="C798" t="s">
        <v>41</v>
      </c>
      <c r="D798" t="s">
        <v>79</v>
      </c>
      <c r="E798" t="s">
        <v>33</v>
      </c>
      <c r="F798" t="s">
        <v>33</v>
      </c>
      <c r="G798" t="s">
        <v>33</v>
      </c>
      <c r="H798" t="s">
        <v>33</v>
      </c>
      <c r="I798" t="s">
        <v>33</v>
      </c>
      <c r="J798" t="s">
        <v>33</v>
      </c>
      <c r="K798" t="s">
        <v>33</v>
      </c>
      <c r="L798" t="s">
        <v>35</v>
      </c>
      <c r="M798" t="s">
        <v>35</v>
      </c>
      <c r="N798">
        <v>890</v>
      </c>
      <c r="O798">
        <v>2</v>
      </c>
      <c r="P798" t="s">
        <v>47</v>
      </c>
      <c r="Q798">
        <v>7</v>
      </c>
      <c r="R798">
        <v>4</v>
      </c>
      <c r="S798">
        <v>5.5</v>
      </c>
      <c r="T798" t="s">
        <v>37</v>
      </c>
      <c r="U798" t="s">
        <v>34</v>
      </c>
      <c r="V798" t="s">
        <v>33</v>
      </c>
      <c r="W798" t="s">
        <v>33</v>
      </c>
      <c r="X798" t="s">
        <v>33</v>
      </c>
      <c r="Y798" t="s">
        <v>33</v>
      </c>
      <c r="Z798" t="s">
        <v>33</v>
      </c>
      <c r="AA798" t="s">
        <v>34</v>
      </c>
      <c r="AB798" t="s">
        <v>48</v>
      </c>
      <c r="AC798">
        <v>0</v>
      </c>
      <c r="AD798">
        <v>5.5</v>
      </c>
      <c r="AE798" t="s">
        <v>39</v>
      </c>
      <c r="AF798" t="str">
        <f>_xlfn.XLOOKUP(DermAI_Data[[#This Row],[diagnostic]],Diagnosis_lookup!$A$2:$A$7,Diagnosis_lookup!$B$2:$B$7,"Not Found")</f>
        <v>Actinic keratosis</v>
      </c>
    </row>
    <row r="799" spans="1:32" x14ac:dyDescent="0.25">
      <c r="A799" t="s">
        <v>871</v>
      </c>
      <c r="B799">
        <v>80</v>
      </c>
      <c r="C799" t="s">
        <v>41</v>
      </c>
      <c r="D799" t="s">
        <v>32</v>
      </c>
      <c r="E799" t="s">
        <v>33</v>
      </c>
      <c r="F799" t="s">
        <v>34</v>
      </c>
      <c r="G799" t="s">
        <v>33</v>
      </c>
      <c r="H799" t="s">
        <v>34</v>
      </c>
      <c r="I799" t="s">
        <v>33</v>
      </c>
      <c r="J799" t="s">
        <v>33</v>
      </c>
      <c r="K799" t="s">
        <v>33</v>
      </c>
      <c r="L799" t="s">
        <v>35</v>
      </c>
      <c r="M799" t="s">
        <v>35</v>
      </c>
      <c r="N799">
        <v>891</v>
      </c>
      <c r="O799">
        <v>1</v>
      </c>
      <c r="P799" t="s">
        <v>36</v>
      </c>
      <c r="Q799">
        <v>6</v>
      </c>
      <c r="R799">
        <v>6</v>
      </c>
      <c r="S799">
        <v>6</v>
      </c>
      <c r="T799" t="s">
        <v>37</v>
      </c>
      <c r="U799" t="s">
        <v>33</v>
      </c>
      <c r="V799" t="s">
        <v>34</v>
      </c>
      <c r="W799" t="s">
        <v>33</v>
      </c>
      <c r="X799" t="s">
        <v>33</v>
      </c>
      <c r="Y799" t="s">
        <v>33</v>
      </c>
      <c r="Z799" t="s">
        <v>34</v>
      </c>
      <c r="AA799" t="s">
        <v>34</v>
      </c>
      <c r="AB799" t="s">
        <v>55</v>
      </c>
      <c r="AC799">
        <v>1</v>
      </c>
      <c r="AD799">
        <v>6</v>
      </c>
      <c r="AE799" t="s">
        <v>56</v>
      </c>
      <c r="AF799" t="str">
        <f>_xlfn.XLOOKUP(DermAI_Data[[#This Row],[diagnostic]],Diagnosis_lookup!$A$2:$A$7,Diagnosis_lookup!$B$2:$B$7,"Not Found")</f>
        <v>Basal cell carcinoma</v>
      </c>
    </row>
    <row r="800" spans="1:32" x14ac:dyDescent="0.25">
      <c r="A800" t="s">
        <v>872</v>
      </c>
      <c r="B800">
        <v>84</v>
      </c>
      <c r="C800" t="s">
        <v>41</v>
      </c>
      <c r="D800" t="s">
        <v>32</v>
      </c>
      <c r="E800" t="s">
        <v>33</v>
      </c>
      <c r="F800" t="s">
        <v>34</v>
      </c>
      <c r="G800" t="s">
        <v>33</v>
      </c>
      <c r="H800" t="s">
        <v>33</v>
      </c>
      <c r="I800" t="s">
        <v>33</v>
      </c>
      <c r="J800" t="s">
        <v>34</v>
      </c>
      <c r="K800" t="s">
        <v>34</v>
      </c>
      <c r="L800" t="s">
        <v>52</v>
      </c>
      <c r="M800" t="s">
        <v>52</v>
      </c>
      <c r="N800">
        <v>892</v>
      </c>
      <c r="O800">
        <v>2</v>
      </c>
      <c r="P800" t="s">
        <v>36</v>
      </c>
      <c r="Q800">
        <v>12</v>
      </c>
      <c r="R800">
        <v>9</v>
      </c>
      <c r="S800">
        <v>10.5</v>
      </c>
      <c r="T800" t="s">
        <v>54</v>
      </c>
      <c r="U800" t="s">
        <v>34</v>
      </c>
      <c r="V800" t="s">
        <v>34</v>
      </c>
      <c r="W800" t="s">
        <v>34</v>
      </c>
      <c r="X800" t="s">
        <v>33</v>
      </c>
      <c r="Y800" t="s">
        <v>34</v>
      </c>
      <c r="Z800" t="s">
        <v>34</v>
      </c>
      <c r="AA800" t="s">
        <v>34</v>
      </c>
      <c r="AB800" t="s">
        <v>55</v>
      </c>
      <c r="AC800">
        <v>1</v>
      </c>
      <c r="AD800">
        <v>10.5</v>
      </c>
      <c r="AE800" t="s">
        <v>56</v>
      </c>
      <c r="AF800" t="str">
        <f>_xlfn.XLOOKUP(DermAI_Data[[#This Row],[diagnostic]],Diagnosis_lookup!$A$2:$A$7,Diagnosis_lookup!$B$2:$B$7,"Not Found")</f>
        <v>Basal cell carcinoma</v>
      </c>
    </row>
    <row r="801" spans="1:32" x14ac:dyDescent="0.25">
      <c r="A801" t="s">
        <v>873</v>
      </c>
      <c r="B801">
        <v>55</v>
      </c>
      <c r="C801" t="s">
        <v>51</v>
      </c>
      <c r="D801" t="s">
        <v>79</v>
      </c>
      <c r="E801" t="s">
        <v>33</v>
      </c>
      <c r="F801" t="s">
        <v>33</v>
      </c>
      <c r="G801" t="s">
        <v>33</v>
      </c>
      <c r="H801" t="s">
        <v>34</v>
      </c>
      <c r="I801" t="s">
        <v>34</v>
      </c>
      <c r="J801" t="s">
        <v>34</v>
      </c>
      <c r="K801" t="s">
        <v>34</v>
      </c>
      <c r="L801" t="s">
        <v>35</v>
      </c>
      <c r="M801" t="s">
        <v>35</v>
      </c>
      <c r="N801">
        <v>881</v>
      </c>
      <c r="O801">
        <v>3</v>
      </c>
      <c r="P801" t="s">
        <v>53</v>
      </c>
      <c r="Q801">
        <v>6</v>
      </c>
      <c r="R801">
        <v>5</v>
      </c>
      <c r="S801">
        <v>5.5</v>
      </c>
      <c r="T801" t="s">
        <v>37</v>
      </c>
      <c r="U801" t="s">
        <v>34</v>
      </c>
      <c r="V801" t="s">
        <v>34</v>
      </c>
      <c r="W801" t="s">
        <v>33</v>
      </c>
      <c r="X801" t="s">
        <v>34</v>
      </c>
      <c r="Y801" t="s">
        <v>34</v>
      </c>
      <c r="Z801" t="s">
        <v>34</v>
      </c>
      <c r="AA801" t="s">
        <v>34</v>
      </c>
      <c r="AB801" t="s">
        <v>55</v>
      </c>
      <c r="AC801">
        <v>1</v>
      </c>
      <c r="AD801">
        <v>5.5</v>
      </c>
      <c r="AE801" t="s">
        <v>56</v>
      </c>
      <c r="AF801" t="str">
        <f>_xlfn.XLOOKUP(DermAI_Data[[#This Row],[diagnostic]],Diagnosis_lookup!$A$2:$A$7,Diagnosis_lookup!$B$2:$B$7,"Not Found")</f>
        <v>Basal cell carcinoma</v>
      </c>
    </row>
    <row r="802" spans="1:32" x14ac:dyDescent="0.25">
      <c r="A802" t="s">
        <v>874</v>
      </c>
      <c r="B802">
        <v>73</v>
      </c>
      <c r="C802" t="s">
        <v>41</v>
      </c>
      <c r="D802" t="s">
        <v>79</v>
      </c>
      <c r="E802" t="s">
        <v>33</v>
      </c>
      <c r="F802" t="s">
        <v>33</v>
      </c>
      <c r="G802" t="s">
        <v>33</v>
      </c>
      <c r="H802" t="s">
        <v>34</v>
      </c>
      <c r="I802" t="s">
        <v>33</v>
      </c>
      <c r="J802" t="s">
        <v>33</v>
      </c>
      <c r="K802" t="s">
        <v>33</v>
      </c>
      <c r="L802" t="s">
        <v>35</v>
      </c>
      <c r="M802" t="s">
        <v>35</v>
      </c>
      <c r="N802">
        <v>894</v>
      </c>
      <c r="O802">
        <v>2</v>
      </c>
      <c r="P802" t="s">
        <v>668</v>
      </c>
      <c r="Q802">
        <v>18</v>
      </c>
      <c r="R802">
        <v>16</v>
      </c>
      <c r="S802">
        <v>17</v>
      </c>
      <c r="T802" t="s">
        <v>54</v>
      </c>
      <c r="U802" t="s">
        <v>34</v>
      </c>
      <c r="V802" t="s">
        <v>33</v>
      </c>
      <c r="W802" t="s">
        <v>34</v>
      </c>
      <c r="X802" t="s">
        <v>33</v>
      </c>
      <c r="Y802" t="s">
        <v>34</v>
      </c>
      <c r="Z802" t="s">
        <v>34</v>
      </c>
      <c r="AA802" t="s">
        <v>34</v>
      </c>
      <c r="AB802" t="s">
        <v>55</v>
      </c>
      <c r="AC802">
        <v>1</v>
      </c>
      <c r="AD802">
        <v>17</v>
      </c>
      <c r="AE802" t="s">
        <v>56</v>
      </c>
      <c r="AF802" t="str">
        <f>_xlfn.XLOOKUP(DermAI_Data[[#This Row],[diagnostic]],Diagnosis_lookup!$A$2:$A$7,Diagnosis_lookup!$B$2:$B$7,"Not Found")</f>
        <v>Basal cell carcinoma</v>
      </c>
    </row>
    <row r="803" spans="1:32" x14ac:dyDescent="0.25">
      <c r="A803" t="s">
        <v>875</v>
      </c>
      <c r="B803">
        <v>41</v>
      </c>
      <c r="C803" t="s">
        <v>58</v>
      </c>
      <c r="D803" t="s">
        <v>79</v>
      </c>
      <c r="E803" t="s">
        <v>33</v>
      </c>
      <c r="F803" t="s">
        <v>33</v>
      </c>
      <c r="G803" t="s">
        <v>33</v>
      </c>
      <c r="H803" t="s">
        <v>34</v>
      </c>
      <c r="I803" t="s">
        <v>33</v>
      </c>
      <c r="J803" t="s">
        <v>33</v>
      </c>
      <c r="K803" t="s">
        <v>33</v>
      </c>
      <c r="L803" t="s">
        <v>35</v>
      </c>
      <c r="M803" t="s">
        <v>35</v>
      </c>
      <c r="N803">
        <v>895</v>
      </c>
      <c r="O803">
        <v>3</v>
      </c>
      <c r="P803" t="s">
        <v>68</v>
      </c>
      <c r="Q803">
        <v>10</v>
      </c>
      <c r="R803">
        <v>7</v>
      </c>
      <c r="S803">
        <v>8.5</v>
      </c>
      <c r="T803" t="s">
        <v>37</v>
      </c>
      <c r="U803" t="s">
        <v>34</v>
      </c>
      <c r="V803" t="s">
        <v>34</v>
      </c>
      <c r="W803" t="s">
        <v>33</v>
      </c>
      <c r="X803" t="s">
        <v>33</v>
      </c>
      <c r="Y803" t="s">
        <v>34</v>
      </c>
      <c r="Z803" t="s">
        <v>33</v>
      </c>
      <c r="AA803" t="s">
        <v>34</v>
      </c>
      <c r="AB803" t="s">
        <v>55</v>
      </c>
      <c r="AC803">
        <v>1</v>
      </c>
      <c r="AD803">
        <v>8.5</v>
      </c>
      <c r="AE803" t="s">
        <v>56</v>
      </c>
      <c r="AF803" t="str">
        <f>_xlfn.XLOOKUP(DermAI_Data[[#This Row],[diagnostic]],Diagnosis_lookup!$A$2:$A$7,Diagnosis_lookup!$B$2:$B$7,"Not Found")</f>
        <v>Basal cell carcinoma</v>
      </c>
    </row>
    <row r="804" spans="1:32" x14ac:dyDescent="0.25">
      <c r="A804" t="s">
        <v>876</v>
      </c>
      <c r="B804">
        <v>67</v>
      </c>
      <c r="C804" t="s">
        <v>41</v>
      </c>
      <c r="D804" t="s">
        <v>79</v>
      </c>
      <c r="E804" t="s">
        <v>33</v>
      </c>
      <c r="F804" t="s">
        <v>33</v>
      </c>
      <c r="G804" t="s">
        <v>33</v>
      </c>
      <c r="H804" t="s">
        <v>34</v>
      </c>
      <c r="I804" t="s">
        <v>34</v>
      </c>
      <c r="J804" t="s">
        <v>34</v>
      </c>
      <c r="K804" t="s">
        <v>34</v>
      </c>
      <c r="L804" t="s">
        <v>35</v>
      </c>
      <c r="M804" t="s">
        <v>35</v>
      </c>
      <c r="N804">
        <v>897</v>
      </c>
      <c r="O804">
        <v>2</v>
      </c>
      <c r="P804" t="s">
        <v>36</v>
      </c>
      <c r="Q804">
        <v>7</v>
      </c>
      <c r="R804">
        <v>7</v>
      </c>
      <c r="S804">
        <v>7</v>
      </c>
      <c r="T804" t="s">
        <v>37</v>
      </c>
      <c r="U804" t="s">
        <v>34</v>
      </c>
      <c r="V804" t="s">
        <v>34</v>
      </c>
      <c r="W804" t="s">
        <v>34</v>
      </c>
      <c r="X804" t="s">
        <v>33</v>
      </c>
      <c r="Y804" t="s">
        <v>34</v>
      </c>
      <c r="Z804" t="s">
        <v>34</v>
      </c>
      <c r="AA804" t="s">
        <v>34</v>
      </c>
      <c r="AB804" t="s">
        <v>55</v>
      </c>
      <c r="AC804">
        <v>1</v>
      </c>
      <c r="AD804">
        <v>7</v>
      </c>
      <c r="AE804" t="s">
        <v>56</v>
      </c>
      <c r="AF804" t="str">
        <f>_xlfn.XLOOKUP(DermAI_Data[[#This Row],[diagnostic]],Diagnosis_lookup!$A$2:$A$7,Diagnosis_lookup!$B$2:$B$7,"Not Found")</f>
        <v>Basal cell carcinoma</v>
      </c>
    </row>
    <row r="805" spans="1:32" x14ac:dyDescent="0.25">
      <c r="A805" t="s">
        <v>877</v>
      </c>
      <c r="B805">
        <v>75</v>
      </c>
      <c r="C805" t="s">
        <v>41</v>
      </c>
      <c r="D805" t="s">
        <v>79</v>
      </c>
      <c r="E805" t="s">
        <v>33</v>
      </c>
      <c r="F805" t="s">
        <v>33</v>
      </c>
      <c r="G805" t="s">
        <v>34</v>
      </c>
      <c r="H805" t="s">
        <v>34</v>
      </c>
      <c r="I805" t="s">
        <v>34</v>
      </c>
      <c r="J805" t="s">
        <v>33</v>
      </c>
      <c r="K805" t="s">
        <v>33</v>
      </c>
      <c r="L805" t="s">
        <v>52</v>
      </c>
      <c r="M805" t="s">
        <v>52</v>
      </c>
      <c r="N805">
        <v>1794</v>
      </c>
      <c r="O805">
        <v>3</v>
      </c>
      <c r="P805" t="s">
        <v>53</v>
      </c>
      <c r="Q805">
        <v>25</v>
      </c>
      <c r="R805">
        <v>13</v>
      </c>
      <c r="S805">
        <v>19</v>
      </c>
      <c r="T805" t="s">
        <v>54</v>
      </c>
      <c r="U805" t="s">
        <v>33</v>
      </c>
      <c r="V805" t="s">
        <v>34</v>
      </c>
      <c r="W805" t="s">
        <v>34</v>
      </c>
      <c r="X805" t="s">
        <v>33</v>
      </c>
      <c r="Y805" t="s">
        <v>33</v>
      </c>
      <c r="Z805" t="s">
        <v>33</v>
      </c>
      <c r="AA805" t="s">
        <v>34</v>
      </c>
      <c r="AB805" t="s">
        <v>55</v>
      </c>
      <c r="AC805">
        <v>1</v>
      </c>
      <c r="AD805">
        <v>19</v>
      </c>
      <c r="AE805" t="s">
        <v>56</v>
      </c>
      <c r="AF805" t="str">
        <f>_xlfn.XLOOKUP(DermAI_Data[[#This Row],[diagnostic]],Diagnosis_lookup!$A$2:$A$7,Diagnosis_lookup!$B$2:$B$7,"Not Found")</f>
        <v>Basal cell carcinoma</v>
      </c>
    </row>
    <row r="806" spans="1:32" x14ac:dyDescent="0.25">
      <c r="A806" t="s">
        <v>878</v>
      </c>
      <c r="B806">
        <v>14</v>
      </c>
      <c r="C806" t="s">
        <v>31</v>
      </c>
      <c r="D806" t="s">
        <v>79</v>
      </c>
      <c r="E806" t="s">
        <v>33</v>
      </c>
      <c r="F806" t="s">
        <v>33</v>
      </c>
      <c r="G806" t="s">
        <v>33</v>
      </c>
      <c r="H806" t="s">
        <v>34</v>
      </c>
      <c r="I806" t="s">
        <v>33</v>
      </c>
      <c r="J806" t="s">
        <v>33</v>
      </c>
      <c r="K806" t="s">
        <v>33</v>
      </c>
      <c r="L806" t="s">
        <v>35</v>
      </c>
      <c r="M806" t="s">
        <v>35</v>
      </c>
      <c r="N806">
        <v>901</v>
      </c>
      <c r="O806">
        <v>2</v>
      </c>
      <c r="P806" t="s">
        <v>252</v>
      </c>
      <c r="Q806">
        <v>3</v>
      </c>
      <c r="R806">
        <v>3</v>
      </c>
      <c r="S806">
        <v>3</v>
      </c>
      <c r="T806" t="s">
        <v>44</v>
      </c>
      <c r="U806" t="s">
        <v>33</v>
      </c>
      <c r="V806" t="s">
        <v>34</v>
      </c>
      <c r="W806" t="s">
        <v>33</v>
      </c>
      <c r="X806" t="s">
        <v>34</v>
      </c>
      <c r="Y806" t="s">
        <v>33</v>
      </c>
      <c r="Z806" t="s">
        <v>33</v>
      </c>
      <c r="AA806" t="s">
        <v>34</v>
      </c>
      <c r="AB806" t="s">
        <v>38</v>
      </c>
      <c r="AC806">
        <v>0</v>
      </c>
      <c r="AD806">
        <v>3</v>
      </c>
      <c r="AE806" t="s">
        <v>39</v>
      </c>
      <c r="AF806" t="str">
        <f>_xlfn.XLOOKUP(DermAI_Data[[#This Row],[diagnostic]],Diagnosis_lookup!$A$2:$A$7,Diagnosis_lookup!$B$2:$B$7,"Not Found")</f>
        <v>Melanocytic nevus</v>
      </c>
    </row>
    <row r="807" spans="1:32" x14ac:dyDescent="0.25">
      <c r="A807" t="s">
        <v>879</v>
      </c>
      <c r="B807">
        <v>44</v>
      </c>
      <c r="C807" t="s">
        <v>58</v>
      </c>
      <c r="D807" t="s">
        <v>79</v>
      </c>
      <c r="E807" t="s">
        <v>33</v>
      </c>
      <c r="F807" t="s">
        <v>33</v>
      </c>
      <c r="G807" t="s">
        <v>34</v>
      </c>
      <c r="H807" t="s">
        <v>33</v>
      </c>
      <c r="I807" t="s">
        <v>33</v>
      </c>
      <c r="J807" t="s">
        <v>33</v>
      </c>
      <c r="K807" t="s">
        <v>33</v>
      </c>
      <c r="L807" t="s">
        <v>35</v>
      </c>
      <c r="M807" t="s">
        <v>35</v>
      </c>
      <c r="N807">
        <v>903</v>
      </c>
      <c r="O807">
        <v>3</v>
      </c>
      <c r="P807" t="s">
        <v>36</v>
      </c>
      <c r="Q807">
        <v>5</v>
      </c>
      <c r="R807">
        <v>5</v>
      </c>
      <c r="S807">
        <v>5</v>
      </c>
      <c r="T807" t="s">
        <v>37</v>
      </c>
      <c r="U807" t="s">
        <v>34</v>
      </c>
      <c r="V807" t="s">
        <v>34</v>
      </c>
      <c r="W807" t="s">
        <v>33</v>
      </c>
      <c r="X807" t="s">
        <v>33</v>
      </c>
      <c r="Y807" t="s">
        <v>34</v>
      </c>
      <c r="Z807" t="s">
        <v>34</v>
      </c>
      <c r="AA807" t="s">
        <v>34</v>
      </c>
      <c r="AB807" t="s">
        <v>55</v>
      </c>
      <c r="AC807">
        <v>1</v>
      </c>
      <c r="AD807">
        <v>5</v>
      </c>
      <c r="AE807" t="s">
        <v>56</v>
      </c>
      <c r="AF807" t="str">
        <f>_xlfn.XLOOKUP(DermAI_Data[[#This Row],[diagnostic]],Diagnosis_lookup!$A$2:$A$7,Diagnosis_lookup!$B$2:$B$7,"Not Found")</f>
        <v>Basal cell carcinoma</v>
      </c>
    </row>
    <row r="808" spans="1:32" x14ac:dyDescent="0.25">
      <c r="A808" t="s">
        <v>880</v>
      </c>
      <c r="B808">
        <v>46</v>
      </c>
      <c r="C808" t="s">
        <v>51</v>
      </c>
      <c r="D808" t="s">
        <v>79</v>
      </c>
      <c r="E808" t="s">
        <v>33</v>
      </c>
      <c r="F808" t="s">
        <v>33</v>
      </c>
      <c r="G808" t="s">
        <v>34</v>
      </c>
      <c r="H808" t="s">
        <v>33</v>
      </c>
      <c r="I808" t="s">
        <v>33</v>
      </c>
      <c r="J808" t="s">
        <v>34</v>
      </c>
      <c r="K808" t="s">
        <v>33</v>
      </c>
      <c r="L808" t="s">
        <v>35</v>
      </c>
      <c r="M808" t="s">
        <v>35</v>
      </c>
      <c r="N808">
        <v>904</v>
      </c>
      <c r="O808">
        <v>2</v>
      </c>
      <c r="P808" t="s">
        <v>59</v>
      </c>
      <c r="Q808">
        <v>10</v>
      </c>
      <c r="R808">
        <v>5</v>
      </c>
      <c r="S808">
        <v>7.5</v>
      </c>
      <c r="T808" t="s">
        <v>37</v>
      </c>
      <c r="U808" t="s">
        <v>34</v>
      </c>
      <c r="V808" t="s">
        <v>34</v>
      </c>
      <c r="W808" t="s">
        <v>33</v>
      </c>
      <c r="X808" t="s">
        <v>33</v>
      </c>
      <c r="Y808" t="s">
        <v>33</v>
      </c>
      <c r="Z808" t="s">
        <v>34</v>
      </c>
      <c r="AA808" t="s">
        <v>34</v>
      </c>
      <c r="AB808" t="s">
        <v>55</v>
      </c>
      <c r="AC808">
        <v>1</v>
      </c>
      <c r="AD808">
        <v>7.5</v>
      </c>
      <c r="AE808" t="s">
        <v>56</v>
      </c>
      <c r="AF808" t="str">
        <f>_xlfn.XLOOKUP(DermAI_Data[[#This Row],[diagnostic]],Diagnosis_lookup!$A$2:$A$7,Diagnosis_lookup!$B$2:$B$7,"Not Found")</f>
        <v>Basal cell carcinoma</v>
      </c>
    </row>
    <row r="809" spans="1:32" x14ac:dyDescent="0.25">
      <c r="A809" t="s">
        <v>881</v>
      </c>
      <c r="B809">
        <v>40</v>
      </c>
      <c r="C809" t="s">
        <v>58</v>
      </c>
      <c r="D809" t="s">
        <v>32</v>
      </c>
      <c r="E809" t="s">
        <v>33</v>
      </c>
      <c r="F809" t="s">
        <v>34</v>
      </c>
      <c r="G809" t="s">
        <v>33</v>
      </c>
      <c r="H809" t="s">
        <v>34</v>
      </c>
      <c r="I809" t="s">
        <v>33</v>
      </c>
      <c r="J809" t="s">
        <v>34</v>
      </c>
      <c r="K809" t="s">
        <v>33</v>
      </c>
      <c r="L809" t="s">
        <v>35</v>
      </c>
      <c r="M809" t="s">
        <v>537</v>
      </c>
      <c r="N809">
        <v>905</v>
      </c>
      <c r="O809">
        <v>2</v>
      </c>
      <c r="P809" t="s">
        <v>66</v>
      </c>
      <c r="Q809">
        <v>4</v>
      </c>
      <c r="R809">
        <v>2</v>
      </c>
      <c r="S809">
        <v>3</v>
      </c>
      <c r="T809" t="s">
        <v>44</v>
      </c>
      <c r="U809" t="s">
        <v>34</v>
      </c>
      <c r="V809" t="s">
        <v>34</v>
      </c>
      <c r="W809" t="s">
        <v>34</v>
      </c>
      <c r="X809" t="s">
        <v>33</v>
      </c>
      <c r="Y809" t="s">
        <v>34</v>
      </c>
      <c r="Z809" t="s">
        <v>34</v>
      </c>
      <c r="AA809" t="s">
        <v>34</v>
      </c>
      <c r="AB809" t="s">
        <v>55</v>
      </c>
      <c r="AC809">
        <v>1</v>
      </c>
      <c r="AD809">
        <v>3</v>
      </c>
      <c r="AE809" t="s">
        <v>56</v>
      </c>
      <c r="AF809" t="str">
        <f>_xlfn.XLOOKUP(DermAI_Data[[#This Row],[diagnostic]],Diagnosis_lookup!$A$2:$A$7,Diagnosis_lookup!$B$2:$B$7,"Not Found")</f>
        <v>Basal cell carcinoma</v>
      </c>
    </row>
    <row r="810" spans="1:32" x14ac:dyDescent="0.25">
      <c r="A810" t="s">
        <v>882</v>
      </c>
      <c r="B810">
        <v>33</v>
      </c>
      <c r="C810" t="s">
        <v>58</v>
      </c>
      <c r="D810" t="s">
        <v>32</v>
      </c>
      <c r="E810" t="s">
        <v>33</v>
      </c>
      <c r="F810" t="s">
        <v>34</v>
      </c>
      <c r="G810" t="s">
        <v>34</v>
      </c>
      <c r="H810" t="s">
        <v>33</v>
      </c>
      <c r="I810" t="s">
        <v>34</v>
      </c>
      <c r="J810" t="s">
        <v>33</v>
      </c>
      <c r="K810" t="s">
        <v>33</v>
      </c>
      <c r="L810" t="s">
        <v>35</v>
      </c>
      <c r="M810" t="s">
        <v>35</v>
      </c>
      <c r="N810">
        <v>911</v>
      </c>
      <c r="O810">
        <v>2</v>
      </c>
      <c r="P810" t="s">
        <v>66</v>
      </c>
      <c r="Q810">
        <v>10</v>
      </c>
      <c r="R810">
        <v>8</v>
      </c>
      <c r="S810">
        <v>9</v>
      </c>
      <c r="T810" t="s">
        <v>37</v>
      </c>
      <c r="U810" t="s">
        <v>34</v>
      </c>
      <c r="V810" t="s">
        <v>34</v>
      </c>
      <c r="W810" t="s">
        <v>33</v>
      </c>
      <c r="X810" t="s">
        <v>33</v>
      </c>
      <c r="Y810" t="s">
        <v>34</v>
      </c>
      <c r="Z810" t="s">
        <v>34</v>
      </c>
      <c r="AA810" t="s">
        <v>34</v>
      </c>
      <c r="AB810" t="s">
        <v>55</v>
      </c>
      <c r="AC810">
        <v>1</v>
      </c>
      <c r="AD810">
        <v>9</v>
      </c>
      <c r="AE810" t="s">
        <v>56</v>
      </c>
      <c r="AF810" t="str">
        <f>_xlfn.XLOOKUP(DermAI_Data[[#This Row],[diagnostic]],Diagnosis_lookup!$A$2:$A$7,Diagnosis_lookup!$B$2:$B$7,"Not Found")</f>
        <v>Basal cell carcinoma</v>
      </c>
    </row>
    <row r="811" spans="1:32" x14ac:dyDescent="0.25">
      <c r="A811" t="s">
        <v>883</v>
      </c>
      <c r="B811">
        <v>38</v>
      </c>
      <c r="C811" t="s">
        <v>58</v>
      </c>
      <c r="D811" t="s">
        <v>79</v>
      </c>
      <c r="E811" t="s">
        <v>33</v>
      </c>
      <c r="F811" t="s">
        <v>34</v>
      </c>
      <c r="G811" t="s">
        <v>34</v>
      </c>
      <c r="H811" t="s">
        <v>33</v>
      </c>
      <c r="I811" t="s">
        <v>34</v>
      </c>
      <c r="J811" t="s">
        <v>33</v>
      </c>
      <c r="K811" t="s">
        <v>33</v>
      </c>
      <c r="L811" t="s">
        <v>52</v>
      </c>
      <c r="M811" t="s">
        <v>52</v>
      </c>
      <c r="N811">
        <v>912</v>
      </c>
      <c r="O811">
        <v>2</v>
      </c>
      <c r="P811" t="s">
        <v>43</v>
      </c>
      <c r="Q811">
        <v>13</v>
      </c>
      <c r="R811">
        <v>8</v>
      </c>
      <c r="S811">
        <v>10.5</v>
      </c>
      <c r="T811" t="s">
        <v>54</v>
      </c>
      <c r="U811" t="s">
        <v>34</v>
      </c>
      <c r="V811" t="s">
        <v>34</v>
      </c>
      <c r="W811" t="s">
        <v>33</v>
      </c>
      <c r="X811" t="s">
        <v>33</v>
      </c>
      <c r="Y811" t="s">
        <v>34</v>
      </c>
      <c r="Z811" t="s">
        <v>34</v>
      </c>
      <c r="AA811" t="s">
        <v>34</v>
      </c>
      <c r="AB811" t="s">
        <v>55</v>
      </c>
      <c r="AC811">
        <v>1</v>
      </c>
      <c r="AD811">
        <v>10.5</v>
      </c>
      <c r="AE811" t="s">
        <v>56</v>
      </c>
      <c r="AF811" t="str">
        <f>_xlfn.XLOOKUP(DermAI_Data[[#This Row],[diagnostic]],Diagnosis_lookup!$A$2:$A$7,Diagnosis_lookup!$B$2:$B$7,"Not Found")</f>
        <v>Basal cell carcinoma</v>
      </c>
    </row>
    <row r="812" spans="1:32" x14ac:dyDescent="0.25">
      <c r="A812" t="s">
        <v>884</v>
      </c>
      <c r="B812">
        <v>52</v>
      </c>
      <c r="C812" t="s">
        <v>51</v>
      </c>
      <c r="D812" t="s">
        <v>79</v>
      </c>
      <c r="E812" t="s">
        <v>33</v>
      </c>
      <c r="F812" t="s">
        <v>33</v>
      </c>
      <c r="G812" t="s">
        <v>33</v>
      </c>
      <c r="H812" t="s">
        <v>34</v>
      </c>
      <c r="I812" t="s">
        <v>33</v>
      </c>
      <c r="J812" t="s">
        <v>34</v>
      </c>
      <c r="K812" t="s">
        <v>34</v>
      </c>
      <c r="L812" t="s">
        <v>52</v>
      </c>
      <c r="M812" t="s">
        <v>52</v>
      </c>
      <c r="N812">
        <v>913</v>
      </c>
      <c r="O812">
        <v>2</v>
      </c>
      <c r="P812" t="s">
        <v>68</v>
      </c>
      <c r="Q812">
        <v>4</v>
      </c>
      <c r="R812">
        <v>4</v>
      </c>
      <c r="S812">
        <v>4</v>
      </c>
      <c r="T812" t="s">
        <v>44</v>
      </c>
      <c r="U812" t="s">
        <v>34</v>
      </c>
      <c r="V812" t="s">
        <v>34</v>
      </c>
      <c r="W812" t="s">
        <v>34</v>
      </c>
      <c r="X812" t="s">
        <v>33</v>
      </c>
      <c r="Y812" t="s">
        <v>34</v>
      </c>
      <c r="Z812" t="s">
        <v>34</v>
      </c>
      <c r="AA812" t="s">
        <v>34</v>
      </c>
      <c r="AB812" t="s">
        <v>55</v>
      </c>
      <c r="AC812">
        <v>1</v>
      </c>
      <c r="AD812">
        <v>4</v>
      </c>
      <c r="AE812" t="s">
        <v>56</v>
      </c>
      <c r="AF812" t="str">
        <f>_xlfn.XLOOKUP(DermAI_Data[[#This Row],[diagnostic]],Diagnosis_lookup!$A$2:$A$7,Diagnosis_lookup!$B$2:$B$7,"Not Found")</f>
        <v>Basal cell carcinoma</v>
      </c>
    </row>
    <row r="813" spans="1:32" x14ac:dyDescent="0.25">
      <c r="A813" t="s">
        <v>885</v>
      </c>
      <c r="B813">
        <v>47</v>
      </c>
      <c r="C813" t="s">
        <v>51</v>
      </c>
      <c r="D813" t="s">
        <v>32</v>
      </c>
      <c r="E813" t="s">
        <v>33</v>
      </c>
      <c r="F813" t="s">
        <v>34</v>
      </c>
      <c r="G813" t="s">
        <v>34</v>
      </c>
      <c r="H813" t="s">
        <v>33</v>
      </c>
      <c r="I813" t="s">
        <v>33</v>
      </c>
      <c r="J813" t="s">
        <v>33</v>
      </c>
      <c r="K813" t="s">
        <v>33</v>
      </c>
      <c r="L813" t="s">
        <v>35</v>
      </c>
      <c r="M813" t="s">
        <v>35</v>
      </c>
      <c r="N813">
        <v>916</v>
      </c>
      <c r="O813">
        <v>2</v>
      </c>
      <c r="P813" t="s">
        <v>59</v>
      </c>
      <c r="Q813">
        <v>22</v>
      </c>
      <c r="R813">
        <v>20</v>
      </c>
      <c r="S813">
        <v>21</v>
      </c>
      <c r="T813" t="s">
        <v>54</v>
      </c>
      <c r="U813" t="s">
        <v>34</v>
      </c>
      <c r="V813" t="s">
        <v>34</v>
      </c>
      <c r="W813" t="s">
        <v>33</v>
      </c>
      <c r="X813" t="s">
        <v>33</v>
      </c>
      <c r="Y813" t="s">
        <v>33</v>
      </c>
      <c r="Z813" t="s">
        <v>33</v>
      </c>
      <c r="AA813" t="s">
        <v>34</v>
      </c>
      <c r="AB813" t="s">
        <v>55</v>
      </c>
      <c r="AC813">
        <v>1</v>
      </c>
      <c r="AD813">
        <v>21</v>
      </c>
      <c r="AE813" t="s">
        <v>56</v>
      </c>
      <c r="AF813" t="str">
        <f>_xlfn.XLOOKUP(DermAI_Data[[#This Row],[diagnostic]],Diagnosis_lookup!$A$2:$A$7,Diagnosis_lookup!$B$2:$B$7,"Not Found")</f>
        <v>Basal cell carcinoma</v>
      </c>
    </row>
    <row r="814" spans="1:32" x14ac:dyDescent="0.25">
      <c r="A814" t="s">
        <v>886</v>
      </c>
      <c r="B814">
        <v>48</v>
      </c>
      <c r="C814" t="s">
        <v>51</v>
      </c>
      <c r="D814" t="s">
        <v>32</v>
      </c>
      <c r="E814" t="s">
        <v>33</v>
      </c>
      <c r="F814" t="s">
        <v>33</v>
      </c>
      <c r="G814" t="s">
        <v>34</v>
      </c>
      <c r="H814" t="s">
        <v>34</v>
      </c>
      <c r="I814" t="s">
        <v>33</v>
      </c>
      <c r="J814" t="s">
        <v>33</v>
      </c>
      <c r="K814" t="s">
        <v>33</v>
      </c>
      <c r="L814" t="s">
        <v>35</v>
      </c>
      <c r="M814" t="s">
        <v>35</v>
      </c>
      <c r="N814">
        <v>919</v>
      </c>
      <c r="O814">
        <v>2</v>
      </c>
      <c r="P814" t="s">
        <v>53</v>
      </c>
      <c r="Q814">
        <v>5</v>
      </c>
      <c r="R814">
        <v>5</v>
      </c>
      <c r="S814">
        <v>5</v>
      </c>
      <c r="T814" t="s">
        <v>37</v>
      </c>
      <c r="U814" t="s">
        <v>34</v>
      </c>
      <c r="V814" t="s">
        <v>33</v>
      </c>
      <c r="W814" t="s">
        <v>33</v>
      </c>
      <c r="X814" t="s">
        <v>33</v>
      </c>
      <c r="Y814" t="s">
        <v>34</v>
      </c>
      <c r="Z814" t="s">
        <v>34</v>
      </c>
      <c r="AA814" t="s">
        <v>34</v>
      </c>
      <c r="AB814" t="s">
        <v>55</v>
      </c>
      <c r="AC814">
        <v>1</v>
      </c>
      <c r="AD814">
        <v>5</v>
      </c>
      <c r="AE814" t="s">
        <v>56</v>
      </c>
      <c r="AF814" t="str">
        <f>_xlfn.XLOOKUP(DermAI_Data[[#This Row],[diagnostic]],Diagnosis_lookup!$A$2:$A$7,Diagnosis_lookup!$B$2:$B$7,"Not Found")</f>
        <v>Basal cell carcinoma</v>
      </c>
    </row>
    <row r="815" spans="1:32" x14ac:dyDescent="0.25">
      <c r="A815" t="s">
        <v>887</v>
      </c>
      <c r="B815">
        <v>73</v>
      </c>
      <c r="C815" t="s">
        <v>41</v>
      </c>
      <c r="D815" t="s">
        <v>79</v>
      </c>
      <c r="E815" t="s">
        <v>33</v>
      </c>
      <c r="F815" t="s">
        <v>33</v>
      </c>
      <c r="G815" t="s">
        <v>33</v>
      </c>
      <c r="H815" t="s">
        <v>33</v>
      </c>
      <c r="I815" t="s">
        <v>34</v>
      </c>
      <c r="J815" t="s">
        <v>34</v>
      </c>
      <c r="K815" t="s">
        <v>34</v>
      </c>
      <c r="L815" t="s">
        <v>560</v>
      </c>
      <c r="M815" t="s">
        <v>560</v>
      </c>
      <c r="N815">
        <v>74</v>
      </c>
      <c r="O815">
        <v>3</v>
      </c>
      <c r="P815" t="s">
        <v>63</v>
      </c>
      <c r="Q815">
        <v>10</v>
      </c>
      <c r="R815">
        <v>7</v>
      </c>
      <c r="S815">
        <v>8.5</v>
      </c>
      <c r="T815" t="s">
        <v>37</v>
      </c>
      <c r="U815" t="s">
        <v>33</v>
      </c>
      <c r="V815" t="s">
        <v>34</v>
      </c>
      <c r="W815" t="s">
        <v>33</v>
      </c>
      <c r="X815" t="s">
        <v>33</v>
      </c>
      <c r="Y815" t="s">
        <v>33</v>
      </c>
      <c r="Z815" t="s">
        <v>34</v>
      </c>
      <c r="AA815" t="s">
        <v>34</v>
      </c>
      <c r="AB815" t="s">
        <v>224</v>
      </c>
      <c r="AC815">
        <v>1</v>
      </c>
      <c r="AD815">
        <v>8.5</v>
      </c>
      <c r="AE815" t="s">
        <v>56</v>
      </c>
      <c r="AF815" t="str">
        <f>_xlfn.XLOOKUP(DermAI_Data[[#This Row],[diagnostic]],Diagnosis_lookup!$A$2:$A$7,Diagnosis_lookup!$B$2:$B$7,"Not Found")</f>
        <v>Squamous cell carcinoma</v>
      </c>
    </row>
    <row r="816" spans="1:32" x14ac:dyDescent="0.25">
      <c r="A816" t="s">
        <v>888</v>
      </c>
      <c r="B816">
        <v>47</v>
      </c>
      <c r="C816" t="s">
        <v>51</v>
      </c>
      <c r="D816" t="s">
        <v>32</v>
      </c>
      <c r="E816" t="s">
        <v>33</v>
      </c>
      <c r="F816" t="s">
        <v>34</v>
      </c>
      <c r="G816" t="s">
        <v>34</v>
      </c>
      <c r="H816" t="s">
        <v>34</v>
      </c>
      <c r="I816" t="s">
        <v>34</v>
      </c>
      <c r="J816" t="s">
        <v>33</v>
      </c>
      <c r="K816" t="s">
        <v>33</v>
      </c>
      <c r="L816" t="s">
        <v>35</v>
      </c>
      <c r="M816" t="s">
        <v>35</v>
      </c>
      <c r="N816">
        <v>921</v>
      </c>
      <c r="O816">
        <v>2</v>
      </c>
      <c r="P816" t="s">
        <v>36</v>
      </c>
      <c r="Q816">
        <v>7</v>
      </c>
      <c r="R816">
        <v>6</v>
      </c>
      <c r="S816">
        <v>6.5</v>
      </c>
      <c r="T816" t="s">
        <v>37</v>
      </c>
      <c r="U816" t="s">
        <v>33</v>
      </c>
      <c r="V816" t="s">
        <v>34</v>
      </c>
      <c r="W816" t="s">
        <v>33</v>
      </c>
      <c r="X816" t="s">
        <v>33</v>
      </c>
      <c r="Y816" t="s">
        <v>34</v>
      </c>
      <c r="Z816" t="s">
        <v>34</v>
      </c>
      <c r="AA816" t="s">
        <v>34</v>
      </c>
      <c r="AB816" t="s">
        <v>55</v>
      </c>
      <c r="AC816">
        <v>1</v>
      </c>
      <c r="AD816">
        <v>6.5</v>
      </c>
      <c r="AE816" t="s">
        <v>56</v>
      </c>
      <c r="AF816" t="str">
        <f>_xlfn.XLOOKUP(DermAI_Data[[#This Row],[diagnostic]],Diagnosis_lookup!$A$2:$A$7,Diagnosis_lookup!$B$2:$B$7,"Not Found")</f>
        <v>Basal cell carcinoma</v>
      </c>
    </row>
    <row r="817" spans="1:32" x14ac:dyDescent="0.25">
      <c r="A817" t="s">
        <v>889</v>
      </c>
      <c r="B817">
        <v>54</v>
      </c>
      <c r="C817" t="s">
        <v>51</v>
      </c>
      <c r="D817" t="s">
        <v>79</v>
      </c>
      <c r="E817" t="s">
        <v>33</v>
      </c>
      <c r="F817" t="s">
        <v>33</v>
      </c>
      <c r="G817" t="s">
        <v>33</v>
      </c>
      <c r="H817" t="s">
        <v>33</v>
      </c>
      <c r="I817" t="s">
        <v>34</v>
      </c>
      <c r="J817" t="s">
        <v>33</v>
      </c>
      <c r="K817" t="s">
        <v>33</v>
      </c>
      <c r="L817" t="s">
        <v>35</v>
      </c>
      <c r="M817" t="s">
        <v>35</v>
      </c>
      <c r="N817">
        <v>923</v>
      </c>
      <c r="O817">
        <v>2</v>
      </c>
      <c r="P817" t="s">
        <v>59</v>
      </c>
      <c r="Q817">
        <v>7</v>
      </c>
      <c r="R817">
        <v>6</v>
      </c>
      <c r="S817">
        <v>6.5</v>
      </c>
      <c r="T817" t="s">
        <v>37</v>
      </c>
      <c r="U817" t="s">
        <v>34</v>
      </c>
      <c r="V817" t="s">
        <v>34</v>
      </c>
      <c r="W817" t="s">
        <v>33</v>
      </c>
      <c r="X817" t="s">
        <v>33</v>
      </c>
      <c r="Y817" t="s">
        <v>34</v>
      </c>
      <c r="Z817" t="s">
        <v>34</v>
      </c>
      <c r="AA817" t="s">
        <v>34</v>
      </c>
      <c r="AB817" t="s">
        <v>55</v>
      </c>
      <c r="AC817">
        <v>1</v>
      </c>
      <c r="AD817">
        <v>6.5</v>
      </c>
      <c r="AE817" t="s">
        <v>56</v>
      </c>
      <c r="AF817" t="str">
        <f>_xlfn.XLOOKUP(DermAI_Data[[#This Row],[diagnostic]],Diagnosis_lookup!$A$2:$A$7,Diagnosis_lookup!$B$2:$B$7,"Not Found")</f>
        <v>Basal cell carcinoma</v>
      </c>
    </row>
    <row r="818" spans="1:32" x14ac:dyDescent="0.25">
      <c r="A818" t="s">
        <v>890</v>
      </c>
      <c r="B818">
        <v>85</v>
      </c>
      <c r="C818" t="s">
        <v>41</v>
      </c>
      <c r="D818" t="s">
        <v>79</v>
      </c>
      <c r="E818" t="s">
        <v>33</v>
      </c>
      <c r="F818" t="s">
        <v>33</v>
      </c>
      <c r="G818" t="s">
        <v>34</v>
      </c>
      <c r="H818" t="s">
        <v>33</v>
      </c>
      <c r="I818" t="s">
        <v>34</v>
      </c>
      <c r="J818" t="s">
        <v>34</v>
      </c>
      <c r="K818" t="s">
        <v>33</v>
      </c>
      <c r="L818" t="s">
        <v>35</v>
      </c>
      <c r="M818" t="s">
        <v>35</v>
      </c>
      <c r="N818">
        <v>925</v>
      </c>
      <c r="O818">
        <v>3</v>
      </c>
      <c r="P818" t="s">
        <v>68</v>
      </c>
      <c r="Q818">
        <v>12</v>
      </c>
      <c r="R818">
        <v>5</v>
      </c>
      <c r="S818">
        <v>8.5</v>
      </c>
      <c r="T818" t="s">
        <v>37</v>
      </c>
      <c r="U818" t="s">
        <v>34</v>
      </c>
      <c r="V818" t="s">
        <v>34</v>
      </c>
      <c r="W818" t="s">
        <v>34</v>
      </c>
      <c r="X818" t="s">
        <v>33</v>
      </c>
      <c r="Y818" t="s">
        <v>34</v>
      </c>
      <c r="Z818" t="s">
        <v>34</v>
      </c>
      <c r="AA818" t="s">
        <v>34</v>
      </c>
      <c r="AB818" t="s">
        <v>55</v>
      </c>
      <c r="AC818">
        <v>1</v>
      </c>
      <c r="AD818">
        <v>8.5</v>
      </c>
      <c r="AE818" t="s">
        <v>56</v>
      </c>
      <c r="AF818" t="str">
        <f>_xlfn.XLOOKUP(DermAI_Data[[#This Row],[diagnostic]],Diagnosis_lookup!$A$2:$A$7,Diagnosis_lookup!$B$2:$B$7,"Not Found")</f>
        <v>Basal cell carcinoma</v>
      </c>
    </row>
    <row r="819" spans="1:32" x14ac:dyDescent="0.25">
      <c r="A819" t="s">
        <v>891</v>
      </c>
      <c r="B819">
        <v>55</v>
      </c>
      <c r="C819" t="s">
        <v>51</v>
      </c>
      <c r="D819" t="s">
        <v>79</v>
      </c>
      <c r="E819" t="s">
        <v>33</v>
      </c>
      <c r="F819" t="s">
        <v>34</v>
      </c>
      <c r="G819" t="s">
        <v>34</v>
      </c>
      <c r="H819" t="s">
        <v>33</v>
      </c>
      <c r="I819" t="s">
        <v>33</v>
      </c>
      <c r="J819" t="s">
        <v>33</v>
      </c>
      <c r="K819" t="s">
        <v>33</v>
      </c>
      <c r="L819" t="s">
        <v>35</v>
      </c>
      <c r="M819" t="s">
        <v>35</v>
      </c>
      <c r="N819">
        <v>926</v>
      </c>
      <c r="O819">
        <v>2</v>
      </c>
      <c r="P819" t="s">
        <v>145</v>
      </c>
      <c r="Q819">
        <v>16</v>
      </c>
      <c r="R819">
        <v>5</v>
      </c>
      <c r="S819">
        <v>10.5</v>
      </c>
      <c r="T819" t="s">
        <v>54</v>
      </c>
      <c r="U819" t="s">
        <v>33</v>
      </c>
      <c r="V819" t="s">
        <v>33</v>
      </c>
      <c r="W819" t="s">
        <v>33</v>
      </c>
      <c r="X819" t="s">
        <v>33</v>
      </c>
      <c r="Y819" t="s">
        <v>33</v>
      </c>
      <c r="Z819" t="s">
        <v>33</v>
      </c>
      <c r="AA819" t="s">
        <v>34</v>
      </c>
      <c r="AB819" t="s">
        <v>48</v>
      </c>
      <c r="AC819">
        <v>0</v>
      </c>
      <c r="AD819">
        <v>10.5</v>
      </c>
      <c r="AE819" t="s">
        <v>39</v>
      </c>
      <c r="AF819" t="str">
        <f>_xlfn.XLOOKUP(DermAI_Data[[#This Row],[diagnostic]],Diagnosis_lookup!$A$2:$A$7,Diagnosis_lookup!$B$2:$B$7,"Not Found")</f>
        <v>Actinic keratosis</v>
      </c>
    </row>
    <row r="820" spans="1:32" x14ac:dyDescent="0.25">
      <c r="A820" t="s">
        <v>892</v>
      </c>
      <c r="B820">
        <v>57</v>
      </c>
      <c r="C820" t="s">
        <v>51</v>
      </c>
      <c r="D820" t="s">
        <v>32</v>
      </c>
      <c r="E820" t="s">
        <v>33</v>
      </c>
      <c r="F820" t="s">
        <v>34</v>
      </c>
      <c r="G820" t="s">
        <v>34</v>
      </c>
      <c r="H820" t="s">
        <v>33</v>
      </c>
      <c r="I820" t="s">
        <v>34</v>
      </c>
      <c r="J820" t="s">
        <v>34</v>
      </c>
      <c r="K820" t="s">
        <v>34</v>
      </c>
      <c r="L820" t="s">
        <v>35</v>
      </c>
      <c r="M820" t="s">
        <v>35</v>
      </c>
      <c r="N820">
        <v>929</v>
      </c>
      <c r="O820">
        <v>2</v>
      </c>
      <c r="P820" t="s">
        <v>93</v>
      </c>
      <c r="Q820">
        <v>16</v>
      </c>
      <c r="R820">
        <v>12</v>
      </c>
      <c r="S820">
        <v>14</v>
      </c>
      <c r="T820" t="s">
        <v>54</v>
      </c>
      <c r="U820" t="s">
        <v>33</v>
      </c>
      <c r="V820" t="s">
        <v>34</v>
      </c>
      <c r="W820" t="s">
        <v>33</v>
      </c>
      <c r="X820" t="s">
        <v>34</v>
      </c>
      <c r="Y820" t="s">
        <v>33</v>
      </c>
      <c r="Z820" t="s">
        <v>33</v>
      </c>
      <c r="AA820" t="s">
        <v>34</v>
      </c>
      <c r="AB820" t="s">
        <v>106</v>
      </c>
      <c r="AC820">
        <v>1</v>
      </c>
      <c r="AD820">
        <v>14</v>
      </c>
      <c r="AE820" t="s">
        <v>56</v>
      </c>
      <c r="AF820" t="str">
        <f>_xlfn.XLOOKUP(DermAI_Data[[#This Row],[diagnostic]],Diagnosis_lookup!$A$2:$A$7,Diagnosis_lookup!$B$2:$B$7,"Not Found")</f>
        <v>Melanoma</v>
      </c>
    </row>
    <row r="821" spans="1:32" x14ac:dyDescent="0.25">
      <c r="A821" t="s">
        <v>893</v>
      </c>
      <c r="B821">
        <v>45</v>
      </c>
      <c r="C821" t="s">
        <v>51</v>
      </c>
      <c r="D821" t="s">
        <v>32</v>
      </c>
      <c r="E821" t="s">
        <v>33</v>
      </c>
      <c r="F821" t="s">
        <v>33</v>
      </c>
      <c r="G821" t="s">
        <v>34</v>
      </c>
      <c r="H821" t="s">
        <v>34</v>
      </c>
      <c r="I821" t="s">
        <v>33</v>
      </c>
      <c r="J821" t="s">
        <v>33</v>
      </c>
      <c r="K821" t="s">
        <v>33</v>
      </c>
      <c r="L821" t="s">
        <v>35</v>
      </c>
      <c r="M821" t="s">
        <v>35</v>
      </c>
      <c r="N821">
        <v>933</v>
      </c>
      <c r="O821">
        <v>2</v>
      </c>
      <c r="P821" t="s">
        <v>43</v>
      </c>
      <c r="Q821">
        <v>5</v>
      </c>
      <c r="R821">
        <v>4</v>
      </c>
      <c r="S821">
        <v>4.5</v>
      </c>
      <c r="T821" t="s">
        <v>44</v>
      </c>
      <c r="U821" t="s">
        <v>34</v>
      </c>
      <c r="V821" t="s">
        <v>34</v>
      </c>
      <c r="W821" t="s">
        <v>33</v>
      </c>
      <c r="X821" t="s">
        <v>33</v>
      </c>
      <c r="Y821" t="s">
        <v>33</v>
      </c>
      <c r="Z821" t="s">
        <v>34</v>
      </c>
      <c r="AA821" t="s">
        <v>34</v>
      </c>
      <c r="AB821" t="s">
        <v>224</v>
      </c>
      <c r="AC821">
        <v>1</v>
      </c>
      <c r="AD821">
        <v>4.5</v>
      </c>
      <c r="AE821" t="s">
        <v>56</v>
      </c>
      <c r="AF821" t="str">
        <f>_xlfn.XLOOKUP(DermAI_Data[[#This Row],[diagnostic]],Diagnosis_lookup!$A$2:$A$7,Diagnosis_lookup!$B$2:$B$7,"Not Found")</f>
        <v>Squamous cell carcinoma</v>
      </c>
    </row>
    <row r="822" spans="1:32" x14ac:dyDescent="0.25">
      <c r="A822" t="s">
        <v>894</v>
      </c>
      <c r="B822">
        <v>70</v>
      </c>
      <c r="C822" t="s">
        <v>41</v>
      </c>
      <c r="D822" t="s">
        <v>32</v>
      </c>
      <c r="E822" t="s">
        <v>33</v>
      </c>
      <c r="F822" t="s">
        <v>34</v>
      </c>
      <c r="G822" t="s">
        <v>33</v>
      </c>
      <c r="H822" t="s">
        <v>33</v>
      </c>
      <c r="I822" t="s">
        <v>33</v>
      </c>
      <c r="J822" t="s">
        <v>33</v>
      </c>
      <c r="K822" t="s">
        <v>33</v>
      </c>
      <c r="L822" t="s">
        <v>35</v>
      </c>
      <c r="M822" t="s">
        <v>35</v>
      </c>
      <c r="N822">
        <v>937</v>
      </c>
      <c r="O822">
        <v>2</v>
      </c>
      <c r="P822" t="s">
        <v>66</v>
      </c>
      <c r="Q822">
        <v>18</v>
      </c>
      <c r="R822">
        <v>13</v>
      </c>
      <c r="S822">
        <v>15.5</v>
      </c>
      <c r="T822" t="s">
        <v>54</v>
      </c>
      <c r="U822" t="s">
        <v>33</v>
      </c>
      <c r="V822" t="s">
        <v>34</v>
      </c>
      <c r="W822" t="s">
        <v>33</v>
      </c>
      <c r="X822" t="s">
        <v>33</v>
      </c>
      <c r="Y822" t="s">
        <v>33</v>
      </c>
      <c r="Z822" t="s">
        <v>34</v>
      </c>
      <c r="AA822" t="s">
        <v>34</v>
      </c>
      <c r="AB822" t="s">
        <v>224</v>
      </c>
      <c r="AC822">
        <v>1</v>
      </c>
      <c r="AD822">
        <v>15.5</v>
      </c>
      <c r="AE822" t="s">
        <v>56</v>
      </c>
      <c r="AF822" t="str">
        <f>_xlfn.XLOOKUP(DermAI_Data[[#This Row],[diagnostic]],Diagnosis_lookup!$A$2:$A$7,Diagnosis_lookup!$B$2:$B$7,"Not Found")</f>
        <v>Squamous cell carcinoma</v>
      </c>
    </row>
    <row r="823" spans="1:32" x14ac:dyDescent="0.25">
      <c r="A823" t="s">
        <v>895</v>
      </c>
      <c r="B823">
        <v>46</v>
      </c>
      <c r="C823" t="s">
        <v>51</v>
      </c>
      <c r="D823" t="s">
        <v>32</v>
      </c>
      <c r="E823" t="s">
        <v>33</v>
      </c>
      <c r="F823" t="s">
        <v>34</v>
      </c>
      <c r="G823" t="s">
        <v>34</v>
      </c>
      <c r="H823" t="s">
        <v>34</v>
      </c>
      <c r="I823" t="s">
        <v>33</v>
      </c>
      <c r="J823" t="s">
        <v>33</v>
      </c>
      <c r="K823" t="s">
        <v>33</v>
      </c>
      <c r="L823" t="s">
        <v>35</v>
      </c>
      <c r="M823" t="s">
        <v>35</v>
      </c>
      <c r="N823">
        <v>3016</v>
      </c>
      <c r="O823">
        <v>2</v>
      </c>
      <c r="P823" t="s">
        <v>63</v>
      </c>
      <c r="Q823">
        <v>7</v>
      </c>
      <c r="R823">
        <v>5</v>
      </c>
      <c r="S823">
        <v>6</v>
      </c>
      <c r="T823" t="s">
        <v>37</v>
      </c>
      <c r="U823" t="s">
        <v>34</v>
      </c>
      <c r="V823" t="s">
        <v>33</v>
      </c>
      <c r="W823" t="s">
        <v>33</v>
      </c>
      <c r="X823" t="s">
        <v>33</v>
      </c>
      <c r="Y823" t="s">
        <v>33</v>
      </c>
      <c r="Z823" t="s">
        <v>34</v>
      </c>
      <c r="AA823" t="s">
        <v>33</v>
      </c>
      <c r="AB823" t="s">
        <v>48</v>
      </c>
      <c r="AC823">
        <v>0</v>
      </c>
      <c r="AD823">
        <v>6</v>
      </c>
      <c r="AE823" t="s">
        <v>39</v>
      </c>
      <c r="AF823" t="str">
        <f>_xlfn.XLOOKUP(DermAI_Data[[#This Row],[diagnostic]],Diagnosis_lookup!$A$2:$A$7,Diagnosis_lookup!$B$2:$B$7,"Not Found")</f>
        <v>Actinic keratosis</v>
      </c>
    </row>
    <row r="824" spans="1:32" x14ac:dyDescent="0.25">
      <c r="A824" t="s">
        <v>896</v>
      </c>
      <c r="B824">
        <v>60</v>
      </c>
      <c r="C824" t="s">
        <v>41</v>
      </c>
      <c r="D824" t="s">
        <v>79</v>
      </c>
      <c r="E824" t="s">
        <v>33</v>
      </c>
      <c r="F824" t="s">
        <v>34</v>
      </c>
      <c r="G824" t="s">
        <v>34</v>
      </c>
      <c r="H824" t="s">
        <v>34</v>
      </c>
      <c r="I824" t="s">
        <v>33</v>
      </c>
      <c r="J824" t="s">
        <v>33</v>
      </c>
      <c r="K824" t="s">
        <v>33</v>
      </c>
      <c r="L824" t="s">
        <v>35</v>
      </c>
      <c r="M824" t="s">
        <v>35</v>
      </c>
      <c r="N824">
        <v>944</v>
      </c>
      <c r="O824">
        <v>2</v>
      </c>
      <c r="P824" t="s">
        <v>36</v>
      </c>
      <c r="Q824">
        <v>4</v>
      </c>
      <c r="R824">
        <v>2</v>
      </c>
      <c r="S824">
        <v>3</v>
      </c>
      <c r="T824" t="s">
        <v>44</v>
      </c>
      <c r="U824" t="s">
        <v>33</v>
      </c>
      <c r="V824" t="s">
        <v>33</v>
      </c>
      <c r="W824" t="s">
        <v>33</v>
      </c>
      <c r="X824" t="s">
        <v>33</v>
      </c>
      <c r="Y824" t="s">
        <v>33</v>
      </c>
      <c r="Z824" t="s">
        <v>33</v>
      </c>
      <c r="AA824" t="s">
        <v>34</v>
      </c>
      <c r="AB824" t="s">
        <v>48</v>
      </c>
      <c r="AC824">
        <v>0</v>
      </c>
      <c r="AD824">
        <v>3</v>
      </c>
      <c r="AE824" t="s">
        <v>39</v>
      </c>
      <c r="AF824" t="str">
        <f>_xlfn.XLOOKUP(DermAI_Data[[#This Row],[diagnostic]],Diagnosis_lookup!$A$2:$A$7,Diagnosis_lookup!$B$2:$B$7,"Not Found")</f>
        <v>Actinic keratosis</v>
      </c>
    </row>
    <row r="825" spans="1:32" x14ac:dyDescent="0.25">
      <c r="A825" t="s">
        <v>897</v>
      </c>
      <c r="B825">
        <v>81</v>
      </c>
      <c r="C825" t="s">
        <v>41</v>
      </c>
      <c r="D825" t="s">
        <v>79</v>
      </c>
      <c r="E825" t="s">
        <v>33</v>
      </c>
      <c r="F825" t="s">
        <v>33</v>
      </c>
      <c r="G825" t="s">
        <v>33</v>
      </c>
      <c r="H825" t="s">
        <v>34</v>
      </c>
      <c r="I825" t="s">
        <v>33</v>
      </c>
      <c r="J825" t="s">
        <v>34</v>
      </c>
      <c r="K825" t="s">
        <v>34</v>
      </c>
      <c r="L825" t="s">
        <v>52</v>
      </c>
      <c r="M825" t="s">
        <v>560</v>
      </c>
      <c r="N825">
        <v>76</v>
      </c>
      <c r="O825">
        <v>2</v>
      </c>
      <c r="P825" t="s">
        <v>59</v>
      </c>
      <c r="Q825">
        <v>7</v>
      </c>
      <c r="R825">
        <v>18</v>
      </c>
      <c r="S825">
        <v>12.5</v>
      </c>
      <c r="T825" t="s">
        <v>54</v>
      </c>
      <c r="U825" t="s">
        <v>34</v>
      </c>
      <c r="V825" t="s">
        <v>34</v>
      </c>
      <c r="W825" t="s">
        <v>33</v>
      </c>
      <c r="X825" t="s">
        <v>33</v>
      </c>
      <c r="Y825" t="s">
        <v>34</v>
      </c>
      <c r="Z825" t="s">
        <v>34</v>
      </c>
      <c r="AA825" t="s">
        <v>34</v>
      </c>
      <c r="AB825" t="s">
        <v>55</v>
      </c>
      <c r="AC825">
        <v>1</v>
      </c>
      <c r="AD825">
        <v>12.5</v>
      </c>
      <c r="AE825" t="s">
        <v>56</v>
      </c>
      <c r="AF825" t="str">
        <f>_xlfn.XLOOKUP(DermAI_Data[[#This Row],[diagnostic]],Diagnosis_lookup!$A$2:$A$7,Diagnosis_lookup!$B$2:$B$7,"Not Found")</f>
        <v>Basal cell carcinoma</v>
      </c>
    </row>
    <row r="826" spans="1:32" x14ac:dyDescent="0.25">
      <c r="A826" t="s">
        <v>898</v>
      </c>
      <c r="B826">
        <v>67</v>
      </c>
      <c r="C826" t="s">
        <v>41</v>
      </c>
      <c r="D826" t="s">
        <v>79</v>
      </c>
      <c r="E826" t="s">
        <v>33</v>
      </c>
      <c r="F826" t="s">
        <v>33</v>
      </c>
      <c r="G826" t="s">
        <v>33</v>
      </c>
      <c r="H826" t="s">
        <v>33</v>
      </c>
      <c r="I826" t="s">
        <v>33</v>
      </c>
      <c r="J826" t="s">
        <v>34</v>
      </c>
      <c r="K826" t="s">
        <v>34</v>
      </c>
      <c r="L826" t="s">
        <v>52</v>
      </c>
      <c r="M826" t="s">
        <v>560</v>
      </c>
      <c r="N826">
        <v>947</v>
      </c>
      <c r="O826">
        <v>3</v>
      </c>
      <c r="P826" t="s">
        <v>43</v>
      </c>
      <c r="Q826">
        <v>13</v>
      </c>
      <c r="R826">
        <v>8</v>
      </c>
      <c r="S826">
        <v>10.5</v>
      </c>
      <c r="T826" t="s">
        <v>54</v>
      </c>
      <c r="U826" t="s">
        <v>34</v>
      </c>
      <c r="V826" t="s">
        <v>34</v>
      </c>
      <c r="W826" t="s">
        <v>34</v>
      </c>
      <c r="X826" t="s">
        <v>33</v>
      </c>
      <c r="Y826" t="s">
        <v>34</v>
      </c>
      <c r="Z826" t="s">
        <v>34</v>
      </c>
      <c r="AA826" t="s">
        <v>34</v>
      </c>
      <c r="AB826" t="s">
        <v>224</v>
      </c>
      <c r="AC826">
        <v>1</v>
      </c>
      <c r="AD826">
        <v>10.5</v>
      </c>
      <c r="AE826" t="s">
        <v>56</v>
      </c>
      <c r="AF826" t="str">
        <f>_xlfn.XLOOKUP(DermAI_Data[[#This Row],[diagnostic]],Diagnosis_lookup!$A$2:$A$7,Diagnosis_lookup!$B$2:$B$7,"Not Found")</f>
        <v>Squamous cell carcinoma</v>
      </c>
    </row>
    <row r="827" spans="1:32" x14ac:dyDescent="0.25">
      <c r="A827" t="s">
        <v>899</v>
      </c>
      <c r="B827">
        <v>88</v>
      </c>
      <c r="C827" t="s">
        <v>41</v>
      </c>
      <c r="D827" t="s">
        <v>32</v>
      </c>
      <c r="E827" t="s">
        <v>33</v>
      </c>
      <c r="F827" t="s">
        <v>34</v>
      </c>
      <c r="G827" t="s">
        <v>34</v>
      </c>
      <c r="H827" t="s">
        <v>34</v>
      </c>
      <c r="I827" t="s">
        <v>34</v>
      </c>
      <c r="J827" t="s">
        <v>34</v>
      </c>
      <c r="K827" t="s">
        <v>34</v>
      </c>
      <c r="L827" t="s">
        <v>35</v>
      </c>
      <c r="M827" t="s">
        <v>35</v>
      </c>
      <c r="N827">
        <v>949</v>
      </c>
      <c r="O827">
        <v>2</v>
      </c>
      <c r="P827" t="s">
        <v>36</v>
      </c>
      <c r="Q827">
        <v>9</v>
      </c>
      <c r="R827">
        <v>7</v>
      </c>
      <c r="S827">
        <v>8</v>
      </c>
      <c r="T827" t="s">
        <v>37</v>
      </c>
      <c r="U827" t="s">
        <v>34</v>
      </c>
      <c r="V827" t="s">
        <v>33</v>
      </c>
      <c r="W827" t="s">
        <v>33</v>
      </c>
      <c r="X827" t="s">
        <v>33</v>
      </c>
      <c r="Y827" t="s">
        <v>34</v>
      </c>
      <c r="Z827" t="s">
        <v>34</v>
      </c>
      <c r="AA827" t="s">
        <v>34</v>
      </c>
      <c r="AB827" t="s">
        <v>224</v>
      </c>
      <c r="AC827">
        <v>1</v>
      </c>
      <c r="AD827">
        <v>8</v>
      </c>
      <c r="AE827" t="s">
        <v>56</v>
      </c>
      <c r="AF827" t="str">
        <f>_xlfn.XLOOKUP(DermAI_Data[[#This Row],[diagnostic]],Diagnosis_lookup!$A$2:$A$7,Diagnosis_lookup!$B$2:$B$7,"Not Found")</f>
        <v>Squamous cell carcinoma</v>
      </c>
    </row>
    <row r="828" spans="1:32" x14ac:dyDescent="0.25">
      <c r="A828" t="s">
        <v>900</v>
      </c>
      <c r="B828">
        <v>71</v>
      </c>
      <c r="C828" t="s">
        <v>41</v>
      </c>
      <c r="D828" t="s">
        <v>79</v>
      </c>
      <c r="E828" t="s">
        <v>33</v>
      </c>
      <c r="F828" t="s">
        <v>33</v>
      </c>
      <c r="G828" t="s">
        <v>33</v>
      </c>
      <c r="H828" t="s">
        <v>33</v>
      </c>
      <c r="I828" t="s">
        <v>34</v>
      </c>
      <c r="J828" t="s">
        <v>34</v>
      </c>
      <c r="K828" t="s">
        <v>34</v>
      </c>
      <c r="L828" t="s">
        <v>560</v>
      </c>
      <c r="M828" t="s">
        <v>560</v>
      </c>
      <c r="N828">
        <v>951</v>
      </c>
      <c r="O828">
        <v>2</v>
      </c>
      <c r="P828" t="s">
        <v>68</v>
      </c>
      <c r="Q828">
        <v>7</v>
      </c>
      <c r="R828">
        <v>6</v>
      </c>
      <c r="S828">
        <v>6.5</v>
      </c>
      <c r="T828" t="s">
        <v>37</v>
      </c>
      <c r="U828" t="s">
        <v>34</v>
      </c>
      <c r="V828" t="s">
        <v>33</v>
      </c>
      <c r="W828" t="s">
        <v>33</v>
      </c>
      <c r="X828" t="s">
        <v>33</v>
      </c>
      <c r="Y828" t="s">
        <v>33</v>
      </c>
      <c r="Z828" t="s">
        <v>34</v>
      </c>
      <c r="AA828" t="s">
        <v>34</v>
      </c>
      <c r="AB828" t="s">
        <v>55</v>
      </c>
      <c r="AC828">
        <v>1</v>
      </c>
      <c r="AD828">
        <v>6.5</v>
      </c>
      <c r="AE828" t="s">
        <v>56</v>
      </c>
      <c r="AF828" t="str">
        <f>_xlfn.XLOOKUP(DermAI_Data[[#This Row],[diagnostic]],Diagnosis_lookup!$A$2:$A$7,Diagnosis_lookup!$B$2:$B$7,"Not Found")</f>
        <v>Basal cell carcinoma</v>
      </c>
    </row>
    <row r="829" spans="1:32" x14ac:dyDescent="0.25">
      <c r="A829" t="s">
        <v>901</v>
      </c>
      <c r="B829">
        <v>69</v>
      </c>
      <c r="C829" t="s">
        <v>41</v>
      </c>
      <c r="D829" t="s">
        <v>79</v>
      </c>
      <c r="E829" t="s">
        <v>33</v>
      </c>
      <c r="F829" t="s">
        <v>33</v>
      </c>
      <c r="G829" t="s">
        <v>33</v>
      </c>
      <c r="H829" t="s">
        <v>34</v>
      </c>
      <c r="I829" t="s">
        <v>34</v>
      </c>
      <c r="J829" t="s">
        <v>34</v>
      </c>
      <c r="K829" t="s">
        <v>34</v>
      </c>
      <c r="L829" t="s">
        <v>560</v>
      </c>
      <c r="M829" t="s">
        <v>52</v>
      </c>
      <c r="N829">
        <v>954</v>
      </c>
      <c r="O829">
        <v>1</v>
      </c>
      <c r="P829" t="s">
        <v>53</v>
      </c>
      <c r="Q829">
        <v>13</v>
      </c>
      <c r="R829">
        <v>6</v>
      </c>
      <c r="S829">
        <v>9.5</v>
      </c>
      <c r="T829" t="s">
        <v>37</v>
      </c>
      <c r="U829" t="s">
        <v>34</v>
      </c>
      <c r="V829" t="s">
        <v>34</v>
      </c>
      <c r="W829" t="s">
        <v>33</v>
      </c>
      <c r="X829" t="s">
        <v>33</v>
      </c>
      <c r="Y829" t="s">
        <v>34</v>
      </c>
      <c r="Z829" t="s">
        <v>34</v>
      </c>
      <c r="AA829" t="s">
        <v>34</v>
      </c>
      <c r="AB829" t="s">
        <v>55</v>
      </c>
      <c r="AC829">
        <v>1</v>
      </c>
      <c r="AD829">
        <v>9.5</v>
      </c>
      <c r="AE829" t="s">
        <v>56</v>
      </c>
      <c r="AF829" t="str">
        <f>_xlfn.XLOOKUP(DermAI_Data[[#This Row],[diagnostic]],Diagnosis_lookup!$A$2:$A$7,Diagnosis_lookup!$B$2:$B$7,"Not Found")</f>
        <v>Basal cell carcinoma</v>
      </c>
    </row>
    <row r="830" spans="1:32" x14ac:dyDescent="0.25">
      <c r="A830" t="s">
        <v>902</v>
      </c>
      <c r="B830">
        <v>79</v>
      </c>
      <c r="C830" t="s">
        <v>41</v>
      </c>
      <c r="D830" t="s">
        <v>32</v>
      </c>
      <c r="E830" t="s">
        <v>33</v>
      </c>
      <c r="F830" t="s">
        <v>33</v>
      </c>
      <c r="G830" t="s">
        <v>33</v>
      </c>
      <c r="H830" t="s">
        <v>33</v>
      </c>
      <c r="I830" t="s">
        <v>34</v>
      </c>
      <c r="J830" t="s">
        <v>34</v>
      </c>
      <c r="K830" t="s">
        <v>34</v>
      </c>
      <c r="L830" t="s">
        <v>560</v>
      </c>
      <c r="M830" t="s">
        <v>105</v>
      </c>
      <c r="N830">
        <v>78</v>
      </c>
      <c r="O830">
        <v>3</v>
      </c>
      <c r="P830" t="s">
        <v>63</v>
      </c>
      <c r="Q830">
        <v>20</v>
      </c>
      <c r="R830">
        <v>10</v>
      </c>
      <c r="S830">
        <v>15</v>
      </c>
      <c r="T830" t="s">
        <v>54</v>
      </c>
      <c r="U830" t="s">
        <v>34</v>
      </c>
      <c r="V830" t="s">
        <v>34</v>
      </c>
      <c r="W830" t="s">
        <v>34</v>
      </c>
      <c r="X830" t="s">
        <v>33</v>
      </c>
      <c r="Y830" t="s">
        <v>34</v>
      </c>
      <c r="Z830" t="s">
        <v>33</v>
      </c>
      <c r="AA830" t="s">
        <v>34</v>
      </c>
      <c r="AB830" t="s">
        <v>224</v>
      </c>
      <c r="AC830">
        <v>1</v>
      </c>
      <c r="AD830">
        <v>15</v>
      </c>
      <c r="AE830" t="s">
        <v>56</v>
      </c>
      <c r="AF830" t="str">
        <f>_xlfn.XLOOKUP(DermAI_Data[[#This Row],[diagnostic]],Diagnosis_lookup!$A$2:$A$7,Diagnosis_lookup!$B$2:$B$7,"Not Found")</f>
        <v>Squamous cell carcinoma</v>
      </c>
    </row>
    <row r="831" spans="1:32" x14ac:dyDescent="0.25">
      <c r="A831" t="s">
        <v>903</v>
      </c>
      <c r="B831">
        <v>62</v>
      </c>
      <c r="C831" t="s">
        <v>41</v>
      </c>
      <c r="D831" t="s">
        <v>32</v>
      </c>
      <c r="E831" t="s">
        <v>33</v>
      </c>
      <c r="F831" t="s">
        <v>33</v>
      </c>
      <c r="G831" t="s">
        <v>34</v>
      </c>
      <c r="H831" t="s">
        <v>34</v>
      </c>
      <c r="I831" t="s">
        <v>34</v>
      </c>
      <c r="J831" t="s">
        <v>34</v>
      </c>
      <c r="K831" t="s">
        <v>34</v>
      </c>
      <c r="L831" t="s">
        <v>52</v>
      </c>
      <c r="M831" t="s">
        <v>52</v>
      </c>
      <c r="N831">
        <v>959</v>
      </c>
      <c r="O831">
        <v>3</v>
      </c>
      <c r="P831" t="s">
        <v>36</v>
      </c>
      <c r="Q831">
        <v>9</v>
      </c>
      <c r="R831">
        <v>6</v>
      </c>
      <c r="S831">
        <v>7.5</v>
      </c>
      <c r="T831" t="s">
        <v>37</v>
      </c>
      <c r="U831" t="s">
        <v>34</v>
      </c>
      <c r="V831" t="s">
        <v>34</v>
      </c>
      <c r="W831" t="s">
        <v>34</v>
      </c>
      <c r="X831" t="s">
        <v>34</v>
      </c>
      <c r="Y831" t="s">
        <v>34</v>
      </c>
      <c r="Z831" t="s">
        <v>33</v>
      </c>
      <c r="AA831" t="s">
        <v>34</v>
      </c>
      <c r="AB831" t="s">
        <v>55</v>
      </c>
      <c r="AC831">
        <v>1</v>
      </c>
      <c r="AD831">
        <v>7.5</v>
      </c>
      <c r="AE831" t="s">
        <v>56</v>
      </c>
      <c r="AF831" t="str">
        <f>_xlfn.XLOOKUP(DermAI_Data[[#This Row],[diagnostic]],Diagnosis_lookup!$A$2:$A$7,Diagnosis_lookup!$B$2:$B$7,"Not Found")</f>
        <v>Basal cell carcinoma</v>
      </c>
    </row>
    <row r="832" spans="1:32" x14ac:dyDescent="0.25">
      <c r="A832" t="s">
        <v>904</v>
      </c>
      <c r="B832">
        <v>67</v>
      </c>
      <c r="C832" t="s">
        <v>41</v>
      </c>
      <c r="D832" t="s">
        <v>32</v>
      </c>
      <c r="E832" t="s">
        <v>34</v>
      </c>
      <c r="F832" t="s">
        <v>33</v>
      </c>
      <c r="G832" t="s">
        <v>34</v>
      </c>
      <c r="H832" t="s">
        <v>33</v>
      </c>
      <c r="I832" t="s">
        <v>34</v>
      </c>
      <c r="J832" t="s">
        <v>34</v>
      </c>
      <c r="K832" t="s">
        <v>34</v>
      </c>
      <c r="L832" t="s">
        <v>560</v>
      </c>
      <c r="M832" t="s">
        <v>560</v>
      </c>
      <c r="N832">
        <v>964</v>
      </c>
      <c r="O832">
        <v>1</v>
      </c>
      <c r="P832" t="s">
        <v>59</v>
      </c>
      <c r="Q832">
        <v>12</v>
      </c>
      <c r="R832">
        <v>9</v>
      </c>
      <c r="S832">
        <v>10.5</v>
      </c>
      <c r="T832" t="s">
        <v>54</v>
      </c>
      <c r="U832" t="s">
        <v>34</v>
      </c>
      <c r="V832" t="s">
        <v>33</v>
      </c>
      <c r="W832" t="s">
        <v>34</v>
      </c>
      <c r="X832" t="s">
        <v>33</v>
      </c>
      <c r="Y832" t="s">
        <v>34</v>
      </c>
      <c r="Z832" t="s">
        <v>34</v>
      </c>
      <c r="AA832" t="s">
        <v>34</v>
      </c>
      <c r="AB832" t="s">
        <v>55</v>
      </c>
      <c r="AC832">
        <v>1</v>
      </c>
      <c r="AD832">
        <v>10.5</v>
      </c>
      <c r="AE832" t="s">
        <v>56</v>
      </c>
      <c r="AF832" t="str">
        <f>_xlfn.XLOOKUP(DermAI_Data[[#This Row],[diagnostic]],Diagnosis_lookup!$A$2:$A$7,Diagnosis_lookup!$B$2:$B$7,"Not Found")</f>
        <v>Basal cell carcinoma</v>
      </c>
    </row>
    <row r="833" spans="1:32" x14ac:dyDescent="0.25">
      <c r="A833" t="s">
        <v>905</v>
      </c>
      <c r="B833">
        <v>64</v>
      </c>
      <c r="C833" t="s">
        <v>41</v>
      </c>
      <c r="D833" t="s">
        <v>32</v>
      </c>
      <c r="E833" t="s">
        <v>34</v>
      </c>
      <c r="F833" t="s">
        <v>34</v>
      </c>
      <c r="G833" t="s">
        <v>34</v>
      </c>
      <c r="H833" t="s">
        <v>34</v>
      </c>
      <c r="I833" t="s">
        <v>34</v>
      </c>
      <c r="J833" t="s">
        <v>34</v>
      </c>
      <c r="K833" t="s">
        <v>34</v>
      </c>
      <c r="L833" t="s">
        <v>52</v>
      </c>
      <c r="M833" t="s">
        <v>52</v>
      </c>
      <c r="N833">
        <v>967</v>
      </c>
      <c r="O833">
        <v>3</v>
      </c>
      <c r="P833" t="s">
        <v>36</v>
      </c>
      <c r="Q833">
        <v>10</v>
      </c>
      <c r="R833">
        <v>8</v>
      </c>
      <c r="S833">
        <v>9</v>
      </c>
      <c r="T833" t="s">
        <v>37</v>
      </c>
      <c r="U833" t="s">
        <v>34</v>
      </c>
      <c r="V833" t="s">
        <v>34</v>
      </c>
      <c r="W833" t="s">
        <v>34</v>
      </c>
      <c r="X833" t="s">
        <v>33</v>
      </c>
      <c r="Y833" t="s">
        <v>33</v>
      </c>
      <c r="Z833" t="s">
        <v>34</v>
      </c>
      <c r="AA833" t="s">
        <v>34</v>
      </c>
      <c r="AB833" t="s">
        <v>55</v>
      </c>
      <c r="AC833">
        <v>1</v>
      </c>
      <c r="AD833">
        <v>9</v>
      </c>
      <c r="AE833" t="s">
        <v>56</v>
      </c>
      <c r="AF833" t="str">
        <f>_xlfn.XLOOKUP(DermAI_Data[[#This Row],[diagnostic]],Diagnosis_lookup!$A$2:$A$7,Diagnosis_lookup!$B$2:$B$7,"Not Found")</f>
        <v>Basal cell carcinoma</v>
      </c>
    </row>
    <row r="834" spans="1:32" x14ac:dyDescent="0.25">
      <c r="A834" t="s">
        <v>906</v>
      </c>
      <c r="B834">
        <v>85</v>
      </c>
      <c r="C834" t="s">
        <v>41</v>
      </c>
      <c r="D834" t="s">
        <v>79</v>
      </c>
      <c r="E834" t="s">
        <v>33</v>
      </c>
      <c r="F834" t="s">
        <v>33</v>
      </c>
      <c r="G834" t="s">
        <v>33</v>
      </c>
      <c r="H834" t="s">
        <v>33</v>
      </c>
      <c r="I834" t="s">
        <v>34</v>
      </c>
      <c r="J834" t="s">
        <v>34</v>
      </c>
      <c r="K834" t="s">
        <v>34</v>
      </c>
      <c r="L834" t="s">
        <v>560</v>
      </c>
      <c r="M834" t="s">
        <v>560</v>
      </c>
      <c r="N834">
        <v>966</v>
      </c>
      <c r="O834">
        <v>1</v>
      </c>
      <c r="P834" t="s">
        <v>68</v>
      </c>
      <c r="Q834">
        <v>5</v>
      </c>
      <c r="R834">
        <v>4</v>
      </c>
      <c r="S834">
        <v>4.5</v>
      </c>
      <c r="T834" t="s">
        <v>44</v>
      </c>
      <c r="U834" t="s">
        <v>33</v>
      </c>
      <c r="V834" t="s">
        <v>34</v>
      </c>
      <c r="W834" t="s">
        <v>33</v>
      </c>
      <c r="X834" t="s">
        <v>33</v>
      </c>
      <c r="Y834" t="s">
        <v>33</v>
      </c>
      <c r="Z834" t="s">
        <v>34</v>
      </c>
      <c r="AA834" t="s">
        <v>34</v>
      </c>
      <c r="AB834" t="s">
        <v>55</v>
      </c>
      <c r="AC834">
        <v>1</v>
      </c>
      <c r="AD834">
        <v>4.5</v>
      </c>
      <c r="AE834" t="s">
        <v>56</v>
      </c>
      <c r="AF834" t="str">
        <f>_xlfn.XLOOKUP(DermAI_Data[[#This Row],[diagnostic]],Diagnosis_lookup!$A$2:$A$7,Diagnosis_lookup!$B$2:$B$7,"Not Found")</f>
        <v>Basal cell carcinoma</v>
      </c>
    </row>
    <row r="835" spans="1:32" x14ac:dyDescent="0.25">
      <c r="A835" t="s">
        <v>907</v>
      </c>
      <c r="B835">
        <v>68</v>
      </c>
      <c r="C835" t="s">
        <v>41</v>
      </c>
      <c r="D835" t="s">
        <v>32</v>
      </c>
      <c r="E835" t="s">
        <v>33</v>
      </c>
      <c r="F835" t="s">
        <v>33</v>
      </c>
      <c r="G835" t="s">
        <v>34</v>
      </c>
      <c r="H835" t="s">
        <v>34</v>
      </c>
      <c r="I835" t="s">
        <v>34</v>
      </c>
      <c r="J835" t="s">
        <v>34</v>
      </c>
      <c r="K835" t="s">
        <v>33</v>
      </c>
      <c r="L835" t="s">
        <v>537</v>
      </c>
      <c r="M835" t="s">
        <v>52</v>
      </c>
      <c r="N835">
        <v>983</v>
      </c>
      <c r="O835">
        <v>2</v>
      </c>
      <c r="P835" t="s">
        <v>59</v>
      </c>
      <c r="Q835">
        <v>16</v>
      </c>
      <c r="R835">
        <v>14</v>
      </c>
      <c r="S835">
        <v>15</v>
      </c>
      <c r="T835" t="s">
        <v>54</v>
      </c>
      <c r="U835" t="s">
        <v>34</v>
      </c>
      <c r="V835" t="s">
        <v>33</v>
      </c>
      <c r="W835" t="s">
        <v>34</v>
      </c>
      <c r="X835" t="s">
        <v>33</v>
      </c>
      <c r="Y835" t="s">
        <v>34</v>
      </c>
      <c r="Z835" t="s">
        <v>34</v>
      </c>
      <c r="AA835" t="s">
        <v>34</v>
      </c>
      <c r="AB835" t="s">
        <v>55</v>
      </c>
      <c r="AC835">
        <v>1</v>
      </c>
      <c r="AD835">
        <v>15</v>
      </c>
      <c r="AE835" t="s">
        <v>56</v>
      </c>
      <c r="AF835" t="str">
        <f>_xlfn.XLOOKUP(DermAI_Data[[#This Row],[diagnostic]],Diagnosis_lookup!$A$2:$A$7,Diagnosis_lookup!$B$2:$B$7,"Not Found")</f>
        <v>Basal cell carcinoma</v>
      </c>
    </row>
    <row r="836" spans="1:32" x14ac:dyDescent="0.25">
      <c r="A836" t="s">
        <v>908</v>
      </c>
      <c r="B836">
        <v>32</v>
      </c>
      <c r="C836" t="s">
        <v>58</v>
      </c>
      <c r="D836" t="s">
        <v>32</v>
      </c>
      <c r="E836" t="s">
        <v>33</v>
      </c>
      <c r="F836" t="s">
        <v>33</v>
      </c>
      <c r="G836" t="s">
        <v>34</v>
      </c>
      <c r="H836" t="s">
        <v>34</v>
      </c>
      <c r="I836" t="s">
        <v>33</v>
      </c>
      <c r="J836" t="s">
        <v>34</v>
      </c>
      <c r="K836" t="s">
        <v>34</v>
      </c>
      <c r="L836" t="s">
        <v>52</v>
      </c>
      <c r="M836" t="s">
        <v>52</v>
      </c>
      <c r="N836">
        <v>984</v>
      </c>
      <c r="O836">
        <v>2</v>
      </c>
      <c r="P836" t="s">
        <v>68</v>
      </c>
      <c r="Q836">
        <v>5</v>
      </c>
      <c r="R836">
        <v>5</v>
      </c>
      <c r="S836">
        <v>5</v>
      </c>
      <c r="T836" t="s">
        <v>37</v>
      </c>
      <c r="U836" t="s">
        <v>34</v>
      </c>
      <c r="V836" t="s">
        <v>34</v>
      </c>
      <c r="W836" t="s">
        <v>34</v>
      </c>
      <c r="X836" t="s">
        <v>33</v>
      </c>
      <c r="Y836" t="s">
        <v>34</v>
      </c>
      <c r="Z836" t="s">
        <v>34</v>
      </c>
      <c r="AA836" t="s">
        <v>34</v>
      </c>
      <c r="AB836" t="s">
        <v>55</v>
      </c>
      <c r="AC836">
        <v>1</v>
      </c>
      <c r="AD836">
        <v>5</v>
      </c>
      <c r="AE836" t="s">
        <v>56</v>
      </c>
      <c r="AF836" t="str">
        <f>_xlfn.XLOOKUP(DermAI_Data[[#This Row],[diagnostic]],Diagnosis_lookup!$A$2:$A$7,Diagnosis_lookup!$B$2:$B$7,"Not Found")</f>
        <v>Basal cell carcinoma</v>
      </c>
    </row>
    <row r="837" spans="1:32" x14ac:dyDescent="0.25">
      <c r="A837" t="s">
        <v>909</v>
      </c>
      <c r="B837">
        <v>53</v>
      </c>
      <c r="C837" t="s">
        <v>51</v>
      </c>
      <c r="D837" t="s">
        <v>32</v>
      </c>
      <c r="E837" t="s">
        <v>33</v>
      </c>
      <c r="F837" t="s">
        <v>33</v>
      </c>
      <c r="G837" t="s">
        <v>33</v>
      </c>
      <c r="H837" t="s">
        <v>33</v>
      </c>
      <c r="I837" t="s">
        <v>33</v>
      </c>
      <c r="J837" t="s">
        <v>34</v>
      </c>
      <c r="K837" t="s">
        <v>34</v>
      </c>
      <c r="L837" t="s">
        <v>105</v>
      </c>
      <c r="M837" t="s">
        <v>105</v>
      </c>
      <c r="N837">
        <v>986</v>
      </c>
      <c r="O837">
        <v>2</v>
      </c>
      <c r="P837" t="s">
        <v>63</v>
      </c>
      <c r="Q837">
        <v>10</v>
      </c>
      <c r="R837">
        <v>8</v>
      </c>
      <c r="S837">
        <v>9</v>
      </c>
      <c r="T837" t="s">
        <v>37</v>
      </c>
      <c r="U837" t="s">
        <v>34</v>
      </c>
      <c r="V837" t="s">
        <v>34</v>
      </c>
      <c r="W837" t="s">
        <v>34</v>
      </c>
      <c r="X837" t="s">
        <v>33</v>
      </c>
      <c r="Y837" t="s">
        <v>34</v>
      </c>
      <c r="Z837" t="s">
        <v>34</v>
      </c>
      <c r="AA837" t="s">
        <v>34</v>
      </c>
      <c r="AB837" t="s">
        <v>55</v>
      </c>
      <c r="AC837">
        <v>1</v>
      </c>
      <c r="AD837">
        <v>9</v>
      </c>
      <c r="AE837" t="s">
        <v>56</v>
      </c>
      <c r="AF837" t="str">
        <f>_xlfn.XLOOKUP(DermAI_Data[[#This Row],[diagnostic]],Diagnosis_lookup!$A$2:$A$7,Diagnosis_lookup!$B$2:$B$7,"Not Found")</f>
        <v>Basal cell carcinoma</v>
      </c>
    </row>
    <row r="838" spans="1:32" x14ac:dyDescent="0.25">
      <c r="A838" t="s">
        <v>910</v>
      </c>
      <c r="B838">
        <v>52</v>
      </c>
      <c r="C838" t="s">
        <v>51</v>
      </c>
      <c r="D838" t="s">
        <v>79</v>
      </c>
      <c r="E838" t="s">
        <v>34</v>
      </c>
      <c r="F838" t="s">
        <v>33</v>
      </c>
      <c r="G838" t="s">
        <v>33</v>
      </c>
      <c r="H838" t="s">
        <v>33</v>
      </c>
      <c r="I838" t="s">
        <v>34</v>
      </c>
      <c r="J838" t="s">
        <v>34</v>
      </c>
      <c r="K838" t="s">
        <v>34</v>
      </c>
      <c r="L838" t="s">
        <v>52</v>
      </c>
      <c r="M838" t="s">
        <v>52</v>
      </c>
      <c r="N838">
        <v>988</v>
      </c>
      <c r="O838">
        <v>2</v>
      </c>
      <c r="P838" t="s">
        <v>36</v>
      </c>
      <c r="Q838">
        <v>6</v>
      </c>
      <c r="R838">
        <v>5</v>
      </c>
      <c r="S838">
        <v>5.5</v>
      </c>
      <c r="T838" t="s">
        <v>37</v>
      </c>
      <c r="U838" t="s">
        <v>34</v>
      </c>
      <c r="V838" t="s">
        <v>34</v>
      </c>
      <c r="W838" t="s">
        <v>33</v>
      </c>
      <c r="X838" t="s">
        <v>33</v>
      </c>
      <c r="Y838" t="s">
        <v>34</v>
      </c>
      <c r="Z838" t="s">
        <v>34</v>
      </c>
      <c r="AA838" t="s">
        <v>34</v>
      </c>
      <c r="AB838" t="s">
        <v>55</v>
      </c>
      <c r="AC838">
        <v>1</v>
      </c>
      <c r="AD838">
        <v>5.5</v>
      </c>
      <c r="AE838" t="s">
        <v>56</v>
      </c>
      <c r="AF838" t="str">
        <f>_xlfn.XLOOKUP(DermAI_Data[[#This Row],[diagnostic]],Diagnosis_lookup!$A$2:$A$7,Diagnosis_lookup!$B$2:$B$7,"Not Found")</f>
        <v>Basal cell carcinoma</v>
      </c>
    </row>
    <row r="839" spans="1:32" x14ac:dyDescent="0.25">
      <c r="A839" t="s">
        <v>911</v>
      </c>
      <c r="B839">
        <v>59</v>
      </c>
      <c r="C839" t="s">
        <v>51</v>
      </c>
      <c r="D839" t="s">
        <v>32</v>
      </c>
      <c r="E839" t="s">
        <v>33</v>
      </c>
      <c r="F839" t="s">
        <v>34</v>
      </c>
      <c r="G839" t="s">
        <v>34</v>
      </c>
      <c r="H839" t="s">
        <v>33</v>
      </c>
      <c r="I839" t="s">
        <v>34</v>
      </c>
      <c r="J839" t="s">
        <v>33</v>
      </c>
      <c r="K839" t="s">
        <v>34</v>
      </c>
      <c r="L839" t="s">
        <v>105</v>
      </c>
      <c r="M839" t="s">
        <v>52</v>
      </c>
      <c r="N839">
        <v>991</v>
      </c>
      <c r="O839">
        <v>2</v>
      </c>
      <c r="P839" t="s">
        <v>59</v>
      </c>
      <c r="Q839">
        <v>7</v>
      </c>
      <c r="R839">
        <v>5</v>
      </c>
      <c r="S839">
        <v>6</v>
      </c>
      <c r="T839" t="s">
        <v>37</v>
      </c>
      <c r="U839" t="s">
        <v>34</v>
      </c>
      <c r="V839" t="s">
        <v>34</v>
      </c>
      <c r="W839" t="s">
        <v>34</v>
      </c>
      <c r="X839" t="s">
        <v>33</v>
      </c>
      <c r="Y839" t="s">
        <v>34</v>
      </c>
      <c r="Z839" t="s">
        <v>34</v>
      </c>
      <c r="AA839" t="s">
        <v>34</v>
      </c>
      <c r="AB839" t="s">
        <v>55</v>
      </c>
      <c r="AC839">
        <v>1</v>
      </c>
      <c r="AD839">
        <v>6</v>
      </c>
      <c r="AE839" t="s">
        <v>56</v>
      </c>
      <c r="AF839" t="str">
        <f>_xlfn.XLOOKUP(DermAI_Data[[#This Row],[diagnostic]],Diagnosis_lookup!$A$2:$A$7,Diagnosis_lookup!$B$2:$B$7,"Not Found")</f>
        <v>Basal cell carcinoma</v>
      </c>
    </row>
    <row r="840" spans="1:32" x14ac:dyDescent="0.25">
      <c r="A840" t="s">
        <v>912</v>
      </c>
      <c r="B840">
        <v>75</v>
      </c>
      <c r="C840" t="s">
        <v>41</v>
      </c>
      <c r="D840" t="s">
        <v>79</v>
      </c>
      <c r="E840" t="s">
        <v>33</v>
      </c>
      <c r="F840" t="s">
        <v>33</v>
      </c>
      <c r="G840" t="s">
        <v>33</v>
      </c>
      <c r="H840" t="s">
        <v>33</v>
      </c>
      <c r="I840" t="s">
        <v>33</v>
      </c>
      <c r="J840" t="s">
        <v>34</v>
      </c>
      <c r="K840" t="s">
        <v>34</v>
      </c>
      <c r="L840" t="s">
        <v>52</v>
      </c>
      <c r="M840" t="s">
        <v>52</v>
      </c>
      <c r="N840">
        <v>992</v>
      </c>
      <c r="O840">
        <v>2</v>
      </c>
      <c r="P840" t="s">
        <v>63</v>
      </c>
      <c r="Q840">
        <v>10</v>
      </c>
      <c r="R840">
        <v>8</v>
      </c>
      <c r="S840">
        <v>9</v>
      </c>
      <c r="T840" t="s">
        <v>37</v>
      </c>
      <c r="U840" t="s">
        <v>33</v>
      </c>
      <c r="V840" t="s">
        <v>33</v>
      </c>
      <c r="W840" t="s">
        <v>33</v>
      </c>
      <c r="X840" t="s">
        <v>33</v>
      </c>
      <c r="Y840" t="s">
        <v>33</v>
      </c>
      <c r="Z840" t="s">
        <v>33</v>
      </c>
      <c r="AA840" t="s">
        <v>34</v>
      </c>
      <c r="AB840" t="s">
        <v>48</v>
      </c>
      <c r="AC840">
        <v>0</v>
      </c>
      <c r="AD840">
        <v>9</v>
      </c>
      <c r="AE840" t="s">
        <v>39</v>
      </c>
      <c r="AF840" t="str">
        <f>_xlfn.XLOOKUP(DermAI_Data[[#This Row],[diagnostic]],Diagnosis_lookup!$A$2:$A$7,Diagnosis_lookup!$B$2:$B$7,"Not Found")</f>
        <v>Actinic keratosis</v>
      </c>
    </row>
    <row r="841" spans="1:32" x14ac:dyDescent="0.25">
      <c r="A841" t="s">
        <v>913</v>
      </c>
      <c r="B841">
        <v>75</v>
      </c>
      <c r="C841" t="s">
        <v>41</v>
      </c>
      <c r="D841" t="s">
        <v>32</v>
      </c>
      <c r="E841" t="s">
        <v>34</v>
      </c>
      <c r="F841" t="s">
        <v>34</v>
      </c>
      <c r="G841" t="s">
        <v>34</v>
      </c>
      <c r="H841" t="s">
        <v>34</v>
      </c>
      <c r="I841" t="s">
        <v>33</v>
      </c>
      <c r="J841" t="s">
        <v>34</v>
      </c>
      <c r="K841" t="s">
        <v>34</v>
      </c>
      <c r="L841" t="s">
        <v>52</v>
      </c>
      <c r="M841" t="s">
        <v>52</v>
      </c>
      <c r="N841">
        <v>994</v>
      </c>
      <c r="O841">
        <v>1</v>
      </c>
      <c r="P841" t="s">
        <v>43</v>
      </c>
      <c r="Q841">
        <v>5</v>
      </c>
      <c r="R841">
        <v>4</v>
      </c>
      <c r="S841">
        <v>4.5</v>
      </c>
      <c r="T841" t="s">
        <v>44</v>
      </c>
      <c r="U841" t="s">
        <v>34</v>
      </c>
      <c r="V841" t="s">
        <v>33</v>
      </c>
      <c r="W841" t="s">
        <v>34</v>
      </c>
      <c r="X841" t="s">
        <v>33</v>
      </c>
      <c r="Y841" t="s">
        <v>34</v>
      </c>
      <c r="Z841" t="s">
        <v>34</v>
      </c>
      <c r="AA841" t="s">
        <v>34</v>
      </c>
      <c r="AB841" t="s">
        <v>55</v>
      </c>
      <c r="AC841">
        <v>1</v>
      </c>
      <c r="AD841">
        <v>4.5</v>
      </c>
      <c r="AE841" t="s">
        <v>56</v>
      </c>
      <c r="AF841" t="str">
        <f>_xlfn.XLOOKUP(DermAI_Data[[#This Row],[diagnostic]],Diagnosis_lookup!$A$2:$A$7,Diagnosis_lookup!$B$2:$B$7,"Not Found")</f>
        <v>Basal cell carcinoma</v>
      </c>
    </row>
    <row r="842" spans="1:32" x14ac:dyDescent="0.25">
      <c r="A842" t="s">
        <v>914</v>
      </c>
      <c r="B842">
        <v>80</v>
      </c>
      <c r="C842" t="s">
        <v>41</v>
      </c>
      <c r="D842" t="s">
        <v>32</v>
      </c>
      <c r="E842" t="s">
        <v>33</v>
      </c>
      <c r="F842" t="s">
        <v>33</v>
      </c>
      <c r="G842" t="s">
        <v>33</v>
      </c>
      <c r="H842" t="s">
        <v>33</v>
      </c>
      <c r="I842" t="s">
        <v>34</v>
      </c>
      <c r="J842" t="s">
        <v>34</v>
      </c>
      <c r="K842" t="s">
        <v>33</v>
      </c>
      <c r="L842" t="s">
        <v>560</v>
      </c>
      <c r="M842" t="s">
        <v>560</v>
      </c>
      <c r="N842">
        <v>1370</v>
      </c>
      <c r="O842">
        <v>1</v>
      </c>
      <c r="P842" t="s">
        <v>66</v>
      </c>
      <c r="Q842">
        <v>20</v>
      </c>
      <c r="R842">
        <v>18</v>
      </c>
      <c r="S842">
        <v>19</v>
      </c>
      <c r="T842" t="s">
        <v>54</v>
      </c>
      <c r="U842" t="s">
        <v>34</v>
      </c>
      <c r="V842" t="s">
        <v>34</v>
      </c>
      <c r="W842" t="s">
        <v>33</v>
      </c>
      <c r="X842" t="s">
        <v>33</v>
      </c>
      <c r="Y842" t="s">
        <v>33</v>
      </c>
      <c r="Z842" t="s">
        <v>34</v>
      </c>
      <c r="AA842" t="s">
        <v>34</v>
      </c>
      <c r="AB842" t="s">
        <v>55</v>
      </c>
      <c r="AC842">
        <v>1</v>
      </c>
      <c r="AD842">
        <v>19</v>
      </c>
      <c r="AE842" t="s">
        <v>56</v>
      </c>
      <c r="AF842" t="str">
        <f>_xlfn.XLOOKUP(DermAI_Data[[#This Row],[diagnostic]],Diagnosis_lookup!$A$2:$A$7,Diagnosis_lookup!$B$2:$B$7,"Not Found")</f>
        <v>Basal cell carcinoma</v>
      </c>
    </row>
    <row r="843" spans="1:32" x14ac:dyDescent="0.25">
      <c r="A843" t="s">
        <v>915</v>
      </c>
      <c r="B843">
        <v>62</v>
      </c>
      <c r="C843" t="s">
        <v>41</v>
      </c>
      <c r="D843" t="s">
        <v>32</v>
      </c>
      <c r="E843" t="s">
        <v>33</v>
      </c>
      <c r="F843" t="s">
        <v>33</v>
      </c>
      <c r="G843" t="s">
        <v>34</v>
      </c>
      <c r="H843" t="s">
        <v>33</v>
      </c>
      <c r="I843" t="s">
        <v>34</v>
      </c>
      <c r="J843" t="s">
        <v>34</v>
      </c>
      <c r="K843" t="s">
        <v>34</v>
      </c>
      <c r="L843" t="s">
        <v>105</v>
      </c>
      <c r="M843" t="s">
        <v>105</v>
      </c>
      <c r="N843">
        <v>1004</v>
      </c>
      <c r="O843">
        <v>2</v>
      </c>
      <c r="P843" t="s">
        <v>36</v>
      </c>
      <c r="Q843">
        <v>10</v>
      </c>
      <c r="R843">
        <v>7</v>
      </c>
      <c r="S843">
        <v>8.5</v>
      </c>
      <c r="T843" t="s">
        <v>37</v>
      </c>
      <c r="U843" t="s">
        <v>34</v>
      </c>
      <c r="V843" t="s">
        <v>33</v>
      </c>
      <c r="W843" t="s">
        <v>33</v>
      </c>
      <c r="X843" t="s">
        <v>33</v>
      </c>
      <c r="Y843" t="s">
        <v>33</v>
      </c>
      <c r="Z843" t="s">
        <v>34</v>
      </c>
      <c r="AA843" t="s">
        <v>34</v>
      </c>
      <c r="AB843" t="s">
        <v>55</v>
      </c>
      <c r="AC843">
        <v>1</v>
      </c>
      <c r="AD843">
        <v>8.5</v>
      </c>
      <c r="AE843" t="s">
        <v>56</v>
      </c>
      <c r="AF843" t="str">
        <f>_xlfn.XLOOKUP(DermAI_Data[[#This Row],[diagnostic]],Diagnosis_lookup!$A$2:$A$7,Diagnosis_lookup!$B$2:$B$7,"Not Found")</f>
        <v>Basal cell carcinoma</v>
      </c>
    </row>
    <row r="844" spans="1:32" x14ac:dyDescent="0.25">
      <c r="A844" t="s">
        <v>916</v>
      </c>
      <c r="B844">
        <v>83</v>
      </c>
      <c r="C844" t="s">
        <v>41</v>
      </c>
      <c r="D844" t="s">
        <v>79</v>
      </c>
      <c r="E844" t="s">
        <v>33</v>
      </c>
      <c r="F844" t="s">
        <v>33</v>
      </c>
      <c r="G844" t="s">
        <v>33</v>
      </c>
      <c r="H844" t="s">
        <v>33</v>
      </c>
      <c r="I844" t="s">
        <v>34</v>
      </c>
      <c r="J844" t="s">
        <v>34</v>
      </c>
      <c r="K844" t="s">
        <v>34</v>
      </c>
      <c r="L844" t="s">
        <v>52</v>
      </c>
      <c r="M844" t="s">
        <v>52</v>
      </c>
      <c r="N844">
        <v>3216</v>
      </c>
      <c r="O844">
        <v>2</v>
      </c>
      <c r="P844" t="s">
        <v>36</v>
      </c>
      <c r="Q844">
        <v>4</v>
      </c>
      <c r="R844">
        <v>3</v>
      </c>
      <c r="S844">
        <v>3.5</v>
      </c>
      <c r="T844" t="s">
        <v>44</v>
      </c>
      <c r="U844" t="s">
        <v>33</v>
      </c>
      <c r="V844" t="s">
        <v>34</v>
      </c>
      <c r="W844" t="s">
        <v>33</v>
      </c>
      <c r="X844" t="s">
        <v>33</v>
      </c>
      <c r="Y844" t="s">
        <v>33</v>
      </c>
      <c r="Z844" t="s">
        <v>34</v>
      </c>
      <c r="AA844" t="s">
        <v>33</v>
      </c>
      <c r="AB844" t="s">
        <v>45</v>
      </c>
      <c r="AC844">
        <v>0</v>
      </c>
      <c r="AD844">
        <v>3.5</v>
      </c>
      <c r="AE844" t="s">
        <v>39</v>
      </c>
      <c r="AF844" t="str">
        <f>_xlfn.XLOOKUP(DermAI_Data[[#This Row],[diagnostic]],Diagnosis_lookup!$A$2:$A$7,Diagnosis_lookup!$B$2:$B$7,"Not Found")</f>
        <v>Seborreic keratosis</v>
      </c>
    </row>
    <row r="845" spans="1:32" x14ac:dyDescent="0.25">
      <c r="A845" t="s">
        <v>917</v>
      </c>
      <c r="B845">
        <v>55</v>
      </c>
      <c r="C845" t="s">
        <v>51</v>
      </c>
      <c r="D845" t="s">
        <v>32</v>
      </c>
      <c r="E845" t="s">
        <v>34</v>
      </c>
      <c r="F845" t="s">
        <v>33</v>
      </c>
      <c r="G845" t="s">
        <v>34</v>
      </c>
      <c r="H845" t="s">
        <v>33</v>
      </c>
      <c r="I845" t="s">
        <v>33</v>
      </c>
      <c r="J845" t="s">
        <v>34</v>
      </c>
      <c r="K845" t="s">
        <v>34</v>
      </c>
      <c r="L845" t="s">
        <v>105</v>
      </c>
      <c r="M845" t="s">
        <v>105</v>
      </c>
      <c r="N845">
        <v>1009</v>
      </c>
      <c r="O845">
        <v>3</v>
      </c>
      <c r="P845" t="s">
        <v>59</v>
      </c>
      <c r="Q845">
        <v>7</v>
      </c>
      <c r="R845">
        <v>6</v>
      </c>
      <c r="S845">
        <v>6.5</v>
      </c>
      <c r="T845" t="s">
        <v>37</v>
      </c>
      <c r="U845" t="s">
        <v>34</v>
      </c>
      <c r="V845" t="s">
        <v>34</v>
      </c>
      <c r="W845" t="s">
        <v>34</v>
      </c>
      <c r="X845" t="s">
        <v>33</v>
      </c>
      <c r="Y845" t="s">
        <v>34</v>
      </c>
      <c r="Z845" t="s">
        <v>34</v>
      </c>
      <c r="AA845" t="s">
        <v>34</v>
      </c>
      <c r="AB845" t="s">
        <v>55</v>
      </c>
      <c r="AC845">
        <v>1</v>
      </c>
      <c r="AD845">
        <v>6.5</v>
      </c>
      <c r="AE845" t="s">
        <v>56</v>
      </c>
      <c r="AF845" t="str">
        <f>_xlfn.XLOOKUP(DermAI_Data[[#This Row],[diagnostic]],Diagnosis_lookup!$A$2:$A$7,Diagnosis_lookup!$B$2:$B$7,"Not Found")</f>
        <v>Basal cell carcinoma</v>
      </c>
    </row>
    <row r="846" spans="1:32" x14ac:dyDescent="0.25">
      <c r="A846" t="s">
        <v>918</v>
      </c>
      <c r="B846">
        <v>52</v>
      </c>
      <c r="C846" t="s">
        <v>51</v>
      </c>
      <c r="D846" t="s">
        <v>79</v>
      </c>
      <c r="E846" t="s">
        <v>33</v>
      </c>
      <c r="F846" t="s">
        <v>33</v>
      </c>
      <c r="G846" t="s">
        <v>33</v>
      </c>
      <c r="H846" t="s">
        <v>33</v>
      </c>
      <c r="I846" t="s">
        <v>33</v>
      </c>
      <c r="J846" t="s">
        <v>34</v>
      </c>
      <c r="K846" t="s">
        <v>34</v>
      </c>
      <c r="L846" t="s">
        <v>52</v>
      </c>
      <c r="M846" t="s">
        <v>52</v>
      </c>
      <c r="N846">
        <v>3227</v>
      </c>
      <c r="O846">
        <v>2</v>
      </c>
      <c r="P846" t="s">
        <v>47</v>
      </c>
      <c r="Q846">
        <v>6</v>
      </c>
      <c r="R846">
        <v>5</v>
      </c>
      <c r="S846">
        <v>5.5</v>
      </c>
      <c r="T846" t="s">
        <v>37</v>
      </c>
      <c r="U846" t="s">
        <v>34</v>
      </c>
      <c r="V846" t="s">
        <v>33</v>
      </c>
      <c r="W846" t="s">
        <v>33</v>
      </c>
      <c r="X846" t="s">
        <v>33</v>
      </c>
      <c r="Y846" t="s">
        <v>33</v>
      </c>
      <c r="Z846" t="s">
        <v>33</v>
      </c>
      <c r="AA846" t="s">
        <v>33</v>
      </c>
      <c r="AB846" t="s">
        <v>48</v>
      </c>
      <c r="AC846">
        <v>0</v>
      </c>
      <c r="AD846">
        <v>5.5</v>
      </c>
      <c r="AE846" t="s">
        <v>39</v>
      </c>
      <c r="AF846" t="str">
        <f>_xlfn.XLOOKUP(DermAI_Data[[#This Row],[diagnostic]],Diagnosis_lookup!$A$2:$A$7,Diagnosis_lookup!$B$2:$B$7,"Not Found")</f>
        <v>Actinic keratosis</v>
      </c>
    </row>
    <row r="847" spans="1:32" x14ac:dyDescent="0.25">
      <c r="A847" t="s">
        <v>919</v>
      </c>
      <c r="B847">
        <v>62</v>
      </c>
      <c r="C847" t="s">
        <v>41</v>
      </c>
      <c r="D847" t="s">
        <v>32</v>
      </c>
      <c r="E847" t="s">
        <v>34</v>
      </c>
      <c r="F847" t="s">
        <v>34</v>
      </c>
      <c r="G847" t="s">
        <v>34</v>
      </c>
      <c r="H847" t="s">
        <v>33</v>
      </c>
      <c r="I847" t="s">
        <v>33</v>
      </c>
      <c r="J847" t="s">
        <v>34</v>
      </c>
      <c r="K847" t="s">
        <v>34</v>
      </c>
      <c r="L847" t="s">
        <v>560</v>
      </c>
      <c r="M847" t="s">
        <v>560</v>
      </c>
      <c r="N847">
        <v>1014</v>
      </c>
      <c r="O847">
        <v>2</v>
      </c>
      <c r="P847" t="s">
        <v>81</v>
      </c>
      <c r="Q847">
        <v>8</v>
      </c>
      <c r="R847">
        <v>7</v>
      </c>
      <c r="S847">
        <v>7.5</v>
      </c>
      <c r="T847" t="s">
        <v>37</v>
      </c>
      <c r="U847" t="s">
        <v>33</v>
      </c>
      <c r="V847" t="s">
        <v>33</v>
      </c>
      <c r="W847" t="s">
        <v>34</v>
      </c>
      <c r="X847" t="s">
        <v>33</v>
      </c>
      <c r="Y847" t="s">
        <v>33</v>
      </c>
      <c r="Z847" t="s">
        <v>34</v>
      </c>
      <c r="AA847" t="s">
        <v>34</v>
      </c>
      <c r="AB847" t="s">
        <v>224</v>
      </c>
      <c r="AC847">
        <v>1</v>
      </c>
      <c r="AD847">
        <v>7.5</v>
      </c>
      <c r="AE847" t="s">
        <v>56</v>
      </c>
      <c r="AF847" t="str">
        <f>_xlfn.XLOOKUP(DermAI_Data[[#This Row],[diagnostic]],Diagnosis_lookup!$A$2:$A$7,Diagnosis_lookup!$B$2:$B$7,"Not Found")</f>
        <v>Squamous cell carcinoma</v>
      </c>
    </row>
    <row r="848" spans="1:32" x14ac:dyDescent="0.25">
      <c r="A848" t="s">
        <v>920</v>
      </c>
      <c r="B848">
        <v>65</v>
      </c>
      <c r="C848" t="s">
        <v>41</v>
      </c>
      <c r="D848" t="s">
        <v>32</v>
      </c>
      <c r="E848" t="s">
        <v>34</v>
      </c>
      <c r="F848" t="s">
        <v>34</v>
      </c>
      <c r="G848" t="s">
        <v>34</v>
      </c>
      <c r="H848" t="s">
        <v>34</v>
      </c>
      <c r="I848" t="s">
        <v>34</v>
      </c>
      <c r="J848" t="s">
        <v>34</v>
      </c>
      <c r="K848" t="s">
        <v>34</v>
      </c>
      <c r="L848" t="s">
        <v>105</v>
      </c>
      <c r="M848" t="s">
        <v>105</v>
      </c>
      <c r="N848">
        <v>1023</v>
      </c>
      <c r="O848">
        <v>2</v>
      </c>
      <c r="P848" t="s">
        <v>36</v>
      </c>
      <c r="Q848">
        <v>6</v>
      </c>
      <c r="R848">
        <v>5</v>
      </c>
      <c r="S848">
        <v>5.5</v>
      </c>
      <c r="T848" t="s">
        <v>37</v>
      </c>
      <c r="U848" t="s">
        <v>34</v>
      </c>
      <c r="V848" t="s">
        <v>34</v>
      </c>
      <c r="W848" t="s">
        <v>33</v>
      </c>
      <c r="X848" t="s">
        <v>33</v>
      </c>
      <c r="Y848" t="s">
        <v>33</v>
      </c>
      <c r="Z848" t="s">
        <v>34</v>
      </c>
      <c r="AA848" t="s">
        <v>34</v>
      </c>
      <c r="AB848" t="s">
        <v>48</v>
      </c>
      <c r="AC848">
        <v>0</v>
      </c>
      <c r="AD848">
        <v>5.5</v>
      </c>
      <c r="AE848" t="s">
        <v>39</v>
      </c>
      <c r="AF848" t="str">
        <f>_xlfn.XLOOKUP(DermAI_Data[[#This Row],[diagnostic]],Diagnosis_lookup!$A$2:$A$7,Diagnosis_lookup!$B$2:$B$7,"Not Found")</f>
        <v>Actinic keratosis</v>
      </c>
    </row>
    <row r="849" spans="1:32" x14ac:dyDescent="0.25">
      <c r="A849" t="s">
        <v>921</v>
      </c>
      <c r="B849">
        <v>70</v>
      </c>
      <c r="C849" t="s">
        <v>41</v>
      </c>
      <c r="D849" t="s">
        <v>79</v>
      </c>
      <c r="E849" t="s">
        <v>34</v>
      </c>
      <c r="F849" t="s">
        <v>34</v>
      </c>
      <c r="G849" t="s">
        <v>34</v>
      </c>
      <c r="H849" t="s">
        <v>34</v>
      </c>
      <c r="I849" t="s">
        <v>34</v>
      </c>
      <c r="J849" t="s">
        <v>34</v>
      </c>
      <c r="K849" t="s">
        <v>34</v>
      </c>
      <c r="L849" t="s">
        <v>52</v>
      </c>
      <c r="M849" t="s">
        <v>376</v>
      </c>
      <c r="N849">
        <v>1016</v>
      </c>
      <c r="O849">
        <v>1</v>
      </c>
      <c r="P849" t="s">
        <v>68</v>
      </c>
      <c r="Q849">
        <v>7</v>
      </c>
      <c r="R849">
        <v>5</v>
      </c>
      <c r="S849">
        <v>6</v>
      </c>
      <c r="T849" t="s">
        <v>37</v>
      </c>
      <c r="U849" t="s">
        <v>34</v>
      </c>
      <c r="V849" t="s">
        <v>34</v>
      </c>
      <c r="W849" t="s">
        <v>34</v>
      </c>
      <c r="X849" t="s">
        <v>33</v>
      </c>
      <c r="Y849" t="s">
        <v>34</v>
      </c>
      <c r="Z849" t="s">
        <v>34</v>
      </c>
      <c r="AA849" t="s">
        <v>34</v>
      </c>
      <c r="AB849" t="s">
        <v>55</v>
      </c>
      <c r="AC849">
        <v>1</v>
      </c>
      <c r="AD849">
        <v>6</v>
      </c>
      <c r="AE849" t="s">
        <v>56</v>
      </c>
      <c r="AF849" t="str">
        <f>_xlfn.XLOOKUP(DermAI_Data[[#This Row],[diagnostic]],Diagnosis_lookup!$A$2:$A$7,Diagnosis_lookup!$B$2:$B$7,"Not Found")</f>
        <v>Basal cell carcinoma</v>
      </c>
    </row>
    <row r="850" spans="1:32" x14ac:dyDescent="0.25">
      <c r="A850" t="s">
        <v>922</v>
      </c>
      <c r="B850">
        <v>69</v>
      </c>
      <c r="C850" t="s">
        <v>41</v>
      </c>
      <c r="D850" t="s">
        <v>32</v>
      </c>
      <c r="E850" t="s">
        <v>34</v>
      </c>
      <c r="F850" t="s">
        <v>34</v>
      </c>
      <c r="G850" t="s">
        <v>33</v>
      </c>
      <c r="H850" t="s">
        <v>33</v>
      </c>
      <c r="I850" t="s">
        <v>33</v>
      </c>
      <c r="J850" t="s">
        <v>34</v>
      </c>
      <c r="K850" t="s">
        <v>34</v>
      </c>
      <c r="L850" t="s">
        <v>105</v>
      </c>
      <c r="M850" t="s">
        <v>52</v>
      </c>
      <c r="N850">
        <v>3303</v>
      </c>
      <c r="O850">
        <v>1</v>
      </c>
      <c r="P850" t="s">
        <v>36</v>
      </c>
      <c r="Q850">
        <v>8</v>
      </c>
      <c r="R850">
        <v>5</v>
      </c>
      <c r="S850">
        <v>6.5</v>
      </c>
      <c r="T850" t="s">
        <v>37</v>
      </c>
      <c r="U850" t="s">
        <v>34</v>
      </c>
      <c r="V850" t="s">
        <v>33</v>
      </c>
      <c r="W850" t="s">
        <v>33</v>
      </c>
      <c r="X850" t="s">
        <v>33</v>
      </c>
      <c r="Y850" t="s">
        <v>33</v>
      </c>
      <c r="Z850" t="s">
        <v>33</v>
      </c>
      <c r="AA850" t="s">
        <v>33</v>
      </c>
      <c r="AB850" t="s">
        <v>48</v>
      </c>
      <c r="AC850">
        <v>0</v>
      </c>
      <c r="AD850">
        <v>6.5</v>
      </c>
      <c r="AE850" t="s">
        <v>39</v>
      </c>
      <c r="AF850" t="str">
        <f>_xlfn.XLOOKUP(DermAI_Data[[#This Row],[diagnostic]],Diagnosis_lookup!$A$2:$A$7,Diagnosis_lookup!$B$2:$B$7,"Not Found")</f>
        <v>Actinic keratosis</v>
      </c>
    </row>
    <row r="851" spans="1:32" x14ac:dyDescent="0.25">
      <c r="A851" t="s">
        <v>923</v>
      </c>
      <c r="B851">
        <v>87</v>
      </c>
      <c r="C851" t="s">
        <v>41</v>
      </c>
      <c r="D851" t="s">
        <v>79</v>
      </c>
      <c r="E851" t="s">
        <v>33</v>
      </c>
      <c r="F851" t="s">
        <v>33</v>
      </c>
      <c r="G851" t="s">
        <v>33</v>
      </c>
      <c r="H851" t="s">
        <v>33</v>
      </c>
      <c r="I851" t="s">
        <v>33</v>
      </c>
      <c r="J851" t="s">
        <v>33</v>
      </c>
      <c r="K851" t="s">
        <v>33</v>
      </c>
      <c r="L851" t="s">
        <v>42</v>
      </c>
      <c r="M851" t="s">
        <v>42</v>
      </c>
      <c r="N851">
        <v>3299</v>
      </c>
      <c r="O851">
        <v>2</v>
      </c>
      <c r="P851" t="s">
        <v>36</v>
      </c>
      <c r="Q851">
        <v>5</v>
      </c>
      <c r="R851">
        <v>4</v>
      </c>
      <c r="S851">
        <v>4.5</v>
      </c>
      <c r="T851" t="s">
        <v>44</v>
      </c>
      <c r="U851" t="s">
        <v>33</v>
      </c>
      <c r="V851" t="s">
        <v>34</v>
      </c>
      <c r="W851" t="s">
        <v>33</v>
      </c>
      <c r="X851" t="s">
        <v>33</v>
      </c>
      <c r="Y851" t="s">
        <v>33</v>
      </c>
      <c r="Z851" t="s">
        <v>34</v>
      </c>
      <c r="AA851" t="s">
        <v>33</v>
      </c>
      <c r="AB851" t="s">
        <v>45</v>
      </c>
      <c r="AC851">
        <v>0</v>
      </c>
      <c r="AD851">
        <v>4.5</v>
      </c>
      <c r="AE851" t="s">
        <v>39</v>
      </c>
      <c r="AF851" t="str">
        <f>_xlfn.XLOOKUP(DermAI_Data[[#This Row],[diagnostic]],Diagnosis_lookup!$A$2:$A$7,Diagnosis_lookup!$B$2:$B$7,"Not Found")</f>
        <v>Seborreic keratosis</v>
      </c>
    </row>
    <row r="852" spans="1:32" x14ac:dyDescent="0.25">
      <c r="A852" t="s">
        <v>924</v>
      </c>
      <c r="B852">
        <v>56</v>
      </c>
      <c r="C852" t="s">
        <v>51</v>
      </c>
      <c r="D852" t="s">
        <v>79</v>
      </c>
      <c r="E852" t="s">
        <v>33</v>
      </c>
      <c r="F852" t="s">
        <v>33</v>
      </c>
      <c r="G852" t="s">
        <v>34</v>
      </c>
      <c r="H852" t="s">
        <v>34</v>
      </c>
      <c r="I852" t="s">
        <v>33</v>
      </c>
      <c r="J852" t="s">
        <v>34</v>
      </c>
      <c r="K852" t="s">
        <v>34</v>
      </c>
      <c r="L852" t="s">
        <v>52</v>
      </c>
      <c r="M852" t="s">
        <v>52</v>
      </c>
      <c r="N852">
        <v>1033</v>
      </c>
      <c r="O852">
        <v>3</v>
      </c>
      <c r="P852" t="s">
        <v>68</v>
      </c>
      <c r="Q852">
        <v>5</v>
      </c>
      <c r="R852">
        <v>3</v>
      </c>
      <c r="S852">
        <v>4</v>
      </c>
      <c r="T852" t="s">
        <v>44</v>
      </c>
      <c r="U852" t="s">
        <v>34</v>
      </c>
      <c r="V852" t="s">
        <v>34</v>
      </c>
      <c r="W852" t="s">
        <v>33</v>
      </c>
      <c r="X852" t="s">
        <v>33</v>
      </c>
      <c r="Y852" t="s">
        <v>33</v>
      </c>
      <c r="Z852" t="s">
        <v>34</v>
      </c>
      <c r="AA852" t="s">
        <v>34</v>
      </c>
      <c r="AB852" t="s">
        <v>55</v>
      </c>
      <c r="AC852">
        <v>1</v>
      </c>
      <c r="AD852">
        <v>4</v>
      </c>
      <c r="AE852" t="s">
        <v>56</v>
      </c>
      <c r="AF852" t="str">
        <f>_xlfn.XLOOKUP(DermAI_Data[[#This Row],[diagnostic]],Diagnosis_lookup!$A$2:$A$7,Diagnosis_lookup!$B$2:$B$7,"Not Found")</f>
        <v>Basal cell carcinoma</v>
      </c>
    </row>
    <row r="853" spans="1:32" x14ac:dyDescent="0.25">
      <c r="A853" t="s">
        <v>925</v>
      </c>
      <c r="B853">
        <v>85</v>
      </c>
      <c r="C853" t="s">
        <v>41</v>
      </c>
      <c r="D853" t="s">
        <v>32</v>
      </c>
      <c r="E853" t="s">
        <v>33</v>
      </c>
      <c r="F853" t="s">
        <v>33</v>
      </c>
      <c r="G853" t="s">
        <v>33</v>
      </c>
      <c r="H853" t="s">
        <v>33</v>
      </c>
      <c r="I853" t="s">
        <v>33</v>
      </c>
      <c r="J853" t="s">
        <v>34</v>
      </c>
      <c r="K853" t="s">
        <v>33</v>
      </c>
      <c r="L853" t="s">
        <v>560</v>
      </c>
      <c r="M853" t="s">
        <v>560</v>
      </c>
      <c r="N853">
        <v>1043</v>
      </c>
      <c r="O853">
        <v>2</v>
      </c>
      <c r="P853" t="s">
        <v>53</v>
      </c>
      <c r="Q853">
        <v>30</v>
      </c>
      <c r="R853">
        <v>24</v>
      </c>
      <c r="S853">
        <v>27</v>
      </c>
      <c r="T853" t="s">
        <v>54</v>
      </c>
      <c r="U853" t="s">
        <v>34</v>
      </c>
      <c r="V853" t="s">
        <v>34</v>
      </c>
      <c r="W853" t="s">
        <v>33</v>
      </c>
      <c r="X853" t="s">
        <v>33</v>
      </c>
      <c r="Y853" t="s">
        <v>33</v>
      </c>
      <c r="Z853" t="s">
        <v>34</v>
      </c>
      <c r="AA853" t="s">
        <v>34</v>
      </c>
      <c r="AB853" t="s">
        <v>224</v>
      </c>
      <c r="AC853">
        <v>1</v>
      </c>
      <c r="AD853">
        <v>27</v>
      </c>
      <c r="AE853" t="s">
        <v>56</v>
      </c>
      <c r="AF853" t="str">
        <f>_xlfn.XLOOKUP(DermAI_Data[[#This Row],[diagnostic]],Diagnosis_lookup!$A$2:$A$7,Diagnosis_lookup!$B$2:$B$7,"Not Found")</f>
        <v>Squamous cell carcinoma</v>
      </c>
    </row>
    <row r="854" spans="1:32" x14ac:dyDescent="0.25">
      <c r="A854" t="s">
        <v>926</v>
      </c>
      <c r="B854">
        <v>66</v>
      </c>
      <c r="C854" t="s">
        <v>41</v>
      </c>
      <c r="D854" t="s">
        <v>79</v>
      </c>
      <c r="E854" t="s">
        <v>33</v>
      </c>
      <c r="F854" t="s">
        <v>33</v>
      </c>
      <c r="G854" t="s">
        <v>33</v>
      </c>
      <c r="H854" t="s">
        <v>33</v>
      </c>
      <c r="I854" t="s">
        <v>34</v>
      </c>
      <c r="J854" t="s">
        <v>34</v>
      </c>
      <c r="K854" t="s">
        <v>34</v>
      </c>
      <c r="L854" t="s">
        <v>52</v>
      </c>
      <c r="M854" t="s">
        <v>52</v>
      </c>
      <c r="N854">
        <v>84</v>
      </c>
      <c r="O854">
        <v>1</v>
      </c>
      <c r="P854" t="s">
        <v>63</v>
      </c>
      <c r="Q854">
        <v>10</v>
      </c>
      <c r="R854">
        <v>5</v>
      </c>
      <c r="S854">
        <v>7.5</v>
      </c>
      <c r="T854" t="s">
        <v>37</v>
      </c>
      <c r="U854" t="s">
        <v>34</v>
      </c>
      <c r="V854" t="s">
        <v>33</v>
      </c>
      <c r="W854" t="s">
        <v>33</v>
      </c>
      <c r="X854" t="s">
        <v>33</v>
      </c>
      <c r="Y854" t="s">
        <v>34</v>
      </c>
      <c r="Z854" t="s">
        <v>34</v>
      </c>
      <c r="AA854" t="s">
        <v>34</v>
      </c>
      <c r="AB854" t="s">
        <v>55</v>
      </c>
      <c r="AC854">
        <v>1</v>
      </c>
      <c r="AD854">
        <v>7.5</v>
      </c>
      <c r="AE854" t="s">
        <v>56</v>
      </c>
      <c r="AF854" t="str">
        <f>_xlfn.XLOOKUP(DermAI_Data[[#This Row],[diagnostic]],Diagnosis_lookup!$A$2:$A$7,Diagnosis_lookup!$B$2:$B$7,"Not Found")</f>
        <v>Basal cell carcinoma</v>
      </c>
    </row>
    <row r="855" spans="1:32" x14ac:dyDescent="0.25">
      <c r="A855" t="s">
        <v>927</v>
      </c>
      <c r="B855">
        <v>66</v>
      </c>
      <c r="C855" t="s">
        <v>41</v>
      </c>
      <c r="D855" t="s">
        <v>32</v>
      </c>
      <c r="E855" t="s">
        <v>33</v>
      </c>
      <c r="F855" t="s">
        <v>34</v>
      </c>
      <c r="G855" t="s">
        <v>34</v>
      </c>
      <c r="H855" t="s">
        <v>33</v>
      </c>
      <c r="I855" t="s">
        <v>34</v>
      </c>
      <c r="J855" t="s">
        <v>34</v>
      </c>
      <c r="K855" t="s">
        <v>33</v>
      </c>
      <c r="L855" t="s">
        <v>52</v>
      </c>
      <c r="M855" t="s">
        <v>376</v>
      </c>
      <c r="N855">
        <v>1047</v>
      </c>
      <c r="O855">
        <v>1</v>
      </c>
      <c r="P855" t="s">
        <v>36</v>
      </c>
      <c r="Q855">
        <v>5</v>
      </c>
      <c r="R855">
        <v>5</v>
      </c>
      <c r="S855">
        <v>5</v>
      </c>
      <c r="T855" t="s">
        <v>37</v>
      </c>
      <c r="U855" t="s">
        <v>33</v>
      </c>
      <c r="V855" t="s">
        <v>34</v>
      </c>
      <c r="W855" t="s">
        <v>33</v>
      </c>
      <c r="X855" t="s">
        <v>33</v>
      </c>
      <c r="Y855" t="s">
        <v>33</v>
      </c>
      <c r="Z855" t="s">
        <v>34</v>
      </c>
      <c r="AA855" t="s">
        <v>34</v>
      </c>
      <c r="AB855" t="s">
        <v>55</v>
      </c>
      <c r="AC855">
        <v>1</v>
      </c>
      <c r="AD855">
        <v>5</v>
      </c>
      <c r="AE855" t="s">
        <v>56</v>
      </c>
      <c r="AF855" t="str">
        <f>_xlfn.XLOOKUP(DermAI_Data[[#This Row],[diagnostic]],Diagnosis_lookup!$A$2:$A$7,Diagnosis_lookup!$B$2:$B$7,"Not Found")</f>
        <v>Basal cell carcinoma</v>
      </c>
    </row>
    <row r="856" spans="1:32" x14ac:dyDescent="0.25">
      <c r="A856" t="s">
        <v>928</v>
      </c>
      <c r="B856">
        <v>62</v>
      </c>
      <c r="C856" t="s">
        <v>41</v>
      </c>
      <c r="D856" t="s">
        <v>79</v>
      </c>
      <c r="E856" t="s">
        <v>33</v>
      </c>
      <c r="F856" t="s">
        <v>33</v>
      </c>
      <c r="G856" t="s">
        <v>34</v>
      </c>
      <c r="H856" t="s">
        <v>34</v>
      </c>
      <c r="I856" t="s">
        <v>33</v>
      </c>
      <c r="J856" t="s">
        <v>34</v>
      </c>
      <c r="K856" t="s">
        <v>34</v>
      </c>
      <c r="L856" t="s">
        <v>52</v>
      </c>
      <c r="M856" t="s">
        <v>52</v>
      </c>
      <c r="N856">
        <v>1051</v>
      </c>
      <c r="O856">
        <v>1</v>
      </c>
      <c r="P856" t="s">
        <v>36</v>
      </c>
      <c r="Q856">
        <v>6</v>
      </c>
      <c r="R856">
        <v>5</v>
      </c>
      <c r="S856">
        <v>5.5</v>
      </c>
      <c r="T856" t="s">
        <v>37</v>
      </c>
      <c r="U856" t="s">
        <v>34</v>
      </c>
      <c r="V856" t="s">
        <v>34</v>
      </c>
      <c r="W856" t="s">
        <v>34</v>
      </c>
      <c r="X856" t="s">
        <v>33</v>
      </c>
      <c r="Y856" t="s">
        <v>34</v>
      </c>
      <c r="Z856" t="s">
        <v>34</v>
      </c>
      <c r="AA856" t="s">
        <v>34</v>
      </c>
      <c r="AB856" t="s">
        <v>55</v>
      </c>
      <c r="AC856">
        <v>1</v>
      </c>
      <c r="AD856">
        <v>5.5</v>
      </c>
      <c r="AE856" t="s">
        <v>56</v>
      </c>
      <c r="AF856" t="str">
        <f>_xlfn.XLOOKUP(DermAI_Data[[#This Row],[diagnostic]],Diagnosis_lookup!$A$2:$A$7,Diagnosis_lookup!$B$2:$B$7,"Not Found")</f>
        <v>Basal cell carcinoma</v>
      </c>
    </row>
    <row r="857" spans="1:32" x14ac:dyDescent="0.25">
      <c r="A857" t="s">
        <v>929</v>
      </c>
      <c r="B857">
        <v>57</v>
      </c>
      <c r="C857" t="s">
        <v>51</v>
      </c>
      <c r="D857" t="s">
        <v>79</v>
      </c>
      <c r="E857" t="s">
        <v>33</v>
      </c>
      <c r="F857" t="s">
        <v>33</v>
      </c>
      <c r="G857" t="s">
        <v>34</v>
      </c>
      <c r="H857" t="s">
        <v>33</v>
      </c>
      <c r="I857" t="s">
        <v>34</v>
      </c>
      <c r="J857" t="s">
        <v>34</v>
      </c>
      <c r="K857" t="s">
        <v>34</v>
      </c>
      <c r="L857" t="s">
        <v>52</v>
      </c>
      <c r="M857" t="s">
        <v>52</v>
      </c>
      <c r="N857">
        <v>1072</v>
      </c>
      <c r="O857">
        <v>3</v>
      </c>
      <c r="P857" t="s">
        <v>68</v>
      </c>
      <c r="Q857">
        <v>9</v>
      </c>
      <c r="R857">
        <v>12</v>
      </c>
      <c r="S857">
        <v>10.5</v>
      </c>
      <c r="T857" t="s">
        <v>54</v>
      </c>
      <c r="U857" t="s">
        <v>34</v>
      </c>
      <c r="V857" t="s">
        <v>34</v>
      </c>
      <c r="W857" t="s">
        <v>34</v>
      </c>
      <c r="X857" t="s">
        <v>33</v>
      </c>
      <c r="Y857" t="s">
        <v>34</v>
      </c>
      <c r="Z857" t="s">
        <v>34</v>
      </c>
      <c r="AA857" t="s">
        <v>34</v>
      </c>
      <c r="AB857" t="s">
        <v>55</v>
      </c>
      <c r="AC857">
        <v>1</v>
      </c>
      <c r="AD857">
        <v>10.5</v>
      </c>
      <c r="AE857" t="s">
        <v>56</v>
      </c>
      <c r="AF857" t="str">
        <f>_xlfn.XLOOKUP(DermAI_Data[[#This Row],[diagnostic]],Diagnosis_lookup!$A$2:$A$7,Diagnosis_lookup!$B$2:$B$7,"Not Found")</f>
        <v>Basal cell carcinoma</v>
      </c>
    </row>
    <row r="858" spans="1:32" x14ac:dyDescent="0.25">
      <c r="A858" t="s">
        <v>930</v>
      </c>
      <c r="B858">
        <v>54</v>
      </c>
      <c r="C858" t="s">
        <v>51</v>
      </c>
      <c r="D858" t="s">
        <v>32</v>
      </c>
      <c r="E858" t="s">
        <v>34</v>
      </c>
      <c r="F858" t="s">
        <v>33</v>
      </c>
      <c r="G858" t="s">
        <v>34</v>
      </c>
      <c r="H858" t="s">
        <v>33</v>
      </c>
      <c r="I858" t="s">
        <v>33</v>
      </c>
      <c r="J858" t="s">
        <v>34</v>
      </c>
      <c r="K858" t="s">
        <v>34</v>
      </c>
      <c r="L858" t="s">
        <v>35</v>
      </c>
      <c r="M858" t="s">
        <v>35</v>
      </c>
      <c r="N858">
        <v>1093</v>
      </c>
      <c r="O858">
        <v>1</v>
      </c>
      <c r="P858" t="s">
        <v>66</v>
      </c>
      <c r="Q858">
        <v>35</v>
      </c>
      <c r="R858">
        <v>20</v>
      </c>
      <c r="S858">
        <v>27.5</v>
      </c>
      <c r="T858" t="s">
        <v>54</v>
      </c>
      <c r="U858" t="s">
        <v>34</v>
      </c>
      <c r="V858" t="s">
        <v>34</v>
      </c>
      <c r="W858" t="s">
        <v>34</v>
      </c>
      <c r="X858" t="s">
        <v>33</v>
      </c>
      <c r="Y858" t="s">
        <v>34</v>
      </c>
      <c r="Z858" t="s">
        <v>34</v>
      </c>
      <c r="AA858" t="s">
        <v>34</v>
      </c>
      <c r="AB858" t="s">
        <v>55</v>
      </c>
      <c r="AC858">
        <v>1</v>
      </c>
      <c r="AD858">
        <v>27.5</v>
      </c>
      <c r="AE858" t="s">
        <v>56</v>
      </c>
      <c r="AF858" t="str">
        <f>_xlfn.XLOOKUP(DermAI_Data[[#This Row],[diagnostic]],Diagnosis_lookup!$A$2:$A$7,Diagnosis_lookup!$B$2:$B$7,"Not Found")</f>
        <v>Basal cell carcinoma</v>
      </c>
    </row>
    <row r="859" spans="1:32" x14ac:dyDescent="0.25">
      <c r="A859" t="s">
        <v>931</v>
      </c>
      <c r="B859">
        <v>70</v>
      </c>
      <c r="C859" t="s">
        <v>41</v>
      </c>
      <c r="D859" t="s">
        <v>79</v>
      </c>
      <c r="E859" t="s">
        <v>33</v>
      </c>
      <c r="F859" t="s">
        <v>33</v>
      </c>
      <c r="G859" t="s">
        <v>33</v>
      </c>
      <c r="H859" t="s">
        <v>33</v>
      </c>
      <c r="I859" t="s">
        <v>34</v>
      </c>
      <c r="J859" t="s">
        <v>34</v>
      </c>
      <c r="K859" t="s">
        <v>34</v>
      </c>
      <c r="L859" t="s">
        <v>52</v>
      </c>
      <c r="M859" t="s">
        <v>52</v>
      </c>
      <c r="N859">
        <v>86</v>
      </c>
      <c r="O859">
        <v>2</v>
      </c>
      <c r="P859" t="s">
        <v>63</v>
      </c>
      <c r="Q859">
        <v>24</v>
      </c>
      <c r="R859">
        <v>20</v>
      </c>
      <c r="S859">
        <v>22</v>
      </c>
      <c r="T859" t="s">
        <v>54</v>
      </c>
      <c r="U859" t="s">
        <v>34</v>
      </c>
      <c r="V859" t="s">
        <v>34</v>
      </c>
      <c r="W859" t="s">
        <v>34</v>
      </c>
      <c r="X859" t="s">
        <v>33</v>
      </c>
      <c r="Y859" t="s">
        <v>34</v>
      </c>
      <c r="Z859" t="s">
        <v>33</v>
      </c>
      <c r="AA859" t="s">
        <v>34</v>
      </c>
      <c r="AB859" t="s">
        <v>224</v>
      </c>
      <c r="AC859">
        <v>1</v>
      </c>
      <c r="AD859">
        <v>22</v>
      </c>
      <c r="AE859" t="s">
        <v>56</v>
      </c>
      <c r="AF859" t="str">
        <f>_xlfn.XLOOKUP(DermAI_Data[[#This Row],[diagnostic]],Diagnosis_lookup!$A$2:$A$7,Diagnosis_lookup!$B$2:$B$7,"Not Found")</f>
        <v>Squamous cell carcinoma</v>
      </c>
    </row>
    <row r="860" spans="1:32" x14ac:dyDescent="0.25">
      <c r="A860" t="s">
        <v>932</v>
      </c>
      <c r="B860">
        <v>39</v>
      </c>
      <c r="C860" t="s">
        <v>58</v>
      </c>
      <c r="D860" t="s">
        <v>32</v>
      </c>
      <c r="E860" t="s">
        <v>33</v>
      </c>
      <c r="F860" t="s">
        <v>34</v>
      </c>
      <c r="G860" t="s">
        <v>34</v>
      </c>
      <c r="H860" t="s">
        <v>33</v>
      </c>
      <c r="I860" t="s">
        <v>34</v>
      </c>
      <c r="J860" t="s">
        <v>34</v>
      </c>
      <c r="K860" t="s">
        <v>33</v>
      </c>
      <c r="L860" t="s">
        <v>560</v>
      </c>
      <c r="M860" t="s">
        <v>560</v>
      </c>
      <c r="N860">
        <v>1069</v>
      </c>
      <c r="O860">
        <v>2</v>
      </c>
      <c r="P860" t="s">
        <v>66</v>
      </c>
      <c r="Q860">
        <v>7</v>
      </c>
      <c r="R860">
        <v>6</v>
      </c>
      <c r="S860">
        <v>6.5</v>
      </c>
      <c r="T860" t="s">
        <v>37</v>
      </c>
      <c r="U860" t="s">
        <v>34</v>
      </c>
      <c r="V860" t="s">
        <v>34</v>
      </c>
      <c r="W860" t="s">
        <v>34</v>
      </c>
      <c r="X860" t="s">
        <v>33</v>
      </c>
      <c r="Y860" t="s">
        <v>34</v>
      </c>
      <c r="Z860" t="s">
        <v>34</v>
      </c>
      <c r="AA860" t="s">
        <v>34</v>
      </c>
      <c r="AB860" t="s">
        <v>224</v>
      </c>
      <c r="AC860">
        <v>1</v>
      </c>
      <c r="AD860">
        <v>6.5</v>
      </c>
      <c r="AE860" t="s">
        <v>56</v>
      </c>
      <c r="AF860" t="str">
        <f>_xlfn.XLOOKUP(DermAI_Data[[#This Row],[diagnostic]],Diagnosis_lookup!$A$2:$A$7,Diagnosis_lookup!$B$2:$B$7,"Not Found")</f>
        <v>Squamous cell carcinoma</v>
      </c>
    </row>
    <row r="861" spans="1:32" x14ac:dyDescent="0.25">
      <c r="A861" t="s">
        <v>933</v>
      </c>
      <c r="B861">
        <v>58</v>
      </c>
      <c r="C861" t="s">
        <v>51</v>
      </c>
      <c r="D861" t="s">
        <v>32</v>
      </c>
      <c r="E861" t="s">
        <v>34</v>
      </c>
      <c r="F861" t="s">
        <v>34</v>
      </c>
      <c r="G861" t="s">
        <v>34</v>
      </c>
      <c r="H861" t="s">
        <v>33</v>
      </c>
      <c r="I861" t="s">
        <v>34</v>
      </c>
      <c r="J861" t="s">
        <v>34</v>
      </c>
      <c r="K861" t="s">
        <v>34</v>
      </c>
      <c r="L861" t="s">
        <v>35</v>
      </c>
      <c r="M861" t="s">
        <v>35</v>
      </c>
      <c r="N861">
        <v>1110</v>
      </c>
      <c r="O861">
        <v>2</v>
      </c>
      <c r="P861" t="s">
        <v>68</v>
      </c>
      <c r="Q861">
        <v>0</v>
      </c>
      <c r="R861">
        <v>0</v>
      </c>
      <c r="S861">
        <v>0</v>
      </c>
      <c r="T861" t="s">
        <v>44</v>
      </c>
      <c r="U861" t="s">
        <v>33</v>
      </c>
      <c r="V861" t="s">
        <v>34</v>
      </c>
      <c r="W861" t="s">
        <v>33</v>
      </c>
      <c r="X861" t="s">
        <v>33</v>
      </c>
      <c r="Y861" t="s">
        <v>33</v>
      </c>
      <c r="Z861" t="s">
        <v>34</v>
      </c>
      <c r="AA861" t="s">
        <v>34</v>
      </c>
      <c r="AB861" t="s">
        <v>55</v>
      </c>
      <c r="AC861">
        <v>1</v>
      </c>
      <c r="AD861">
        <v>0</v>
      </c>
      <c r="AE861" t="s">
        <v>56</v>
      </c>
      <c r="AF861" t="str">
        <f>_xlfn.XLOOKUP(DermAI_Data[[#This Row],[diagnostic]],Diagnosis_lookup!$A$2:$A$7,Diagnosis_lookup!$B$2:$B$7,"Not Found")</f>
        <v>Basal cell carcinoma</v>
      </c>
    </row>
    <row r="862" spans="1:32" x14ac:dyDescent="0.25">
      <c r="A862" t="s">
        <v>934</v>
      </c>
      <c r="B862">
        <v>72</v>
      </c>
      <c r="C862" t="s">
        <v>41</v>
      </c>
      <c r="D862" t="s">
        <v>79</v>
      </c>
      <c r="E862" t="s">
        <v>33</v>
      </c>
      <c r="F862" t="s">
        <v>33</v>
      </c>
      <c r="G862" t="s">
        <v>33</v>
      </c>
      <c r="H862" t="s">
        <v>34</v>
      </c>
      <c r="I862" t="s">
        <v>34</v>
      </c>
      <c r="J862" t="s">
        <v>34</v>
      </c>
      <c r="K862" t="s">
        <v>34</v>
      </c>
      <c r="L862" t="s">
        <v>537</v>
      </c>
      <c r="M862" t="s">
        <v>537</v>
      </c>
      <c r="N862">
        <v>1070</v>
      </c>
      <c r="O862">
        <v>2</v>
      </c>
      <c r="P862" t="s">
        <v>36</v>
      </c>
      <c r="Q862">
        <v>9</v>
      </c>
      <c r="R862">
        <v>7</v>
      </c>
      <c r="S862">
        <v>8</v>
      </c>
      <c r="T862" t="s">
        <v>37</v>
      </c>
      <c r="U862" t="s">
        <v>34</v>
      </c>
      <c r="V862" t="s">
        <v>33</v>
      </c>
      <c r="W862" t="s">
        <v>34</v>
      </c>
      <c r="X862" t="s">
        <v>33</v>
      </c>
      <c r="Y862" t="s">
        <v>34</v>
      </c>
      <c r="Z862" t="s">
        <v>34</v>
      </c>
      <c r="AA862" t="s">
        <v>34</v>
      </c>
      <c r="AB862" t="s">
        <v>55</v>
      </c>
      <c r="AC862">
        <v>1</v>
      </c>
      <c r="AD862">
        <v>8</v>
      </c>
      <c r="AE862" t="s">
        <v>56</v>
      </c>
      <c r="AF862" t="str">
        <f>_xlfn.XLOOKUP(DermAI_Data[[#This Row],[diagnostic]],Diagnosis_lookup!$A$2:$A$7,Diagnosis_lookup!$B$2:$B$7,"Not Found")</f>
        <v>Basal cell carcinoma</v>
      </c>
    </row>
    <row r="863" spans="1:32" x14ac:dyDescent="0.25">
      <c r="A863" t="s">
        <v>935</v>
      </c>
      <c r="B863">
        <v>73</v>
      </c>
      <c r="C863" t="s">
        <v>41</v>
      </c>
      <c r="D863" t="s">
        <v>79</v>
      </c>
      <c r="E863" t="s">
        <v>34</v>
      </c>
      <c r="F863" t="s">
        <v>33</v>
      </c>
      <c r="G863" t="s">
        <v>33</v>
      </c>
      <c r="H863" t="s">
        <v>33</v>
      </c>
      <c r="I863" t="s">
        <v>33</v>
      </c>
      <c r="J863" t="s">
        <v>34</v>
      </c>
      <c r="K863" t="s">
        <v>33</v>
      </c>
      <c r="L863" t="s">
        <v>560</v>
      </c>
      <c r="M863" t="s">
        <v>560</v>
      </c>
      <c r="N863">
        <v>1079</v>
      </c>
      <c r="O863">
        <v>2</v>
      </c>
      <c r="P863" t="s">
        <v>63</v>
      </c>
      <c r="Q863">
        <v>18</v>
      </c>
      <c r="R863">
        <v>8</v>
      </c>
      <c r="S863">
        <v>13</v>
      </c>
      <c r="T863" t="s">
        <v>54</v>
      </c>
      <c r="U863" t="s">
        <v>34</v>
      </c>
      <c r="V863" t="s">
        <v>34</v>
      </c>
      <c r="W863" t="s">
        <v>33</v>
      </c>
      <c r="X863" t="s">
        <v>34</v>
      </c>
      <c r="Y863" t="s">
        <v>34</v>
      </c>
      <c r="Z863" t="s">
        <v>34</v>
      </c>
      <c r="AA863" t="s">
        <v>34</v>
      </c>
      <c r="AB863" t="s">
        <v>55</v>
      </c>
      <c r="AC863">
        <v>1</v>
      </c>
      <c r="AD863">
        <v>13</v>
      </c>
      <c r="AE863" t="s">
        <v>56</v>
      </c>
      <c r="AF863" t="str">
        <f>_xlfn.XLOOKUP(DermAI_Data[[#This Row],[diagnostic]],Diagnosis_lookup!$A$2:$A$7,Diagnosis_lookup!$B$2:$B$7,"Not Found")</f>
        <v>Basal cell carcinoma</v>
      </c>
    </row>
    <row r="864" spans="1:32" x14ac:dyDescent="0.25">
      <c r="A864" t="s">
        <v>936</v>
      </c>
      <c r="B864">
        <v>51</v>
      </c>
      <c r="C864" t="s">
        <v>51</v>
      </c>
      <c r="D864" t="s">
        <v>32</v>
      </c>
      <c r="E864" t="s">
        <v>34</v>
      </c>
      <c r="F864" t="s">
        <v>34</v>
      </c>
      <c r="G864" t="s">
        <v>34</v>
      </c>
      <c r="H864" t="s">
        <v>33</v>
      </c>
      <c r="I864" t="s">
        <v>33</v>
      </c>
      <c r="J864" t="s">
        <v>34</v>
      </c>
      <c r="K864" t="s">
        <v>33</v>
      </c>
      <c r="L864" t="s">
        <v>35</v>
      </c>
      <c r="M864" t="s">
        <v>35</v>
      </c>
      <c r="N864">
        <v>1073</v>
      </c>
      <c r="O864">
        <v>2</v>
      </c>
      <c r="P864" t="s">
        <v>43</v>
      </c>
      <c r="Q864">
        <v>15</v>
      </c>
      <c r="R864">
        <v>13</v>
      </c>
      <c r="S864">
        <v>14</v>
      </c>
      <c r="T864" t="s">
        <v>54</v>
      </c>
      <c r="U864" t="s">
        <v>34</v>
      </c>
      <c r="V864" t="s">
        <v>33</v>
      </c>
      <c r="W864" t="s">
        <v>33</v>
      </c>
      <c r="X864" t="s">
        <v>33</v>
      </c>
      <c r="Y864" t="s">
        <v>33</v>
      </c>
      <c r="Z864" t="s">
        <v>33</v>
      </c>
      <c r="AA864" t="s">
        <v>34</v>
      </c>
      <c r="AB864" t="s">
        <v>55</v>
      </c>
      <c r="AC864">
        <v>1</v>
      </c>
      <c r="AD864">
        <v>14</v>
      </c>
      <c r="AE864" t="s">
        <v>56</v>
      </c>
      <c r="AF864" t="str">
        <f>_xlfn.XLOOKUP(DermAI_Data[[#This Row],[diagnostic]],Diagnosis_lookup!$A$2:$A$7,Diagnosis_lookup!$B$2:$B$7,"Not Found")</f>
        <v>Basal cell carcinoma</v>
      </c>
    </row>
    <row r="865" spans="1:32" x14ac:dyDescent="0.25">
      <c r="A865" t="s">
        <v>937</v>
      </c>
      <c r="B865">
        <v>54</v>
      </c>
      <c r="C865" t="s">
        <v>51</v>
      </c>
      <c r="D865" t="s">
        <v>32</v>
      </c>
      <c r="E865" t="s">
        <v>33</v>
      </c>
      <c r="F865" t="s">
        <v>33</v>
      </c>
      <c r="G865" t="s">
        <v>33</v>
      </c>
      <c r="H865" t="s">
        <v>33</v>
      </c>
      <c r="I865" t="s">
        <v>33</v>
      </c>
      <c r="J865" t="s">
        <v>34</v>
      </c>
      <c r="K865" t="s">
        <v>34</v>
      </c>
      <c r="L865" t="s">
        <v>105</v>
      </c>
      <c r="M865" t="s">
        <v>560</v>
      </c>
      <c r="N865">
        <v>179</v>
      </c>
      <c r="O865">
        <v>3</v>
      </c>
      <c r="P865" t="s">
        <v>63</v>
      </c>
      <c r="Q865">
        <v>4</v>
      </c>
      <c r="R865">
        <v>3</v>
      </c>
      <c r="S865">
        <v>3.5</v>
      </c>
      <c r="T865" t="s">
        <v>44</v>
      </c>
      <c r="U865" t="s">
        <v>34</v>
      </c>
      <c r="V865" t="s">
        <v>33</v>
      </c>
      <c r="W865" t="s">
        <v>33</v>
      </c>
      <c r="X865" t="s">
        <v>33</v>
      </c>
      <c r="Y865" t="s">
        <v>33</v>
      </c>
      <c r="Z865" t="s">
        <v>33</v>
      </c>
      <c r="AA865" t="s">
        <v>33</v>
      </c>
      <c r="AB865" t="s">
        <v>48</v>
      </c>
      <c r="AC865">
        <v>0</v>
      </c>
      <c r="AD865">
        <v>3.5</v>
      </c>
      <c r="AE865" t="s">
        <v>39</v>
      </c>
      <c r="AF865" t="str">
        <f>_xlfn.XLOOKUP(DermAI_Data[[#This Row],[diagnostic]],Diagnosis_lookup!$A$2:$A$7,Diagnosis_lookup!$B$2:$B$7,"Not Found")</f>
        <v>Actinic keratosis</v>
      </c>
    </row>
    <row r="866" spans="1:32" x14ac:dyDescent="0.25">
      <c r="A866" t="s">
        <v>938</v>
      </c>
      <c r="B866">
        <v>75</v>
      </c>
      <c r="C866" t="s">
        <v>41</v>
      </c>
      <c r="D866" t="s">
        <v>79</v>
      </c>
      <c r="E866" t="s">
        <v>33</v>
      </c>
      <c r="F866" t="s">
        <v>33</v>
      </c>
      <c r="G866" t="s">
        <v>33</v>
      </c>
      <c r="H866" t="s">
        <v>33</v>
      </c>
      <c r="I866" t="s">
        <v>33</v>
      </c>
      <c r="J866" t="s">
        <v>34</v>
      </c>
      <c r="K866" t="s">
        <v>34</v>
      </c>
      <c r="L866" t="s">
        <v>560</v>
      </c>
      <c r="M866" t="s">
        <v>560</v>
      </c>
      <c r="N866">
        <v>90</v>
      </c>
      <c r="O866">
        <v>2</v>
      </c>
      <c r="P866" t="s">
        <v>59</v>
      </c>
      <c r="Q866">
        <v>6</v>
      </c>
      <c r="R866">
        <v>6</v>
      </c>
      <c r="S866">
        <v>6</v>
      </c>
      <c r="T866" t="s">
        <v>37</v>
      </c>
      <c r="U866" t="s">
        <v>34</v>
      </c>
      <c r="V866" t="s">
        <v>33</v>
      </c>
      <c r="W866" t="s">
        <v>33</v>
      </c>
      <c r="X866" t="s">
        <v>33</v>
      </c>
      <c r="Y866" t="s">
        <v>33</v>
      </c>
      <c r="Z866" t="s">
        <v>33</v>
      </c>
      <c r="AA866" t="s">
        <v>34</v>
      </c>
      <c r="AB866" t="s">
        <v>48</v>
      </c>
      <c r="AC866">
        <v>0</v>
      </c>
      <c r="AD866">
        <v>6</v>
      </c>
      <c r="AE866" t="s">
        <v>39</v>
      </c>
      <c r="AF866" t="str">
        <f>_xlfn.XLOOKUP(DermAI_Data[[#This Row],[diagnostic]],Diagnosis_lookup!$A$2:$A$7,Diagnosis_lookup!$B$2:$B$7,"Not Found")</f>
        <v>Actinic keratosis</v>
      </c>
    </row>
    <row r="867" spans="1:32" x14ac:dyDescent="0.25">
      <c r="A867" t="s">
        <v>939</v>
      </c>
      <c r="B867">
        <v>43</v>
      </c>
      <c r="C867" t="s">
        <v>58</v>
      </c>
      <c r="D867" t="s">
        <v>32</v>
      </c>
      <c r="E867" t="s">
        <v>33</v>
      </c>
      <c r="F867" t="s">
        <v>33</v>
      </c>
      <c r="G867" t="s">
        <v>34</v>
      </c>
      <c r="H867" t="s">
        <v>33</v>
      </c>
      <c r="I867" t="s">
        <v>33</v>
      </c>
      <c r="J867" t="s">
        <v>34</v>
      </c>
      <c r="K867" t="s">
        <v>34</v>
      </c>
      <c r="L867" t="s">
        <v>35</v>
      </c>
      <c r="M867" t="s">
        <v>35</v>
      </c>
      <c r="N867">
        <v>1085</v>
      </c>
      <c r="O867">
        <v>2</v>
      </c>
      <c r="P867" t="s">
        <v>36</v>
      </c>
      <c r="Q867">
        <v>15</v>
      </c>
      <c r="R867">
        <v>13</v>
      </c>
      <c r="S867">
        <v>14</v>
      </c>
      <c r="T867" t="s">
        <v>54</v>
      </c>
      <c r="U867" t="s">
        <v>34</v>
      </c>
      <c r="V867" t="s">
        <v>34</v>
      </c>
      <c r="W867" t="s">
        <v>33</v>
      </c>
      <c r="X867" t="s">
        <v>33</v>
      </c>
      <c r="Y867" t="s">
        <v>34</v>
      </c>
      <c r="Z867" t="s">
        <v>34</v>
      </c>
      <c r="AA867" t="s">
        <v>34</v>
      </c>
      <c r="AB867" t="s">
        <v>55</v>
      </c>
      <c r="AC867">
        <v>1</v>
      </c>
      <c r="AD867">
        <v>14</v>
      </c>
      <c r="AE867" t="s">
        <v>56</v>
      </c>
      <c r="AF867" t="str">
        <f>_xlfn.XLOOKUP(DermAI_Data[[#This Row],[diagnostic]],Diagnosis_lookup!$A$2:$A$7,Diagnosis_lookup!$B$2:$B$7,"Not Found")</f>
        <v>Basal cell carcinoma</v>
      </c>
    </row>
    <row r="868" spans="1:32" x14ac:dyDescent="0.25">
      <c r="A868" t="s">
        <v>940</v>
      </c>
      <c r="B868">
        <v>47</v>
      </c>
      <c r="C868" t="s">
        <v>51</v>
      </c>
      <c r="D868" t="s">
        <v>79</v>
      </c>
      <c r="E868" t="s">
        <v>33</v>
      </c>
      <c r="F868" t="s">
        <v>33</v>
      </c>
      <c r="G868" t="s">
        <v>33</v>
      </c>
      <c r="H868" t="s">
        <v>33</v>
      </c>
      <c r="I868" t="s">
        <v>34</v>
      </c>
      <c r="J868" t="s">
        <v>33</v>
      </c>
      <c r="K868" t="s">
        <v>33</v>
      </c>
      <c r="L868" t="s">
        <v>35</v>
      </c>
      <c r="M868" t="s">
        <v>35</v>
      </c>
      <c r="N868">
        <v>1097</v>
      </c>
      <c r="O868">
        <v>3</v>
      </c>
      <c r="P868" t="s">
        <v>36</v>
      </c>
      <c r="Q868">
        <v>19</v>
      </c>
      <c r="R868">
        <v>10</v>
      </c>
      <c r="S868">
        <v>14.5</v>
      </c>
      <c r="T868" t="s">
        <v>54</v>
      </c>
      <c r="U868" t="s">
        <v>34</v>
      </c>
      <c r="V868" t="s">
        <v>33</v>
      </c>
      <c r="W868" t="s">
        <v>33</v>
      </c>
      <c r="X868" t="s">
        <v>33</v>
      </c>
      <c r="Y868" t="s">
        <v>33</v>
      </c>
      <c r="Z868" t="s">
        <v>33</v>
      </c>
      <c r="AA868" t="s">
        <v>34</v>
      </c>
      <c r="AB868" t="s">
        <v>48</v>
      </c>
      <c r="AC868">
        <v>0</v>
      </c>
      <c r="AD868">
        <v>14.5</v>
      </c>
      <c r="AE868" t="s">
        <v>39</v>
      </c>
      <c r="AF868" t="str">
        <f>_xlfn.XLOOKUP(DermAI_Data[[#This Row],[diagnostic]],Diagnosis_lookup!$A$2:$A$7,Diagnosis_lookup!$B$2:$B$7,"Not Found")</f>
        <v>Actinic keratosis</v>
      </c>
    </row>
    <row r="869" spans="1:32" x14ac:dyDescent="0.25">
      <c r="A869" t="s">
        <v>941</v>
      </c>
      <c r="B869">
        <v>39</v>
      </c>
      <c r="C869" t="s">
        <v>58</v>
      </c>
      <c r="D869" t="s">
        <v>79</v>
      </c>
      <c r="E869" t="s">
        <v>33</v>
      </c>
      <c r="F869" t="s">
        <v>33</v>
      </c>
      <c r="G869" t="s">
        <v>33</v>
      </c>
      <c r="H869" t="s">
        <v>33</v>
      </c>
      <c r="I869" t="s">
        <v>33</v>
      </c>
      <c r="J869" t="s">
        <v>34</v>
      </c>
      <c r="K869" t="s">
        <v>34</v>
      </c>
      <c r="L869" t="s">
        <v>35</v>
      </c>
      <c r="M869" t="s">
        <v>35</v>
      </c>
      <c r="N869">
        <v>1086</v>
      </c>
      <c r="O869">
        <v>3</v>
      </c>
      <c r="P869" t="s">
        <v>36</v>
      </c>
      <c r="Q869">
        <v>18</v>
      </c>
      <c r="R869">
        <v>15</v>
      </c>
      <c r="S869">
        <v>16.5</v>
      </c>
      <c r="T869" t="s">
        <v>54</v>
      </c>
      <c r="U869" t="s">
        <v>34</v>
      </c>
      <c r="V869" t="s">
        <v>34</v>
      </c>
      <c r="W869" t="s">
        <v>34</v>
      </c>
      <c r="X869" t="s">
        <v>34</v>
      </c>
      <c r="Y869" t="s">
        <v>34</v>
      </c>
      <c r="Z869" t="s">
        <v>34</v>
      </c>
      <c r="AA869" t="s">
        <v>34</v>
      </c>
      <c r="AB869" t="s">
        <v>55</v>
      </c>
      <c r="AC869">
        <v>1</v>
      </c>
      <c r="AD869">
        <v>16.5</v>
      </c>
      <c r="AE869" t="s">
        <v>56</v>
      </c>
      <c r="AF869" t="str">
        <f>_xlfn.XLOOKUP(DermAI_Data[[#This Row],[diagnostic]],Diagnosis_lookup!$A$2:$A$7,Diagnosis_lookup!$B$2:$B$7,"Not Found")</f>
        <v>Basal cell carcinoma</v>
      </c>
    </row>
    <row r="870" spans="1:32" x14ac:dyDescent="0.25">
      <c r="A870" t="s">
        <v>942</v>
      </c>
      <c r="B870">
        <v>51</v>
      </c>
      <c r="C870" t="s">
        <v>51</v>
      </c>
      <c r="D870" t="s">
        <v>79</v>
      </c>
      <c r="E870" t="s">
        <v>33</v>
      </c>
      <c r="F870" t="s">
        <v>33</v>
      </c>
      <c r="G870" t="s">
        <v>34</v>
      </c>
      <c r="H870" t="s">
        <v>34</v>
      </c>
      <c r="I870" t="s">
        <v>33</v>
      </c>
      <c r="J870" t="s">
        <v>33</v>
      </c>
      <c r="K870" t="s">
        <v>33</v>
      </c>
      <c r="L870" t="s">
        <v>35</v>
      </c>
      <c r="M870" t="s">
        <v>35</v>
      </c>
      <c r="N870">
        <v>1090</v>
      </c>
      <c r="O870">
        <v>4</v>
      </c>
      <c r="P870" t="s">
        <v>36</v>
      </c>
      <c r="Q870">
        <v>9</v>
      </c>
      <c r="R870">
        <v>7</v>
      </c>
      <c r="S870">
        <v>8</v>
      </c>
      <c r="T870" t="s">
        <v>37</v>
      </c>
      <c r="U870" t="s">
        <v>34</v>
      </c>
      <c r="V870" t="s">
        <v>34</v>
      </c>
      <c r="W870" t="s">
        <v>34</v>
      </c>
      <c r="X870" t="s">
        <v>33</v>
      </c>
      <c r="Y870" t="s">
        <v>33</v>
      </c>
      <c r="Z870" t="s">
        <v>34</v>
      </c>
      <c r="AA870" t="s">
        <v>34</v>
      </c>
      <c r="AB870" t="s">
        <v>55</v>
      </c>
      <c r="AC870">
        <v>1</v>
      </c>
      <c r="AD870">
        <v>8</v>
      </c>
      <c r="AE870" t="s">
        <v>56</v>
      </c>
      <c r="AF870" t="str">
        <f>_xlfn.XLOOKUP(DermAI_Data[[#This Row],[diagnostic]],Diagnosis_lookup!$A$2:$A$7,Diagnosis_lookup!$B$2:$B$7,"Not Found")</f>
        <v>Basal cell carcinoma</v>
      </c>
    </row>
    <row r="871" spans="1:32" x14ac:dyDescent="0.25">
      <c r="A871" t="s">
        <v>943</v>
      </c>
      <c r="B871">
        <v>80</v>
      </c>
      <c r="C871" t="s">
        <v>41</v>
      </c>
      <c r="D871" t="s">
        <v>79</v>
      </c>
      <c r="E871" t="s">
        <v>33</v>
      </c>
      <c r="F871" t="s">
        <v>33</v>
      </c>
      <c r="G871" t="s">
        <v>33</v>
      </c>
      <c r="H871" t="s">
        <v>34</v>
      </c>
      <c r="I871" t="s">
        <v>33</v>
      </c>
      <c r="J871" t="s">
        <v>34</v>
      </c>
      <c r="K871" t="s">
        <v>34</v>
      </c>
      <c r="L871" t="s">
        <v>52</v>
      </c>
      <c r="M871" t="s">
        <v>52</v>
      </c>
      <c r="N871">
        <v>1087</v>
      </c>
      <c r="O871">
        <v>1</v>
      </c>
      <c r="P871" t="s">
        <v>36</v>
      </c>
      <c r="Q871">
        <v>10</v>
      </c>
      <c r="R871">
        <v>9</v>
      </c>
      <c r="S871">
        <v>9.5</v>
      </c>
      <c r="T871" t="s">
        <v>37</v>
      </c>
      <c r="U871" t="s">
        <v>34</v>
      </c>
      <c r="V871" t="s">
        <v>34</v>
      </c>
      <c r="W871" t="s">
        <v>33</v>
      </c>
      <c r="X871" t="s">
        <v>33</v>
      </c>
      <c r="Y871" t="s">
        <v>34</v>
      </c>
      <c r="Z871" t="s">
        <v>34</v>
      </c>
      <c r="AA871" t="s">
        <v>34</v>
      </c>
      <c r="AB871" t="s">
        <v>55</v>
      </c>
      <c r="AC871">
        <v>1</v>
      </c>
      <c r="AD871">
        <v>9.5</v>
      </c>
      <c r="AE871" t="s">
        <v>56</v>
      </c>
      <c r="AF871" t="str">
        <f>_xlfn.XLOOKUP(DermAI_Data[[#This Row],[diagnostic]],Diagnosis_lookup!$A$2:$A$7,Diagnosis_lookup!$B$2:$B$7,"Not Found")</f>
        <v>Basal cell carcinoma</v>
      </c>
    </row>
    <row r="872" spans="1:32" x14ac:dyDescent="0.25">
      <c r="A872" t="s">
        <v>944</v>
      </c>
      <c r="B872">
        <v>45</v>
      </c>
      <c r="C872" t="s">
        <v>51</v>
      </c>
      <c r="D872" t="s">
        <v>32</v>
      </c>
      <c r="E872" t="s">
        <v>33</v>
      </c>
      <c r="F872" t="s">
        <v>33</v>
      </c>
      <c r="G872" t="s">
        <v>34</v>
      </c>
      <c r="H872" t="s">
        <v>34</v>
      </c>
      <c r="I872" t="s">
        <v>34</v>
      </c>
      <c r="J872" t="s">
        <v>34</v>
      </c>
      <c r="K872" t="s">
        <v>34</v>
      </c>
      <c r="L872" t="s">
        <v>52</v>
      </c>
      <c r="M872" t="s">
        <v>35</v>
      </c>
      <c r="N872">
        <v>1099</v>
      </c>
      <c r="O872">
        <v>3</v>
      </c>
      <c r="P872" t="s">
        <v>47</v>
      </c>
      <c r="Q872">
        <v>10</v>
      </c>
      <c r="R872">
        <v>10</v>
      </c>
      <c r="S872">
        <v>10</v>
      </c>
      <c r="T872" t="s">
        <v>37</v>
      </c>
      <c r="U872" t="s">
        <v>34</v>
      </c>
      <c r="V872" t="s">
        <v>34</v>
      </c>
      <c r="W872" t="s">
        <v>33</v>
      </c>
      <c r="X872" t="s">
        <v>33</v>
      </c>
      <c r="Y872" t="s">
        <v>33</v>
      </c>
      <c r="Z872" t="s">
        <v>34</v>
      </c>
      <c r="AA872" t="s">
        <v>34</v>
      </c>
      <c r="AB872" t="s">
        <v>48</v>
      </c>
      <c r="AC872">
        <v>0</v>
      </c>
      <c r="AD872">
        <v>10</v>
      </c>
      <c r="AE872" t="s">
        <v>39</v>
      </c>
      <c r="AF872" t="str">
        <f>_xlfn.XLOOKUP(DermAI_Data[[#This Row],[diagnostic]],Diagnosis_lookup!$A$2:$A$7,Diagnosis_lookup!$B$2:$B$7,"Not Found")</f>
        <v>Actinic keratosis</v>
      </c>
    </row>
    <row r="873" spans="1:32" x14ac:dyDescent="0.25">
      <c r="A873" t="s">
        <v>945</v>
      </c>
      <c r="B873">
        <v>63</v>
      </c>
      <c r="C873" t="s">
        <v>41</v>
      </c>
      <c r="D873" t="s">
        <v>32</v>
      </c>
      <c r="E873" t="s">
        <v>33</v>
      </c>
      <c r="F873" t="s">
        <v>34</v>
      </c>
      <c r="G873" t="s">
        <v>33</v>
      </c>
      <c r="H873" t="s">
        <v>33</v>
      </c>
      <c r="I873" t="s">
        <v>33</v>
      </c>
      <c r="J873" t="s">
        <v>33</v>
      </c>
      <c r="K873" t="s">
        <v>33</v>
      </c>
      <c r="L873" t="s">
        <v>35</v>
      </c>
      <c r="M873" t="s">
        <v>35</v>
      </c>
      <c r="N873">
        <v>91</v>
      </c>
      <c r="O873">
        <v>2</v>
      </c>
      <c r="P873" t="s">
        <v>36</v>
      </c>
      <c r="Q873">
        <v>9</v>
      </c>
      <c r="R873">
        <v>6</v>
      </c>
      <c r="S873">
        <v>7.5</v>
      </c>
      <c r="T873" t="s">
        <v>37</v>
      </c>
      <c r="U873" t="s">
        <v>33</v>
      </c>
      <c r="V873" t="s">
        <v>34</v>
      </c>
      <c r="W873" t="s">
        <v>33</v>
      </c>
      <c r="X873" t="s">
        <v>33</v>
      </c>
      <c r="Y873" t="s">
        <v>33</v>
      </c>
      <c r="Z873" t="s">
        <v>34</v>
      </c>
      <c r="AA873" t="s">
        <v>34</v>
      </c>
      <c r="AB873" t="s">
        <v>55</v>
      </c>
      <c r="AC873">
        <v>1</v>
      </c>
      <c r="AD873">
        <v>7.5</v>
      </c>
      <c r="AE873" t="s">
        <v>56</v>
      </c>
      <c r="AF873" t="str">
        <f>_xlfn.XLOOKUP(DermAI_Data[[#This Row],[diagnostic]],Diagnosis_lookup!$A$2:$A$7,Diagnosis_lookup!$B$2:$B$7,"Not Found")</f>
        <v>Basal cell carcinoma</v>
      </c>
    </row>
    <row r="874" spans="1:32" x14ac:dyDescent="0.25">
      <c r="A874" t="s">
        <v>946</v>
      </c>
      <c r="B874">
        <v>57</v>
      </c>
      <c r="C874" t="s">
        <v>51</v>
      </c>
      <c r="D874" t="s">
        <v>79</v>
      </c>
      <c r="E874" t="s">
        <v>33</v>
      </c>
      <c r="F874" t="s">
        <v>33</v>
      </c>
      <c r="G874" t="s">
        <v>33</v>
      </c>
      <c r="H874" t="s">
        <v>34</v>
      </c>
      <c r="I874" t="s">
        <v>33</v>
      </c>
      <c r="J874" t="s">
        <v>34</v>
      </c>
      <c r="K874" t="s">
        <v>34</v>
      </c>
      <c r="L874" t="s">
        <v>52</v>
      </c>
      <c r="M874" t="s">
        <v>52</v>
      </c>
      <c r="N874">
        <v>1104</v>
      </c>
      <c r="O874">
        <v>3</v>
      </c>
      <c r="P874" t="s">
        <v>53</v>
      </c>
      <c r="Q874">
        <v>2</v>
      </c>
      <c r="R874">
        <v>1</v>
      </c>
      <c r="S874">
        <v>1.5</v>
      </c>
      <c r="T874" t="s">
        <v>44</v>
      </c>
      <c r="U874" t="s">
        <v>34</v>
      </c>
      <c r="V874" t="s">
        <v>34</v>
      </c>
      <c r="W874" t="s">
        <v>33</v>
      </c>
      <c r="X874" t="s">
        <v>34</v>
      </c>
      <c r="Y874" t="s">
        <v>33</v>
      </c>
      <c r="Z874" t="s">
        <v>34</v>
      </c>
      <c r="AA874" t="s">
        <v>34</v>
      </c>
      <c r="AB874" t="s">
        <v>55</v>
      </c>
      <c r="AC874">
        <v>1</v>
      </c>
      <c r="AD874">
        <v>1.5</v>
      </c>
      <c r="AE874" t="s">
        <v>56</v>
      </c>
      <c r="AF874" t="str">
        <f>_xlfn.XLOOKUP(DermAI_Data[[#This Row],[diagnostic]],Diagnosis_lookup!$A$2:$A$7,Diagnosis_lookup!$B$2:$B$7,"Not Found")</f>
        <v>Basal cell carcinoma</v>
      </c>
    </row>
    <row r="875" spans="1:32" x14ac:dyDescent="0.25">
      <c r="A875" t="s">
        <v>947</v>
      </c>
      <c r="B875">
        <v>58</v>
      </c>
      <c r="C875" t="s">
        <v>51</v>
      </c>
      <c r="D875" t="s">
        <v>79</v>
      </c>
      <c r="E875" t="s">
        <v>33</v>
      </c>
      <c r="F875" t="s">
        <v>33</v>
      </c>
      <c r="G875" t="s">
        <v>33</v>
      </c>
      <c r="H875" t="s">
        <v>33</v>
      </c>
      <c r="I875" t="s">
        <v>33</v>
      </c>
      <c r="J875" t="s">
        <v>34</v>
      </c>
      <c r="K875" t="s">
        <v>33</v>
      </c>
      <c r="L875" t="s">
        <v>35</v>
      </c>
      <c r="M875" t="s">
        <v>35</v>
      </c>
      <c r="N875">
        <v>1114</v>
      </c>
      <c r="O875">
        <v>1</v>
      </c>
      <c r="P875" t="s">
        <v>81</v>
      </c>
      <c r="Q875">
        <v>11</v>
      </c>
      <c r="R875">
        <v>8</v>
      </c>
      <c r="S875">
        <v>9.5</v>
      </c>
      <c r="T875" t="s">
        <v>37</v>
      </c>
      <c r="U875" t="s">
        <v>34</v>
      </c>
      <c r="V875" t="s">
        <v>34</v>
      </c>
      <c r="W875" t="s">
        <v>33</v>
      </c>
      <c r="X875" t="s">
        <v>33</v>
      </c>
      <c r="Y875" t="s">
        <v>33</v>
      </c>
      <c r="Z875" t="s">
        <v>34</v>
      </c>
      <c r="AA875" t="s">
        <v>34</v>
      </c>
      <c r="AB875" t="s">
        <v>55</v>
      </c>
      <c r="AC875">
        <v>1</v>
      </c>
      <c r="AD875">
        <v>9.5</v>
      </c>
      <c r="AE875" t="s">
        <v>56</v>
      </c>
      <c r="AF875" t="str">
        <f>_xlfn.XLOOKUP(DermAI_Data[[#This Row],[diagnostic]],Diagnosis_lookup!$A$2:$A$7,Diagnosis_lookup!$B$2:$B$7,"Not Found")</f>
        <v>Basal cell carcinoma</v>
      </c>
    </row>
    <row r="876" spans="1:32" x14ac:dyDescent="0.25">
      <c r="A876" t="s">
        <v>948</v>
      </c>
      <c r="B876">
        <v>43</v>
      </c>
      <c r="C876" t="s">
        <v>58</v>
      </c>
      <c r="D876" t="s">
        <v>32</v>
      </c>
      <c r="E876" t="s">
        <v>33</v>
      </c>
      <c r="F876" t="s">
        <v>33</v>
      </c>
      <c r="G876" t="s">
        <v>34</v>
      </c>
      <c r="H876" t="s">
        <v>33</v>
      </c>
      <c r="I876" t="s">
        <v>33</v>
      </c>
      <c r="J876" t="s">
        <v>33</v>
      </c>
      <c r="K876" t="s">
        <v>33</v>
      </c>
      <c r="L876" t="s">
        <v>35</v>
      </c>
      <c r="M876" t="s">
        <v>376</v>
      </c>
      <c r="N876">
        <v>1112</v>
      </c>
      <c r="O876">
        <v>2</v>
      </c>
      <c r="P876" t="s">
        <v>36</v>
      </c>
      <c r="Q876">
        <v>5</v>
      </c>
      <c r="R876">
        <v>5</v>
      </c>
      <c r="S876">
        <v>5</v>
      </c>
      <c r="T876" t="s">
        <v>37</v>
      </c>
      <c r="U876" t="s">
        <v>34</v>
      </c>
      <c r="V876" t="s">
        <v>34</v>
      </c>
      <c r="W876" t="s">
        <v>33</v>
      </c>
      <c r="X876" t="s">
        <v>33</v>
      </c>
      <c r="Y876" t="s">
        <v>33</v>
      </c>
      <c r="Z876" t="s">
        <v>34</v>
      </c>
      <c r="AA876" t="s">
        <v>34</v>
      </c>
      <c r="AB876" t="s">
        <v>55</v>
      </c>
      <c r="AC876">
        <v>1</v>
      </c>
      <c r="AD876">
        <v>5</v>
      </c>
      <c r="AE876" t="s">
        <v>56</v>
      </c>
      <c r="AF876" t="str">
        <f>_xlfn.XLOOKUP(DermAI_Data[[#This Row],[diagnostic]],Diagnosis_lookup!$A$2:$A$7,Diagnosis_lookup!$B$2:$B$7,"Not Found")</f>
        <v>Basal cell carcinoma</v>
      </c>
    </row>
    <row r="877" spans="1:32" x14ac:dyDescent="0.25">
      <c r="A877" t="s">
        <v>949</v>
      </c>
      <c r="B877">
        <v>59</v>
      </c>
      <c r="C877" t="s">
        <v>51</v>
      </c>
      <c r="D877" t="s">
        <v>32</v>
      </c>
      <c r="E877" t="s">
        <v>34</v>
      </c>
      <c r="F877" t="s">
        <v>34</v>
      </c>
      <c r="G877" t="s">
        <v>33</v>
      </c>
      <c r="H877" t="s">
        <v>33</v>
      </c>
      <c r="I877" t="s">
        <v>33</v>
      </c>
      <c r="J877" t="s">
        <v>33</v>
      </c>
      <c r="K877" t="s">
        <v>33</v>
      </c>
      <c r="L877" t="s">
        <v>35</v>
      </c>
      <c r="M877" t="s">
        <v>35</v>
      </c>
      <c r="N877">
        <v>1130</v>
      </c>
      <c r="O877">
        <v>3</v>
      </c>
      <c r="P877" t="s">
        <v>93</v>
      </c>
      <c r="Q877">
        <v>5</v>
      </c>
      <c r="R877">
        <v>5</v>
      </c>
      <c r="S877">
        <v>5</v>
      </c>
      <c r="T877" t="s">
        <v>37</v>
      </c>
      <c r="U877" t="s">
        <v>34</v>
      </c>
      <c r="V877" t="s">
        <v>34</v>
      </c>
      <c r="W877" t="s">
        <v>33</v>
      </c>
      <c r="X877" t="s">
        <v>33</v>
      </c>
      <c r="Y877" t="s">
        <v>34</v>
      </c>
      <c r="Z877" t="s">
        <v>34</v>
      </c>
      <c r="AA877" t="s">
        <v>34</v>
      </c>
      <c r="AB877" t="s">
        <v>48</v>
      </c>
      <c r="AC877">
        <v>0</v>
      </c>
      <c r="AD877">
        <v>5</v>
      </c>
      <c r="AE877" t="s">
        <v>39</v>
      </c>
      <c r="AF877" t="str">
        <f>_xlfn.XLOOKUP(DermAI_Data[[#This Row],[diagnostic]],Diagnosis_lookup!$A$2:$A$7,Diagnosis_lookup!$B$2:$B$7,"Not Found")</f>
        <v>Actinic keratosis</v>
      </c>
    </row>
    <row r="878" spans="1:32" x14ac:dyDescent="0.25">
      <c r="A878" t="s">
        <v>950</v>
      </c>
      <c r="B878">
        <v>67</v>
      </c>
      <c r="C878" t="s">
        <v>41</v>
      </c>
      <c r="D878" t="s">
        <v>32</v>
      </c>
      <c r="E878" t="s">
        <v>33</v>
      </c>
      <c r="F878" t="s">
        <v>34</v>
      </c>
      <c r="G878" t="s">
        <v>34</v>
      </c>
      <c r="H878" t="s">
        <v>33</v>
      </c>
      <c r="I878" t="s">
        <v>33</v>
      </c>
      <c r="J878" t="s">
        <v>34</v>
      </c>
      <c r="K878" t="s">
        <v>34</v>
      </c>
      <c r="L878" t="s">
        <v>52</v>
      </c>
      <c r="M878" t="s">
        <v>105</v>
      </c>
      <c r="N878">
        <v>3431</v>
      </c>
      <c r="O878">
        <v>3</v>
      </c>
      <c r="P878" t="s">
        <v>47</v>
      </c>
      <c r="Q878">
        <v>13</v>
      </c>
      <c r="R878">
        <v>12</v>
      </c>
      <c r="S878">
        <v>12.5</v>
      </c>
      <c r="T878" t="s">
        <v>54</v>
      </c>
      <c r="U878" t="s">
        <v>34</v>
      </c>
      <c r="V878" t="s">
        <v>33</v>
      </c>
      <c r="W878" t="s">
        <v>33</v>
      </c>
      <c r="X878" t="s">
        <v>33</v>
      </c>
      <c r="Y878" t="s">
        <v>33</v>
      </c>
      <c r="Z878" t="s">
        <v>33</v>
      </c>
      <c r="AA878" t="s">
        <v>33</v>
      </c>
      <c r="AB878" t="s">
        <v>48</v>
      </c>
      <c r="AC878">
        <v>0</v>
      </c>
      <c r="AD878">
        <v>12.5</v>
      </c>
      <c r="AE878" t="s">
        <v>39</v>
      </c>
      <c r="AF878" t="str">
        <f>_xlfn.XLOOKUP(DermAI_Data[[#This Row],[diagnostic]],Diagnosis_lookup!$A$2:$A$7,Diagnosis_lookup!$B$2:$B$7,"Not Found")</f>
        <v>Actinic keratosis</v>
      </c>
    </row>
    <row r="879" spans="1:32" x14ac:dyDescent="0.25">
      <c r="A879" t="s">
        <v>951</v>
      </c>
      <c r="B879">
        <v>72</v>
      </c>
      <c r="C879" t="s">
        <v>41</v>
      </c>
      <c r="D879" t="s">
        <v>79</v>
      </c>
      <c r="E879" t="s">
        <v>34</v>
      </c>
      <c r="F879" t="s">
        <v>33</v>
      </c>
      <c r="G879" t="s">
        <v>33</v>
      </c>
      <c r="H879" t="s">
        <v>33</v>
      </c>
      <c r="I879" t="s">
        <v>33</v>
      </c>
      <c r="J879" t="s">
        <v>34</v>
      </c>
      <c r="K879" t="s">
        <v>33</v>
      </c>
      <c r="L879" t="s">
        <v>560</v>
      </c>
      <c r="M879" t="s">
        <v>560</v>
      </c>
      <c r="N879">
        <v>94</v>
      </c>
      <c r="O879">
        <v>2</v>
      </c>
      <c r="P879" t="s">
        <v>36</v>
      </c>
      <c r="Q879">
        <v>18</v>
      </c>
      <c r="R879">
        <v>15</v>
      </c>
      <c r="S879">
        <v>16.5</v>
      </c>
      <c r="T879" t="s">
        <v>54</v>
      </c>
      <c r="U879" t="s">
        <v>34</v>
      </c>
      <c r="V879" t="s">
        <v>33</v>
      </c>
      <c r="W879" t="s">
        <v>33</v>
      </c>
      <c r="X879" t="s">
        <v>33</v>
      </c>
      <c r="Y879" t="s">
        <v>33</v>
      </c>
      <c r="Z879" t="s">
        <v>34</v>
      </c>
      <c r="AA879" t="s">
        <v>34</v>
      </c>
      <c r="AB879" t="s">
        <v>48</v>
      </c>
      <c r="AC879">
        <v>0</v>
      </c>
      <c r="AD879">
        <v>16.5</v>
      </c>
      <c r="AE879" t="s">
        <v>39</v>
      </c>
      <c r="AF879" t="str">
        <f>_xlfn.XLOOKUP(DermAI_Data[[#This Row],[diagnostic]],Diagnosis_lookup!$A$2:$A$7,Diagnosis_lookup!$B$2:$B$7,"Not Found")</f>
        <v>Actinic keratosis</v>
      </c>
    </row>
    <row r="880" spans="1:32" x14ac:dyDescent="0.25">
      <c r="A880" t="s">
        <v>952</v>
      </c>
      <c r="B880">
        <v>57</v>
      </c>
      <c r="C880" t="s">
        <v>51</v>
      </c>
      <c r="D880" t="s">
        <v>79</v>
      </c>
      <c r="E880" t="s">
        <v>33</v>
      </c>
      <c r="F880" t="s">
        <v>33</v>
      </c>
      <c r="G880" t="s">
        <v>34</v>
      </c>
      <c r="H880" t="s">
        <v>33</v>
      </c>
      <c r="I880" t="s">
        <v>33</v>
      </c>
      <c r="J880" t="s">
        <v>34</v>
      </c>
      <c r="K880" t="s">
        <v>34</v>
      </c>
      <c r="L880" t="s">
        <v>560</v>
      </c>
      <c r="M880" t="s">
        <v>560</v>
      </c>
      <c r="N880">
        <v>1121</v>
      </c>
      <c r="O880">
        <v>5</v>
      </c>
      <c r="P880" t="s">
        <v>63</v>
      </c>
      <c r="Q880">
        <v>19</v>
      </c>
      <c r="R880">
        <v>18</v>
      </c>
      <c r="S880">
        <v>18.5</v>
      </c>
      <c r="T880" t="s">
        <v>54</v>
      </c>
      <c r="U880" t="s">
        <v>34</v>
      </c>
      <c r="V880" t="s">
        <v>34</v>
      </c>
      <c r="W880" t="s">
        <v>34</v>
      </c>
      <c r="X880" t="s">
        <v>33</v>
      </c>
      <c r="Y880" t="s">
        <v>33</v>
      </c>
      <c r="Z880" t="s">
        <v>34</v>
      </c>
      <c r="AA880" t="s">
        <v>34</v>
      </c>
      <c r="AB880" t="s">
        <v>224</v>
      </c>
      <c r="AC880">
        <v>1</v>
      </c>
      <c r="AD880">
        <v>18.5</v>
      </c>
      <c r="AE880" t="s">
        <v>56</v>
      </c>
      <c r="AF880" t="str">
        <f>_xlfn.XLOOKUP(DermAI_Data[[#This Row],[diagnostic]],Diagnosis_lookup!$A$2:$A$7,Diagnosis_lookup!$B$2:$B$7,"Not Found")</f>
        <v>Squamous cell carcinoma</v>
      </c>
    </row>
    <row r="881" spans="1:32" x14ac:dyDescent="0.25">
      <c r="A881" t="s">
        <v>953</v>
      </c>
      <c r="B881">
        <v>76</v>
      </c>
      <c r="C881" t="s">
        <v>41</v>
      </c>
      <c r="D881" t="s">
        <v>32</v>
      </c>
      <c r="E881" t="s">
        <v>33</v>
      </c>
      <c r="F881" t="s">
        <v>34</v>
      </c>
      <c r="G881" t="s">
        <v>34</v>
      </c>
      <c r="H881" t="s">
        <v>33</v>
      </c>
      <c r="I881" t="s">
        <v>33</v>
      </c>
      <c r="J881" t="s">
        <v>34</v>
      </c>
      <c r="K881" t="s">
        <v>34</v>
      </c>
      <c r="L881" t="s">
        <v>52</v>
      </c>
      <c r="M881" t="s">
        <v>52</v>
      </c>
      <c r="N881">
        <v>1142</v>
      </c>
      <c r="O881">
        <v>2</v>
      </c>
      <c r="P881" t="s">
        <v>43</v>
      </c>
      <c r="Q881">
        <v>5</v>
      </c>
      <c r="R881">
        <v>3</v>
      </c>
      <c r="S881">
        <v>4</v>
      </c>
      <c r="T881" t="s">
        <v>44</v>
      </c>
      <c r="U881" t="s">
        <v>34</v>
      </c>
      <c r="V881" t="s">
        <v>33</v>
      </c>
      <c r="W881" t="s">
        <v>33</v>
      </c>
      <c r="X881" t="s">
        <v>33</v>
      </c>
      <c r="Y881" t="s">
        <v>33</v>
      </c>
      <c r="Z881" t="s">
        <v>33</v>
      </c>
      <c r="AA881" t="s">
        <v>34</v>
      </c>
      <c r="AB881" t="s">
        <v>48</v>
      </c>
      <c r="AC881">
        <v>0</v>
      </c>
      <c r="AD881">
        <v>4</v>
      </c>
      <c r="AE881" t="s">
        <v>39</v>
      </c>
      <c r="AF881" t="str">
        <f>_xlfn.XLOOKUP(DermAI_Data[[#This Row],[diagnostic]],Diagnosis_lookup!$A$2:$A$7,Diagnosis_lookup!$B$2:$B$7,"Not Found")</f>
        <v>Actinic keratosis</v>
      </c>
    </row>
    <row r="882" spans="1:32" x14ac:dyDescent="0.25">
      <c r="A882" t="s">
        <v>954</v>
      </c>
      <c r="B882">
        <v>64</v>
      </c>
      <c r="C882" t="s">
        <v>41</v>
      </c>
      <c r="D882" t="s">
        <v>32</v>
      </c>
      <c r="E882" t="s">
        <v>33</v>
      </c>
      <c r="F882" t="s">
        <v>33</v>
      </c>
      <c r="G882" t="s">
        <v>34</v>
      </c>
      <c r="H882" t="s">
        <v>33</v>
      </c>
      <c r="I882" t="s">
        <v>34</v>
      </c>
      <c r="J882" t="s">
        <v>34</v>
      </c>
      <c r="K882" t="s">
        <v>34</v>
      </c>
      <c r="L882" t="s">
        <v>52</v>
      </c>
      <c r="M882" t="s">
        <v>376</v>
      </c>
      <c r="N882">
        <v>1146</v>
      </c>
      <c r="O882">
        <v>4</v>
      </c>
      <c r="P882" t="s">
        <v>66</v>
      </c>
      <c r="Q882">
        <v>1</v>
      </c>
      <c r="R882">
        <v>1</v>
      </c>
      <c r="S882">
        <v>1</v>
      </c>
      <c r="T882" t="s">
        <v>44</v>
      </c>
      <c r="U882" t="s">
        <v>34</v>
      </c>
      <c r="V882" t="s">
        <v>34</v>
      </c>
      <c r="W882" t="s">
        <v>33</v>
      </c>
      <c r="X882" t="s">
        <v>33</v>
      </c>
      <c r="Y882" t="s">
        <v>33</v>
      </c>
      <c r="Z882" t="s">
        <v>34</v>
      </c>
      <c r="AA882" t="s">
        <v>34</v>
      </c>
      <c r="AB882" t="s">
        <v>55</v>
      </c>
      <c r="AC882">
        <v>1</v>
      </c>
      <c r="AD882">
        <v>1</v>
      </c>
      <c r="AE882" t="s">
        <v>56</v>
      </c>
      <c r="AF882" t="str">
        <f>_xlfn.XLOOKUP(DermAI_Data[[#This Row],[diagnostic]],Diagnosis_lookup!$A$2:$A$7,Diagnosis_lookup!$B$2:$B$7,"Not Found")</f>
        <v>Basal cell carcinoma</v>
      </c>
    </row>
    <row r="883" spans="1:32" x14ac:dyDescent="0.25">
      <c r="A883" t="s">
        <v>955</v>
      </c>
      <c r="B883">
        <v>88</v>
      </c>
      <c r="C883" t="s">
        <v>41</v>
      </c>
      <c r="D883" t="s">
        <v>79</v>
      </c>
      <c r="E883" t="s">
        <v>33</v>
      </c>
      <c r="F883" t="s">
        <v>33</v>
      </c>
      <c r="G883" t="s">
        <v>33</v>
      </c>
      <c r="H883" t="s">
        <v>33</v>
      </c>
      <c r="I883" t="s">
        <v>34</v>
      </c>
      <c r="J883" t="s">
        <v>34</v>
      </c>
      <c r="K883" t="s">
        <v>34</v>
      </c>
      <c r="L883" t="s">
        <v>35</v>
      </c>
      <c r="M883" t="s">
        <v>35</v>
      </c>
      <c r="N883">
        <v>1137</v>
      </c>
      <c r="O883">
        <v>2</v>
      </c>
      <c r="P883" t="s">
        <v>36</v>
      </c>
      <c r="Q883">
        <v>10</v>
      </c>
      <c r="R883">
        <v>10</v>
      </c>
      <c r="S883">
        <v>10</v>
      </c>
      <c r="T883" t="s">
        <v>37</v>
      </c>
      <c r="U883" t="s">
        <v>34</v>
      </c>
      <c r="V883" t="s">
        <v>34</v>
      </c>
      <c r="W883" t="s">
        <v>33</v>
      </c>
      <c r="X883" t="s">
        <v>34</v>
      </c>
      <c r="Y883" t="s">
        <v>33</v>
      </c>
      <c r="Z883" t="s">
        <v>34</v>
      </c>
      <c r="AA883" t="s">
        <v>34</v>
      </c>
      <c r="AB883" t="s">
        <v>55</v>
      </c>
      <c r="AC883">
        <v>1</v>
      </c>
      <c r="AD883">
        <v>10</v>
      </c>
      <c r="AE883" t="s">
        <v>56</v>
      </c>
      <c r="AF883" t="str">
        <f>_xlfn.XLOOKUP(DermAI_Data[[#This Row],[diagnostic]],Diagnosis_lookup!$A$2:$A$7,Diagnosis_lookup!$B$2:$B$7,"Not Found")</f>
        <v>Basal cell carcinoma</v>
      </c>
    </row>
    <row r="884" spans="1:32" x14ac:dyDescent="0.25">
      <c r="A884" t="s">
        <v>956</v>
      </c>
      <c r="B884">
        <v>82</v>
      </c>
      <c r="C884" t="s">
        <v>41</v>
      </c>
      <c r="D884" t="s">
        <v>79</v>
      </c>
      <c r="E884" t="s">
        <v>33</v>
      </c>
      <c r="F884" t="s">
        <v>33</v>
      </c>
      <c r="G884" t="s">
        <v>34</v>
      </c>
      <c r="H884" t="s">
        <v>34</v>
      </c>
      <c r="I884" t="s">
        <v>33</v>
      </c>
      <c r="J884" t="s">
        <v>34</v>
      </c>
      <c r="K884" t="s">
        <v>34</v>
      </c>
      <c r="L884" t="s">
        <v>35</v>
      </c>
      <c r="M884" t="s">
        <v>35</v>
      </c>
      <c r="N884">
        <v>1140</v>
      </c>
      <c r="O884">
        <v>2</v>
      </c>
      <c r="P884" t="s">
        <v>63</v>
      </c>
      <c r="Q884">
        <v>18</v>
      </c>
      <c r="R884">
        <v>15</v>
      </c>
      <c r="S884">
        <v>16.5</v>
      </c>
      <c r="T884" t="s">
        <v>54</v>
      </c>
      <c r="U884" t="s">
        <v>34</v>
      </c>
      <c r="V884" t="s">
        <v>33</v>
      </c>
      <c r="W884" t="s">
        <v>33</v>
      </c>
      <c r="X884" t="s">
        <v>33</v>
      </c>
      <c r="Y884" t="s">
        <v>33</v>
      </c>
      <c r="Z884" t="s">
        <v>33</v>
      </c>
      <c r="AA884" t="s">
        <v>34</v>
      </c>
      <c r="AB884" t="s">
        <v>48</v>
      </c>
      <c r="AC884">
        <v>0</v>
      </c>
      <c r="AD884">
        <v>16.5</v>
      </c>
      <c r="AE884" t="s">
        <v>39</v>
      </c>
      <c r="AF884" t="str">
        <f>_xlfn.XLOOKUP(DermAI_Data[[#This Row],[diagnostic]],Diagnosis_lookup!$A$2:$A$7,Diagnosis_lookup!$B$2:$B$7,"Not Found")</f>
        <v>Actinic keratosis</v>
      </c>
    </row>
    <row r="885" spans="1:32" x14ac:dyDescent="0.25">
      <c r="A885" t="s">
        <v>957</v>
      </c>
      <c r="B885">
        <v>83</v>
      </c>
      <c r="C885" t="s">
        <v>41</v>
      </c>
      <c r="D885" t="s">
        <v>79</v>
      </c>
      <c r="E885" t="s">
        <v>34</v>
      </c>
      <c r="F885" t="s">
        <v>33</v>
      </c>
      <c r="G885" t="s">
        <v>33</v>
      </c>
      <c r="H885" t="s">
        <v>33</v>
      </c>
      <c r="I885" t="s">
        <v>34</v>
      </c>
      <c r="J885" t="s">
        <v>34</v>
      </c>
      <c r="K885" t="s">
        <v>34</v>
      </c>
      <c r="L885" t="s">
        <v>105</v>
      </c>
      <c r="M885" t="s">
        <v>105</v>
      </c>
      <c r="N885">
        <v>1141</v>
      </c>
      <c r="O885">
        <v>2</v>
      </c>
      <c r="P885" t="s">
        <v>53</v>
      </c>
      <c r="Q885">
        <v>10</v>
      </c>
      <c r="R885">
        <v>7</v>
      </c>
      <c r="S885">
        <v>8.5</v>
      </c>
      <c r="T885" t="s">
        <v>37</v>
      </c>
      <c r="U885" t="s">
        <v>34</v>
      </c>
      <c r="V885" t="s">
        <v>34</v>
      </c>
      <c r="W885" t="s">
        <v>33</v>
      </c>
      <c r="X885" t="s">
        <v>34</v>
      </c>
      <c r="Y885" t="s">
        <v>33</v>
      </c>
      <c r="Z885" t="s">
        <v>34</v>
      </c>
      <c r="AA885" t="s">
        <v>34</v>
      </c>
      <c r="AB885" t="s">
        <v>224</v>
      </c>
      <c r="AC885">
        <v>1</v>
      </c>
      <c r="AD885">
        <v>8.5</v>
      </c>
      <c r="AE885" t="s">
        <v>56</v>
      </c>
      <c r="AF885" t="str">
        <f>_xlfn.XLOOKUP(DermAI_Data[[#This Row],[diagnostic]],Diagnosis_lookup!$A$2:$A$7,Diagnosis_lookup!$B$2:$B$7,"Not Found")</f>
        <v>Squamous cell carcinoma</v>
      </c>
    </row>
    <row r="886" spans="1:32" x14ac:dyDescent="0.25">
      <c r="A886" t="s">
        <v>958</v>
      </c>
      <c r="B886">
        <v>84</v>
      </c>
      <c r="C886" t="s">
        <v>41</v>
      </c>
      <c r="D886" t="s">
        <v>79</v>
      </c>
      <c r="E886" t="s">
        <v>34</v>
      </c>
      <c r="F886" t="s">
        <v>33</v>
      </c>
      <c r="G886" t="s">
        <v>34</v>
      </c>
      <c r="H886" t="s">
        <v>33</v>
      </c>
      <c r="I886" t="s">
        <v>33</v>
      </c>
      <c r="J886" t="s">
        <v>34</v>
      </c>
      <c r="K886" t="s">
        <v>34</v>
      </c>
      <c r="L886" t="s">
        <v>105</v>
      </c>
      <c r="M886" t="s">
        <v>615</v>
      </c>
      <c r="N886">
        <v>1147</v>
      </c>
      <c r="O886">
        <v>4</v>
      </c>
      <c r="P886" t="s">
        <v>66</v>
      </c>
      <c r="Q886">
        <v>15</v>
      </c>
      <c r="R886">
        <v>10</v>
      </c>
      <c r="S886">
        <v>12.5</v>
      </c>
      <c r="T886" t="s">
        <v>54</v>
      </c>
      <c r="U886" t="s">
        <v>34</v>
      </c>
      <c r="V886" t="s">
        <v>34</v>
      </c>
      <c r="W886" t="s">
        <v>33</v>
      </c>
      <c r="X886" t="s">
        <v>33</v>
      </c>
      <c r="Y886" t="s">
        <v>34</v>
      </c>
      <c r="Z886" t="s">
        <v>34</v>
      </c>
      <c r="AA886" t="s">
        <v>34</v>
      </c>
      <c r="AB886" t="s">
        <v>55</v>
      </c>
      <c r="AC886">
        <v>1</v>
      </c>
      <c r="AD886">
        <v>12.5</v>
      </c>
      <c r="AE886" t="s">
        <v>56</v>
      </c>
      <c r="AF886" t="str">
        <f>_xlfn.XLOOKUP(DermAI_Data[[#This Row],[diagnostic]],Diagnosis_lookup!$A$2:$A$7,Diagnosis_lookup!$B$2:$B$7,"Not Found")</f>
        <v>Basal cell carcinoma</v>
      </c>
    </row>
    <row r="887" spans="1:32" x14ac:dyDescent="0.25">
      <c r="A887" t="s">
        <v>959</v>
      </c>
      <c r="B887">
        <v>76</v>
      </c>
      <c r="C887" t="s">
        <v>41</v>
      </c>
      <c r="D887" t="s">
        <v>79</v>
      </c>
      <c r="E887" t="s">
        <v>34</v>
      </c>
      <c r="F887" t="s">
        <v>33</v>
      </c>
      <c r="G887" t="s">
        <v>33</v>
      </c>
      <c r="H887" t="s">
        <v>33</v>
      </c>
      <c r="I887" t="s">
        <v>34</v>
      </c>
      <c r="J887" t="s">
        <v>34</v>
      </c>
      <c r="K887" t="s">
        <v>34</v>
      </c>
      <c r="L887" t="s">
        <v>537</v>
      </c>
      <c r="M887" t="s">
        <v>537</v>
      </c>
      <c r="N887">
        <v>1150</v>
      </c>
      <c r="O887">
        <v>3</v>
      </c>
      <c r="P887" t="s">
        <v>53</v>
      </c>
      <c r="Q887">
        <v>5</v>
      </c>
      <c r="R887">
        <v>5</v>
      </c>
      <c r="S887">
        <v>5</v>
      </c>
      <c r="T887" t="s">
        <v>37</v>
      </c>
      <c r="U887" t="s">
        <v>33</v>
      </c>
      <c r="V887" t="s">
        <v>34</v>
      </c>
      <c r="W887" t="s">
        <v>33</v>
      </c>
      <c r="X887" t="s">
        <v>33</v>
      </c>
      <c r="Y887" t="s">
        <v>33</v>
      </c>
      <c r="Z887" t="s">
        <v>34</v>
      </c>
      <c r="AA887" t="s">
        <v>34</v>
      </c>
      <c r="AB887" t="s">
        <v>55</v>
      </c>
      <c r="AC887">
        <v>1</v>
      </c>
      <c r="AD887">
        <v>5</v>
      </c>
      <c r="AE887" t="s">
        <v>56</v>
      </c>
      <c r="AF887" t="str">
        <f>_xlfn.XLOOKUP(DermAI_Data[[#This Row],[diagnostic]],Diagnosis_lookup!$A$2:$A$7,Diagnosis_lookup!$B$2:$B$7,"Not Found")</f>
        <v>Basal cell carcinoma</v>
      </c>
    </row>
    <row r="888" spans="1:32" x14ac:dyDescent="0.25">
      <c r="A888" t="s">
        <v>960</v>
      </c>
      <c r="B888">
        <v>61</v>
      </c>
      <c r="C888" t="s">
        <v>41</v>
      </c>
      <c r="D888" t="s">
        <v>32</v>
      </c>
      <c r="E888" t="s">
        <v>34</v>
      </c>
      <c r="F888" t="s">
        <v>34</v>
      </c>
      <c r="G888" t="s">
        <v>34</v>
      </c>
      <c r="H888" t="s">
        <v>33</v>
      </c>
      <c r="I888" t="s">
        <v>33</v>
      </c>
      <c r="J888" t="s">
        <v>33</v>
      </c>
      <c r="K888" t="s">
        <v>33</v>
      </c>
      <c r="L888" t="s">
        <v>35</v>
      </c>
      <c r="M888" t="s">
        <v>35</v>
      </c>
      <c r="N888">
        <v>1159</v>
      </c>
      <c r="O888">
        <v>2</v>
      </c>
      <c r="P888" t="s">
        <v>53</v>
      </c>
      <c r="Q888">
        <v>14</v>
      </c>
      <c r="R888">
        <v>8</v>
      </c>
      <c r="S888">
        <v>11</v>
      </c>
      <c r="T888" t="s">
        <v>54</v>
      </c>
      <c r="U888" t="s">
        <v>33</v>
      </c>
      <c r="V888" t="s">
        <v>34</v>
      </c>
      <c r="W888" t="s">
        <v>33</v>
      </c>
      <c r="X888" t="s">
        <v>33</v>
      </c>
      <c r="Y888" t="s">
        <v>34</v>
      </c>
      <c r="Z888" t="s">
        <v>34</v>
      </c>
      <c r="AA888" t="s">
        <v>34</v>
      </c>
      <c r="AB888" t="s">
        <v>55</v>
      </c>
      <c r="AC888">
        <v>1</v>
      </c>
      <c r="AD888">
        <v>11</v>
      </c>
      <c r="AE888" t="s">
        <v>56</v>
      </c>
      <c r="AF888" t="str">
        <f>_xlfn.XLOOKUP(DermAI_Data[[#This Row],[diagnostic]],Diagnosis_lookup!$A$2:$A$7,Diagnosis_lookup!$B$2:$B$7,"Not Found")</f>
        <v>Basal cell carcinoma</v>
      </c>
    </row>
    <row r="889" spans="1:32" x14ac:dyDescent="0.25">
      <c r="A889" t="s">
        <v>961</v>
      </c>
      <c r="B889">
        <v>50</v>
      </c>
      <c r="C889" t="s">
        <v>51</v>
      </c>
      <c r="D889" t="s">
        <v>79</v>
      </c>
      <c r="E889" t="s">
        <v>34</v>
      </c>
      <c r="F889" t="s">
        <v>33</v>
      </c>
      <c r="G889" t="s">
        <v>33</v>
      </c>
      <c r="H889" t="s">
        <v>33</v>
      </c>
      <c r="I889" t="s">
        <v>34</v>
      </c>
      <c r="J889" t="s">
        <v>34</v>
      </c>
      <c r="K889" t="s">
        <v>34</v>
      </c>
      <c r="L889" t="s">
        <v>105</v>
      </c>
      <c r="M889" t="s">
        <v>105</v>
      </c>
      <c r="N889">
        <v>299</v>
      </c>
      <c r="O889">
        <v>3</v>
      </c>
      <c r="P889" t="s">
        <v>252</v>
      </c>
      <c r="Q889">
        <v>5</v>
      </c>
      <c r="R889">
        <v>3</v>
      </c>
      <c r="S889">
        <v>4</v>
      </c>
      <c r="T889" t="s">
        <v>44</v>
      </c>
      <c r="U889" t="s">
        <v>33</v>
      </c>
      <c r="V889" t="s">
        <v>34</v>
      </c>
      <c r="W889" t="s">
        <v>33</v>
      </c>
      <c r="X889" t="s">
        <v>33</v>
      </c>
      <c r="Y889" t="s">
        <v>33</v>
      </c>
      <c r="Z889" t="s">
        <v>34</v>
      </c>
      <c r="AA889" t="s">
        <v>33</v>
      </c>
      <c r="AB889" t="s">
        <v>38</v>
      </c>
      <c r="AC889">
        <v>0</v>
      </c>
      <c r="AD889">
        <v>4</v>
      </c>
      <c r="AE889" t="s">
        <v>39</v>
      </c>
      <c r="AF889" t="str">
        <f>_xlfn.XLOOKUP(DermAI_Data[[#This Row],[diagnostic]],Diagnosis_lookup!$A$2:$A$7,Diagnosis_lookup!$B$2:$B$7,"Not Found")</f>
        <v>Melanocytic nevus</v>
      </c>
    </row>
    <row r="890" spans="1:32" x14ac:dyDescent="0.25">
      <c r="A890" t="s">
        <v>962</v>
      </c>
      <c r="B890">
        <v>75</v>
      </c>
      <c r="C890" t="s">
        <v>41</v>
      </c>
      <c r="D890" t="s">
        <v>79</v>
      </c>
      <c r="E890" t="s">
        <v>33</v>
      </c>
      <c r="F890" t="s">
        <v>33</v>
      </c>
      <c r="G890" t="s">
        <v>33</v>
      </c>
      <c r="H890" t="s">
        <v>34</v>
      </c>
      <c r="I890" t="s">
        <v>33</v>
      </c>
      <c r="J890" t="s">
        <v>34</v>
      </c>
      <c r="K890" t="s">
        <v>34</v>
      </c>
      <c r="L890" t="s">
        <v>105</v>
      </c>
      <c r="M890" t="s">
        <v>105</v>
      </c>
      <c r="N890">
        <v>1164</v>
      </c>
      <c r="O890">
        <v>1</v>
      </c>
      <c r="P890" t="s">
        <v>145</v>
      </c>
      <c r="Q890">
        <v>1</v>
      </c>
      <c r="R890">
        <v>1</v>
      </c>
      <c r="S890">
        <v>1</v>
      </c>
      <c r="T890" t="s">
        <v>44</v>
      </c>
      <c r="U890" t="s">
        <v>33</v>
      </c>
      <c r="V890" t="s">
        <v>34</v>
      </c>
      <c r="W890" t="s">
        <v>33</v>
      </c>
      <c r="X890" t="s">
        <v>33</v>
      </c>
      <c r="Y890" t="s">
        <v>33</v>
      </c>
      <c r="Z890" t="s">
        <v>34</v>
      </c>
      <c r="AA890" t="s">
        <v>34</v>
      </c>
      <c r="AB890" t="s">
        <v>55</v>
      </c>
      <c r="AC890">
        <v>1</v>
      </c>
      <c r="AD890">
        <v>1</v>
      </c>
      <c r="AE890" t="s">
        <v>56</v>
      </c>
      <c r="AF890" t="str">
        <f>_xlfn.XLOOKUP(DermAI_Data[[#This Row],[diagnostic]],Diagnosis_lookup!$A$2:$A$7,Diagnosis_lookup!$B$2:$B$7,"Not Found")</f>
        <v>Basal cell carcinoma</v>
      </c>
    </row>
    <row r="891" spans="1:32" x14ac:dyDescent="0.25">
      <c r="A891" t="s">
        <v>963</v>
      </c>
      <c r="B891">
        <v>56</v>
      </c>
      <c r="C891" t="s">
        <v>51</v>
      </c>
      <c r="D891" t="s">
        <v>79</v>
      </c>
      <c r="E891" t="s">
        <v>33</v>
      </c>
      <c r="F891" t="s">
        <v>33</v>
      </c>
      <c r="G891" t="s">
        <v>33</v>
      </c>
      <c r="H891" t="s">
        <v>33</v>
      </c>
      <c r="I891" t="s">
        <v>34</v>
      </c>
      <c r="J891" t="s">
        <v>34</v>
      </c>
      <c r="K891" t="s">
        <v>34</v>
      </c>
      <c r="L891" t="s">
        <v>537</v>
      </c>
      <c r="M891" t="s">
        <v>537</v>
      </c>
      <c r="N891">
        <v>1166</v>
      </c>
      <c r="O891">
        <v>3</v>
      </c>
      <c r="P891" t="s">
        <v>66</v>
      </c>
      <c r="Q891">
        <v>18</v>
      </c>
      <c r="R891">
        <v>6</v>
      </c>
      <c r="S891">
        <v>12</v>
      </c>
      <c r="T891" t="s">
        <v>54</v>
      </c>
      <c r="U891" t="s">
        <v>33</v>
      </c>
      <c r="V891" t="s">
        <v>34</v>
      </c>
      <c r="W891" t="s">
        <v>33</v>
      </c>
      <c r="X891" t="s">
        <v>34</v>
      </c>
      <c r="Y891" t="s">
        <v>33</v>
      </c>
      <c r="Z891" t="s">
        <v>33</v>
      </c>
      <c r="AA891" t="s">
        <v>34</v>
      </c>
      <c r="AB891" t="s">
        <v>106</v>
      </c>
      <c r="AC891">
        <v>1</v>
      </c>
      <c r="AD891">
        <v>12</v>
      </c>
      <c r="AE891" t="s">
        <v>56</v>
      </c>
      <c r="AF891" t="str">
        <f>_xlfn.XLOOKUP(DermAI_Data[[#This Row],[diagnostic]],Diagnosis_lookup!$A$2:$A$7,Diagnosis_lookup!$B$2:$B$7,"Not Found")</f>
        <v>Melanoma</v>
      </c>
    </row>
    <row r="892" spans="1:32" x14ac:dyDescent="0.25">
      <c r="A892" t="s">
        <v>964</v>
      </c>
      <c r="B892">
        <v>70</v>
      </c>
      <c r="C892" t="s">
        <v>41</v>
      </c>
      <c r="D892" t="s">
        <v>32</v>
      </c>
      <c r="E892" t="s">
        <v>33</v>
      </c>
      <c r="F892" t="s">
        <v>34</v>
      </c>
      <c r="G892" t="s">
        <v>33</v>
      </c>
      <c r="H892" t="s">
        <v>34</v>
      </c>
      <c r="I892" t="s">
        <v>34</v>
      </c>
      <c r="J892" t="s">
        <v>34</v>
      </c>
      <c r="K892" t="s">
        <v>34</v>
      </c>
      <c r="L892" t="s">
        <v>105</v>
      </c>
      <c r="M892" t="s">
        <v>105</v>
      </c>
      <c r="N892">
        <v>1174</v>
      </c>
      <c r="O892">
        <v>1</v>
      </c>
      <c r="P892" t="s">
        <v>43</v>
      </c>
      <c r="Q892">
        <v>5</v>
      </c>
      <c r="R892">
        <v>3</v>
      </c>
      <c r="S892">
        <v>4</v>
      </c>
      <c r="T892" t="s">
        <v>44</v>
      </c>
      <c r="U892" t="s">
        <v>33</v>
      </c>
      <c r="V892" t="s">
        <v>34</v>
      </c>
      <c r="W892" t="s">
        <v>33</v>
      </c>
      <c r="X892" t="s">
        <v>33</v>
      </c>
      <c r="Y892" t="s">
        <v>34</v>
      </c>
      <c r="Z892" t="s">
        <v>34</v>
      </c>
      <c r="AA892" t="s">
        <v>34</v>
      </c>
      <c r="AB892" t="s">
        <v>55</v>
      </c>
      <c r="AC892">
        <v>1</v>
      </c>
      <c r="AD892">
        <v>4</v>
      </c>
      <c r="AE892" t="s">
        <v>56</v>
      </c>
      <c r="AF892" t="str">
        <f>_xlfn.XLOOKUP(DermAI_Data[[#This Row],[diagnostic]],Diagnosis_lookup!$A$2:$A$7,Diagnosis_lookup!$B$2:$B$7,"Not Found")</f>
        <v>Basal cell carcinoma</v>
      </c>
    </row>
    <row r="893" spans="1:32" x14ac:dyDescent="0.25">
      <c r="A893" t="s">
        <v>965</v>
      </c>
      <c r="B893">
        <v>58</v>
      </c>
      <c r="C893" t="s">
        <v>51</v>
      </c>
      <c r="D893" t="s">
        <v>32</v>
      </c>
      <c r="E893" t="s">
        <v>33</v>
      </c>
      <c r="F893" t="s">
        <v>33</v>
      </c>
      <c r="G893" t="s">
        <v>33</v>
      </c>
      <c r="H893" t="s">
        <v>34</v>
      </c>
      <c r="I893" t="s">
        <v>34</v>
      </c>
      <c r="J893" t="s">
        <v>34</v>
      </c>
      <c r="K893" t="s">
        <v>34</v>
      </c>
      <c r="L893" t="s">
        <v>560</v>
      </c>
      <c r="M893" t="s">
        <v>52</v>
      </c>
      <c r="N893">
        <v>1175</v>
      </c>
      <c r="O893">
        <v>2</v>
      </c>
      <c r="P893" t="s">
        <v>63</v>
      </c>
      <c r="Q893">
        <v>17</v>
      </c>
      <c r="R893">
        <v>11</v>
      </c>
      <c r="S893">
        <v>14</v>
      </c>
      <c r="T893" t="s">
        <v>54</v>
      </c>
      <c r="U893" t="s">
        <v>33</v>
      </c>
      <c r="V893" t="s">
        <v>33</v>
      </c>
      <c r="W893" t="s">
        <v>33</v>
      </c>
      <c r="X893" t="s">
        <v>33</v>
      </c>
      <c r="Y893" t="s">
        <v>33</v>
      </c>
      <c r="Z893" t="s">
        <v>33</v>
      </c>
      <c r="AA893" t="s">
        <v>34</v>
      </c>
      <c r="AB893" t="s">
        <v>55</v>
      </c>
      <c r="AC893">
        <v>1</v>
      </c>
      <c r="AD893">
        <v>14</v>
      </c>
      <c r="AE893" t="s">
        <v>56</v>
      </c>
      <c r="AF893" t="str">
        <f>_xlfn.XLOOKUP(DermAI_Data[[#This Row],[diagnostic]],Diagnosis_lookup!$A$2:$A$7,Diagnosis_lookup!$B$2:$B$7,"Not Found")</f>
        <v>Basal cell carcinoma</v>
      </c>
    </row>
    <row r="894" spans="1:32" x14ac:dyDescent="0.25">
      <c r="A894" t="s">
        <v>966</v>
      </c>
      <c r="B894">
        <v>55</v>
      </c>
      <c r="C894" t="s">
        <v>51</v>
      </c>
      <c r="D894" t="s">
        <v>79</v>
      </c>
      <c r="E894" t="s">
        <v>33</v>
      </c>
      <c r="F894" t="s">
        <v>33</v>
      </c>
      <c r="G894" t="s">
        <v>34</v>
      </c>
      <c r="H894" t="s">
        <v>34</v>
      </c>
      <c r="I894" t="s">
        <v>33</v>
      </c>
      <c r="J894" t="s">
        <v>34</v>
      </c>
      <c r="K894" t="s">
        <v>33</v>
      </c>
      <c r="L894" t="s">
        <v>35</v>
      </c>
      <c r="M894" t="s">
        <v>35</v>
      </c>
      <c r="N894">
        <v>97</v>
      </c>
      <c r="O894">
        <v>1</v>
      </c>
      <c r="P894" t="s">
        <v>36</v>
      </c>
      <c r="Q894">
        <v>7</v>
      </c>
      <c r="R894">
        <v>8</v>
      </c>
      <c r="S894">
        <v>7.5</v>
      </c>
      <c r="T894" t="s">
        <v>37</v>
      </c>
      <c r="U894" t="s">
        <v>34</v>
      </c>
      <c r="V894" t="s">
        <v>34</v>
      </c>
      <c r="W894" t="s">
        <v>33</v>
      </c>
      <c r="X894" t="s">
        <v>33</v>
      </c>
      <c r="Y894" t="s">
        <v>34</v>
      </c>
      <c r="Z894" t="s">
        <v>34</v>
      </c>
      <c r="AA894" t="s">
        <v>34</v>
      </c>
      <c r="AB894" t="s">
        <v>55</v>
      </c>
      <c r="AC894">
        <v>1</v>
      </c>
      <c r="AD894">
        <v>7.5</v>
      </c>
      <c r="AE894" t="s">
        <v>56</v>
      </c>
      <c r="AF894" t="str">
        <f>_xlfn.XLOOKUP(DermAI_Data[[#This Row],[diagnostic]],Diagnosis_lookup!$A$2:$A$7,Diagnosis_lookup!$B$2:$B$7,"Not Found")</f>
        <v>Basal cell carcinoma</v>
      </c>
    </row>
    <row r="895" spans="1:32" x14ac:dyDescent="0.25">
      <c r="A895" t="s">
        <v>967</v>
      </c>
      <c r="B895">
        <v>64</v>
      </c>
      <c r="C895" t="s">
        <v>41</v>
      </c>
      <c r="D895" t="s">
        <v>79</v>
      </c>
      <c r="E895" t="s">
        <v>33</v>
      </c>
      <c r="F895" t="s">
        <v>33</v>
      </c>
      <c r="G895" t="s">
        <v>33</v>
      </c>
      <c r="H895" t="s">
        <v>34</v>
      </c>
      <c r="I895" t="s">
        <v>33</v>
      </c>
      <c r="J895" t="s">
        <v>34</v>
      </c>
      <c r="K895" t="s">
        <v>34</v>
      </c>
      <c r="L895" t="s">
        <v>52</v>
      </c>
      <c r="M895" t="s">
        <v>52</v>
      </c>
      <c r="N895">
        <v>1184</v>
      </c>
      <c r="O895">
        <v>2</v>
      </c>
      <c r="P895" t="s">
        <v>36</v>
      </c>
      <c r="Q895">
        <v>5</v>
      </c>
      <c r="R895">
        <v>5</v>
      </c>
      <c r="S895">
        <v>5</v>
      </c>
      <c r="T895" t="s">
        <v>37</v>
      </c>
      <c r="U895" t="s">
        <v>34</v>
      </c>
      <c r="V895" t="s">
        <v>34</v>
      </c>
      <c r="W895" t="s">
        <v>33</v>
      </c>
      <c r="X895" t="s">
        <v>33</v>
      </c>
      <c r="Y895" t="s">
        <v>34</v>
      </c>
      <c r="Z895" t="s">
        <v>33</v>
      </c>
      <c r="AA895" t="s">
        <v>34</v>
      </c>
      <c r="AB895" t="s">
        <v>45</v>
      </c>
      <c r="AC895">
        <v>0</v>
      </c>
      <c r="AD895">
        <v>5</v>
      </c>
      <c r="AE895" t="s">
        <v>39</v>
      </c>
      <c r="AF895" t="str">
        <f>_xlfn.XLOOKUP(DermAI_Data[[#This Row],[diagnostic]],Diagnosis_lookup!$A$2:$A$7,Diagnosis_lookup!$B$2:$B$7,"Not Found")</f>
        <v>Seborreic keratosis</v>
      </c>
    </row>
    <row r="896" spans="1:32" x14ac:dyDescent="0.25">
      <c r="A896" t="s">
        <v>968</v>
      </c>
      <c r="B896">
        <v>32</v>
      </c>
      <c r="C896" t="s">
        <v>58</v>
      </c>
      <c r="D896" t="s">
        <v>79</v>
      </c>
      <c r="E896" t="s">
        <v>33</v>
      </c>
      <c r="F896" t="s">
        <v>33</v>
      </c>
      <c r="G896" t="s">
        <v>33</v>
      </c>
      <c r="H896" t="s">
        <v>34</v>
      </c>
      <c r="I896" t="s">
        <v>33</v>
      </c>
      <c r="J896" t="s">
        <v>34</v>
      </c>
      <c r="K896" t="s">
        <v>34</v>
      </c>
      <c r="L896" t="s">
        <v>35</v>
      </c>
      <c r="M896" t="s">
        <v>35</v>
      </c>
      <c r="N896">
        <v>1188</v>
      </c>
      <c r="O896">
        <v>2</v>
      </c>
      <c r="P896" t="s">
        <v>145</v>
      </c>
      <c r="Q896">
        <v>7</v>
      </c>
      <c r="R896">
        <v>7</v>
      </c>
      <c r="S896">
        <v>7</v>
      </c>
      <c r="T896" t="s">
        <v>37</v>
      </c>
      <c r="U896" t="s">
        <v>34</v>
      </c>
      <c r="V896" t="s">
        <v>34</v>
      </c>
      <c r="W896" t="s">
        <v>33</v>
      </c>
      <c r="X896" t="s">
        <v>34</v>
      </c>
      <c r="Y896" t="s">
        <v>33</v>
      </c>
      <c r="Z896" t="s">
        <v>33</v>
      </c>
      <c r="AA896" t="s">
        <v>34</v>
      </c>
      <c r="AB896" t="s">
        <v>38</v>
      </c>
      <c r="AC896">
        <v>0</v>
      </c>
      <c r="AD896">
        <v>7</v>
      </c>
      <c r="AE896" t="s">
        <v>39</v>
      </c>
      <c r="AF896" t="str">
        <f>_xlfn.XLOOKUP(DermAI_Data[[#This Row],[diagnostic]],Diagnosis_lookup!$A$2:$A$7,Diagnosis_lookup!$B$2:$B$7,"Not Found")</f>
        <v>Melanocytic nevus</v>
      </c>
    </row>
    <row r="897" spans="1:32" x14ac:dyDescent="0.25">
      <c r="A897" t="s">
        <v>969</v>
      </c>
      <c r="B897">
        <v>36</v>
      </c>
      <c r="C897" t="s">
        <v>58</v>
      </c>
      <c r="D897" t="s">
        <v>79</v>
      </c>
      <c r="E897" t="s">
        <v>33</v>
      </c>
      <c r="F897" t="s">
        <v>33</v>
      </c>
      <c r="G897" t="s">
        <v>33</v>
      </c>
      <c r="H897" t="s">
        <v>33</v>
      </c>
      <c r="I897" t="s">
        <v>34</v>
      </c>
      <c r="J897" t="s">
        <v>34</v>
      </c>
      <c r="K897" t="s">
        <v>34</v>
      </c>
      <c r="L897" t="s">
        <v>560</v>
      </c>
      <c r="M897" t="s">
        <v>970</v>
      </c>
      <c r="N897">
        <v>1075</v>
      </c>
      <c r="O897">
        <v>2</v>
      </c>
      <c r="P897" t="s">
        <v>66</v>
      </c>
      <c r="Q897">
        <v>15</v>
      </c>
      <c r="R897">
        <v>10</v>
      </c>
      <c r="S897">
        <v>12.5</v>
      </c>
      <c r="T897" t="s">
        <v>54</v>
      </c>
      <c r="U897" t="s">
        <v>34</v>
      </c>
      <c r="V897" t="s">
        <v>34</v>
      </c>
      <c r="W897" t="s">
        <v>34</v>
      </c>
      <c r="X897" t="s">
        <v>33</v>
      </c>
      <c r="Y897" t="s">
        <v>34</v>
      </c>
      <c r="Z897" t="s">
        <v>34</v>
      </c>
      <c r="AA897" t="s">
        <v>34</v>
      </c>
      <c r="AB897" t="s">
        <v>55</v>
      </c>
      <c r="AC897">
        <v>1</v>
      </c>
      <c r="AD897">
        <v>12.5</v>
      </c>
      <c r="AE897" t="s">
        <v>56</v>
      </c>
      <c r="AF897" t="str">
        <f>_xlfn.XLOOKUP(DermAI_Data[[#This Row],[diagnostic]],Diagnosis_lookup!$A$2:$A$7,Diagnosis_lookup!$B$2:$B$7,"Not Found")</f>
        <v>Basal cell carcinoma</v>
      </c>
    </row>
    <row r="898" spans="1:32" x14ac:dyDescent="0.25">
      <c r="A898" t="s">
        <v>971</v>
      </c>
      <c r="B898">
        <v>64</v>
      </c>
      <c r="C898" t="s">
        <v>41</v>
      </c>
      <c r="D898" t="s">
        <v>32</v>
      </c>
      <c r="E898" t="s">
        <v>33</v>
      </c>
      <c r="F898" t="s">
        <v>34</v>
      </c>
      <c r="G898" t="s">
        <v>33</v>
      </c>
      <c r="H898" t="s">
        <v>34</v>
      </c>
      <c r="I898" t="s">
        <v>34</v>
      </c>
      <c r="J898" t="s">
        <v>34</v>
      </c>
      <c r="K898" t="s">
        <v>33</v>
      </c>
      <c r="L898" t="s">
        <v>537</v>
      </c>
      <c r="M898" t="s">
        <v>105</v>
      </c>
      <c r="N898">
        <v>1227</v>
      </c>
      <c r="O898">
        <v>2</v>
      </c>
      <c r="P898" t="s">
        <v>36</v>
      </c>
      <c r="Q898">
        <v>0</v>
      </c>
      <c r="R898">
        <v>0</v>
      </c>
      <c r="S898">
        <v>0</v>
      </c>
      <c r="T898" t="s">
        <v>44</v>
      </c>
      <c r="U898" t="s">
        <v>34</v>
      </c>
      <c r="V898" t="s">
        <v>34</v>
      </c>
      <c r="W898" t="s">
        <v>34</v>
      </c>
      <c r="X898" t="s">
        <v>33</v>
      </c>
      <c r="Y898" t="s">
        <v>34</v>
      </c>
      <c r="Z898" t="s">
        <v>34</v>
      </c>
      <c r="AA898" t="s">
        <v>34</v>
      </c>
      <c r="AB898" t="s">
        <v>55</v>
      </c>
      <c r="AC898">
        <v>1</v>
      </c>
      <c r="AD898">
        <v>0</v>
      </c>
      <c r="AE898" t="s">
        <v>56</v>
      </c>
      <c r="AF898" t="str">
        <f>_xlfn.XLOOKUP(DermAI_Data[[#This Row],[diagnostic]],Diagnosis_lookup!$A$2:$A$7,Diagnosis_lookup!$B$2:$B$7,"Not Found")</f>
        <v>Basal cell carcinoma</v>
      </c>
    </row>
    <row r="899" spans="1:32" x14ac:dyDescent="0.25">
      <c r="A899" t="s">
        <v>972</v>
      </c>
      <c r="B899">
        <v>73</v>
      </c>
      <c r="C899" t="s">
        <v>41</v>
      </c>
      <c r="D899" t="s">
        <v>79</v>
      </c>
      <c r="E899" t="s">
        <v>33</v>
      </c>
      <c r="F899" t="s">
        <v>33</v>
      </c>
      <c r="G899" t="s">
        <v>33</v>
      </c>
      <c r="H899" t="s">
        <v>33</v>
      </c>
      <c r="I899" t="s">
        <v>33</v>
      </c>
      <c r="J899" t="s">
        <v>34</v>
      </c>
      <c r="K899" t="s">
        <v>34</v>
      </c>
      <c r="L899" t="s">
        <v>42</v>
      </c>
      <c r="M899" t="s">
        <v>42</v>
      </c>
      <c r="N899">
        <v>3700</v>
      </c>
      <c r="O899">
        <v>2</v>
      </c>
      <c r="P899" t="s">
        <v>47</v>
      </c>
      <c r="Q899">
        <v>18</v>
      </c>
      <c r="R899">
        <v>14</v>
      </c>
      <c r="S899">
        <v>16</v>
      </c>
      <c r="T899" t="s">
        <v>54</v>
      </c>
      <c r="U899" t="s">
        <v>33</v>
      </c>
      <c r="V899" t="s">
        <v>33</v>
      </c>
      <c r="W899" t="s">
        <v>33</v>
      </c>
      <c r="X899" t="s">
        <v>33</v>
      </c>
      <c r="Y899" t="s">
        <v>33</v>
      </c>
      <c r="Z899" t="s">
        <v>34</v>
      </c>
      <c r="AA899" t="s">
        <v>33</v>
      </c>
      <c r="AB899" t="s">
        <v>48</v>
      </c>
      <c r="AC899">
        <v>0</v>
      </c>
      <c r="AD899">
        <v>16</v>
      </c>
      <c r="AE899" t="s">
        <v>39</v>
      </c>
      <c r="AF899" t="str">
        <f>_xlfn.XLOOKUP(DermAI_Data[[#This Row],[diagnostic]],Diagnosis_lookup!$A$2:$A$7,Diagnosis_lookup!$B$2:$B$7,"Not Found")</f>
        <v>Actinic keratosis</v>
      </c>
    </row>
    <row r="900" spans="1:32" x14ac:dyDescent="0.25">
      <c r="A900" t="s">
        <v>973</v>
      </c>
      <c r="B900">
        <v>61</v>
      </c>
      <c r="C900" t="s">
        <v>41</v>
      </c>
      <c r="D900" t="s">
        <v>32</v>
      </c>
      <c r="E900" t="s">
        <v>34</v>
      </c>
      <c r="F900" t="s">
        <v>34</v>
      </c>
      <c r="G900" t="s">
        <v>34</v>
      </c>
      <c r="H900" t="s">
        <v>33</v>
      </c>
      <c r="I900" t="s">
        <v>33</v>
      </c>
      <c r="J900" t="s">
        <v>34</v>
      </c>
      <c r="K900" t="s">
        <v>33</v>
      </c>
      <c r="L900" t="s">
        <v>35</v>
      </c>
      <c r="M900" t="s">
        <v>35</v>
      </c>
      <c r="N900">
        <v>1199</v>
      </c>
      <c r="O900">
        <v>1</v>
      </c>
      <c r="P900" t="s">
        <v>93</v>
      </c>
      <c r="Q900">
        <v>10</v>
      </c>
      <c r="R900">
        <v>7</v>
      </c>
      <c r="S900">
        <v>8.5</v>
      </c>
      <c r="T900" t="s">
        <v>37</v>
      </c>
      <c r="U900" t="s">
        <v>34</v>
      </c>
      <c r="V900" t="s">
        <v>34</v>
      </c>
      <c r="W900" t="s">
        <v>34</v>
      </c>
      <c r="X900" t="s">
        <v>34</v>
      </c>
      <c r="Y900" t="s">
        <v>34</v>
      </c>
      <c r="Z900" t="s">
        <v>34</v>
      </c>
      <c r="AA900" t="s">
        <v>34</v>
      </c>
      <c r="AB900" t="s">
        <v>224</v>
      </c>
      <c r="AC900">
        <v>1</v>
      </c>
      <c r="AD900">
        <v>8.5</v>
      </c>
      <c r="AE900" t="s">
        <v>56</v>
      </c>
      <c r="AF900" t="str">
        <f>_xlfn.XLOOKUP(DermAI_Data[[#This Row],[diagnostic]],Diagnosis_lookup!$A$2:$A$7,Diagnosis_lookup!$B$2:$B$7,"Not Found")</f>
        <v>Squamous cell carcinoma</v>
      </c>
    </row>
    <row r="901" spans="1:32" x14ac:dyDescent="0.25">
      <c r="A901" t="s">
        <v>974</v>
      </c>
      <c r="B901">
        <v>78</v>
      </c>
      <c r="C901" t="s">
        <v>41</v>
      </c>
      <c r="D901" t="s">
        <v>79</v>
      </c>
      <c r="E901" t="s">
        <v>33</v>
      </c>
      <c r="F901" t="s">
        <v>33</v>
      </c>
      <c r="G901" t="s">
        <v>33</v>
      </c>
      <c r="H901" t="s">
        <v>34</v>
      </c>
      <c r="I901" t="s">
        <v>34</v>
      </c>
      <c r="J901" t="s">
        <v>34</v>
      </c>
      <c r="K901" t="s">
        <v>34</v>
      </c>
      <c r="L901" t="s">
        <v>560</v>
      </c>
      <c r="M901" t="s">
        <v>560</v>
      </c>
      <c r="N901">
        <v>1204</v>
      </c>
      <c r="O901">
        <v>2</v>
      </c>
      <c r="P901" t="s">
        <v>66</v>
      </c>
      <c r="Q901">
        <v>20</v>
      </c>
      <c r="R901">
        <v>18</v>
      </c>
      <c r="S901">
        <v>19</v>
      </c>
      <c r="T901" t="s">
        <v>54</v>
      </c>
      <c r="U901" t="s">
        <v>34</v>
      </c>
      <c r="V901" t="s">
        <v>34</v>
      </c>
      <c r="W901" t="s">
        <v>34</v>
      </c>
      <c r="X901" t="s">
        <v>34</v>
      </c>
      <c r="Y901" t="s">
        <v>34</v>
      </c>
      <c r="Z901" t="s">
        <v>34</v>
      </c>
      <c r="AA901" t="s">
        <v>34</v>
      </c>
      <c r="AB901" t="s">
        <v>55</v>
      </c>
      <c r="AC901">
        <v>1</v>
      </c>
      <c r="AD901">
        <v>19</v>
      </c>
      <c r="AE901" t="s">
        <v>56</v>
      </c>
      <c r="AF901" t="str">
        <f>_xlfn.XLOOKUP(DermAI_Data[[#This Row],[diagnostic]],Diagnosis_lookup!$A$2:$A$7,Diagnosis_lookup!$B$2:$B$7,"Not Found")</f>
        <v>Basal cell carcinoma</v>
      </c>
    </row>
    <row r="902" spans="1:32" x14ac:dyDescent="0.25">
      <c r="A902" t="s">
        <v>975</v>
      </c>
      <c r="B902">
        <v>69</v>
      </c>
      <c r="C902" t="s">
        <v>41</v>
      </c>
      <c r="D902" t="s">
        <v>32</v>
      </c>
      <c r="E902" t="s">
        <v>34</v>
      </c>
      <c r="F902" t="s">
        <v>34</v>
      </c>
      <c r="G902" t="s">
        <v>33</v>
      </c>
      <c r="H902" t="s">
        <v>33</v>
      </c>
      <c r="I902" t="s">
        <v>34</v>
      </c>
      <c r="J902" t="s">
        <v>34</v>
      </c>
      <c r="K902" t="s">
        <v>34</v>
      </c>
      <c r="L902" t="s">
        <v>560</v>
      </c>
      <c r="M902" t="s">
        <v>560</v>
      </c>
      <c r="N902">
        <v>1434</v>
      </c>
      <c r="O902">
        <v>2</v>
      </c>
      <c r="P902" t="s">
        <v>59</v>
      </c>
      <c r="Q902">
        <v>7</v>
      </c>
      <c r="R902">
        <v>7</v>
      </c>
      <c r="S902">
        <v>7</v>
      </c>
      <c r="T902" t="s">
        <v>37</v>
      </c>
      <c r="U902" t="s">
        <v>33</v>
      </c>
      <c r="V902" t="s">
        <v>33</v>
      </c>
      <c r="W902" t="s">
        <v>33</v>
      </c>
      <c r="X902" t="s">
        <v>33</v>
      </c>
      <c r="Y902" t="s">
        <v>33</v>
      </c>
      <c r="Z902" t="s">
        <v>34</v>
      </c>
      <c r="AA902" t="s">
        <v>34</v>
      </c>
      <c r="AB902" t="s">
        <v>224</v>
      </c>
      <c r="AC902">
        <v>1</v>
      </c>
      <c r="AD902">
        <v>7</v>
      </c>
      <c r="AE902" t="s">
        <v>56</v>
      </c>
      <c r="AF902" t="str">
        <f>_xlfn.XLOOKUP(DermAI_Data[[#This Row],[diagnostic]],Diagnosis_lookup!$A$2:$A$7,Diagnosis_lookup!$B$2:$B$7,"Not Found")</f>
        <v>Squamous cell carcinoma</v>
      </c>
    </row>
    <row r="903" spans="1:32" x14ac:dyDescent="0.25">
      <c r="A903" t="s">
        <v>976</v>
      </c>
      <c r="B903">
        <v>73</v>
      </c>
      <c r="C903" t="s">
        <v>41</v>
      </c>
      <c r="D903" t="s">
        <v>79</v>
      </c>
      <c r="E903" t="s">
        <v>33</v>
      </c>
      <c r="F903" t="s">
        <v>33</v>
      </c>
      <c r="G903" t="s">
        <v>33</v>
      </c>
      <c r="H903" t="s">
        <v>34</v>
      </c>
      <c r="I903" t="s">
        <v>33</v>
      </c>
      <c r="J903" t="s">
        <v>34</v>
      </c>
      <c r="K903" t="s">
        <v>34</v>
      </c>
      <c r="L903" t="s">
        <v>376</v>
      </c>
      <c r="M903" t="s">
        <v>35</v>
      </c>
      <c r="N903">
        <v>3680</v>
      </c>
      <c r="O903">
        <v>2</v>
      </c>
      <c r="P903" t="s">
        <v>47</v>
      </c>
      <c r="Q903">
        <v>12</v>
      </c>
      <c r="R903">
        <v>6</v>
      </c>
      <c r="S903">
        <v>9</v>
      </c>
      <c r="T903" t="s">
        <v>37</v>
      </c>
      <c r="U903" t="s">
        <v>34</v>
      </c>
      <c r="V903" t="s">
        <v>33</v>
      </c>
      <c r="W903" t="s">
        <v>33</v>
      </c>
      <c r="X903" t="s">
        <v>33</v>
      </c>
      <c r="Y903" t="s">
        <v>33</v>
      </c>
      <c r="Z903" t="s">
        <v>33</v>
      </c>
      <c r="AA903" t="s">
        <v>33</v>
      </c>
      <c r="AB903" t="s">
        <v>48</v>
      </c>
      <c r="AC903">
        <v>0</v>
      </c>
      <c r="AD903">
        <v>9</v>
      </c>
      <c r="AE903" t="s">
        <v>39</v>
      </c>
      <c r="AF903" t="str">
        <f>_xlfn.XLOOKUP(DermAI_Data[[#This Row],[diagnostic]],Diagnosis_lookup!$A$2:$A$7,Diagnosis_lookup!$B$2:$B$7,"Not Found")</f>
        <v>Actinic keratosis</v>
      </c>
    </row>
    <row r="904" spans="1:32" x14ac:dyDescent="0.25">
      <c r="A904" t="s">
        <v>977</v>
      </c>
      <c r="B904">
        <v>66</v>
      </c>
      <c r="C904" t="s">
        <v>41</v>
      </c>
      <c r="D904" t="s">
        <v>79</v>
      </c>
      <c r="E904" t="s">
        <v>33</v>
      </c>
      <c r="F904" t="s">
        <v>34</v>
      </c>
      <c r="G904" t="s">
        <v>33</v>
      </c>
      <c r="H904" t="s">
        <v>34</v>
      </c>
      <c r="I904" t="s">
        <v>34</v>
      </c>
      <c r="J904" t="s">
        <v>34</v>
      </c>
      <c r="K904" t="s">
        <v>34</v>
      </c>
      <c r="L904" t="s">
        <v>52</v>
      </c>
      <c r="M904" t="s">
        <v>376</v>
      </c>
      <c r="N904">
        <v>3674</v>
      </c>
      <c r="O904">
        <v>2</v>
      </c>
      <c r="P904" t="s">
        <v>63</v>
      </c>
      <c r="Q904">
        <v>8</v>
      </c>
      <c r="R904">
        <v>7</v>
      </c>
      <c r="S904">
        <v>7.5</v>
      </c>
      <c r="T904" t="s">
        <v>37</v>
      </c>
      <c r="U904" t="s">
        <v>33</v>
      </c>
      <c r="V904" t="s">
        <v>33</v>
      </c>
      <c r="W904" t="s">
        <v>33</v>
      </c>
      <c r="X904" t="s">
        <v>33</v>
      </c>
      <c r="Y904" t="s">
        <v>33</v>
      </c>
      <c r="Z904" t="s">
        <v>34</v>
      </c>
      <c r="AA904" t="s">
        <v>33</v>
      </c>
      <c r="AB904" t="s">
        <v>48</v>
      </c>
      <c r="AC904">
        <v>0</v>
      </c>
      <c r="AD904">
        <v>7.5</v>
      </c>
      <c r="AE904" t="s">
        <v>39</v>
      </c>
      <c r="AF904" t="str">
        <f>_xlfn.XLOOKUP(DermAI_Data[[#This Row],[diagnostic]],Diagnosis_lookup!$A$2:$A$7,Diagnosis_lookup!$B$2:$B$7,"Not Found")</f>
        <v>Actinic keratosis</v>
      </c>
    </row>
    <row r="905" spans="1:32" x14ac:dyDescent="0.25">
      <c r="A905" t="s">
        <v>978</v>
      </c>
      <c r="B905">
        <v>20</v>
      </c>
      <c r="C905" t="s">
        <v>31</v>
      </c>
      <c r="D905" t="s">
        <v>79</v>
      </c>
      <c r="E905" t="s">
        <v>33</v>
      </c>
      <c r="F905" t="s">
        <v>33</v>
      </c>
      <c r="G905" t="s">
        <v>33</v>
      </c>
      <c r="H905" t="s">
        <v>34</v>
      </c>
      <c r="I905" t="s">
        <v>33</v>
      </c>
      <c r="J905" t="s">
        <v>34</v>
      </c>
      <c r="K905" t="s">
        <v>33</v>
      </c>
      <c r="L905" t="s">
        <v>52</v>
      </c>
      <c r="M905" t="s">
        <v>537</v>
      </c>
      <c r="N905">
        <v>1211</v>
      </c>
      <c r="O905">
        <v>2</v>
      </c>
      <c r="P905" t="s">
        <v>59</v>
      </c>
      <c r="Q905">
        <v>5</v>
      </c>
      <c r="R905">
        <v>3</v>
      </c>
      <c r="S905">
        <v>4</v>
      </c>
      <c r="T905" t="s">
        <v>44</v>
      </c>
      <c r="U905" t="s">
        <v>34</v>
      </c>
      <c r="V905" t="s">
        <v>33</v>
      </c>
      <c r="W905" t="s">
        <v>33</v>
      </c>
      <c r="X905" t="s">
        <v>33</v>
      </c>
      <c r="Y905" t="s">
        <v>33</v>
      </c>
      <c r="Z905" t="s">
        <v>34</v>
      </c>
      <c r="AA905" t="s">
        <v>34</v>
      </c>
      <c r="AB905" t="s">
        <v>38</v>
      </c>
      <c r="AC905">
        <v>0</v>
      </c>
      <c r="AD905">
        <v>4</v>
      </c>
      <c r="AE905" t="s">
        <v>39</v>
      </c>
      <c r="AF905" t="str">
        <f>_xlfn.XLOOKUP(DermAI_Data[[#This Row],[diagnostic]],Diagnosis_lookup!$A$2:$A$7,Diagnosis_lookup!$B$2:$B$7,"Not Found")</f>
        <v>Melanocytic nevus</v>
      </c>
    </row>
    <row r="906" spans="1:32" x14ac:dyDescent="0.25">
      <c r="A906" t="s">
        <v>979</v>
      </c>
      <c r="B906">
        <v>57</v>
      </c>
      <c r="C906" t="s">
        <v>51</v>
      </c>
      <c r="D906" t="s">
        <v>79</v>
      </c>
      <c r="E906" t="s">
        <v>33</v>
      </c>
      <c r="F906" t="s">
        <v>33</v>
      </c>
      <c r="G906" t="s">
        <v>34</v>
      </c>
      <c r="H906" t="s">
        <v>34</v>
      </c>
      <c r="I906" t="s">
        <v>33</v>
      </c>
      <c r="J906" t="s">
        <v>33</v>
      </c>
      <c r="K906" t="s">
        <v>33</v>
      </c>
      <c r="L906" t="s">
        <v>52</v>
      </c>
      <c r="M906" t="s">
        <v>52</v>
      </c>
      <c r="N906">
        <v>4043</v>
      </c>
      <c r="O906">
        <v>3</v>
      </c>
      <c r="P906" t="s">
        <v>36</v>
      </c>
      <c r="Q906">
        <v>6</v>
      </c>
      <c r="R906">
        <v>5</v>
      </c>
      <c r="S906">
        <v>5.5</v>
      </c>
      <c r="T906" t="s">
        <v>37</v>
      </c>
      <c r="U906" t="s">
        <v>34</v>
      </c>
      <c r="V906" t="s">
        <v>34</v>
      </c>
      <c r="W906" t="s">
        <v>33</v>
      </c>
      <c r="X906" t="s">
        <v>33</v>
      </c>
      <c r="Y906" t="s">
        <v>33</v>
      </c>
      <c r="Z906" t="s">
        <v>33</v>
      </c>
      <c r="AA906" t="s">
        <v>33</v>
      </c>
      <c r="AB906" t="s">
        <v>48</v>
      </c>
      <c r="AC906">
        <v>0</v>
      </c>
      <c r="AD906">
        <v>5.5</v>
      </c>
      <c r="AE906" t="s">
        <v>39</v>
      </c>
      <c r="AF906" t="str">
        <f>_xlfn.XLOOKUP(DermAI_Data[[#This Row],[diagnostic]],Diagnosis_lookup!$A$2:$A$7,Diagnosis_lookup!$B$2:$B$7,"Not Found")</f>
        <v>Actinic keratosis</v>
      </c>
    </row>
    <row r="907" spans="1:32" x14ac:dyDescent="0.25">
      <c r="A907" t="s">
        <v>980</v>
      </c>
      <c r="B907">
        <v>67</v>
      </c>
      <c r="C907" t="s">
        <v>41</v>
      </c>
      <c r="D907" t="s">
        <v>79</v>
      </c>
      <c r="E907" t="s">
        <v>34</v>
      </c>
      <c r="F907" t="s">
        <v>33</v>
      </c>
      <c r="G907" t="s">
        <v>34</v>
      </c>
      <c r="H907" t="s">
        <v>33</v>
      </c>
      <c r="I907" t="s">
        <v>33</v>
      </c>
      <c r="J907" t="s">
        <v>34</v>
      </c>
      <c r="K907" t="s">
        <v>34</v>
      </c>
      <c r="L907" t="s">
        <v>560</v>
      </c>
      <c r="M907" t="s">
        <v>560</v>
      </c>
      <c r="N907">
        <v>1233</v>
      </c>
      <c r="O907">
        <v>6</v>
      </c>
      <c r="P907" t="s">
        <v>63</v>
      </c>
      <c r="Q907">
        <v>15</v>
      </c>
      <c r="R907">
        <v>15</v>
      </c>
      <c r="S907">
        <v>15</v>
      </c>
      <c r="T907" t="s">
        <v>54</v>
      </c>
      <c r="U907" t="s">
        <v>33</v>
      </c>
      <c r="V907" t="s">
        <v>33</v>
      </c>
      <c r="W907" t="s">
        <v>33</v>
      </c>
      <c r="X907" t="s">
        <v>33</v>
      </c>
      <c r="Y907" t="s">
        <v>33</v>
      </c>
      <c r="Z907" t="s">
        <v>34</v>
      </c>
      <c r="AA907" t="s">
        <v>34</v>
      </c>
      <c r="AB907" t="s">
        <v>45</v>
      </c>
      <c r="AC907">
        <v>0</v>
      </c>
      <c r="AD907">
        <v>15</v>
      </c>
      <c r="AE907" t="s">
        <v>39</v>
      </c>
      <c r="AF907" t="str">
        <f>_xlfn.XLOOKUP(DermAI_Data[[#This Row],[diagnostic]],Diagnosis_lookup!$A$2:$A$7,Diagnosis_lookup!$B$2:$B$7,"Not Found")</f>
        <v>Seborreic keratosis</v>
      </c>
    </row>
    <row r="908" spans="1:32" x14ac:dyDescent="0.25">
      <c r="A908" t="s">
        <v>981</v>
      </c>
      <c r="B908">
        <v>61</v>
      </c>
      <c r="C908" t="s">
        <v>41</v>
      </c>
      <c r="D908" t="s">
        <v>79</v>
      </c>
      <c r="E908" t="s">
        <v>33</v>
      </c>
      <c r="F908" t="s">
        <v>33</v>
      </c>
      <c r="G908" t="s">
        <v>33</v>
      </c>
      <c r="H908" t="s">
        <v>33</v>
      </c>
      <c r="I908" t="s">
        <v>34</v>
      </c>
      <c r="J908" t="s">
        <v>34</v>
      </c>
      <c r="K908" t="s">
        <v>34</v>
      </c>
      <c r="L908" t="s">
        <v>982</v>
      </c>
      <c r="M908" t="s">
        <v>52</v>
      </c>
      <c r="N908">
        <v>101</v>
      </c>
      <c r="O908">
        <v>2</v>
      </c>
      <c r="P908" t="s">
        <v>63</v>
      </c>
      <c r="Q908">
        <v>10</v>
      </c>
      <c r="R908">
        <v>10</v>
      </c>
      <c r="S908">
        <v>10</v>
      </c>
      <c r="T908" t="s">
        <v>37</v>
      </c>
      <c r="U908" t="s">
        <v>33</v>
      </c>
      <c r="V908" t="s">
        <v>33</v>
      </c>
      <c r="W908" t="s">
        <v>33</v>
      </c>
      <c r="X908" t="s">
        <v>33</v>
      </c>
      <c r="Y908" t="s">
        <v>33</v>
      </c>
      <c r="Z908" t="s">
        <v>33</v>
      </c>
      <c r="AA908" t="s">
        <v>34</v>
      </c>
      <c r="AB908" t="s">
        <v>48</v>
      </c>
      <c r="AC908">
        <v>0</v>
      </c>
      <c r="AD908">
        <v>10</v>
      </c>
      <c r="AE908" t="s">
        <v>39</v>
      </c>
      <c r="AF908" t="str">
        <f>_xlfn.XLOOKUP(DermAI_Data[[#This Row],[diagnostic]],Diagnosis_lookup!$A$2:$A$7,Diagnosis_lookup!$B$2:$B$7,"Not Found")</f>
        <v>Actinic keratosis</v>
      </c>
    </row>
    <row r="909" spans="1:32" x14ac:dyDescent="0.25">
      <c r="A909" t="s">
        <v>983</v>
      </c>
      <c r="B909">
        <v>78</v>
      </c>
      <c r="C909" t="s">
        <v>41</v>
      </c>
      <c r="D909" t="s">
        <v>79</v>
      </c>
      <c r="E909" t="s">
        <v>33</v>
      </c>
      <c r="F909" t="s">
        <v>33</v>
      </c>
      <c r="G909" t="s">
        <v>33</v>
      </c>
      <c r="H909" t="s">
        <v>34</v>
      </c>
      <c r="I909" t="s">
        <v>34</v>
      </c>
      <c r="J909" t="s">
        <v>34</v>
      </c>
      <c r="K909" t="s">
        <v>34</v>
      </c>
      <c r="L909" t="s">
        <v>105</v>
      </c>
      <c r="M909" t="s">
        <v>52</v>
      </c>
      <c r="N909">
        <v>1232</v>
      </c>
      <c r="O909">
        <v>2</v>
      </c>
      <c r="P909" t="s">
        <v>47</v>
      </c>
      <c r="Q909">
        <v>8</v>
      </c>
      <c r="R909">
        <v>7</v>
      </c>
      <c r="S909">
        <v>7.5</v>
      </c>
      <c r="T909" t="s">
        <v>37</v>
      </c>
      <c r="U909" t="s">
        <v>33</v>
      </c>
      <c r="V909" t="s">
        <v>33</v>
      </c>
      <c r="W909" t="s">
        <v>33</v>
      </c>
      <c r="X909" t="s">
        <v>33</v>
      </c>
      <c r="Y909" t="s">
        <v>33</v>
      </c>
      <c r="Z909" t="s">
        <v>33</v>
      </c>
      <c r="AA909" t="s">
        <v>34</v>
      </c>
      <c r="AB909" t="s">
        <v>48</v>
      </c>
      <c r="AC909">
        <v>0</v>
      </c>
      <c r="AD909">
        <v>7.5</v>
      </c>
      <c r="AE909" t="s">
        <v>39</v>
      </c>
      <c r="AF909" t="str">
        <f>_xlfn.XLOOKUP(DermAI_Data[[#This Row],[diagnostic]],Diagnosis_lookup!$A$2:$A$7,Diagnosis_lookup!$B$2:$B$7,"Not Found")</f>
        <v>Actinic keratosis</v>
      </c>
    </row>
    <row r="910" spans="1:32" x14ac:dyDescent="0.25">
      <c r="A910" t="s">
        <v>984</v>
      </c>
      <c r="B910">
        <v>53</v>
      </c>
      <c r="C910" t="s">
        <v>51</v>
      </c>
      <c r="D910" t="s">
        <v>79</v>
      </c>
      <c r="E910" t="s">
        <v>33</v>
      </c>
      <c r="F910" t="s">
        <v>33</v>
      </c>
      <c r="G910" t="s">
        <v>33</v>
      </c>
      <c r="H910" t="s">
        <v>34</v>
      </c>
      <c r="I910" t="s">
        <v>33</v>
      </c>
      <c r="J910" t="s">
        <v>34</v>
      </c>
      <c r="K910" t="s">
        <v>34</v>
      </c>
      <c r="L910" t="s">
        <v>52</v>
      </c>
      <c r="M910" t="s">
        <v>52</v>
      </c>
      <c r="N910">
        <v>926</v>
      </c>
      <c r="O910">
        <v>2</v>
      </c>
      <c r="P910" t="s">
        <v>47</v>
      </c>
      <c r="Q910">
        <v>9</v>
      </c>
      <c r="R910">
        <v>7</v>
      </c>
      <c r="S910">
        <v>8</v>
      </c>
      <c r="T910" t="s">
        <v>37</v>
      </c>
      <c r="U910" t="s">
        <v>34</v>
      </c>
      <c r="V910" t="s">
        <v>33</v>
      </c>
      <c r="W910" t="s">
        <v>33</v>
      </c>
      <c r="X910" t="s">
        <v>33</v>
      </c>
      <c r="Y910" t="s">
        <v>33</v>
      </c>
      <c r="Z910" t="s">
        <v>33</v>
      </c>
      <c r="AA910" t="s">
        <v>33</v>
      </c>
      <c r="AB910" t="s">
        <v>48</v>
      </c>
      <c r="AC910">
        <v>0</v>
      </c>
      <c r="AD910">
        <v>8</v>
      </c>
      <c r="AE910" t="s">
        <v>39</v>
      </c>
      <c r="AF910" t="str">
        <f>_xlfn.XLOOKUP(DermAI_Data[[#This Row],[diagnostic]],Diagnosis_lookup!$A$2:$A$7,Diagnosis_lookup!$B$2:$B$7,"Not Found")</f>
        <v>Actinic keratosis</v>
      </c>
    </row>
    <row r="911" spans="1:32" x14ac:dyDescent="0.25">
      <c r="A911" t="s">
        <v>985</v>
      </c>
      <c r="B911">
        <v>58</v>
      </c>
      <c r="C911" t="s">
        <v>51</v>
      </c>
      <c r="D911" t="s">
        <v>32</v>
      </c>
      <c r="E911" t="s">
        <v>33</v>
      </c>
      <c r="F911" t="s">
        <v>33</v>
      </c>
      <c r="G911" t="s">
        <v>33</v>
      </c>
      <c r="H911" t="s">
        <v>33</v>
      </c>
      <c r="I911" t="s">
        <v>33</v>
      </c>
      <c r="J911" t="s">
        <v>34</v>
      </c>
      <c r="K911" t="s">
        <v>34</v>
      </c>
      <c r="L911" t="s">
        <v>537</v>
      </c>
      <c r="M911" t="s">
        <v>537</v>
      </c>
      <c r="N911">
        <v>1246</v>
      </c>
      <c r="O911">
        <v>2</v>
      </c>
      <c r="P911" t="s">
        <v>59</v>
      </c>
      <c r="Q911">
        <v>18</v>
      </c>
      <c r="R911">
        <v>12</v>
      </c>
      <c r="S911">
        <v>15</v>
      </c>
      <c r="T911" t="s">
        <v>54</v>
      </c>
      <c r="U911" t="s">
        <v>34</v>
      </c>
      <c r="V911" t="s">
        <v>34</v>
      </c>
      <c r="W911" t="s">
        <v>33</v>
      </c>
      <c r="X911" t="s">
        <v>34</v>
      </c>
      <c r="Y911" t="s">
        <v>33</v>
      </c>
      <c r="Z911" t="s">
        <v>33</v>
      </c>
      <c r="AA911" t="s">
        <v>34</v>
      </c>
      <c r="AB911" t="s">
        <v>106</v>
      </c>
      <c r="AC911">
        <v>1</v>
      </c>
      <c r="AD911">
        <v>15</v>
      </c>
      <c r="AE911" t="s">
        <v>56</v>
      </c>
      <c r="AF911" t="str">
        <f>_xlfn.XLOOKUP(DermAI_Data[[#This Row],[diagnostic]],Diagnosis_lookup!$A$2:$A$7,Diagnosis_lookup!$B$2:$B$7,"Not Found")</f>
        <v>Melanoma</v>
      </c>
    </row>
    <row r="912" spans="1:32" x14ac:dyDescent="0.25">
      <c r="A912" t="s">
        <v>986</v>
      </c>
      <c r="B912">
        <v>42</v>
      </c>
      <c r="C912" t="s">
        <v>58</v>
      </c>
      <c r="D912" t="s">
        <v>79</v>
      </c>
      <c r="E912" t="s">
        <v>33</v>
      </c>
      <c r="F912" t="s">
        <v>33</v>
      </c>
      <c r="G912" t="s">
        <v>34</v>
      </c>
      <c r="H912" t="s">
        <v>34</v>
      </c>
      <c r="I912" t="s">
        <v>34</v>
      </c>
      <c r="J912" t="s">
        <v>34</v>
      </c>
      <c r="K912" t="s">
        <v>34</v>
      </c>
      <c r="L912" t="s">
        <v>818</v>
      </c>
      <c r="M912" t="s">
        <v>52</v>
      </c>
      <c r="N912">
        <v>1249</v>
      </c>
      <c r="O912">
        <v>3</v>
      </c>
      <c r="P912" t="s">
        <v>68</v>
      </c>
      <c r="Q912">
        <v>11</v>
      </c>
      <c r="R912">
        <v>9</v>
      </c>
      <c r="S912">
        <v>10</v>
      </c>
      <c r="T912" t="s">
        <v>37</v>
      </c>
      <c r="U912" t="s">
        <v>34</v>
      </c>
      <c r="V912" t="s">
        <v>34</v>
      </c>
      <c r="W912" t="s">
        <v>33</v>
      </c>
      <c r="X912" t="s">
        <v>34</v>
      </c>
      <c r="Y912" t="s">
        <v>33</v>
      </c>
      <c r="Z912" t="s">
        <v>34</v>
      </c>
      <c r="AA912" t="s">
        <v>34</v>
      </c>
      <c r="AB912" t="s">
        <v>55</v>
      </c>
      <c r="AC912">
        <v>1</v>
      </c>
      <c r="AD912">
        <v>10</v>
      </c>
      <c r="AE912" t="s">
        <v>56</v>
      </c>
      <c r="AF912" t="str">
        <f>_xlfn.XLOOKUP(DermAI_Data[[#This Row],[diagnostic]],Diagnosis_lookup!$A$2:$A$7,Diagnosis_lookup!$B$2:$B$7,"Not Found")</f>
        <v>Basal cell carcinoma</v>
      </c>
    </row>
    <row r="913" spans="1:32" x14ac:dyDescent="0.25">
      <c r="A913" t="s">
        <v>987</v>
      </c>
      <c r="B913">
        <v>40</v>
      </c>
      <c r="C913" t="s">
        <v>58</v>
      </c>
      <c r="D913" t="s">
        <v>32</v>
      </c>
      <c r="E913" t="s">
        <v>33</v>
      </c>
      <c r="F913" t="s">
        <v>34</v>
      </c>
      <c r="G913" t="s">
        <v>33</v>
      </c>
      <c r="H913" t="s">
        <v>34</v>
      </c>
      <c r="I913" t="s">
        <v>34</v>
      </c>
      <c r="J913" t="s">
        <v>34</v>
      </c>
      <c r="K913" t="s">
        <v>34</v>
      </c>
      <c r="L913" t="s">
        <v>52</v>
      </c>
      <c r="M913" t="s">
        <v>52</v>
      </c>
      <c r="N913">
        <v>1251</v>
      </c>
      <c r="O913">
        <v>3</v>
      </c>
      <c r="P913" t="s">
        <v>66</v>
      </c>
      <c r="Q913">
        <v>30</v>
      </c>
      <c r="R913">
        <v>25</v>
      </c>
      <c r="S913">
        <v>27.5</v>
      </c>
      <c r="T913" t="s">
        <v>54</v>
      </c>
      <c r="U913" t="s">
        <v>33</v>
      </c>
      <c r="V913" t="s">
        <v>34</v>
      </c>
      <c r="W913" t="s">
        <v>33</v>
      </c>
      <c r="X913" t="s">
        <v>34</v>
      </c>
      <c r="Y913" t="s">
        <v>34</v>
      </c>
      <c r="Z913" t="s">
        <v>34</v>
      </c>
      <c r="AA913" t="s">
        <v>34</v>
      </c>
      <c r="AB913" t="s">
        <v>55</v>
      </c>
      <c r="AC913">
        <v>1</v>
      </c>
      <c r="AD913">
        <v>27.5</v>
      </c>
      <c r="AE913" t="s">
        <v>56</v>
      </c>
      <c r="AF913" t="str">
        <f>_xlfn.XLOOKUP(DermAI_Data[[#This Row],[diagnostic]],Diagnosis_lookup!$A$2:$A$7,Diagnosis_lookup!$B$2:$B$7,"Not Found")</f>
        <v>Basal cell carcinoma</v>
      </c>
    </row>
    <row r="914" spans="1:32" x14ac:dyDescent="0.25">
      <c r="A914" t="s">
        <v>988</v>
      </c>
      <c r="B914">
        <v>58</v>
      </c>
      <c r="C914" t="s">
        <v>51</v>
      </c>
      <c r="D914" t="s">
        <v>79</v>
      </c>
      <c r="E914" t="s">
        <v>33</v>
      </c>
      <c r="F914" t="s">
        <v>33</v>
      </c>
      <c r="G914" t="s">
        <v>33</v>
      </c>
      <c r="H914" t="s">
        <v>34</v>
      </c>
      <c r="I914" t="s">
        <v>34</v>
      </c>
      <c r="J914" t="s">
        <v>34</v>
      </c>
      <c r="K914" t="s">
        <v>34</v>
      </c>
      <c r="L914" t="s">
        <v>560</v>
      </c>
      <c r="M914" t="s">
        <v>560</v>
      </c>
      <c r="N914">
        <v>1254</v>
      </c>
      <c r="O914">
        <v>3</v>
      </c>
      <c r="P914" t="s">
        <v>59</v>
      </c>
      <c r="Q914">
        <v>13</v>
      </c>
      <c r="R914">
        <v>12</v>
      </c>
      <c r="S914">
        <v>12.5</v>
      </c>
      <c r="T914" t="s">
        <v>54</v>
      </c>
      <c r="U914" t="s">
        <v>34</v>
      </c>
      <c r="V914" t="s">
        <v>34</v>
      </c>
      <c r="W914" t="s">
        <v>34</v>
      </c>
      <c r="X914" t="s">
        <v>34</v>
      </c>
      <c r="Y914" t="s">
        <v>34</v>
      </c>
      <c r="Z914" t="s">
        <v>33</v>
      </c>
      <c r="AA914" t="s">
        <v>34</v>
      </c>
      <c r="AB914" t="s">
        <v>224</v>
      </c>
      <c r="AC914">
        <v>1</v>
      </c>
      <c r="AD914">
        <v>12.5</v>
      </c>
      <c r="AE914" t="s">
        <v>56</v>
      </c>
      <c r="AF914" t="str">
        <f>_xlfn.XLOOKUP(DermAI_Data[[#This Row],[diagnostic]],Diagnosis_lookup!$A$2:$A$7,Diagnosis_lookup!$B$2:$B$7,"Not Found")</f>
        <v>Squamous cell carcinoma</v>
      </c>
    </row>
    <row r="915" spans="1:32" x14ac:dyDescent="0.25">
      <c r="A915" t="s">
        <v>989</v>
      </c>
      <c r="B915">
        <v>69</v>
      </c>
      <c r="C915" t="s">
        <v>41</v>
      </c>
      <c r="D915" t="s">
        <v>79</v>
      </c>
      <c r="E915" t="s">
        <v>33</v>
      </c>
      <c r="F915" t="s">
        <v>33</v>
      </c>
      <c r="G915" t="s">
        <v>33</v>
      </c>
      <c r="H915" t="s">
        <v>34</v>
      </c>
      <c r="I915" t="s">
        <v>33</v>
      </c>
      <c r="J915" t="s">
        <v>34</v>
      </c>
      <c r="K915" t="s">
        <v>34</v>
      </c>
      <c r="L915" t="s">
        <v>105</v>
      </c>
      <c r="M915" t="s">
        <v>52</v>
      </c>
      <c r="N915">
        <v>1263</v>
      </c>
      <c r="O915">
        <v>2</v>
      </c>
      <c r="P915" t="s">
        <v>59</v>
      </c>
      <c r="Q915">
        <v>13</v>
      </c>
      <c r="R915">
        <v>9</v>
      </c>
      <c r="S915">
        <v>11</v>
      </c>
      <c r="T915" t="s">
        <v>54</v>
      </c>
      <c r="U915" t="s">
        <v>34</v>
      </c>
      <c r="V915" t="s">
        <v>34</v>
      </c>
      <c r="W915" t="s">
        <v>33</v>
      </c>
      <c r="X915" t="s">
        <v>34</v>
      </c>
      <c r="Y915" t="s">
        <v>34</v>
      </c>
      <c r="Z915" t="s">
        <v>34</v>
      </c>
      <c r="AA915" t="s">
        <v>34</v>
      </c>
      <c r="AB915" t="s">
        <v>224</v>
      </c>
      <c r="AC915">
        <v>1</v>
      </c>
      <c r="AD915">
        <v>11</v>
      </c>
      <c r="AE915" t="s">
        <v>56</v>
      </c>
      <c r="AF915" t="str">
        <f>_xlfn.XLOOKUP(DermAI_Data[[#This Row],[diagnostic]],Diagnosis_lookup!$A$2:$A$7,Diagnosis_lookup!$B$2:$B$7,"Not Found")</f>
        <v>Squamous cell carcinoma</v>
      </c>
    </row>
    <row r="916" spans="1:32" x14ac:dyDescent="0.25">
      <c r="A916" t="s">
        <v>990</v>
      </c>
      <c r="B916">
        <v>37</v>
      </c>
      <c r="C916" t="s">
        <v>58</v>
      </c>
      <c r="D916" t="s">
        <v>32</v>
      </c>
      <c r="E916" t="s">
        <v>33</v>
      </c>
      <c r="F916" t="s">
        <v>34</v>
      </c>
      <c r="G916" t="s">
        <v>34</v>
      </c>
      <c r="H916" t="s">
        <v>33</v>
      </c>
      <c r="I916" t="s">
        <v>34</v>
      </c>
      <c r="J916" t="s">
        <v>34</v>
      </c>
      <c r="K916" t="s">
        <v>34</v>
      </c>
      <c r="L916" t="s">
        <v>560</v>
      </c>
      <c r="M916" t="s">
        <v>560</v>
      </c>
      <c r="N916">
        <v>104</v>
      </c>
      <c r="O916">
        <v>5</v>
      </c>
      <c r="P916" t="s">
        <v>36</v>
      </c>
      <c r="Q916">
        <v>18</v>
      </c>
      <c r="R916">
        <v>14</v>
      </c>
      <c r="S916">
        <v>16</v>
      </c>
      <c r="T916" t="s">
        <v>54</v>
      </c>
      <c r="U916" t="s">
        <v>34</v>
      </c>
      <c r="V916" t="s">
        <v>34</v>
      </c>
      <c r="W916" t="s">
        <v>34</v>
      </c>
      <c r="X916" t="s">
        <v>33</v>
      </c>
      <c r="Y916" t="s">
        <v>34</v>
      </c>
      <c r="Z916" t="s">
        <v>34</v>
      </c>
      <c r="AA916" t="s">
        <v>34</v>
      </c>
      <c r="AB916" t="s">
        <v>55</v>
      </c>
      <c r="AC916">
        <v>1</v>
      </c>
      <c r="AD916">
        <v>16</v>
      </c>
      <c r="AE916" t="s">
        <v>56</v>
      </c>
      <c r="AF916" t="str">
        <f>_xlfn.XLOOKUP(DermAI_Data[[#This Row],[diagnostic]],Diagnosis_lookup!$A$2:$A$7,Diagnosis_lookup!$B$2:$B$7,"Not Found")</f>
        <v>Basal cell carcinoma</v>
      </c>
    </row>
    <row r="917" spans="1:32" x14ac:dyDescent="0.25">
      <c r="A917" t="s">
        <v>991</v>
      </c>
      <c r="B917">
        <v>70</v>
      </c>
      <c r="C917" t="s">
        <v>41</v>
      </c>
      <c r="D917" t="s">
        <v>79</v>
      </c>
      <c r="E917" t="s">
        <v>33</v>
      </c>
      <c r="F917" t="s">
        <v>33</v>
      </c>
      <c r="G917" t="s">
        <v>34</v>
      </c>
      <c r="H917" t="s">
        <v>34</v>
      </c>
      <c r="I917" t="s">
        <v>34</v>
      </c>
      <c r="J917" t="s">
        <v>34</v>
      </c>
      <c r="K917" t="s">
        <v>34</v>
      </c>
      <c r="L917" t="s">
        <v>376</v>
      </c>
      <c r="M917" t="s">
        <v>992</v>
      </c>
      <c r="N917">
        <v>3928</v>
      </c>
      <c r="O917">
        <v>2</v>
      </c>
      <c r="P917" t="s">
        <v>36</v>
      </c>
      <c r="Q917">
        <v>13</v>
      </c>
      <c r="R917">
        <v>9</v>
      </c>
      <c r="S917">
        <v>11</v>
      </c>
      <c r="T917" t="s">
        <v>54</v>
      </c>
      <c r="U917" t="s">
        <v>34</v>
      </c>
      <c r="V917" t="s">
        <v>34</v>
      </c>
      <c r="W917" t="s">
        <v>33</v>
      </c>
      <c r="X917" t="s">
        <v>33</v>
      </c>
      <c r="Y917" t="s">
        <v>34</v>
      </c>
      <c r="Z917" t="s">
        <v>33</v>
      </c>
      <c r="AA917" t="s">
        <v>33</v>
      </c>
      <c r="AB917" t="s">
        <v>48</v>
      </c>
      <c r="AC917">
        <v>0</v>
      </c>
      <c r="AD917">
        <v>11</v>
      </c>
      <c r="AE917" t="s">
        <v>39</v>
      </c>
      <c r="AF917" t="str">
        <f>_xlfn.XLOOKUP(DermAI_Data[[#This Row],[diagnostic]],Diagnosis_lookup!$A$2:$A$7,Diagnosis_lookup!$B$2:$B$7,"Not Found")</f>
        <v>Actinic keratosis</v>
      </c>
    </row>
    <row r="918" spans="1:32" x14ac:dyDescent="0.25">
      <c r="A918" t="s">
        <v>993</v>
      </c>
      <c r="B918">
        <v>75</v>
      </c>
      <c r="C918" t="s">
        <v>41</v>
      </c>
      <c r="D918" t="s">
        <v>32</v>
      </c>
      <c r="E918" t="s">
        <v>33</v>
      </c>
      <c r="F918" t="s">
        <v>33</v>
      </c>
      <c r="G918" t="s">
        <v>34</v>
      </c>
      <c r="H918" t="s">
        <v>33</v>
      </c>
      <c r="I918" t="s">
        <v>34</v>
      </c>
      <c r="J918" t="s">
        <v>34</v>
      </c>
      <c r="K918" t="s">
        <v>34</v>
      </c>
      <c r="L918" t="s">
        <v>105</v>
      </c>
      <c r="M918" t="s">
        <v>105</v>
      </c>
      <c r="N918">
        <v>1349</v>
      </c>
      <c r="O918">
        <v>2</v>
      </c>
      <c r="P918" t="s">
        <v>47</v>
      </c>
      <c r="Q918">
        <v>11</v>
      </c>
      <c r="R918">
        <v>7</v>
      </c>
      <c r="S918">
        <v>9</v>
      </c>
      <c r="T918" t="s">
        <v>37</v>
      </c>
      <c r="U918" t="s">
        <v>33</v>
      </c>
      <c r="V918" t="s">
        <v>34</v>
      </c>
      <c r="W918" t="s">
        <v>33</v>
      </c>
      <c r="X918" t="s">
        <v>34</v>
      </c>
      <c r="Y918" t="s">
        <v>33</v>
      </c>
      <c r="Z918" t="s">
        <v>34</v>
      </c>
      <c r="AA918" t="s">
        <v>34</v>
      </c>
      <c r="AB918" t="s">
        <v>224</v>
      </c>
      <c r="AC918">
        <v>1</v>
      </c>
      <c r="AD918">
        <v>9</v>
      </c>
      <c r="AE918" t="s">
        <v>56</v>
      </c>
      <c r="AF918" t="str">
        <f>_xlfn.XLOOKUP(DermAI_Data[[#This Row],[diagnostic]],Diagnosis_lookup!$A$2:$A$7,Diagnosis_lookup!$B$2:$B$7,"Not Found")</f>
        <v>Squamous cell carcinoma</v>
      </c>
    </row>
    <row r="919" spans="1:32" x14ac:dyDescent="0.25">
      <c r="A919" t="s">
        <v>994</v>
      </c>
      <c r="B919">
        <v>75</v>
      </c>
      <c r="C919" t="s">
        <v>41</v>
      </c>
      <c r="D919" t="s">
        <v>32</v>
      </c>
      <c r="E919" t="s">
        <v>34</v>
      </c>
      <c r="F919" t="s">
        <v>33</v>
      </c>
      <c r="G919" t="s">
        <v>33</v>
      </c>
      <c r="H919" t="s">
        <v>34</v>
      </c>
      <c r="I919" t="s">
        <v>34</v>
      </c>
      <c r="J919" t="s">
        <v>34</v>
      </c>
      <c r="K919" t="s">
        <v>34</v>
      </c>
      <c r="L919" t="s">
        <v>537</v>
      </c>
      <c r="M919" t="s">
        <v>537</v>
      </c>
      <c r="N919">
        <v>1286</v>
      </c>
      <c r="O919">
        <v>2</v>
      </c>
      <c r="P919" t="s">
        <v>668</v>
      </c>
      <c r="Q919">
        <v>6</v>
      </c>
      <c r="R919">
        <v>5</v>
      </c>
      <c r="S919">
        <v>5.5</v>
      </c>
      <c r="T919" t="s">
        <v>37</v>
      </c>
      <c r="U919" t="s">
        <v>33</v>
      </c>
      <c r="V919" t="s">
        <v>33</v>
      </c>
      <c r="W919" t="s">
        <v>33</v>
      </c>
      <c r="X919" t="s">
        <v>34</v>
      </c>
      <c r="Y919" t="s">
        <v>33</v>
      </c>
      <c r="Z919" t="s">
        <v>34</v>
      </c>
      <c r="AA919" t="s">
        <v>34</v>
      </c>
      <c r="AB919" t="s">
        <v>224</v>
      </c>
      <c r="AC919">
        <v>1</v>
      </c>
      <c r="AD919">
        <v>5.5</v>
      </c>
      <c r="AE919" t="s">
        <v>56</v>
      </c>
      <c r="AF919" t="str">
        <f>_xlfn.XLOOKUP(DermAI_Data[[#This Row],[diagnostic]],Diagnosis_lookup!$A$2:$A$7,Diagnosis_lookup!$B$2:$B$7,"Not Found")</f>
        <v>Squamous cell carcinoma</v>
      </c>
    </row>
    <row r="920" spans="1:32" x14ac:dyDescent="0.25">
      <c r="A920" t="s">
        <v>995</v>
      </c>
      <c r="B920">
        <v>59</v>
      </c>
      <c r="C920" t="s">
        <v>51</v>
      </c>
      <c r="D920" t="s">
        <v>79</v>
      </c>
      <c r="E920" t="s">
        <v>33</v>
      </c>
      <c r="F920" t="s">
        <v>33</v>
      </c>
      <c r="G920" t="s">
        <v>33</v>
      </c>
      <c r="H920" t="s">
        <v>33</v>
      </c>
      <c r="I920" t="s">
        <v>34</v>
      </c>
      <c r="J920" t="s">
        <v>34</v>
      </c>
      <c r="K920" t="s">
        <v>33</v>
      </c>
      <c r="L920" t="s">
        <v>105</v>
      </c>
      <c r="M920" t="s">
        <v>105</v>
      </c>
      <c r="N920">
        <v>105</v>
      </c>
      <c r="O920">
        <v>2</v>
      </c>
      <c r="P920" t="s">
        <v>36</v>
      </c>
      <c r="Q920">
        <v>8</v>
      </c>
      <c r="R920">
        <v>7</v>
      </c>
      <c r="S920">
        <v>7.5</v>
      </c>
      <c r="T920" t="s">
        <v>37</v>
      </c>
      <c r="U920" t="s">
        <v>33</v>
      </c>
      <c r="V920" t="s">
        <v>34</v>
      </c>
      <c r="W920" t="s">
        <v>33</v>
      </c>
      <c r="X920" t="s">
        <v>33</v>
      </c>
      <c r="Y920" t="s">
        <v>33</v>
      </c>
      <c r="Z920" t="s">
        <v>34</v>
      </c>
      <c r="AA920" t="s">
        <v>34</v>
      </c>
      <c r="AB920" t="s">
        <v>55</v>
      </c>
      <c r="AC920">
        <v>1</v>
      </c>
      <c r="AD920">
        <v>7.5</v>
      </c>
      <c r="AE920" t="s">
        <v>56</v>
      </c>
      <c r="AF920" t="str">
        <f>_xlfn.XLOOKUP(DermAI_Data[[#This Row],[diagnostic]],Diagnosis_lookup!$A$2:$A$7,Diagnosis_lookup!$B$2:$B$7,"Not Found")</f>
        <v>Basal cell carcinoma</v>
      </c>
    </row>
    <row r="921" spans="1:32" x14ac:dyDescent="0.25">
      <c r="A921" t="s">
        <v>996</v>
      </c>
      <c r="B921">
        <v>78</v>
      </c>
      <c r="C921" t="s">
        <v>41</v>
      </c>
      <c r="D921" t="s">
        <v>32</v>
      </c>
      <c r="E921" t="s">
        <v>34</v>
      </c>
      <c r="F921" t="s">
        <v>33</v>
      </c>
      <c r="G921" t="s">
        <v>33</v>
      </c>
      <c r="H921" t="s">
        <v>34</v>
      </c>
      <c r="I921" t="s">
        <v>34</v>
      </c>
      <c r="J921" t="s">
        <v>34</v>
      </c>
      <c r="K921" t="s">
        <v>34</v>
      </c>
      <c r="L921" t="s">
        <v>615</v>
      </c>
      <c r="M921" t="s">
        <v>105</v>
      </c>
      <c r="N921">
        <v>1289</v>
      </c>
      <c r="O921">
        <v>2</v>
      </c>
      <c r="P921" t="s">
        <v>59</v>
      </c>
      <c r="Q921">
        <v>10</v>
      </c>
      <c r="R921">
        <v>10</v>
      </c>
      <c r="S921">
        <v>10</v>
      </c>
      <c r="T921" t="s">
        <v>37</v>
      </c>
      <c r="U921" t="s">
        <v>33</v>
      </c>
      <c r="V921" t="s">
        <v>34</v>
      </c>
      <c r="W921" t="s">
        <v>33</v>
      </c>
      <c r="X921" t="s">
        <v>34</v>
      </c>
      <c r="Y921" t="s">
        <v>33</v>
      </c>
      <c r="Z921" t="s">
        <v>34</v>
      </c>
      <c r="AA921" t="s">
        <v>34</v>
      </c>
      <c r="AB921" t="s">
        <v>106</v>
      </c>
      <c r="AC921">
        <v>1</v>
      </c>
      <c r="AD921">
        <v>10</v>
      </c>
      <c r="AE921" t="s">
        <v>56</v>
      </c>
      <c r="AF921" t="str">
        <f>_xlfn.XLOOKUP(DermAI_Data[[#This Row],[diagnostic]],Diagnosis_lookup!$A$2:$A$7,Diagnosis_lookup!$B$2:$B$7,"Not Found")</f>
        <v>Melanoma</v>
      </c>
    </row>
    <row r="922" spans="1:32" x14ac:dyDescent="0.25">
      <c r="A922" t="s">
        <v>997</v>
      </c>
      <c r="B922">
        <v>75</v>
      </c>
      <c r="C922" t="s">
        <v>41</v>
      </c>
      <c r="D922" t="s">
        <v>79</v>
      </c>
      <c r="E922" t="s">
        <v>33</v>
      </c>
      <c r="F922" t="s">
        <v>33</v>
      </c>
      <c r="G922" t="s">
        <v>33</v>
      </c>
      <c r="H922" t="s">
        <v>34</v>
      </c>
      <c r="I922" t="s">
        <v>33</v>
      </c>
      <c r="J922" t="s">
        <v>34</v>
      </c>
      <c r="K922" t="s">
        <v>34</v>
      </c>
      <c r="L922" t="s">
        <v>35</v>
      </c>
      <c r="M922" t="s">
        <v>35</v>
      </c>
      <c r="N922">
        <v>1292</v>
      </c>
      <c r="O922">
        <v>2</v>
      </c>
      <c r="P922" t="s">
        <v>59</v>
      </c>
      <c r="Q922">
        <v>10</v>
      </c>
      <c r="R922">
        <v>10</v>
      </c>
      <c r="S922">
        <v>10</v>
      </c>
      <c r="T922" t="s">
        <v>37</v>
      </c>
      <c r="U922" t="s">
        <v>34</v>
      </c>
      <c r="V922" t="s">
        <v>34</v>
      </c>
      <c r="W922" t="s">
        <v>33</v>
      </c>
      <c r="X922" t="s">
        <v>33</v>
      </c>
      <c r="Y922" t="s">
        <v>34</v>
      </c>
      <c r="Z922" t="s">
        <v>34</v>
      </c>
      <c r="AA922" t="s">
        <v>34</v>
      </c>
      <c r="AB922" t="s">
        <v>55</v>
      </c>
      <c r="AC922">
        <v>1</v>
      </c>
      <c r="AD922">
        <v>10</v>
      </c>
      <c r="AE922" t="s">
        <v>56</v>
      </c>
      <c r="AF922" t="str">
        <f>_xlfn.XLOOKUP(DermAI_Data[[#This Row],[diagnostic]],Diagnosis_lookup!$A$2:$A$7,Diagnosis_lookup!$B$2:$B$7,"Not Found")</f>
        <v>Basal cell carcinoma</v>
      </c>
    </row>
    <row r="923" spans="1:32" x14ac:dyDescent="0.25">
      <c r="A923" t="s">
        <v>998</v>
      </c>
      <c r="B923">
        <v>79</v>
      </c>
      <c r="C923" t="s">
        <v>41</v>
      </c>
      <c r="D923" t="s">
        <v>32</v>
      </c>
      <c r="E923" t="s">
        <v>33</v>
      </c>
      <c r="F923" t="s">
        <v>34</v>
      </c>
      <c r="G923" t="s">
        <v>33</v>
      </c>
      <c r="H923" t="s">
        <v>34</v>
      </c>
      <c r="I923" t="s">
        <v>33</v>
      </c>
      <c r="J923" t="s">
        <v>33</v>
      </c>
      <c r="K923" t="s">
        <v>33</v>
      </c>
      <c r="L923" t="s">
        <v>35</v>
      </c>
      <c r="M923" t="s">
        <v>35</v>
      </c>
      <c r="N923">
        <v>1302</v>
      </c>
      <c r="O923">
        <v>1</v>
      </c>
      <c r="P923" t="s">
        <v>47</v>
      </c>
      <c r="Q923">
        <v>5</v>
      </c>
      <c r="R923">
        <v>5</v>
      </c>
      <c r="S923">
        <v>5</v>
      </c>
      <c r="T923" t="s">
        <v>37</v>
      </c>
      <c r="U923" t="s">
        <v>34</v>
      </c>
      <c r="V923" t="s">
        <v>34</v>
      </c>
      <c r="W923" t="s">
        <v>33</v>
      </c>
      <c r="X923" t="s">
        <v>33</v>
      </c>
      <c r="Y923" t="s">
        <v>34</v>
      </c>
      <c r="Z923" t="s">
        <v>34</v>
      </c>
      <c r="AA923" t="s">
        <v>34</v>
      </c>
      <c r="AB923" t="s">
        <v>55</v>
      </c>
      <c r="AC923">
        <v>1</v>
      </c>
      <c r="AD923">
        <v>5</v>
      </c>
      <c r="AE923" t="s">
        <v>56</v>
      </c>
      <c r="AF923" t="str">
        <f>_xlfn.XLOOKUP(DermAI_Data[[#This Row],[diagnostic]],Diagnosis_lookup!$A$2:$A$7,Diagnosis_lookup!$B$2:$B$7,"Not Found")</f>
        <v>Basal cell carcinoma</v>
      </c>
    </row>
    <row r="924" spans="1:32" x14ac:dyDescent="0.25">
      <c r="A924" t="s">
        <v>999</v>
      </c>
      <c r="B924">
        <v>32</v>
      </c>
      <c r="C924" t="s">
        <v>58</v>
      </c>
      <c r="D924" t="s">
        <v>32</v>
      </c>
      <c r="E924" t="s">
        <v>34</v>
      </c>
      <c r="F924" t="s">
        <v>34</v>
      </c>
      <c r="G924" t="s">
        <v>34</v>
      </c>
      <c r="H924" t="s">
        <v>34</v>
      </c>
      <c r="I924" t="s">
        <v>34</v>
      </c>
      <c r="J924" t="s">
        <v>34</v>
      </c>
      <c r="K924" t="s">
        <v>34</v>
      </c>
      <c r="L924" t="s">
        <v>52</v>
      </c>
      <c r="M924" t="s">
        <v>52</v>
      </c>
      <c r="N924">
        <v>1355</v>
      </c>
      <c r="O924">
        <v>3</v>
      </c>
      <c r="P924" t="s">
        <v>36</v>
      </c>
      <c r="Q924">
        <v>17</v>
      </c>
      <c r="R924">
        <v>15</v>
      </c>
      <c r="S924">
        <v>16</v>
      </c>
      <c r="T924" t="s">
        <v>54</v>
      </c>
      <c r="U924" t="s">
        <v>34</v>
      </c>
      <c r="V924" t="s">
        <v>34</v>
      </c>
      <c r="W924" t="s">
        <v>34</v>
      </c>
      <c r="X924" t="s">
        <v>34</v>
      </c>
      <c r="Y924" t="s">
        <v>34</v>
      </c>
      <c r="Z924" t="s">
        <v>34</v>
      </c>
      <c r="AA924" t="s">
        <v>34</v>
      </c>
      <c r="AB924" t="s">
        <v>224</v>
      </c>
      <c r="AC924">
        <v>1</v>
      </c>
      <c r="AD924">
        <v>16</v>
      </c>
      <c r="AE924" t="s">
        <v>56</v>
      </c>
      <c r="AF924" t="str">
        <f>_xlfn.XLOOKUP(DermAI_Data[[#This Row],[diagnostic]],Diagnosis_lookup!$A$2:$A$7,Diagnosis_lookup!$B$2:$B$7,"Not Found")</f>
        <v>Squamous cell carcinoma</v>
      </c>
    </row>
    <row r="925" spans="1:32" x14ac:dyDescent="0.25">
      <c r="A925" t="s">
        <v>1000</v>
      </c>
      <c r="B925">
        <v>49</v>
      </c>
      <c r="C925" t="s">
        <v>51</v>
      </c>
      <c r="D925" t="s">
        <v>79</v>
      </c>
      <c r="E925" t="s">
        <v>34</v>
      </c>
      <c r="F925" t="s">
        <v>33</v>
      </c>
      <c r="G925" t="s">
        <v>33</v>
      </c>
      <c r="H925" t="s">
        <v>33</v>
      </c>
      <c r="I925" t="s">
        <v>34</v>
      </c>
      <c r="J925" t="s">
        <v>33</v>
      </c>
      <c r="K925" t="s">
        <v>33</v>
      </c>
      <c r="L925" t="s">
        <v>537</v>
      </c>
      <c r="M925" t="s">
        <v>537</v>
      </c>
      <c r="N925">
        <v>1304</v>
      </c>
      <c r="O925">
        <v>5</v>
      </c>
      <c r="P925" t="s">
        <v>68</v>
      </c>
      <c r="Q925">
        <v>7</v>
      </c>
      <c r="R925">
        <v>6</v>
      </c>
      <c r="S925">
        <v>6.5</v>
      </c>
      <c r="T925" t="s">
        <v>37</v>
      </c>
      <c r="U925" t="s">
        <v>33</v>
      </c>
      <c r="V925" t="s">
        <v>34</v>
      </c>
      <c r="W925" t="s">
        <v>33</v>
      </c>
      <c r="X925" t="s">
        <v>34</v>
      </c>
      <c r="Y925" t="s">
        <v>33</v>
      </c>
      <c r="Z925" t="s">
        <v>34</v>
      </c>
      <c r="AA925" t="s">
        <v>34</v>
      </c>
      <c r="AB925" t="s">
        <v>55</v>
      </c>
      <c r="AC925">
        <v>1</v>
      </c>
      <c r="AD925">
        <v>6.5</v>
      </c>
      <c r="AE925" t="s">
        <v>56</v>
      </c>
      <c r="AF925" t="str">
        <f>_xlfn.XLOOKUP(DermAI_Data[[#This Row],[diagnostic]],Diagnosis_lookup!$A$2:$A$7,Diagnosis_lookup!$B$2:$B$7,"Not Found")</f>
        <v>Basal cell carcinoma</v>
      </c>
    </row>
    <row r="926" spans="1:32" x14ac:dyDescent="0.25">
      <c r="A926" t="s">
        <v>1001</v>
      </c>
      <c r="B926">
        <v>54</v>
      </c>
      <c r="C926" t="s">
        <v>51</v>
      </c>
      <c r="D926" t="s">
        <v>79</v>
      </c>
      <c r="E926" t="s">
        <v>33</v>
      </c>
      <c r="F926" t="s">
        <v>33</v>
      </c>
      <c r="G926" t="s">
        <v>33</v>
      </c>
      <c r="H926" t="s">
        <v>34</v>
      </c>
      <c r="I926" t="s">
        <v>33</v>
      </c>
      <c r="J926" t="s">
        <v>34</v>
      </c>
      <c r="K926" t="s">
        <v>34</v>
      </c>
      <c r="L926" t="s">
        <v>52</v>
      </c>
      <c r="M926" t="s">
        <v>52</v>
      </c>
      <c r="N926">
        <v>1305</v>
      </c>
      <c r="O926">
        <v>2</v>
      </c>
      <c r="P926" t="s">
        <v>66</v>
      </c>
      <c r="Q926">
        <v>7</v>
      </c>
      <c r="R926">
        <v>5</v>
      </c>
      <c r="S926">
        <v>6</v>
      </c>
      <c r="T926" t="s">
        <v>37</v>
      </c>
      <c r="U926" t="s">
        <v>34</v>
      </c>
      <c r="V926" t="s">
        <v>34</v>
      </c>
      <c r="W926" t="s">
        <v>33</v>
      </c>
      <c r="X926" t="s">
        <v>33</v>
      </c>
      <c r="Y926" t="s">
        <v>33</v>
      </c>
      <c r="Z926" t="s">
        <v>34</v>
      </c>
      <c r="AA926" t="s">
        <v>34</v>
      </c>
      <c r="AB926" t="s">
        <v>55</v>
      </c>
      <c r="AC926">
        <v>1</v>
      </c>
      <c r="AD926">
        <v>6</v>
      </c>
      <c r="AE926" t="s">
        <v>56</v>
      </c>
      <c r="AF926" t="str">
        <f>_xlfn.XLOOKUP(DermAI_Data[[#This Row],[diagnostic]],Diagnosis_lookup!$A$2:$A$7,Diagnosis_lookup!$B$2:$B$7,"Not Found")</f>
        <v>Basal cell carcinoma</v>
      </c>
    </row>
    <row r="927" spans="1:32" x14ac:dyDescent="0.25">
      <c r="A927" t="s">
        <v>1002</v>
      </c>
      <c r="B927">
        <v>55</v>
      </c>
      <c r="C927" t="s">
        <v>51</v>
      </c>
      <c r="D927" t="s">
        <v>32</v>
      </c>
      <c r="E927" t="s">
        <v>34</v>
      </c>
      <c r="F927" t="s">
        <v>34</v>
      </c>
      <c r="G927" t="s">
        <v>34</v>
      </c>
      <c r="H927" t="s">
        <v>33</v>
      </c>
      <c r="I927" t="s">
        <v>33</v>
      </c>
      <c r="J927" t="s">
        <v>34</v>
      </c>
      <c r="K927" t="s">
        <v>34</v>
      </c>
      <c r="L927" t="s">
        <v>52</v>
      </c>
      <c r="M927" t="s">
        <v>52</v>
      </c>
      <c r="N927">
        <v>1306</v>
      </c>
      <c r="O927">
        <v>2</v>
      </c>
      <c r="P927" t="s">
        <v>63</v>
      </c>
      <c r="Q927">
        <v>10</v>
      </c>
      <c r="R927">
        <v>7</v>
      </c>
      <c r="S927">
        <v>8.5</v>
      </c>
      <c r="T927" t="s">
        <v>37</v>
      </c>
      <c r="U927" t="s">
        <v>34</v>
      </c>
      <c r="V927" t="s">
        <v>33</v>
      </c>
      <c r="W927" t="s">
        <v>33</v>
      </c>
      <c r="X927" t="s">
        <v>33</v>
      </c>
      <c r="Y927" t="s">
        <v>33</v>
      </c>
      <c r="Z927" t="s">
        <v>34</v>
      </c>
      <c r="AA927" t="s">
        <v>34</v>
      </c>
      <c r="AB927" t="s">
        <v>224</v>
      </c>
      <c r="AC927">
        <v>1</v>
      </c>
      <c r="AD927">
        <v>8.5</v>
      </c>
      <c r="AE927" t="s">
        <v>56</v>
      </c>
      <c r="AF927" t="str">
        <f>_xlfn.XLOOKUP(DermAI_Data[[#This Row],[diagnostic]],Diagnosis_lookup!$A$2:$A$7,Diagnosis_lookup!$B$2:$B$7,"Not Found")</f>
        <v>Squamous cell carcinoma</v>
      </c>
    </row>
    <row r="928" spans="1:32" x14ac:dyDescent="0.25">
      <c r="A928" t="s">
        <v>1003</v>
      </c>
      <c r="B928">
        <v>66</v>
      </c>
      <c r="C928" t="s">
        <v>41</v>
      </c>
      <c r="D928" t="s">
        <v>79</v>
      </c>
      <c r="E928" t="s">
        <v>33</v>
      </c>
      <c r="F928" t="s">
        <v>33</v>
      </c>
      <c r="G928" t="s">
        <v>33</v>
      </c>
      <c r="H928" t="s">
        <v>33</v>
      </c>
      <c r="I928" t="s">
        <v>34</v>
      </c>
      <c r="J928" t="s">
        <v>33</v>
      </c>
      <c r="K928" t="s">
        <v>33</v>
      </c>
      <c r="L928" t="s">
        <v>52</v>
      </c>
      <c r="M928" t="s">
        <v>52</v>
      </c>
      <c r="N928">
        <v>1053</v>
      </c>
      <c r="O928">
        <v>2</v>
      </c>
      <c r="P928" t="s">
        <v>63</v>
      </c>
      <c r="Q928">
        <v>11</v>
      </c>
      <c r="R928">
        <v>10</v>
      </c>
      <c r="S928">
        <v>10.5</v>
      </c>
      <c r="T928" t="s">
        <v>54</v>
      </c>
      <c r="U928" t="s">
        <v>34</v>
      </c>
      <c r="V928" t="s">
        <v>33</v>
      </c>
      <c r="W928" t="s">
        <v>34</v>
      </c>
      <c r="X928" t="s">
        <v>33</v>
      </c>
      <c r="Y928" t="s">
        <v>33</v>
      </c>
      <c r="Z928" t="s">
        <v>34</v>
      </c>
      <c r="AA928" t="s">
        <v>34</v>
      </c>
      <c r="AB928" t="s">
        <v>48</v>
      </c>
      <c r="AC928">
        <v>0</v>
      </c>
      <c r="AD928">
        <v>10.5</v>
      </c>
      <c r="AE928" t="s">
        <v>39</v>
      </c>
      <c r="AF928" t="str">
        <f>_xlfn.XLOOKUP(DermAI_Data[[#This Row],[diagnostic]],Diagnosis_lookup!$A$2:$A$7,Diagnosis_lookup!$B$2:$B$7,"Not Found")</f>
        <v>Actinic keratosis</v>
      </c>
    </row>
    <row r="929" spans="1:32" x14ac:dyDescent="0.25">
      <c r="A929" t="s">
        <v>1004</v>
      </c>
      <c r="B929">
        <v>58</v>
      </c>
      <c r="C929" t="s">
        <v>51</v>
      </c>
      <c r="D929" t="s">
        <v>79</v>
      </c>
      <c r="E929" t="s">
        <v>33</v>
      </c>
      <c r="F929" t="s">
        <v>33</v>
      </c>
      <c r="G929" t="s">
        <v>33</v>
      </c>
      <c r="H929" t="s">
        <v>34</v>
      </c>
      <c r="I929" t="s">
        <v>34</v>
      </c>
      <c r="J929" t="s">
        <v>34</v>
      </c>
      <c r="K929" t="s">
        <v>34</v>
      </c>
      <c r="L929" t="s">
        <v>376</v>
      </c>
      <c r="M929" t="s">
        <v>537</v>
      </c>
      <c r="N929">
        <v>1309</v>
      </c>
      <c r="O929">
        <v>3</v>
      </c>
      <c r="P929" t="s">
        <v>68</v>
      </c>
      <c r="Q929">
        <v>17</v>
      </c>
      <c r="R929">
        <v>14</v>
      </c>
      <c r="S929">
        <v>15.5</v>
      </c>
      <c r="T929" t="s">
        <v>54</v>
      </c>
      <c r="U929" t="s">
        <v>34</v>
      </c>
      <c r="V929" t="s">
        <v>34</v>
      </c>
      <c r="W929" t="s">
        <v>34</v>
      </c>
      <c r="X929" t="s">
        <v>34</v>
      </c>
      <c r="Y929" t="s">
        <v>34</v>
      </c>
      <c r="Z929" t="s">
        <v>34</v>
      </c>
      <c r="AA929" t="s">
        <v>34</v>
      </c>
      <c r="AB929" t="s">
        <v>55</v>
      </c>
      <c r="AC929">
        <v>1</v>
      </c>
      <c r="AD929">
        <v>15.5</v>
      </c>
      <c r="AE929" t="s">
        <v>56</v>
      </c>
      <c r="AF929" t="str">
        <f>_xlfn.XLOOKUP(DermAI_Data[[#This Row],[diagnostic]],Diagnosis_lookup!$A$2:$A$7,Diagnosis_lookup!$B$2:$B$7,"Not Found")</f>
        <v>Basal cell carcinoma</v>
      </c>
    </row>
    <row r="930" spans="1:32" x14ac:dyDescent="0.25">
      <c r="A930" t="s">
        <v>1005</v>
      </c>
      <c r="B930">
        <v>56</v>
      </c>
      <c r="C930" t="s">
        <v>51</v>
      </c>
      <c r="D930" t="s">
        <v>32</v>
      </c>
      <c r="E930" t="s">
        <v>33</v>
      </c>
      <c r="F930" t="s">
        <v>34</v>
      </c>
      <c r="G930" t="s">
        <v>34</v>
      </c>
      <c r="H930" t="s">
        <v>33</v>
      </c>
      <c r="I930" t="s">
        <v>33</v>
      </c>
      <c r="J930" t="s">
        <v>33</v>
      </c>
      <c r="K930" t="s">
        <v>34</v>
      </c>
      <c r="L930" t="s">
        <v>35</v>
      </c>
      <c r="M930" t="s">
        <v>52</v>
      </c>
      <c r="N930">
        <v>1311</v>
      </c>
      <c r="O930">
        <v>1</v>
      </c>
      <c r="P930" t="s">
        <v>47</v>
      </c>
      <c r="Q930">
        <v>20</v>
      </c>
      <c r="R930">
        <v>15</v>
      </c>
      <c r="S930">
        <v>17.5</v>
      </c>
      <c r="T930" t="s">
        <v>54</v>
      </c>
      <c r="U930" t="s">
        <v>33</v>
      </c>
      <c r="V930" t="s">
        <v>33</v>
      </c>
      <c r="W930" t="s">
        <v>33</v>
      </c>
      <c r="X930" t="s">
        <v>34</v>
      </c>
      <c r="Y930" t="s">
        <v>33</v>
      </c>
      <c r="Z930" t="s">
        <v>34</v>
      </c>
      <c r="AA930" t="s">
        <v>34</v>
      </c>
      <c r="AB930" t="s">
        <v>55</v>
      </c>
      <c r="AC930">
        <v>1</v>
      </c>
      <c r="AD930">
        <v>17.5</v>
      </c>
      <c r="AE930" t="s">
        <v>56</v>
      </c>
      <c r="AF930" t="str">
        <f>_xlfn.XLOOKUP(DermAI_Data[[#This Row],[diagnostic]],Diagnosis_lookup!$A$2:$A$7,Diagnosis_lookup!$B$2:$B$7,"Not Found")</f>
        <v>Basal cell carcinoma</v>
      </c>
    </row>
    <row r="931" spans="1:32" x14ac:dyDescent="0.25">
      <c r="A931" t="s">
        <v>1006</v>
      </c>
      <c r="B931">
        <v>71</v>
      </c>
      <c r="C931" t="s">
        <v>41</v>
      </c>
      <c r="D931" t="s">
        <v>79</v>
      </c>
      <c r="E931" t="s">
        <v>33</v>
      </c>
      <c r="F931" t="s">
        <v>33</v>
      </c>
      <c r="G931" t="s">
        <v>34</v>
      </c>
      <c r="H931" t="s">
        <v>34</v>
      </c>
      <c r="I931" t="s">
        <v>33</v>
      </c>
      <c r="J931" t="s">
        <v>34</v>
      </c>
      <c r="K931" t="s">
        <v>34</v>
      </c>
      <c r="L931" t="s">
        <v>52</v>
      </c>
      <c r="M931" t="s">
        <v>52</v>
      </c>
      <c r="N931">
        <v>1308</v>
      </c>
      <c r="O931">
        <v>3</v>
      </c>
      <c r="P931" t="s">
        <v>36</v>
      </c>
      <c r="Q931">
        <v>9</v>
      </c>
      <c r="R931">
        <v>6</v>
      </c>
      <c r="S931">
        <v>7.5</v>
      </c>
      <c r="T931" t="s">
        <v>37</v>
      </c>
      <c r="U931" t="s">
        <v>34</v>
      </c>
      <c r="V931" t="s">
        <v>34</v>
      </c>
      <c r="W931" t="s">
        <v>34</v>
      </c>
      <c r="X931" t="s">
        <v>34</v>
      </c>
      <c r="Y931" t="s">
        <v>33</v>
      </c>
      <c r="Z931" t="s">
        <v>34</v>
      </c>
      <c r="AA931" t="s">
        <v>34</v>
      </c>
      <c r="AB931" t="s">
        <v>55</v>
      </c>
      <c r="AC931">
        <v>1</v>
      </c>
      <c r="AD931">
        <v>7.5</v>
      </c>
      <c r="AE931" t="s">
        <v>56</v>
      </c>
      <c r="AF931" t="str">
        <f>_xlfn.XLOOKUP(DermAI_Data[[#This Row],[diagnostic]],Diagnosis_lookup!$A$2:$A$7,Diagnosis_lookup!$B$2:$B$7,"Not Found")</f>
        <v>Basal cell carcinoma</v>
      </c>
    </row>
    <row r="932" spans="1:32" x14ac:dyDescent="0.25">
      <c r="A932" t="s">
        <v>1007</v>
      </c>
      <c r="B932">
        <v>64</v>
      </c>
      <c r="C932" t="s">
        <v>41</v>
      </c>
      <c r="D932" t="s">
        <v>79</v>
      </c>
      <c r="E932" t="s">
        <v>33</v>
      </c>
      <c r="F932" t="s">
        <v>33</v>
      </c>
      <c r="G932" t="s">
        <v>34</v>
      </c>
      <c r="H932" t="s">
        <v>34</v>
      </c>
      <c r="I932" t="s">
        <v>34</v>
      </c>
      <c r="J932" t="s">
        <v>34</v>
      </c>
      <c r="K932" t="s">
        <v>34</v>
      </c>
      <c r="L932" t="s">
        <v>1008</v>
      </c>
      <c r="M932" t="s">
        <v>537</v>
      </c>
      <c r="N932">
        <v>1313</v>
      </c>
      <c r="O932">
        <v>2</v>
      </c>
      <c r="P932" t="s">
        <v>47</v>
      </c>
      <c r="Q932">
        <v>16</v>
      </c>
      <c r="R932">
        <v>8</v>
      </c>
      <c r="S932">
        <v>12</v>
      </c>
      <c r="T932" t="s">
        <v>54</v>
      </c>
      <c r="U932" t="s">
        <v>34</v>
      </c>
      <c r="V932" t="s">
        <v>34</v>
      </c>
      <c r="W932" t="s">
        <v>33</v>
      </c>
      <c r="X932" t="s">
        <v>34</v>
      </c>
      <c r="Y932" t="s">
        <v>33</v>
      </c>
      <c r="Z932" t="s">
        <v>33</v>
      </c>
      <c r="AA932" t="s">
        <v>34</v>
      </c>
      <c r="AB932" t="s">
        <v>48</v>
      </c>
      <c r="AC932">
        <v>0</v>
      </c>
      <c r="AD932">
        <v>12</v>
      </c>
      <c r="AE932" t="s">
        <v>39</v>
      </c>
      <c r="AF932" t="str">
        <f>_xlfn.XLOOKUP(DermAI_Data[[#This Row],[diagnostic]],Diagnosis_lookup!$A$2:$A$7,Diagnosis_lookup!$B$2:$B$7,"Not Found")</f>
        <v>Actinic keratosis</v>
      </c>
    </row>
    <row r="933" spans="1:32" x14ac:dyDescent="0.25">
      <c r="A933" t="s">
        <v>1009</v>
      </c>
      <c r="B933">
        <v>82</v>
      </c>
      <c r="C933" t="s">
        <v>41</v>
      </c>
      <c r="D933" t="s">
        <v>79</v>
      </c>
      <c r="E933" t="s">
        <v>33</v>
      </c>
      <c r="F933" t="s">
        <v>33</v>
      </c>
      <c r="G933" t="s">
        <v>33</v>
      </c>
      <c r="H933" t="s">
        <v>33</v>
      </c>
      <c r="I933" t="s">
        <v>33</v>
      </c>
      <c r="J933" t="s">
        <v>34</v>
      </c>
      <c r="K933" t="s">
        <v>34</v>
      </c>
      <c r="L933" t="s">
        <v>35</v>
      </c>
      <c r="M933" t="s">
        <v>35</v>
      </c>
      <c r="N933">
        <v>1150</v>
      </c>
      <c r="O933">
        <v>2</v>
      </c>
      <c r="P933" t="s">
        <v>47</v>
      </c>
      <c r="Q933">
        <v>9</v>
      </c>
      <c r="R933">
        <v>7</v>
      </c>
      <c r="S933">
        <v>8</v>
      </c>
      <c r="T933" t="s">
        <v>37</v>
      </c>
      <c r="U933" t="s">
        <v>34</v>
      </c>
      <c r="V933" t="s">
        <v>33</v>
      </c>
      <c r="W933" t="s">
        <v>33</v>
      </c>
      <c r="X933" t="s">
        <v>33</v>
      </c>
      <c r="Y933" t="s">
        <v>34</v>
      </c>
      <c r="Z933" t="s">
        <v>33</v>
      </c>
      <c r="AA933" t="s">
        <v>33</v>
      </c>
      <c r="AB933" t="s">
        <v>48</v>
      </c>
      <c r="AC933">
        <v>0</v>
      </c>
      <c r="AD933">
        <v>8</v>
      </c>
      <c r="AE933" t="s">
        <v>39</v>
      </c>
      <c r="AF933" t="str">
        <f>_xlfn.XLOOKUP(DermAI_Data[[#This Row],[diagnostic]],Diagnosis_lookup!$A$2:$A$7,Diagnosis_lookup!$B$2:$B$7,"Not Found")</f>
        <v>Actinic keratosis</v>
      </c>
    </row>
    <row r="934" spans="1:32" x14ac:dyDescent="0.25">
      <c r="A934" t="s">
        <v>1010</v>
      </c>
      <c r="B934">
        <v>76</v>
      </c>
      <c r="C934" t="s">
        <v>41</v>
      </c>
      <c r="D934" t="s">
        <v>32</v>
      </c>
      <c r="E934" t="s">
        <v>33</v>
      </c>
      <c r="F934" t="s">
        <v>33</v>
      </c>
      <c r="G934" t="s">
        <v>33</v>
      </c>
      <c r="H934" t="s">
        <v>33</v>
      </c>
      <c r="I934" t="s">
        <v>33</v>
      </c>
      <c r="J934" t="s">
        <v>34</v>
      </c>
      <c r="K934" t="s">
        <v>34</v>
      </c>
      <c r="L934" t="s">
        <v>52</v>
      </c>
      <c r="M934" t="s">
        <v>52</v>
      </c>
      <c r="N934">
        <v>1320</v>
      </c>
      <c r="O934">
        <v>1</v>
      </c>
      <c r="P934" t="s">
        <v>36</v>
      </c>
      <c r="Q934">
        <v>6</v>
      </c>
      <c r="R934">
        <v>4</v>
      </c>
      <c r="S934">
        <v>5</v>
      </c>
      <c r="T934" t="s">
        <v>37</v>
      </c>
      <c r="U934" t="s">
        <v>34</v>
      </c>
      <c r="V934" t="s">
        <v>34</v>
      </c>
      <c r="W934" t="s">
        <v>33</v>
      </c>
      <c r="X934" t="s">
        <v>33</v>
      </c>
      <c r="Y934" t="s">
        <v>33</v>
      </c>
      <c r="Z934" t="s">
        <v>34</v>
      </c>
      <c r="AA934" t="s">
        <v>34</v>
      </c>
      <c r="AB934" t="s">
        <v>55</v>
      </c>
      <c r="AC934">
        <v>1</v>
      </c>
      <c r="AD934">
        <v>5</v>
      </c>
      <c r="AE934" t="s">
        <v>56</v>
      </c>
      <c r="AF934" t="str">
        <f>_xlfn.XLOOKUP(DermAI_Data[[#This Row],[diagnostic]],Diagnosis_lookup!$A$2:$A$7,Diagnosis_lookup!$B$2:$B$7,"Not Found")</f>
        <v>Basal cell carcinoma</v>
      </c>
    </row>
    <row r="935" spans="1:32" x14ac:dyDescent="0.25">
      <c r="A935" t="s">
        <v>1011</v>
      </c>
      <c r="B935">
        <v>67</v>
      </c>
      <c r="C935" t="s">
        <v>41</v>
      </c>
      <c r="D935" t="s">
        <v>32</v>
      </c>
      <c r="E935" t="s">
        <v>33</v>
      </c>
      <c r="F935" t="s">
        <v>34</v>
      </c>
      <c r="G935" t="s">
        <v>34</v>
      </c>
      <c r="H935" t="s">
        <v>33</v>
      </c>
      <c r="I935" t="s">
        <v>33</v>
      </c>
      <c r="J935" t="s">
        <v>33</v>
      </c>
      <c r="K935" t="s">
        <v>33</v>
      </c>
      <c r="L935" t="s">
        <v>105</v>
      </c>
      <c r="M935" t="s">
        <v>105</v>
      </c>
      <c r="N935">
        <v>107</v>
      </c>
      <c r="O935">
        <v>2</v>
      </c>
      <c r="P935" t="s">
        <v>145</v>
      </c>
      <c r="Q935">
        <v>9</v>
      </c>
      <c r="R935">
        <v>7</v>
      </c>
      <c r="S935">
        <v>8</v>
      </c>
      <c r="T935" t="s">
        <v>37</v>
      </c>
      <c r="U935" t="s">
        <v>33</v>
      </c>
      <c r="V935" t="s">
        <v>34</v>
      </c>
      <c r="W935" t="s">
        <v>33</v>
      </c>
      <c r="X935" t="s">
        <v>34</v>
      </c>
      <c r="Y935" t="s">
        <v>33</v>
      </c>
      <c r="Z935" t="s">
        <v>33</v>
      </c>
      <c r="AA935" t="s">
        <v>34</v>
      </c>
      <c r="AB935" t="s">
        <v>106</v>
      </c>
      <c r="AC935">
        <v>1</v>
      </c>
      <c r="AD935">
        <v>8</v>
      </c>
      <c r="AE935" t="s">
        <v>56</v>
      </c>
      <c r="AF935" t="str">
        <f>_xlfn.XLOOKUP(DermAI_Data[[#This Row],[diagnostic]],Diagnosis_lookup!$A$2:$A$7,Diagnosis_lookup!$B$2:$B$7,"Not Found")</f>
        <v>Melanoma</v>
      </c>
    </row>
    <row r="936" spans="1:32" x14ac:dyDescent="0.25">
      <c r="A936" t="s">
        <v>1012</v>
      </c>
      <c r="B936">
        <v>69</v>
      </c>
      <c r="C936" t="s">
        <v>41</v>
      </c>
      <c r="D936" t="s">
        <v>32</v>
      </c>
      <c r="E936" t="s">
        <v>33</v>
      </c>
      <c r="F936" t="s">
        <v>34</v>
      </c>
      <c r="G936" t="s">
        <v>33</v>
      </c>
      <c r="H936" t="s">
        <v>34</v>
      </c>
      <c r="I936" t="s">
        <v>33</v>
      </c>
      <c r="J936" t="s">
        <v>34</v>
      </c>
      <c r="K936" t="s">
        <v>34</v>
      </c>
      <c r="L936" t="s">
        <v>35</v>
      </c>
      <c r="M936" t="s">
        <v>35</v>
      </c>
      <c r="N936">
        <v>4056</v>
      </c>
      <c r="O936">
        <v>2</v>
      </c>
      <c r="P936" t="s">
        <v>36</v>
      </c>
      <c r="Q936">
        <v>10</v>
      </c>
      <c r="R936">
        <v>5</v>
      </c>
      <c r="S936">
        <v>7.5</v>
      </c>
      <c r="T936" t="s">
        <v>37</v>
      </c>
      <c r="U936" t="s">
        <v>33</v>
      </c>
      <c r="V936" t="s">
        <v>33</v>
      </c>
      <c r="W936" t="s">
        <v>33</v>
      </c>
      <c r="X936" t="s">
        <v>33</v>
      </c>
      <c r="Y936" t="s">
        <v>33</v>
      </c>
      <c r="Z936" t="s">
        <v>34</v>
      </c>
      <c r="AA936" t="s">
        <v>33</v>
      </c>
      <c r="AB936" t="s">
        <v>45</v>
      </c>
      <c r="AC936">
        <v>0</v>
      </c>
      <c r="AD936">
        <v>7.5</v>
      </c>
      <c r="AE936" t="s">
        <v>39</v>
      </c>
      <c r="AF936" t="str">
        <f>_xlfn.XLOOKUP(DermAI_Data[[#This Row],[diagnostic]],Diagnosis_lookup!$A$2:$A$7,Diagnosis_lookup!$B$2:$B$7,"Not Found")</f>
        <v>Seborreic keratosis</v>
      </c>
    </row>
    <row r="937" spans="1:32" x14ac:dyDescent="0.25">
      <c r="A937" t="s">
        <v>1013</v>
      </c>
      <c r="B937">
        <v>67</v>
      </c>
      <c r="C937" t="s">
        <v>41</v>
      </c>
      <c r="D937" t="s">
        <v>79</v>
      </c>
      <c r="E937" t="s">
        <v>33</v>
      </c>
      <c r="F937" t="s">
        <v>34</v>
      </c>
      <c r="G937" t="s">
        <v>33</v>
      </c>
      <c r="H937" t="s">
        <v>34</v>
      </c>
      <c r="I937" t="s">
        <v>33</v>
      </c>
      <c r="J937" t="s">
        <v>33</v>
      </c>
      <c r="K937" t="s">
        <v>33</v>
      </c>
      <c r="L937" t="s">
        <v>52</v>
      </c>
      <c r="M937" t="s">
        <v>52</v>
      </c>
      <c r="N937">
        <v>1329</v>
      </c>
      <c r="O937">
        <v>1</v>
      </c>
      <c r="P937" t="s">
        <v>47</v>
      </c>
      <c r="Q937">
        <v>6</v>
      </c>
      <c r="R937">
        <v>6</v>
      </c>
      <c r="S937">
        <v>6</v>
      </c>
      <c r="T937" t="s">
        <v>37</v>
      </c>
      <c r="U937" t="s">
        <v>33</v>
      </c>
      <c r="V937" t="s">
        <v>34</v>
      </c>
      <c r="W937" t="s">
        <v>33</v>
      </c>
      <c r="X937" t="s">
        <v>33</v>
      </c>
      <c r="Y937" t="s">
        <v>33</v>
      </c>
      <c r="Z937" t="s">
        <v>34</v>
      </c>
      <c r="AA937" t="s">
        <v>34</v>
      </c>
      <c r="AB937" t="s">
        <v>55</v>
      </c>
      <c r="AC937">
        <v>1</v>
      </c>
      <c r="AD937">
        <v>6</v>
      </c>
      <c r="AE937" t="s">
        <v>56</v>
      </c>
      <c r="AF937" t="str">
        <f>_xlfn.XLOOKUP(DermAI_Data[[#This Row],[diagnostic]],Diagnosis_lookup!$A$2:$A$7,Diagnosis_lookup!$B$2:$B$7,"Not Found")</f>
        <v>Basal cell carcinoma</v>
      </c>
    </row>
    <row r="938" spans="1:32" x14ac:dyDescent="0.25">
      <c r="A938" t="s">
        <v>1014</v>
      </c>
      <c r="B938">
        <v>82</v>
      </c>
      <c r="C938" t="s">
        <v>41</v>
      </c>
      <c r="D938" t="s">
        <v>32</v>
      </c>
      <c r="E938" t="s">
        <v>33</v>
      </c>
      <c r="F938" t="s">
        <v>33</v>
      </c>
      <c r="G938" t="s">
        <v>33</v>
      </c>
      <c r="H938" t="s">
        <v>33</v>
      </c>
      <c r="I938" t="s">
        <v>33</v>
      </c>
      <c r="J938" t="s">
        <v>34</v>
      </c>
      <c r="K938" t="s">
        <v>34</v>
      </c>
      <c r="L938" t="s">
        <v>35</v>
      </c>
      <c r="M938" t="s">
        <v>35</v>
      </c>
      <c r="N938">
        <v>1323</v>
      </c>
      <c r="O938">
        <v>2</v>
      </c>
      <c r="P938" t="s">
        <v>47</v>
      </c>
      <c r="Q938">
        <v>6</v>
      </c>
      <c r="R938">
        <v>6</v>
      </c>
      <c r="S938">
        <v>6</v>
      </c>
      <c r="T938" t="s">
        <v>37</v>
      </c>
      <c r="U938" t="s">
        <v>34</v>
      </c>
      <c r="V938" t="s">
        <v>33</v>
      </c>
      <c r="W938" t="s">
        <v>33</v>
      </c>
      <c r="X938" t="s">
        <v>33</v>
      </c>
      <c r="Y938" t="s">
        <v>33</v>
      </c>
      <c r="Z938" t="s">
        <v>33</v>
      </c>
      <c r="AA938" t="s">
        <v>34</v>
      </c>
      <c r="AB938" t="s">
        <v>48</v>
      </c>
      <c r="AC938">
        <v>0</v>
      </c>
      <c r="AD938">
        <v>6</v>
      </c>
      <c r="AE938" t="s">
        <v>39</v>
      </c>
      <c r="AF938" t="str">
        <f>_xlfn.XLOOKUP(DermAI_Data[[#This Row],[diagnostic]],Diagnosis_lookup!$A$2:$A$7,Diagnosis_lookup!$B$2:$B$7,"Not Found")</f>
        <v>Actinic keratosis</v>
      </c>
    </row>
    <row r="939" spans="1:32" x14ac:dyDescent="0.25">
      <c r="A939" t="s">
        <v>1015</v>
      </c>
      <c r="B939">
        <v>58</v>
      </c>
      <c r="C939" t="s">
        <v>51</v>
      </c>
      <c r="D939" t="s">
        <v>79</v>
      </c>
      <c r="E939" t="s">
        <v>33</v>
      </c>
      <c r="F939" t="s">
        <v>34</v>
      </c>
      <c r="G939" t="s">
        <v>34</v>
      </c>
      <c r="H939" t="s">
        <v>34</v>
      </c>
      <c r="I939" t="s">
        <v>34</v>
      </c>
      <c r="J939" t="s">
        <v>34</v>
      </c>
      <c r="K939" t="s">
        <v>34</v>
      </c>
      <c r="L939" t="s">
        <v>52</v>
      </c>
      <c r="M939" t="s">
        <v>52</v>
      </c>
      <c r="N939">
        <v>4015</v>
      </c>
      <c r="O939">
        <v>1</v>
      </c>
      <c r="P939" t="s">
        <v>47</v>
      </c>
      <c r="Q939">
        <v>9</v>
      </c>
      <c r="R939">
        <v>7</v>
      </c>
      <c r="S939">
        <v>8</v>
      </c>
      <c r="T939" t="s">
        <v>37</v>
      </c>
      <c r="U939" t="s">
        <v>33</v>
      </c>
      <c r="V939" t="s">
        <v>34</v>
      </c>
      <c r="W939" t="s">
        <v>33</v>
      </c>
      <c r="X939" t="s">
        <v>33</v>
      </c>
      <c r="Y939" t="s">
        <v>33</v>
      </c>
      <c r="Z939" t="s">
        <v>33</v>
      </c>
      <c r="AA939" t="s">
        <v>33</v>
      </c>
      <c r="AB939" t="s">
        <v>48</v>
      </c>
      <c r="AC939">
        <v>0</v>
      </c>
      <c r="AD939">
        <v>8</v>
      </c>
      <c r="AE939" t="s">
        <v>39</v>
      </c>
      <c r="AF939" t="str">
        <f>_xlfn.XLOOKUP(DermAI_Data[[#This Row],[diagnostic]],Diagnosis_lookup!$A$2:$A$7,Diagnosis_lookup!$B$2:$B$7,"Not Found")</f>
        <v>Actinic keratosis</v>
      </c>
    </row>
    <row r="940" spans="1:32" x14ac:dyDescent="0.25">
      <c r="A940" t="s">
        <v>1016</v>
      </c>
      <c r="B940">
        <v>55</v>
      </c>
      <c r="C940" t="s">
        <v>51</v>
      </c>
      <c r="D940" t="s">
        <v>79</v>
      </c>
      <c r="E940" t="s">
        <v>33</v>
      </c>
      <c r="F940" t="s">
        <v>33</v>
      </c>
      <c r="G940" t="s">
        <v>34</v>
      </c>
      <c r="H940" t="s">
        <v>33</v>
      </c>
      <c r="I940" t="s">
        <v>34</v>
      </c>
      <c r="J940" t="s">
        <v>34</v>
      </c>
      <c r="K940" t="s">
        <v>34</v>
      </c>
      <c r="L940" t="s">
        <v>537</v>
      </c>
      <c r="M940" t="s">
        <v>537</v>
      </c>
      <c r="N940">
        <v>1327</v>
      </c>
      <c r="O940">
        <v>5</v>
      </c>
      <c r="P940" t="s">
        <v>68</v>
      </c>
      <c r="Q940">
        <v>1</v>
      </c>
      <c r="R940">
        <v>1</v>
      </c>
      <c r="S940">
        <v>1</v>
      </c>
      <c r="T940" t="s">
        <v>44</v>
      </c>
      <c r="U940" t="s">
        <v>33</v>
      </c>
      <c r="V940" t="s">
        <v>33</v>
      </c>
      <c r="W940" t="s">
        <v>33</v>
      </c>
      <c r="X940" t="s">
        <v>33</v>
      </c>
      <c r="Y940" t="s">
        <v>33</v>
      </c>
      <c r="Z940" t="s">
        <v>34</v>
      </c>
      <c r="AA940" t="s">
        <v>34</v>
      </c>
      <c r="AB940" t="s">
        <v>48</v>
      </c>
      <c r="AC940">
        <v>0</v>
      </c>
      <c r="AD940">
        <v>1</v>
      </c>
      <c r="AE940" t="s">
        <v>39</v>
      </c>
      <c r="AF940" t="str">
        <f>_xlfn.XLOOKUP(DermAI_Data[[#This Row],[diagnostic]],Diagnosis_lookup!$A$2:$A$7,Diagnosis_lookup!$B$2:$B$7,"Not Found")</f>
        <v>Actinic keratosis</v>
      </c>
    </row>
    <row r="941" spans="1:32" x14ac:dyDescent="0.25">
      <c r="A941" t="s">
        <v>1017</v>
      </c>
      <c r="B941">
        <v>57</v>
      </c>
      <c r="C941" t="s">
        <v>51</v>
      </c>
      <c r="D941" t="s">
        <v>79</v>
      </c>
      <c r="E941" t="s">
        <v>33</v>
      </c>
      <c r="F941" t="s">
        <v>33</v>
      </c>
      <c r="G941" t="s">
        <v>34</v>
      </c>
      <c r="H941" t="s">
        <v>34</v>
      </c>
      <c r="I941" t="s">
        <v>34</v>
      </c>
      <c r="J941" t="s">
        <v>34</v>
      </c>
      <c r="K941" t="s">
        <v>34</v>
      </c>
      <c r="L941" t="s">
        <v>35</v>
      </c>
      <c r="M941" t="s">
        <v>35</v>
      </c>
      <c r="N941">
        <v>108</v>
      </c>
      <c r="O941">
        <v>3</v>
      </c>
      <c r="P941" t="s">
        <v>66</v>
      </c>
      <c r="Q941">
        <v>15</v>
      </c>
      <c r="R941">
        <v>13</v>
      </c>
      <c r="S941">
        <v>14</v>
      </c>
      <c r="T941" t="s">
        <v>54</v>
      </c>
      <c r="U941" t="s">
        <v>34</v>
      </c>
      <c r="V941" t="s">
        <v>33</v>
      </c>
      <c r="W941" t="s">
        <v>33</v>
      </c>
      <c r="X941" t="s">
        <v>33</v>
      </c>
      <c r="Y941" t="s">
        <v>33</v>
      </c>
      <c r="Z941" t="s">
        <v>33</v>
      </c>
      <c r="AA941" t="s">
        <v>34</v>
      </c>
      <c r="AB941" t="s">
        <v>48</v>
      </c>
      <c r="AC941">
        <v>0</v>
      </c>
      <c r="AD941">
        <v>14</v>
      </c>
      <c r="AE941" t="s">
        <v>39</v>
      </c>
      <c r="AF941" t="str">
        <f>_xlfn.XLOOKUP(DermAI_Data[[#This Row],[diagnostic]],Diagnosis_lookup!$A$2:$A$7,Diagnosis_lookup!$B$2:$B$7,"Not Found")</f>
        <v>Actinic keratosis</v>
      </c>
    </row>
    <row r="942" spans="1:32" x14ac:dyDescent="0.25">
      <c r="A942" t="s">
        <v>1018</v>
      </c>
      <c r="B942">
        <v>50</v>
      </c>
      <c r="C942" t="s">
        <v>51</v>
      </c>
      <c r="D942" t="s">
        <v>32</v>
      </c>
      <c r="E942" t="s">
        <v>33</v>
      </c>
      <c r="F942" t="s">
        <v>33</v>
      </c>
      <c r="G942" t="s">
        <v>33</v>
      </c>
      <c r="H942" t="s">
        <v>34</v>
      </c>
      <c r="I942" t="s">
        <v>33</v>
      </c>
      <c r="J942" t="s">
        <v>34</v>
      </c>
      <c r="K942" t="s">
        <v>33</v>
      </c>
      <c r="L942" t="s">
        <v>52</v>
      </c>
      <c r="M942" t="s">
        <v>52</v>
      </c>
      <c r="N942">
        <v>4067</v>
      </c>
      <c r="O942">
        <v>2</v>
      </c>
      <c r="P942" t="s">
        <v>81</v>
      </c>
      <c r="Q942">
        <v>23</v>
      </c>
      <c r="R942">
        <v>21</v>
      </c>
      <c r="S942">
        <v>22</v>
      </c>
      <c r="T942" t="s">
        <v>54</v>
      </c>
      <c r="U942" t="s">
        <v>34</v>
      </c>
      <c r="V942" t="s">
        <v>33</v>
      </c>
      <c r="W942" t="s">
        <v>33</v>
      </c>
      <c r="X942" t="s">
        <v>33</v>
      </c>
      <c r="Y942" t="s">
        <v>33</v>
      </c>
      <c r="Z942" t="s">
        <v>34</v>
      </c>
      <c r="AA942" t="s">
        <v>33</v>
      </c>
      <c r="AB942" t="s">
        <v>48</v>
      </c>
      <c r="AC942">
        <v>0</v>
      </c>
      <c r="AD942">
        <v>22</v>
      </c>
      <c r="AE942" t="s">
        <v>39</v>
      </c>
      <c r="AF942" t="str">
        <f>_xlfn.XLOOKUP(DermAI_Data[[#This Row],[diagnostic]],Diagnosis_lookup!$A$2:$A$7,Diagnosis_lookup!$B$2:$B$7,"Not Found")</f>
        <v>Actinic keratosis</v>
      </c>
    </row>
    <row r="943" spans="1:32" x14ac:dyDescent="0.25">
      <c r="A943" t="s">
        <v>1019</v>
      </c>
      <c r="B943">
        <v>67</v>
      </c>
      <c r="C943" t="s">
        <v>41</v>
      </c>
      <c r="D943" t="s">
        <v>32</v>
      </c>
      <c r="E943" t="s">
        <v>34</v>
      </c>
      <c r="F943" t="s">
        <v>33</v>
      </c>
      <c r="G943" t="s">
        <v>34</v>
      </c>
      <c r="H943" t="s">
        <v>34</v>
      </c>
      <c r="I943" t="s">
        <v>34</v>
      </c>
      <c r="J943" t="s">
        <v>34</v>
      </c>
      <c r="K943" t="s">
        <v>34</v>
      </c>
      <c r="L943" t="s">
        <v>52</v>
      </c>
      <c r="M943" t="s">
        <v>52</v>
      </c>
      <c r="N943">
        <v>1337</v>
      </c>
      <c r="O943">
        <v>3</v>
      </c>
      <c r="P943" t="s">
        <v>43</v>
      </c>
      <c r="Q943">
        <v>15</v>
      </c>
      <c r="R943">
        <v>11</v>
      </c>
      <c r="S943">
        <v>13</v>
      </c>
      <c r="T943" t="s">
        <v>54</v>
      </c>
      <c r="U943" t="s">
        <v>34</v>
      </c>
      <c r="V943" t="s">
        <v>34</v>
      </c>
      <c r="W943" t="s">
        <v>33</v>
      </c>
      <c r="X943" t="s">
        <v>34</v>
      </c>
      <c r="Y943" t="s">
        <v>33</v>
      </c>
      <c r="Z943" t="s">
        <v>34</v>
      </c>
      <c r="AA943" t="s">
        <v>34</v>
      </c>
      <c r="AB943" t="s">
        <v>224</v>
      </c>
      <c r="AC943">
        <v>1</v>
      </c>
      <c r="AD943">
        <v>13</v>
      </c>
      <c r="AE943" t="s">
        <v>56</v>
      </c>
      <c r="AF943" t="str">
        <f>_xlfn.XLOOKUP(DermAI_Data[[#This Row],[diagnostic]],Diagnosis_lookup!$A$2:$A$7,Diagnosis_lookup!$B$2:$B$7,"Not Found")</f>
        <v>Squamous cell carcinoma</v>
      </c>
    </row>
    <row r="944" spans="1:32" x14ac:dyDescent="0.25">
      <c r="A944" t="s">
        <v>1020</v>
      </c>
      <c r="B944">
        <v>80</v>
      </c>
      <c r="C944" t="s">
        <v>41</v>
      </c>
      <c r="D944" t="s">
        <v>32</v>
      </c>
      <c r="E944" t="s">
        <v>33</v>
      </c>
      <c r="F944" t="s">
        <v>34</v>
      </c>
      <c r="G944" t="s">
        <v>34</v>
      </c>
      <c r="H944" t="s">
        <v>33</v>
      </c>
      <c r="I944" t="s">
        <v>34</v>
      </c>
      <c r="J944" t="s">
        <v>34</v>
      </c>
      <c r="K944" t="s">
        <v>34</v>
      </c>
      <c r="L944" t="s">
        <v>35</v>
      </c>
      <c r="M944" t="s">
        <v>35</v>
      </c>
      <c r="N944">
        <v>4072</v>
      </c>
      <c r="O944">
        <v>2</v>
      </c>
      <c r="P944" t="s">
        <v>81</v>
      </c>
      <c r="Q944">
        <v>3</v>
      </c>
      <c r="R944">
        <v>2</v>
      </c>
      <c r="S944">
        <v>2.5</v>
      </c>
      <c r="T944" t="s">
        <v>44</v>
      </c>
      <c r="U944" t="s">
        <v>33</v>
      </c>
      <c r="V944" t="s">
        <v>33</v>
      </c>
      <c r="W944" t="s">
        <v>33</v>
      </c>
      <c r="X944" t="s">
        <v>33</v>
      </c>
      <c r="Y944" t="s">
        <v>33</v>
      </c>
      <c r="Z944" t="s">
        <v>34</v>
      </c>
      <c r="AA944" t="s">
        <v>33</v>
      </c>
      <c r="AB944" t="s">
        <v>48</v>
      </c>
      <c r="AC944">
        <v>0</v>
      </c>
      <c r="AD944">
        <v>2.5</v>
      </c>
      <c r="AE944" t="s">
        <v>39</v>
      </c>
      <c r="AF944" t="str">
        <f>_xlfn.XLOOKUP(DermAI_Data[[#This Row],[diagnostic]],Diagnosis_lookup!$A$2:$A$7,Diagnosis_lookup!$B$2:$B$7,"Not Found")</f>
        <v>Actinic keratosis</v>
      </c>
    </row>
    <row r="945" spans="1:32" x14ac:dyDescent="0.25">
      <c r="A945" t="s">
        <v>1021</v>
      </c>
      <c r="B945">
        <v>56</v>
      </c>
      <c r="C945" t="s">
        <v>51</v>
      </c>
      <c r="D945" t="s">
        <v>79</v>
      </c>
      <c r="E945" t="s">
        <v>33</v>
      </c>
      <c r="F945" t="s">
        <v>33</v>
      </c>
      <c r="G945" t="s">
        <v>33</v>
      </c>
      <c r="H945" t="s">
        <v>33</v>
      </c>
      <c r="I945" t="s">
        <v>34</v>
      </c>
      <c r="J945" t="s">
        <v>34</v>
      </c>
      <c r="K945" t="s">
        <v>34</v>
      </c>
      <c r="L945" t="s">
        <v>52</v>
      </c>
      <c r="M945" t="s">
        <v>52</v>
      </c>
      <c r="N945">
        <v>1345</v>
      </c>
      <c r="O945">
        <v>1</v>
      </c>
      <c r="P945" t="s">
        <v>66</v>
      </c>
      <c r="Q945">
        <v>15</v>
      </c>
      <c r="R945">
        <v>15</v>
      </c>
      <c r="S945">
        <v>15</v>
      </c>
      <c r="T945" t="s">
        <v>54</v>
      </c>
      <c r="U945" t="s">
        <v>33</v>
      </c>
      <c r="V945" t="s">
        <v>33</v>
      </c>
      <c r="W945" t="s">
        <v>33</v>
      </c>
      <c r="X945" t="s">
        <v>33</v>
      </c>
      <c r="Y945" t="s">
        <v>33</v>
      </c>
      <c r="Z945" t="s">
        <v>34</v>
      </c>
      <c r="AA945" t="s">
        <v>34</v>
      </c>
      <c r="AB945" t="s">
        <v>55</v>
      </c>
      <c r="AC945">
        <v>1</v>
      </c>
      <c r="AD945">
        <v>15</v>
      </c>
      <c r="AE945" t="s">
        <v>56</v>
      </c>
      <c r="AF945" t="str">
        <f>_xlfn.XLOOKUP(DermAI_Data[[#This Row],[diagnostic]],Diagnosis_lookup!$A$2:$A$7,Diagnosis_lookup!$B$2:$B$7,"Not Found")</f>
        <v>Basal cell carcinoma</v>
      </c>
    </row>
    <row r="946" spans="1:32" x14ac:dyDescent="0.25">
      <c r="A946" t="s">
        <v>1022</v>
      </c>
      <c r="B946">
        <v>66</v>
      </c>
      <c r="C946" t="s">
        <v>41</v>
      </c>
      <c r="D946" t="s">
        <v>79</v>
      </c>
      <c r="E946" t="s">
        <v>33</v>
      </c>
      <c r="F946" t="s">
        <v>33</v>
      </c>
      <c r="G946" t="s">
        <v>34</v>
      </c>
      <c r="H946" t="s">
        <v>34</v>
      </c>
      <c r="I946" t="s">
        <v>34</v>
      </c>
      <c r="J946" t="s">
        <v>34</v>
      </c>
      <c r="K946" t="s">
        <v>34</v>
      </c>
      <c r="L946" t="s">
        <v>35</v>
      </c>
      <c r="M946" t="s">
        <v>35</v>
      </c>
      <c r="N946">
        <v>1361</v>
      </c>
      <c r="O946">
        <v>2</v>
      </c>
      <c r="P946" t="s">
        <v>47</v>
      </c>
      <c r="Q946">
        <v>29</v>
      </c>
      <c r="R946">
        <v>19</v>
      </c>
      <c r="S946">
        <v>24</v>
      </c>
      <c r="T946" t="s">
        <v>54</v>
      </c>
      <c r="U946" t="s">
        <v>33</v>
      </c>
      <c r="V946" t="s">
        <v>33</v>
      </c>
      <c r="W946" t="s">
        <v>33</v>
      </c>
      <c r="X946" t="s">
        <v>33</v>
      </c>
      <c r="Y946" t="s">
        <v>33</v>
      </c>
      <c r="Z946" t="s">
        <v>33</v>
      </c>
      <c r="AA946" t="s">
        <v>34</v>
      </c>
      <c r="AB946" t="s">
        <v>106</v>
      </c>
      <c r="AC946">
        <v>1</v>
      </c>
      <c r="AD946">
        <v>24</v>
      </c>
      <c r="AE946" t="s">
        <v>56</v>
      </c>
      <c r="AF946" t="str">
        <f>_xlfn.XLOOKUP(DermAI_Data[[#This Row],[diagnostic]],Diagnosis_lookup!$A$2:$A$7,Diagnosis_lookup!$B$2:$B$7,"Not Found")</f>
        <v>Melanoma</v>
      </c>
    </row>
    <row r="947" spans="1:32" x14ac:dyDescent="0.25">
      <c r="A947" t="s">
        <v>1023</v>
      </c>
      <c r="B947">
        <v>36</v>
      </c>
      <c r="C947" t="s">
        <v>58</v>
      </c>
      <c r="D947" t="s">
        <v>79</v>
      </c>
      <c r="E947" t="s">
        <v>33</v>
      </c>
      <c r="F947" t="s">
        <v>33</v>
      </c>
      <c r="G947" t="s">
        <v>33</v>
      </c>
      <c r="H947" t="s">
        <v>34</v>
      </c>
      <c r="I947" t="s">
        <v>33</v>
      </c>
      <c r="J947" t="s">
        <v>34</v>
      </c>
      <c r="K947" t="s">
        <v>34</v>
      </c>
      <c r="L947" t="s">
        <v>35</v>
      </c>
      <c r="M947" t="s">
        <v>35</v>
      </c>
      <c r="N947">
        <v>110</v>
      </c>
      <c r="O947">
        <v>2</v>
      </c>
      <c r="P947" t="s">
        <v>59</v>
      </c>
      <c r="Q947">
        <v>8</v>
      </c>
      <c r="R947">
        <v>6</v>
      </c>
      <c r="S947">
        <v>7</v>
      </c>
      <c r="T947" t="s">
        <v>37</v>
      </c>
      <c r="U947" t="s">
        <v>33</v>
      </c>
      <c r="V947" t="s">
        <v>34</v>
      </c>
      <c r="W947" t="s">
        <v>33</v>
      </c>
      <c r="X947" t="s">
        <v>33</v>
      </c>
      <c r="Y947" t="s">
        <v>33</v>
      </c>
      <c r="Z947" t="s">
        <v>33</v>
      </c>
      <c r="AA947" t="s">
        <v>34</v>
      </c>
      <c r="AB947" t="s">
        <v>38</v>
      </c>
      <c r="AC947">
        <v>0</v>
      </c>
      <c r="AD947">
        <v>7</v>
      </c>
      <c r="AE947" t="s">
        <v>39</v>
      </c>
      <c r="AF947" t="str">
        <f>_xlfn.XLOOKUP(DermAI_Data[[#This Row],[diagnostic]],Diagnosis_lookup!$A$2:$A$7,Diagnosis_lookup!$B$2:$B$7,"Not Found")</f>
        <v>Melanocytic nevus</v>
      </c>
    </row>
    <row r="948" spans="1:32" x14ac:dyDescent="0.25">
      <c r="A948" t="s">
        <v>1024</v>
      </c>
      <c r="B948">
        <v>54</v>
      </c>
      <c r="C948" t="s">
        <v>51</v>
      </c>
      <c r="D948" t="s">
        <v>79</v>
      </c>
      <c r="E948" t="s">
        <v>33</v>
      </c>
      <c r="F948" t="s">
        <v>34</v>
      </c>
      <c r="G948" t="s">
        <v>33</v>
      </c>
      <c r="H948" t="s">
        <v>33</v>
      </c>
      <c r="I948" t="s">
        <v>34</v>
      </c>
      <c r="J948" t="s">
        <v>34</v>
      </c>
      <c r="K948" t="s">
        <v>34</v>
      </c>
      <c r="L948" t="s">
        <v>52</v>
      </c>
      <c r="M948" t="s">
        <v>52</v>
      </c>
      <c r="N948">
        <v>1362</v>
      </c>
      <c r="O948">
        <v>2</v>
      </c>
      <c r="P948" t="s">
        <v>63</v>
      </c>
      <c r="Q948">
        <v>11</v>
      </c>
      <c r="R948">
        <v>10</v>
      </c>
      <c r="S948">
        <v>10.5</v>
      </c>
      <c r="T948" t="s">
        <v>54</v>
      </c>
      <c r="U948" t="s">
        <v>33</v>
      </c>
      <c r="V948" t="s">
        <v>33</v>
      </c>
      <c r="W948" t="s">
        <v>33</v>
      </c>
      <c r="X948" t="s">
        <v>33</v>
      </c>
      <c r="Y948" t="s">
        <v>34</v>
      </c>
      <c r="Z948" t="s">
        <v>34</v>
      </c>
      <c r="AA948" t="s">
        <v>34</v>
      </c>
      <c r="AB948" t="s">
        <v>55</v>
      </c>
      <c r="AC948">
        <v>1</v>
      </c>
      <c r="AD948">
        <v>10.5</v>
      </c>
      <c r="AE948" t="s">
        <v>56</v>
      </c>
      <c r="AF948" t="str">
        <f>_xlfn.XLOOKUP(DermAI_Data[[#This Row],[diagnostic]],Diagnosis_lookup!$A$2:$A$7,Diagnosis_lookup!$B$2:$B$7,"Not Found")</f>
        <v>Basal cell carcinoma</v>
      </c>
    </row>
    <row r="949" spans="1:32" x14ac:dyDescent="0.25">
      <c r="A949" t="s">
        <v>1025</v>
      </c>
      <c r="B949">
        <v>62</v>
      </c>
      <c r="C949" t="s">
        <v>41</v>
      </c>
      <c r="D949" t="s">
        <v>79</v>
      </c>
      <c r="E949" t="s">
        <v>33</v>
      </c>
      <c r="F949" t="s">
        <v>33</v>
      </c>
      <c r="G949" t="s">
        <v>34</v>
      </c>
      <c r="H949" t="s">
        <v>34</v>
      </c>
      <c r="I949" t="s">
        <v>33</v>
      </c>
      <c r="J949" t="s">
        <v>34</v>
      </c>
      <c r="K949" t="s">
        <v>34</v>
      </c>
      <c r="L949" t="s">
        <v>35</v>
      </c>
      <c r="M949" t="s">
        <v>35</v>
      </c>
      <c r="N949">
        <v>1365</v>
      </c>
      <c r="O949">
        <v>2</v>
      </c>
      <c r="P949" t="s">
        <v>36</v>
      </c>
      <c r="Q949">
        <v>15</v>
      </c>
      <c r="R949">
        <v>10</v>
      </c>
      <c r="S949">
        <v>12.5</v>
      </c>
      <c r="T949" t="s">
        <v>54</v>
      </c>
      <c r="U949" t="s">
        <v>34</v>
      </c>
      <c r="V949" t="s">
        <v>34</v>
      </c>
      <c r="W949" t="s">
        <v>33</v>
      </c>
      <c r="X949" t="s">
        <v>33</v>
      </c>
      <c r="Y949" t="s">
        <v>33</v>
      </c>
      <c r="Z949" t="s">
        <v>34</v>
      </c>
      <c r="AA949" t="s">
        <v>34</v>
      </c>
      <c r="AB949" t="s">
        <v>55</v>
      </c>
      <c r="AC949">
        <v>1</v>
      </c>
      <c r="AD949">
        <v>12.5</v>
      </c>
      <c r="AE949" t="s">
        <v>56</v>
      </c>
      <c r="AF949" t="str">
        <f>_xlfn.XLOOKUP(DermAI_Data[[#This Row],[diagnostic]],Diagnosis_lookup!$A$2:$A$7,Diagnosis_lookup!$B$2:$B$7,"Not Found")</f>
        <v>Basal cell carcinoma</v>
      </c>
    </row>
    <row r="950" spans="1:32" x14ac:dyDescent="0.25">
      <c r="A950" t="s">
        <v>1026</v>
      </c>
      <c r="B950">
        <v>49</v>
      </c>
      <c r="C950" t="s">
        <v>51</v>
      </c>
      <c r="D950" t="s">
        <v>79</v>
      </c>
      <c r="E950" t="s">
        <v>33</v>
      </c>
      <c r="F950" t="s">
        <v>33</v>
      </c>
      <c r="G950" t="s">
        <v>34</v>
      </c>
      <c r="H950" t="s">
        <v>34</v>
      </c>
      <c r="I950" t="s">
        <v>33</v>
      </c>
      <c r="J950" t="s">
        <v>34</v>
      </c>
      <c r="K950" t="s">
        <v>34</v>
      </c>
      <c r="L950" t="s">
        <v>52</v>
      </c>
      <c r="M950" t="s">
        <v>52</v>
      </c>
      <c r="N950">
        <v>1369</v>
      </c>
      <c r="O950">
        <v>1</v>
      </c>
      <c r="P950" t="s">
        <v>36</v>
      </c>
      <c r="Q950">
        <v>5</v>
      </c>
      <c r="R950">
        <v>5</v>
      </c>
      <c r="S950">
        <v>5</v>
      </c>
      <c r="T950" t="s">
        <v>37</v>
      </c>
      <c r="U950" t="s">
        <v>34</v>
      </c>
      <c r="V950" t="s">
        <v>33</v>
      </c>
      <c r="W950" t="s">
        <v>34</v>
      </c>
      <c r="X950" t="s">
        <v>33</v>
      </c>
      <c r="Y950" t="s">
        <v>33</v>
      </c>
      <c r="Z950" t="s">
        <v>34</v>
      </c>
      <c r="AA950" t="s">
        <v>34</v>
      </c>
      <c r="AB950" t="s">
        <v>55</v>
      </c>
      <c r="AC950">
        <v>1</v>
      </c>
      <c r="AD950">
        <v>5</v>
      </c>
      <c r="AE950" t="s">
        <v>56</v>
      </c>
      <c r="AF950" t="str">
        <f>_xlfn.XLOOKUP(DermAI_Data[[#This Row],[diagnostic]],Diagnosis_lookup!$A$2:$A$7,Diagnosis_lookup!$B$2:$B$7,"Not Found")</f>
        <v>Basal cell carcinoma</v>
      </c>
    </row>
    <row r="951" spans="1:32" x14ac:dyDescent="0.25">
      <c r="A951" t="s">
        <v>1027</v>
      </c>
      <c r="B951">
        <v>56</v>
      </c>
      <c r="C951" t="s">
        <v>51</v>
      </c>
      <c r="D951" t="s">
        <v>79</v>
      </c>
      <c r="E951" t="s">
        <v>33</v>
      </c>
      <c r="F951" t="s">
        <v>33</v>
      </c>
      <c r="G951" t="s">
        <v>33</v>
      </c>
      <c r="H951" t="s">
        <v>33</v>
      </c>
      <c r="I951" t="s">
        <v>33</v>
      </c>
      <c r="J951" t="s">
        <v>33</v>
      </c>
      <c r="K951" t="s">
        <v>33</v>
      </c>
      <c r="L951" t="s">
        <v>35</v>
      </c>
      <c r="M951" t="s">
        <v>35</v>
      </c>
      <c r="N951">
        <v>1371</v>
      </c>
      <c r="O951">
        <v>2</v>
      </c>
      <c r="P951" t="s">
        <v>36</v>
      </c>
      <c r="Q951">
        <v>12</v>
      </c>
      <c r="R951">
        <v>11</v>
      </c>
      <c r="S951">
        <v>11.5</v>
      </c>
      <c r="T951" t="s">
        <v>54</v>
      </c>
      <c r="U951" t="s">
        <v>34</v>
      </c>
      <c r="V951" t="s">
        <v>34</v>
      </c>
      <c r="W951" t="s">
        <v>33</v>
      </c>
      <c r="X951" t="s">
        <v>33</v>
      </c>
      <c r="Y951" t="s">
        <v>33</v>
      </c>
      <c r="Z951" t="s">
        <v>34</v>
      </c>
      <c r="AA951" t="s">
        <v>34</v>
      </c>
      <c r="AB951" t="s">
        <v>55</v>
      </c>
      <c r="AC951">
        <v>1</v>
      </c>
      <c r="AD951">
        <v>11.5</v>
      </c>
      <c r="AE951" t="s">
        <v>56</v>
      </c>
      <c r="AF951" t="str">
        <f>_xlfn.XLOOKUP(DermAI_Data[[#This Row],[diagnostic]],Diagnosis_lookup!$A$2:$A$7,Diagnosis_lookup!$B$2:$B$7,"Not Found")</f>
        <v>Basal cell carcinoma</v>
      </c>
    </row>
    <row r="952" spans="1:32" x14ac:dyDescent="0.25">
      <c r="A952" t="s">
        <v>1028</v>
      </c>
      <c r="B952">
        <v>87</v>
      </c>
      <c r="C952" t="s">
        <v>41</v>
      </c>
      <c r="D952" t="s">
        <v>32</v>
      </c>
      <c r="E952" t="s">
        <v>33</v>
      </c>
      <c r="F952" t="s">
        <v>33</v>
      </c>
      <c r="G952" t="s">
        <v>33</v>
      </c>
      <c r="H952" t="s">
        <v>33</v>
      </c>
      <c r="I952" t="s">
        <v>33</v>
      </c>
      <c r="J952" t="s">
        <v>34</v>
      </c>
      <c r="K952" t="s">
        <v>34</v>
      </c>
      <c r="L952" t="s">
        <v>52</v>
      </c>
      <c r="M952" t="s">
        <v>52</v>
      </c>
      <c r="N952">
        <v>1373</v>
      </c>
      <c r="O952">
        <v>2</v>
      </c>
      <c r="P952" t="s">
        <v>36</v>
      </c>
      <c r="Q952">
        <v>15</v>
      </c>
      <c r="R952">
        <v>10</v>
      </c>
      <c r="S952">
        <v>12.5</v>
      </c>
      <c r="T952" t="s">
        <v>54</v>
      </c>
      <c r="U952" t="s">
        <v>34</v>
      </c>
      <c r="V952" t="s">
        <v>34</v>
      </c>
      <c r="W952" t="s">
        <v>34</v>
      </c>
      <c r="X952" t="s">
        <v>33</v>
      </c>
      <c r="Y952" t="s">
        <v>34</v>
      </c>
      <c r="Z952" t="s">
        <v>34</v>
      </c>
      <c r="AA952" t="s">
        <v>34</v>
      </c>
      <c r="AB952" t="s">
        <v>55</v>
      </c>
      <c r="AC952">
        <v>1</v>
      </c>
      <c r="AD952">
        <v>12.5</v>
      </c>
      <c r="AE952" t="s">
        <v>56</v>
      </c>
      <c r="AF952" t="str">
        <f>_xlfn.XLOOKUP(DermAI_Data[[#This Row],[diagnostic]],Diagnosis_lookup!$A$2:$A$7,Diagnosis_lookup!$B$2:$B$7,"Not Found")</f>
        <v>Basal cell carcinoma</v>
      </c>
    </row>
    <row r="953" spans="1:32" x14ac:dyDescent="0.25">
      <c r="A953" t="s">
        <v>1029</v>
      </c>
      <c r="B953">
        <v>57</v>
      </c>
      <c r="C953" t="s">
        <v>51</v>
      </c>
      <c r="D953" t="s">
        <v>79</v>
      </c>
      <c r="E953" t="s">
        <v>33</v>
      </c>
      <c r="F953" t="s">
        <v>33</v>
      </c>
      <c r="G953" t="s">
        <v>34</v>
      </c>
      <c r="H953" t="s">
        <v>34</v>
      </c>
      <c r="I953" t="s">
        <v>33</v>
      </c>
      <c r="J953" t="s">
        <v>34</v>
      </c>
      <c r="K953" t="s">
        <v>34</v>
      </c>
      <c r="L953" t="s">
        <v>35</v>
      </c>
      <c r="M953" t="s">
        <v>35</v>
      </c>
      <c r="N953">
        <v>1533</v>
      </c>
      <c r="O953">
        <v>3</v>
      </c>
      <c r="P953" t="s">
        <v>47</v>
      </c>
      <c r="Q953">
        <v>15</v>
      </c>
      <c r="R953">
        <v>5</v>
      </c>
      <c r="S953">
        <v>10</v>
      </c>
      <c r="T953" t="s">
        <v>37</v>
      </c>
      <c r="U953" t="s">
        <v>33</v>
      </c>
      <c r="V953" t="s">
        <v>33</v>
      </c>
      <c r="W953" t="s">
        <v>33</v>
      </c>
      <c r="X953" t="s">
        <v>33</v>
      </c>
      <c r="Y953" t="s">
        <v>33</v>
      </c>
      <c r="Z953" t="s">
        <v>33</v>
      </c>
      <c r="AA953" t="s">
        <v>33</v>
      </c>
      <c r="AB953" t="s">
        <v>48</v>
      </c>
      <c r="AC953">
        <v>0</v>
      </c>
      <c r="AD953">
        <v>10</v>
      </c>
      <c r="AE953" t="s">
        <v>39</v>
      </c>
      <c r="AF953" t="str">
        <f>_xlfn.XLOOKUP(DermAI_Data[[#This Row],[diagnostic]],Diagnosis_lookup!$A$2:$A$7,Diagnosis_lookup!$B$2:$B$7,"Not Found")</f>
        <v>Actinic keratosis</v>
      </c>
    </row>
    <row r="954" spans="1:32" x14ac:dyDescent="0.25">
      <c r="A954" t="s">
        <v>1030</v>
      </c>
      <c r="B954">
        <v>66</v>
      </c>
      <c r="C954" t="s">
        <v>41</v>
      </c>
      <c r="D954" t="s">
        <v>32</v>
      </c>
      <c r="E954" t="s">
        <v>33</v>
      </c>
      <c r="F954" t="s">
        <v>33</v>
      </c>
      <c r="G954" t="s">
        <v>33</v>
      </c>
      <c r="H954" t="s">
        <v>33</v>
      </c>
      <c r="I954" t="s">
        <v>33</v>
      </c>
      <c r="J954" t="s">
        <v>34</v>
      </c>
      <c r="K954" t="s">
        <v>34</v>
      </c>
      <c r="L954" t="s">
        <v>35</v>
      </c>
      <c r="M954" t="s">
        <v>35</v>
      </c>
      <c r="N954">
        <v>1387</v>
      </c>
      <c r="O954">
        <v>2</v>
      </c>
      <c r="P954" t="s">
        <v>47</v>
      </c>
      <c r="Q954">
        <v>14</v>
      </c>
      <c r="R954">
        <v>12</v>
      </c>
      <c r="S954">
        <v>13</v>
      </c>
      <c r="T954" t="s">
        <v>54</v>
      </c>
      <c r="U954" t="s">
        <v>33</v>
      </c>
      <c r="V954" t="s">
        <v>33</v>
      </c>
      <c r="W954" t="s">
        <v>33</v>
      </c>
      <c r="X954" t="s">
        <v>33</v>
      </c>
      <c r="Y954" t="s">
        <v>33</v>
      </c>
      <c r="Z954" t="s">
        <v>34</v>
      </c>
      <c r="AA954" t="s">
        <v>34</v>
      </c>
      <c r="AB954" t="s">
        <v>48</v>
      </c>
      <c r="AC954">
        <v>0</v>
      </c>
      <c r="AD954">
        <v>13</v>
      </c>
      <c r="AE954" t="s">
        <v>39</v>
      </c>
      <c r="AF954" t="str">
        <f>_xlfn.XLOOKUP(DermAI_Data[[#This Row],[diagnostic]],Diagnosis_lookup!$A$2:$A$7,Diagnosis_lookup!$B$2:$B$7,"Not Found")</f>
        <v>Actinic keratosis</v>
      </c>
    </row>
    <row r="955" spans="1:32" x14ac:dyDescent="0.25">
      <c r="A955" t="s">
        <v>1031</v>
      </c>
      <c r="B955">
        <v>41</v>
      </c>
      <c r="C955" t="s">
        <v>58</v>
      </c>
      <c r="D955" t="s">
        <v>32</v>
      </c>
      <c r="E955" t="s">
        <v>33</v>
      </c>
      <c r="F955" t="s">
        <v>33</v>
      </c>
      <c r="G955" t="s">
        <v>33</v>
      </c>
      <c r="H955" t="s">
        <v>33</v>
      </c>
      <c r="I955" t="s">
        <v>33</v>
      </c>
      <c r="J955" t="s">
        <v>34</v>
      </c>
      <c r="K955" t="s">
        <v>33</v>
      </c>
      <c r="L955" t="s">
        <v>52</v>
      </c>
      <c r="M955" t="s">
        <v>52</v>
      </c>
      <c r="N955">
        <v>1390</v>
      </c>
      <c r="O955">
        <v>2</v>
      </c>
      <c r="P955" t="s">
        <v>68</v>
      </c>
      <c r="Q955">
        <v>9</v>
      </c>
      <c r="R955">
        <v>9</v>
      </c>
      <c r="S955">
        <v>9</v>
      </c>
      <c r="T955" t="s">
        <v>37</v>
      </c>
      <c r="U955" t="s">
        <v>34</v>
      </c>
      <c r="V955" t="s">
        <v>34</v>
      </c>
      <c r="W955" t="s">
        <v>34</v>
      </c>
      <c r="X955" t="s">
        <v>33</v>
      </c>
      <c r="Y955" t="s">
        <v>34</v>
      </c>
      <c r="Z955" t="s">
        <v>34</v>
      </c>
      <c r="AA955" t="s">
        <v>34</v>
      </c>
      <c r="AB955" t="s">
        <v>55</v>
      </c>
      <c r="AC955">
        <v>1</v>
      </c>
      <c r="AD955">
        <v>9</v>
      </c>
      <c r="AE955" t="s">
        <v>56</v>
      </c>
      <c r="AF955" t="str">
        <f>_xlfn.XLOOKUP(DermAI_Data[[#This Row],[diagnostic]],Diagnosis_lookup!$A$2:$A$7,Diagnosis_lookup!$B$2:$B$7,"Not Found")</f>
        <v>Basal cell carcinoma</v>
      </c>
    </row>
    <row r="956" spans="1:32" x14ac:dyDescent="0.25">
      <c r="A956" t="s">
        <v>1032</v>
      </c>
      <c r="B956">
        <v>68</v>
      </c>
      <c r="C956" t="s">
        <v>41</v>
      </c>
      <c r="D956" t="s">
        <v>32</v>
      </c>
      <c r="E956" t="s">
        <v>33</v>
      </c>
      <c r="F956" t="s">
        <v>33</v>
      </c>
      <c r="G956" t="s">
        <v>34</v>
      </c>
      <c r="H956" t="s">
        <v>33</v>
      </c>
      <c r="I956" t="s">
        <v>33</v>
      </c>
      <c r="J956" t="s">
        <v>34</v>
      </c>
      <c r="K956" t="s">
        <v>34</v>
      </c>
      <c r="L956" t="s">
        <v>35</v>
      </c>
      <c r="M956" t="s">
        <v>35</v>
      </c>
      <c r="N956">
        <v>1391</v>
      </c>
      <c r="O956">
        <v>2</v>
      </c>
      <c r="P956" t="s">
        <v>47</v>
      </c>
      <c r="Q956">
        <v>10</v>
      </c>
      <c r="R956">
        <v>10</v>
      </c>
      <c r="S956">
        <v>10</v>
      </c>
      <c r="T956" t="s">
        <v>37</v>
      </c>
      <c r="U956" t="s">
        <v>34</v>
      </c>
      <c r="V956" t="s">
        <v>34</v>
      </c>
      <c r="W956" t="s">
        <v>33</v>
      </c>
      <c r="X956" t="s">
        <v>33</v>
      </c>
      <c r="Y956" t="s">
        <v>34</v>
      </c>
      <c r="Z956" t="s">
        <v>34</v>
      </c>
      <c r="AA956" t="s">
        <v>34</v>
      </c>
      <c r="AB956" t="s">
        <v>48</v>
      </c>
      <c r="AC956">
        <v>0</v>
      </c>
      <c r="AD956">
        <v>10</v>
      </c>
      <c r="AE956" t="s">
        <v>39</v>
      </c>
      <c r="AF956" t="str">
        <f>_xlfn.XLOOKUP(DermAI_Data[[#This Row],[diagnostic]],Diagnosis_lookup!$A$2:$A$7,Diagnosis_lookup!$B$2:$B$7,"Not Found")</f>
        <v>Actinic keratosis</v>
      </c>
    </row>
    <row r="957" spans="1:32" x14ac:dyDescent="0.25">
      <c r="A957" t="s">
        <v>1033</v>
      </c>
      <c r="B957">
        <v>51</v>
      </c>
      <c r="C957" t="s">
        <v>51</v>
      </c>
      <c r="D957" t="s">
        <v>79</v>
      </c>
      <c r="E957" t="s">
        <v>33</v>
      </c>
      <c r="F957" t="s">
        <v>33</v>
      </c>
      <c r="G957" t="s">
        <v>34</v>
      </c>
      <c r="H957" t="s">
        <v>33</v>
      </c>
      <c r="I957" t="s">
        <v>34</v>
      </c>
      <c r="J957" t="s">
        <v>34</v>
      </c>
      <c r="K957" t="s">
        <v>34</v>
      </c>
      <c r="L957" t="s">
        <v>52</v>
      </c>
      <c r="M957" t="s">
        <v>52</v>
      </c>
      <c r="N957">
        <v>1394</v>
      </c>
      <c r="O957">
        <v>2</v>
      </c>
      <c r="P957" t="s">
        <v>68</v>
      </c>
      <c r="Q957">
        <v>5</v>
      </c>
      <c r="R957">
        <v>5</v>
      </c>
      <c r="S957">
        <v>5</v>
      </c>
      <c r="T957" t="s">
        <v>37</v>
      </c>
      <c r="U957" t="s">
        <v>33</v>
      </c>
      <c r="V957" t="s">
        <v>34</v>
      </c>
      <c r="W957" t="s">
        <v>34</v>
      </c>
      <c r="X957" t="s">
        <v>33</v>
      </c>
      <c r="Y957" t="s">
        <v>34</v>
      </c>
      <c r="Z957" t="s">
        <v>34</v>
      </c>
      <c r="AA957" t="s">
        <v>34</v>
      </c>
      <c r="AB957" t="s">
        <v>55</v>
      </c>
      <c r="AC957">
        <v>1</v>
      </c>
      <c r="AD957">
        <v>5</v>
      </c>
      <c r="AE957" t="s">
        <v>56</v>
      </c>
      <c r="AF957" t="str">
        <f>_xlfn.XLOOKUP(DermAI_Data[[#This Row],[diagnostic]],Diagnosis_lookup!$A$2:$A$7,Diagnosis_lookup!$B$2:$B$7,"Not Found")</f>
        <v>Basal cell carcinoma</v>
      </c>
    </row>
    <row r="958" spans="1:32" x14ac:dyDescent="0.25">
      <c r="A958" t="s">
        <v>1034</v>
      </c>
      <c r="B958">
        <v>58</v>
      </c>
      <c r="C958" t="s">
        <v>51</v>
      </c>
      <c r="D958" t="s">
        <v>79</v>
      </c>
      <c r="E958" t="s">
        <v>33</v>
      </c>
      <c r="F958" t="s">
        <v>33</v>
      </c>
      <c r="G958" t="s">
        <v>34</v>
      </c>
      <c r="H958" t="s">
        <v>34</v>
      </c>
      <c r="I958" t="s">
        <v>34</v>
      </c>
      <c r="J958" t="s">
        <v>33</v>
      </c>
      <c r="K958" t="s">
        <v>34</v>
      </c>
      <c r="L958" t="s">
        <v>35</v>
      </c>
      <c r="M958" t="s">
        <v>35</v>
      </c>
      <c r="N958">
        <v>1397</v>
      </c>
      <c r="O958">
        <v>2</v>
      </c>
      <c r="P958" t="s">
        <v>36</v>
      </c>
      <c r="Q958">
        <v>3</v>
      </c>
      <c r="R958">
        <v>3</v>
      </c>
      <c r="S958">
        <v>3</v>
      </c>
      <c r="T958" t="s">
        <v>44</v>
      </c>
      <c r="U958" t="s">
        <v>33</v>
      </c>
      <c r="V958" t="s">
        <v>33</v>
      </c>
      <c r="W958" t="s">
        <v>33</v>
      </c>
      <c r="X958" t="s">
        <v>33</v>
      </c>
      <c r="Y958" t="s">
        <v>34</v>
      </c>
      <c r="Z958" t="s">
        <v>34</v>
      </c>
      <c r="AA958" t="s">
        <v>34</v>
      </c>
      <c r="AB958" t="s">
        <v>55</v>
      </c>
      <c r="AC958">
        <v>1</v>
      </c>
      <c r="AD958">
        <v>3</v>
      </c>
      <c r="AE958" t="s">
        <v>56</v>
      </c>
      <c r="AF958" t="str">
        <f>_xlfn.XLOOKUP(DermAI_Data[[#This Row],[diagnostic]],Diagnosis_lookup!$A$2:$A$7,Diagnosis_lookup!$B$2:$B$7,"Not Found")</f>
        <v>Basal cell carcinoma</v>
      </c>
    </row>
    <row r="959" spans="1:32" x14ac:dyDescent="0.25">
      <c r="A959" t="s">
        <v>1035</v>
      </c>
      <c r="B959">
        <v>51</v>
      </c>
      <c r="C959" t="s">
        <v>51</v>
      </c>
      <c r="D959" t="s">
        <v>32</v>
      </c>
      <c r="E959" t="s">
        <v>33</v>
      </c>
      <c r="F959" t="s">
        <v>34</v>
      </c>
      <c r="G959" t="s">
        <v>34</v>
      </c>
      <c r="H959" t="s">
        <v>33</v>
      </c>
      <c r="I959" t="s">
        <v>34</v>
      </c>
      <c r="J959" t="s">
        <v>34</v>
      </c>
      <c r="K959" t="s">
        <v>34</v>
      </c>
      <c r="L959" t="s">
        <v>35</v>
      </c>
      <c r="M959" t="s">
        <v>35</v>
      </c>
      <c r="N959">
        <v>1398</v>
      </c>
      <c r="O959">
        <v>2</v>
      </c>
      <c r="P959" t="s">
        <v>145</v>
      </c>
      <c r="Q959">
        <v>50</v>
      </c>
      <c r="R959">
        <v>48</v>
      </c>
      <c r="S959">
        <v>49</v>
      </c>
      <c r="T959" t="s">
        <v>54</v>
      </c>
      <c r="U959" t="s">
        <v>34</v>
      </c>
      <c r="V959" t="s">
        <v>33</v>
      </c>
      <c r="W959" t="s">
        <v>33</v>
      </c>
      <c r="X959" t="s">
        <v>33</v>
      </c>
      <c r="Y959" t="s">
        <v>33</v>
      </c>
      <c r="Z959" t="s">
        <v>33</v>
      </c>
      <c r="AA959" t="s">
        <v>34</v>
      </c>
      <c r="AB959" t="s">
        <v>48</v>
      </c>
      <c r="AC959">
        <v>0</v>
      </c>
      <c r="AD959">
        <v>49</v>
      </c>
      <c r="AE959" t="s">
        <v>39</v>
      </c>
      <c r="AF959" t="str">
        <f>_xlfn.XLOOKUP(DermAI_Data[[#This Row],[diagnostic]],Diagnosis_lookup!$A$2:$A$7,Diagnosis_lookup!$B$2:$B$7,"Not Found")</f>
        <v>Actinic keratosis</v>
      </c>
    </row>
    <row r="960" spans="1:32" x14ac:dyDescent="0.25">
      <c r="A960" t="s">
        <v>1036</v>
      </c>
      <c r="B960">
        <v>56</v>
      </c>
      <c r="C960" t="s">
        <v>51</v>
      </c>
      <c r="D960" t="s">
        <v>79</v>
      </c>
      <c r="E960" t="s">
        <v>33</v>
      </c>
      <c r="F960" t="s">
        <v>33</v>
      </c>
      <c r="G960" t="s">
        <v>33</v>
      </c>
      <c r="H960" t="s">
        <v>34</v>
      </c>
      <c r="I960" t="s">
        <v>33</v>
      </c>
      <c r="J960" t="s">
        <v>34</v>
      </c>
      <c r="K960" t="s">
        <v>34</v>
      </c>
      <c r="L960" t="s">
        <v>982</v>
      </c>
      <c r="M960" t="s">
        <v>560</v>
      </c>
      <c r="N960">
        <v>112</v>
      </c>
      <c r="O960">
        <v>3</v>
      </c>
      <c r="P960" t="s">
        <v>36</v>
      </c>
      <c r="Q960">
        <v>15</v>
      </c>
      <c r="R960">
        <v>9</v>
      </c>
      <c r="S960">
        <v>12</v>
      </c>
      <c r="T960" t="s">
        <v>54</v>
      </c>
      <c r="U960" t="s">
        <v>34</v>
      </c>
      <c r="V960" t="s">
        <v>33</v>
      </c>
      <c r="W960" t="s">
        <v>33</v>
      </c>
      <c r="X960" t="s">
        <v>33</v>
      </c>
      <c r="Y960" t="s">
        <v>33</v>
      </c>
      <c r="Z960" t="s">
        <v>33</v>
      </c>
      <c r="AA960" t="s">
        <v>34</v>
      </c>
      <c r="AB960" t="s">
        <v>55</v>
      </c>
      <c r="AC960">
        <v>1</v>
      </c>
      <c r="AD960">
        <v>12</v>
      </c>
      <c r="AE960" t="s">
        <v>56</v>
      </c>
      <c r="AF960" t="str">
        <f>_xlfn.XLOOKUP(DermAI_Data[[#This Row],[diagnostic]],Diagnosis_lookup!$A$2:$A$7,Diagnosis_lookup!$B$2:$B$7,"Not Found")</f>
        <v>Basal cell carcinoma</v>
      </c>
    </row>
    <row r="961" spans="1:32" x14ac:dyDescent="0.25">
      <c r="A961" t="s">
        <v>1037</v>
      </c>
      <c r="B961">
        <v>78</v>
      </c>
      <c r="C961" t="s">
        <v>41</v>
      </c>
      <c r="D961" t="s">
        <v>79</v>
      </c>
      <c r="E961" t="s">
        <v>33</v>
      </c>
      <c r="F961" t="s">
        <v>33</v>
      </c>
      <c r="G961" t="s">
        <v>33</v>
      </c>
      <c r="H961" t="s">
        <v>33</v>
      </c>
      <c r="I961" t="s">
        <v>33</v>
      </c>
      <c r="J961" t="s">
        <v>34</v>
      </c>
      <c r="K961" t="s">
        <v>34</v>
      </c>
      <c r="L961" t="s">
        <v>35</v>
      </c>
      <c r="M961" t="s">
        <v>35</v>
      </c>
      <c r="N961">
        <v>1402</v>
      </c>
      <c r="O961">
        <v>2</v>
      </c>
      <c r="P961" t="s">
        <v>81</v>
      </c>
      <c r="Q961">
        <v>15</v>
      </c>
      <c r="R961">
        <v>10</v>
      </c>
      <c r="S961">
        <v>12.5</v>
      </c>
      <c r="T961" t="s">
        <v>54</v>
      </c>
      <c r="U961" t="s">
        <v>33</v>
      </c>
      <c r="V961" t="s">
        <v>33</v>
      </c>
      <c r="W961" t="s">
        <v>33</v>
      </c>
      <c r="X961" t="s">
        <v>34</v>
      </c>
      <c r="Y961" t="s">
        <v>33</v>
      </c>
      <c r="Z961" t="s">
        <v>34</v>
      </c>
      <c r="AA961" t="s">
        <v>34</v>
      </c>
      <c r="AB961" t="s">
        <v>48</v>
      </c>
      <c r="AC961">
        <v>0</v>
      </c>
      <c r="AD961">
        <v>12.5</v>
      </c>
      <c r="AE961" t="s">
        <v>39</v>
      </c>
      <c r="AF961" t="str">
        <f>_xlfn.XLOOKUP(DermAI_Data[[#This Row],[diagnostic]],Diagnosis_lookup!$A$2:$A$7,Diagnosis_lookup!$B$2:$B$7,"Not Found")</f>
        <v>Actinic keratosis</v>
      </c>
    </row>
    <row r="962" spans="1:32" x14ac:dyDescent="0.25">
      <c r="A962" t="s">
        <v>1038</v>
      </c>
      <c r="B962">
        <v>90</v>
      </c>
      <c r="C962" t="s">
        <v>41</v>
      </c>
      <c r="D962" t="s">
        <v>32</v>
      </c>
      <c r="E962" t="s">
        <v>33</v>
      </c>
      <c r="F962" t="s">
        <v>33</v>
      </c>
      <c r="G962" t="s">
        <v>33</v>
      </c>
      <c r="H962" t="s">
        <v>33</v>
      </c>
      <c r="I962" t="s">
        <v>34</v>
      </c>
      <c r="J962" t="s">
        <v>34</v>
      </c>
      <c r="K962" t="s">
        <v>34</v>
      </c>
      <c r="L962" t="s">
        <v>52</v>
      </c>
      <c r="M962" t="s">
        <v>52</v>
      </c>
      <c r="N962">
        <v>1405</v>
      </c>
      <c r="O962">
        <v>2</v>
      </c>
      <c r="P962" t="s">
        <v>36</v>
      </c>
      <c r="Q962">
        <v>16</v>
      </c>
      <c r="R962">
        <v>5</v>
      </c>
      <c r="S962">
        <v>10.5</v>
      </c>
      <c r="T962" t="s">
        <v>54</v>
      </c>
      <c r="U962" t="s">
        <v>34</v>
      </c>
      <c r="V962" t="s">
        <v>34</v>
      </c>
      <c r="W962" t="s">
        <v>33</v>
      </c>
      <c r="X962" t="s">
        <v>33</v>
      </c>
      <c r="Y962" t="s">
        <v>33</v>
      </c>
      <c r="Z962" t="s">
        <v>34</v>
      </c>
      <c r="AA962" t="s">
        <v>34</v>
      </c>
      <c r="AB962" t="s">
        <v>55</v>
      </c>
      <c r="AC962">
        <v>1</v>
      </c>
      <c r="AD962">
        <v>10.5</v>
      </c>
      <c r="AE962" t="s">
        <v>56</v>
      </c>
      <c r="AF962" t="str">
        <f>_xlfn.XLOOKUP(DermAI_Data[[#This Row],[diagnostic]],Diagnosis_lookup!$A$2:$A$7,Diagnosis_lookup!$B$2:$B$7,"Not Found")</f>
        <v>Basal cell carcinoma</v>
      </c>
    </row>
    <row r="963" spans="1:32" x14ac:dyDescent="0.25">
      <c r="A963" t="s">
        <v>1039</v>
      </c>
      <c r="B963">
        <v>71</v>
      </c>
      <c r="C963" t="s">
        <v>41</v>
      </c>
      <c r="D963" t="s">
        <v>79</v>
      </c>
      <c r="E963" t="s">
        <v>33</v>
      </c>
      <c r="F963" t="s">
        <v>33</v>
      </c>
      <c r="G963" t="s">
        <v>33</v>
      </c>
      <c r="H963" t="s">
        <v>34</v>
      </c>
      <c r="I963" t="s">
        <v>34</v>
      </c>
      <c r="J963" t="s">
        <v>34</v>
      </c>
      <c r="K963" t="s">
        <v>34</v>
      </c>
      <c r="L963" t="s">
        <v>52</v>
      </c>
      <c r="M963" t="s">
        <v>52</v>
      </c>
      <c r="N963">
        <v>1407</v>
      </c>
      <c r="O963">
        <v>3</v>
      </c>
      <c r="P963" t="s">
        <v>59</v>
      </c>
      <c r="Q963">
        <v>20</v>
      </c>
      <c r="R963">
        <v>17</v>
      </c>
      <c r="S963">
        <v>18.5</v>
      </c>
      <c r="T963" t="s">
        <v>54</v>
      </c>
      <c r="U963" t="s">
        <v>34</v>
      </c>
      <c r="V963" t="s">
        <v>34</v>
      </c>
      <c r="W963" t="s">
        <v>33</v>
      </c>
      <c r="X963" t="s">
        <v>34</v>
      </c>
      <c r="Y963" t="s">
        <v>33</v>
      </c>
      <c r="Z963" t="s">
        <v>34</v>
      </c>
      <c r="AA963" t="s">
        <v>34</v>
      </c>
      <c r="AB963" t="s">
        <v>106</v>
      </c>
      <c r="AC963">
        <v>1</v>
      </c>
      <c r="AD963">
        <v>18.5</v>
      </c>
      <c r="AE963" t="s">
        <v>56</v>
      </c>
      <c r="AF963" t="str">
        <f>_xlfn.XLOOKUP(DermAI_Data[[#This Row],[diagnostic]],Diagnosis_lookup!$A$2:$A$7,Diagnosis_lookup!$B$2:$B$7,"Not Found")</f>
        <v>Melanoma</v>
      </c>
    </row>
    <row r="964" spans="1:32" x14ac:dyDescent="0.25">
      <c r="A964" t="s">
        <v>1040</v>
      </c>
      <c r="B964">
        <v>55</v>
      </c>
      <c r="C964" t="s">
        <v>51</v>
      </c>
      <c r="D964" t="s">
        <v>32</v>
      </c>
      <c r="E964" t="s">
        <v>33</v>
      </c>
      <c r="F964" t="s">
        <v>33</v>
      </c>
      <c r="G964" t="s">
        <v>33</v>
      </c>
      <c r="H964" t="s">
        <v>34</v>
      </c>
      <c r="I964" t="s">
        <v>33</v>
      </c>
      <c r="J964" t="s">
        <v>34</v>
      </c>
      <c r="K964" t="s">
        <v>34</v>
      </c>
      <c r="L964" t="s">
        <v>537</v>
      </c>
      <c r="M964" t="s">
        <v>560</v>
      </c>
      <c r="N964">
        <v>1408</v>
      </c>
      <c r="O964">
        <v>3</v>
      </c>
      <c r="P964" t="s">
        <v>66</v>
      </c>
      <c r="Q964">
        <v>13</v>
      </c>
      <c r="R964">
        <v>12</v>
      </c>
      <c r="S964">
        <v>12.5</v>
      </c>
      <c r="T964" t="s">
        <v>54</v>
      </c>
      <c r="U964" t="s">
        <v>34</v>
      </c>
      <c r="V964" t="s">
        <v>34</v>
      </c>
      <c r="W964" t="s">
        <v>33</v>
      </c>
      <c r="X964" t="s">
        <v>33</v>
      </c>
      <c r="Y964" t="s">
        <v>33</v>
      </c>
      <c r="Z964" t="s">
        <v>34</v>
      </c>
      <c r="AA964" t="s">
        <v>34</v>
      </c>
      <c r="AB964" t="s">
        <v>55</v>
      </c>
      <c r="AC964">
        <v>1</v>
      </c>
      <c r="AD964">
        <v>12.5</v>
      </c>
      <c r="AE964" t="s">
        <v>56</v>
      </c>
      <c r="AF964" t="str">
        <f>_xlfn.XLOOKUP(DermAI_Data[[#This Row],[diagnostic]],Diagnosis_lookup!$A$2:$A$7,Diagnosis_lookup!$B$2:$B$7,"Not Found")</f>
        <v>Basal cell carcinoma</v>
      </c>
    </row>
    <row r="965" spans="1:32" x14ac:dyDescent="0.25">
      <c r="A965" t="s">
        <v>1041</v>
      </c>
      <c r="B965">
        <v>39</v>
      </c>
      <c r="C965" t="s">
        <v>58</v>
      </c>
      <c r="D965" t="s">
        <v>32</v>
      </c>
      <c r="E965" t="s">
        <v>33</v>
      </c>
      <c r="F965" t="s">
        <v>34</v>
      </c>
      <c r="G965" t="s">
        <v>34</v>
      </c>
      <c r="H965" t="s">
        <v>33</v>
      </c>
      <c r="I965" t="s">
        <v>33</v>
      </c>
      <c r="J965" t="s">
        <v>34</v>
      </c>
      <c r="K965" t="s">
        <v>34</v>
      </c>
      <c r="L965" t="s">
        <v>560</v>
      </c>
      <c r="M965" t="s">
        <v>560</v>
      </c>
      <c r="N965">
        <v>1414</v>
      </c>
      <c r="O965">
        <v>2</v>
      </c>
      <c r="P965" t="s">
        <v>47</v>
      </c>
      <c r="Q965">
        <v>10</v>
      </c>
      <c r="R965">
        <v>10</v>
      </c>
      <c r="S965">
        <v>10</v>
      </c>
      <c r="T965" t="s">
        <v>37</v>
      </c>
      <c r="U965" t="s">
        <v>33</v>
      </c>
      <c r="V965" t="s">
        <v>33</v>
      </c>
      <c r="W965" t="s">
        <v>33</v>
      </c>
      <c r="X965" t="s">
        <v>33</v>
      </c>
      <c r="Y965" t="s">
        <v>33</v>
      </c>
      <c r="Z965" t="s">
        <v>33</v>
      </c>
      <c r="AA965" t="s">
        <v>34</v>
      </c>
      <c r="AB965" t="s">
        <v>48</v>
      </c>
      <c r="AC965">
        <v>0</v>
      </c>
      <c r="AD965">
        <v>10</v>
      </c>
      <c r="AE965" t="s">
        <v>39</v>
      </c>
      <c r="AF965" t="str">
        <f>_xlfn.XLOOKUP(DermAI_Data[[#This Row],[diagnostic]],Diagnosis_lookup!$A$2:$A$7,Diagnosis_lookup!$B$2:$B$7,"Not Found")</f>
        <v>Actinic keratosis</v>
      </c>
    </row>
    <row r="966" spans="1:32" x14ac:dyDescent="0.25">
      <c r="A966" t="s">
        <v>1042</v>
      </c>
      <c r="B966">
        <v>61</v>
      </c>
      <c r="C966" t="s">
        <v>41</v>
      </c>
      <c r="D966" t="s">
        <v>79</v>
      </c>
      <c r="E966" t="s">
        <v>33</v>
      </c>
      <c r="F966" t="s">
        <v>33</v>
      </c>
      <c r="G966" t="s">
        <v>33</v>
      </c>
      <c r="H966" t="s">
        <v>33</v>
      </c>
      <c r="I966" t="s">
        <v>34</v>
      </c>
      <c r="J966" t="s">
        <v>34</v>
      </c>
      <c r="K966" t="s">
        <v>34</v>
      </c>
      <c r="L966" t="s">
        <v>52</v>
      </c>
      <c r="M966" t="s">
        <v>52</v>
      </c>
      <c r="N966">
        <v>1427</v>
      </c>
      <c r="O966">
        <v>3</v>
      </c>
      <c r="P966" t="s">
        <v>36</v>
      </c>
      <c r="Q966">
        <v>5</v>
      </c>
      <c r="R966">
        <v>5</v>
      </c>
      <c r="S966">
        <v>5</v>
      </c>
      <c r="T966" t="s">
        <v>37</v>
      </c>
      <c r="U966" t="s">
        <v>33</v>
      </c>
      <c r="V966" t="s">
        <v>34</v>
      </c>
      <c r="W966" t="s">
        <v>33</v>
      </c>
      <c r="X966" t="s">
        <v>34</v>
      </c>
      <c r="Y966" t="s">
        <v>33</v>
      </c>
      <c r="Z966" t="s">
        <v>34</v>
      </c>
      <c r="AA966" t="s">
        <v>34</v>
      </c>
      <c r="AB966" t="s">
        <v>48</v>
      </c>
      <c r="AC966">
        <v>0</v>
      </c>
      <c r="AD966">
        <v>5</v>
      </c>
      <c r="AE966" t="s">
        <v>39</v>
      </c>
      <c r="AF966" t="str">
        <f>_xlfn.XLOOKUP(DermAI_Data[[#This Row],[diagnostic]],Diagnosis_lookup!$A$2:$A$7,Diagnosis_lookup!$B$2:$B$7,"Not Found")</f>
        <v>Actinic keratosis</v>
      </c>
    </row>
    <row r="967" spans="1:32" x14ac:dyDescent="0.25">
      <c r="A967" t="s">
        <v>1043</v>
      </c>
      <c r="B967">
        <v>75</v>
      </c>
      <c r="C967" t="s">
        <v>41</v>
      </c>
      <c r="D967" t="s">
        <v>32</v>
      </c>
      <c r="E967" t="s">
        <v>33</v>
      </c>
      <c r="F967" t="s">
        <v>33</v>
      </c>
      <c r="G967" t="s">
        <v>33</v>
      </c>
      <c r="H967" t="s">
        <v>34</v>
      </c>
      <c r="I967" t="s">
        <v>33</v>
      </c>
      <c r="J967" t="s">
        <v>34</v>
      </c>
      <c r="K967" t="s">
        <v>34</v>
      </c>
      <c r="L967" t="s">
        <v>105</v>
      </c>
      <c r="M967" t="s">
        <v>52</v>
      </c>
      <c r="N967">
        <v>1429</v>
      </c>
      <c r="O967">
        <v>2</v>
      </c>
      <c r="P967" t="s">
        <v>47</v>
      </c>
      <c r="Q967">
        <v>40</v>
      </c>
      <c r="R967">
        <v>34</v>
      </c>
      <c r="S967">
        <v>37</v>
      </c>
      <c r="T967" t="s">
        <v>54</v>
      </c>
      <c r="U967" t="s">
        <v>33</v>
      </c>
      <c r="V967" t="s">
        <v>34</v>
      </c>
      <c r="W967" t="s">
        <v>33</v>
      </c>
      <c r="X967" t="s">
        <v>33</v>
      </c>
      <c r="Y967" t="s">
        <v>33</v>
      </c>
      <c r="Z967" t="s">
        <v>33</v>
      </c>
      <c r="AA967" t="s">
        <v>34</v>
      </c>
      <c r="AB967" t="s">
        <v>106</v>
      </c>
      <c r="AC967">
        <v>1</v>
      </c>
      <c r="AD967">
        <v>37</v>
      </c>
      <c r="AE967" t="s">
        <v>56</v>
      </c>
      <c r="AF967" t="str">
        <f>_xlfn.XLOOKUP(DermAI_Data[[#This Row],[diagnostic]],Diagnosis_lookup!$A$2:$A$7,Diagnosis_lookup!$B$2:$B$7,"Not Found")</f>
        <v>Melanoma</v>
      </c>
    </row>
    <row r="968" spans="1:32" x14ac:dyDescent="0.25">
      <c r="A968" t="s">
        <v>1044</v>
      </c>
      <c r="B968">
        <v>70</v>
      </c>
      <c r="C968" t="s">
        <v>41</v>
      </c>
      <c r="D968" t="s">
        <v>32</v>
      </c>
      <c r="E968" t="s">
        <v>33</v>
      </c>
      <c r="F968" t="s">
        <v>33</v>
      </c>
      <c r="G968" t="s">
        <v>33</v>
      </c>
      <c r="H968" t="s">
        <v>33</v>
      </c>
      <c r="I968" t="s">
        <v>34</v>
      </c>
      <c r="J968" t="s">
        <v>34</v>
      </c>
      <c r="K968" t="s">
        <v>34</v>
      </c>
      <c r="L968" t="s">
        <v>35</v>
      </c>
      <c r="M968" t="s">
        <v>35</v>
      </c>
      <c r="N968">
        <v>1430</v>
      </c>
      <c r="O968">
        <v>2</v>
      </c>
      <c r="P968" t="s">
        <v>36</v>
      </c>
      <c r="Q968">
        <v>5</v>
      </c>
      <c r="R968">
        <v>5</v>
      </c>
      <c r="S968">
        <v>5</v>
      </c>
      <c r="T968" t="s">
        <v>37</v>
      </c>
      <c r="U968" t="s">
        <v>34</v>
      </c>
      <c r="V968" t="s">
        <v>33</v>
      </c>
      <c r="W968" t="s">
        <v>34</v>
      </c>
      <c r="X968" t="s">
        <v>33</v>
      </c>
      <c r="Y968" t="s">
        <v>34</v>
      </c>
      <c r="Z968" t="s">
        <v>34</v>
      </c>
      <c r="AA968" t="s">
        <v>34</v>
      </c>
      <c r="AB968" t="s">
        <v>48</v>
      </c>
      <c r="AC968">
        <v>0</v>
      </c>
      <c r="AD968">
        <v>5</v>
      </c>
      <c r="AE968" t="s">
        <v>39</v>
      </c>
      <c r="AF968" t="str">
        <f>_xlfn.XLOOKUP(DermAI_Data[[#This Row],[diagnostic]],Diagnosis_lookup!$A$2:$A$7,Diagnosis_lookup!$B$2:$B$7,"Not Found")</f>
        <v>Actinic keratosis</v>
      </c>
    </row>
    <row r="969" spans="1:32" x14ac:dyDescent="0.25">
      <c r="A969" t="s">
        <v>1045</v>
      </c>
      <c r="B969">
        <v>27</v>
      </c>
      <c r="C969" t="s">
        <v>31</v>
      </c>
      <c r="D969" t="s">
        <v>79</v>
      </c>
      <c r="E969" t="s">
        <v>33</v>
      </c>
      <c r="F969" t="s">
        <v>34</v>
      </c>
      <c r="G969" t="s">
        <v>33</v>
      </c>
      <c r="H969" t="s">
        <v>33</v>
      </c>
      <c r="I969" t="s">
        <v>34</v>
      </c>
      <c r="J969" t="s">
        <v>34</v>
      </c>
      <c r="K969" t="s">
        <v>34</v>
      </c>
      <c r="L969" t="s">
        <v>105</v>
      </c>
      <c r="M969" t="s">
        <v>105</v>
      </c>
      <c r="N969">
        <v>1496</v>
      </c>
      <c r="O969">
        <v>4</v>
      </c>
      <c r="P969" t="s">
        <v>93</v>
      </c>
      <c r="Q969">
        <v>8</v>
      </c>
      <c r="R969">
        <v>5</v>
      </c>
      <c r="S969">
        <v>6.5</v>
      </c>
      <c r="T969" t="s">
        <v>37</v>
      </c>
      <c r="U969" t="s">
        <v>33</v>
      </c>
      <c r="V969" t="s">
        <v>34</v>
      </c>
      <c r="W969" t="s">
        <v>33</v>
      </c>
      <c r="X969" t="s">
        <v>33</v>
      </c>
      <c r="Y969" t="s">
        <v>33</v>
      </c>
      <c r="Z969" t="s">
        <v>34</v>
      </c>
      <c r="AA969" t="s">
        <v>34</v>
      </c>
      <c r="AB969" t="s">
        <v>38</v>
      </c>
      <c r="AC969">
        <v>0</v>
      </c>
      <c r="AD969">
        <v>6.5</v>
      </c>
      <c r="AE969" t="s">
        <v>39</v>
      </c>
      <c r="AF969" t="str">
        <f>_xlfn.XLOOKUP(DermAI_Data[[#This Row],[diagnostic]],Diagnosis_lookup!$A$2:$A$7,Diagnosis_lookup!$B$2:$B$7,"Not Found")</f>
        <v>Melanocytic nevus</v>
      </c>
    </row>
    <row r="970" spans="1:32" x14ac:dyDescent="0.25">
      <c r="A970" t="s">
        <v>1046</v>
      </c>
      <c r="B970">
        <v>77</v>
      </c>
      <c r="C970" t="s">
        <v>41</v>
      </c>
      <c r="D970" t="s">
        <v>32</v>
      </c>
      <c r="E970" t="s">
        <v>33</v>
      </c>
      <c r="F970" t="s">
        <v>33</v>
      </c>
      <c r="G970" t="s">
        <v>33</v>
      </c>
      <c r="H970" t="s">
        <v>34</v>
      </c>
      <c r="I970" t="s">
        <v>33</v>
      </c>
      <c r="J970" t="s">
        <v>34</v>
      </c>
      <c r="K970" t="s">
        <v>34</v>
      </c>
      <c r="L970" t="s">
        <v>52</v>
      </c>
      <c r="M970" t="s">
        <v>52</v>
      </c>
      <c r="N970">
        <v>1431</v>
      </c>
      <c r="O970">
        <v>2</v>
      </c>
      <c r="P970" t="s">
        <v>53</v>
      </c>
      <c r="Q970">
        <v>10</v>
      </c>
      <c r="R970">
        <v>9</v>
      </c>
      <c r="S970">
        <v>9.5</v>
      </c>
      <c r="T970" t="s">
        <v>37</v>
      </c>
      <c r="U970" t="s">
        <v>34</v>
      </c>
      <c r="V970" t="s">
        <v>34</v>
      </c>
      <c r="W970" t="s">
        <v>33</v>
      </c>
      <c r="X970" t="s">
        <v>34</v>
      </c>
      <c r="Y970" t="s">
        <v>34</v>
      </c>
      <c r="Z970" t="s">
        <v>34</v>
      </c>
      <c r="AA970" t="s">
        <v>34</v>
      </c>
      <c r="AB970" t="s">
        <v>48</v>
      </c>
      <c r="AC970">
        <v>0</v>
      </c>
      <c r="AD970">
        <v>9.5</v>
      </c>
      <c r="AE970" t="s">
        <v>39</v>
      </c>
      <c r="AF970" t="str">
        <f>_xlfn.XLOOKUP(DermAI_Data[[#This Row],[diagnostic]],Diagnosis_lookup!$A$2:$A$7,Diagnosis_lookup!$B$2:$B$7,"Not Found")</f>
        <v>Actinic keratosis</v>
      </c>
    </row>
    <row r="971" spans="1:32" x14ac:dyDescent="0.25">
      <c r="A971" t="s">
        <v>1047</v>
      </c>
      <c r="B971">
        <v>74</v>
      </c>
      <c r="C971" t="s">
        <v>41</v>
      </c>
      <c r="D971" t="s">
        <v>32</v>
      </c>
      <c r="E971" t="s">
        <v>33</v>
      </c>
      <c r="F971" t="s">
        <v>33</v>
      </c>
      <c r="G971" t="s">
        <v>33</v>
      </c>
      <c r="H971" t="s">
        <v>33</v>
      </c>
      <c r="I971" t="s">
        <v>33</v>
      </c>
      <c r="J971" t="s">
        <v>34</v>
      </c>
      <c r="K971" t="s">
        <v>33</v>
      </c>
      <c r="L971" t="s">
        <v>52</v>
      </c>
      <c r="M971" t="s">
        <v>52</v>
      </c>
      <c r="N971">
        <v>1538</v>
      </c>
      <c r="O971">
        <v>2</v>
      </c>
      <c r="P971" t="s">
        <v>68</v>
      </c>
      <c r="Q971">
        <v>5</v>
      </c>
      <c r="R971">
        <v>3</v>
      </c>
      <c r="S971">
        <v>4</v>
      </c>
      <c r="T971" t="s">
        <v>44</v>
      </c>
      <c r="U971" t="s">
        <v>34</v>
      </c>
      <c r="V971" t="s">
        <v>34</v>
      </c>
      <c r="W971" t="s">
        <v>33</v>
      </c>
      <c r="X971" t="s">
        <v>33</v>
      </c>
      <c r="Y971" t="s">
        <v>34</v>
      </c>
      <c r="Z971" t="s">
        <v>34</v>
      </c>
      <c r="AA971" t="s">
        <v>34</v>
      </c>
      <c r="AB971" t="s">
        <v>55</v>
      </c>
      <c r="AC971">
        <v>1</v>
      </c>
      <c r="AD971">
        <v>4</v>
      </c>
      <c r="AE971" t="s">
        <v>56</v>
      </c>
      <c r="AF971" t="str">
        <f>_xlfn.XLOOKUP(DermAI_Data[[#This Row],[diagnostic]],Diagnosis_lookup!$A$2:$A$7,Diagnosis_lookup!$B$2:$B$7,"Not Found")</f>
        <v>Basal cell carcinoma</v>
      </c>
    </row>
    <row r="972" spans="1:32" x14ac:dyDescent="0.25">
      <c r="A972" t="s">
        <v>1048</v>
      </c>
      <c r="B972">
        <v>94</v>
      </c>
      <c r="C972" t="s">
        <v>41</v>
      </c>
      <c r="D972" t="s">
        <v>32</v>
      </c>
      <c r="E972" t="s">
        <v>33</v>
      </c>
      <c r="F972" t="s">
        <v>33</v>
      </c>
      <c r="G972" t="s">
        <v>33</v>
      </c>
      <c r="H972" t="s">
        <v>33</v>
      </c>
      <c r="I972" t="s">
        <v>33</v>
      </c>
      <c r="J972" t="s">
        <v>34</v>
      </c>
      <c r="K972" t="s">
        <v>34</v>
      </c>
      <c r="L972" t="s">
        <v>105</v>
      </c>
      <c r="M972" t="s">
        <v>105</v>
      </c>
      <c r="N972">
        <v>1039</v>
      </c>
      <c r="O972">
        <v>1</v>
      </c>
      <c r="P972" t="s">
        <v>43</v>
      </c>
      <c r="Q972">
        <v>20</v>
      </c>
      <c r="R972">
        <v>18</v>
      </c>
      <c r="S972">
        <v>19</v>
      </c>
      <c r="T972" t="s">
        <v>54</v>
      </c>
      <c r="U972" t="s">
        <v>34</v>
      </c>
      <c r="V972" t="s">
        <v>34</v>
      </c>
      <c r="W972" t="s">
        <v>33</v>
      </c>
      <c r="X972" t="s">
        <v>33</v>
      </c>
      <c r="Y972" t="s">
        <v>33</v>
      </c>
      <c r="Z972" t="s">
        <v>34</v>
      </c>
      <c r="AA972" t="s">
        <v>34</v>
      </c>
      <c r="AB972" t="s">
        <v>224</v>
      </c>
      <c r="AC972">
        <v>1</v>
      </c>
      <c r="AD972">
        <v>19</v>
      </c>
      <c r="AE972" t="s">
        <v>56</v>
      </c>
      <c r="AF972" t="str">
        <f>_xlfn.XLOOKUP(DermAI_Data[[#This Row],[diagnostic]],Diagnosis_lookup!$A$2:$A$7,Diagnosis_lookup!$B$2:$B$7,"Not Found")</f>
        <v>Squamous cell carcinoma</v>
      </c>
    </row>
    <row r="973" spans="1:32" x14ac:dyDescent="0.25">
      <c r="A973" t="s">
        <v>1049</v>
      </c>
      <c r="B973">
        <v>66</v>
      </c>
      <c r="C973" t="s">
        <v>41</v>
      </c>
      <c r="D973" t="s">
        <v>79</v>
      </c>
      <c r="E973" t="s">
        <v>33</v>
      </c>
      <c r="F973" t="s">
        <v>33</v>
      </c>
      <c r="G973" t="s">
        <v>33</v>
      </c>
      <c r="H973" t="s">
        <v>33</v>
      </c>
      <c r="I973" t="s">
        <v>34</v>
      </c>
      <c r="J973" t="s">
        <v>34</v>
      </c>
      <c r="K973" t="s">
        <v>34</v>
      </c>
      <c r="L973" t="s">
        <v>560</v>
      </c>
      <c r="M973" t="s">
        <v>560</v>
      </c>
      <c r="N973">
        <v>1439</v>
      </c>
      <c r="O973">
        <v>4</v>
      </c>
      <c r="P973" t="s">
        <v>145</v>
      </c>
      <c r="Q973">
        <v>15</v>
      </c>
      <c r="R973">
        <v>15</v>
      </c>
      <c r="S973">
        <v>15</v>
      </c>
      <c r="T973" t="s">
        <v>54</v>
      </c>
      <c r="U973" t="s">
        <v>33</v>
      </c>
      <c r="V973" t="s">
        <v>33</v>
      </c>
      <c r="W973" t="s">
        <v>33</v>
      </c>
      <c r="X973" t="s">
        <v>33</v>
      </c>
      <c r="Y973" t="s">
        <v>33</v>
      </c>
      <c r="Z973" t="s">
        <v>34</v>
      </c>
      <c r="AA973" t="s">
        <v>34</v>
      </c>
      <c r="AB973" t="s">
        <v>48</v>
      </c>
      <c r="AC973">
        <v>0</v>
      </c>
      <c r="AD973">
        <v>15</v>
      </c>
      <c r="AE973" t="s">
        <v>39</v>
      </c>
      <c r="AF973" t="str">
        <f>_xlfn.XLOOKUP(DermAI_Data[[#This Row],[diagnostic]],Diagnosis_lookup!$A$2:$A$7,Diagnosis_lookup!$B$2:$B$7,"Not Found")</f>
        <v>Actinic keratosis</v>
      </c>
    </row>
    <row r="974" spans="1:32" x14ac:dyDescent="0.25">
      <c r="A974" t="s">
        <v>1050</v>
      </c>
      <c r="B974">
        <v>69</v>
      </c>
      <c r="C974" t="s">
        <v>41</v>
      </c>
      <c r="D974" t="s">
        <v>32</v>
      </c>
      <c r="E974" t="s">
        <v>33</v>
      </c>
      <c r="F974" t="s">
        <v>33</v>
      </c>
      <c r="G974" t="s">
        <v>33</v>
      </c>
      <c r="H974" t="s">
        <v>33</v>
      </c>
      <c r="I974" t="s">
        <v>33</v>
      </c>
      <c r="J974" t="s">
        <v>34</v>
      </c>
      <c r="K974" t="s">
        <v>33</v>
      </c>
      <c r="L974" t="s">
        <v>105</v>
      </c>
      <c r="M974" t="s">
        <v>105</v>
      </c>
      <c r="N974">
        <v>1448</v>
      </c>
      <c r="O974">
        <v>3</v>
      </c>
      <c r="P974" t="s">
        <v>59</v>
      </c>
      <c r="Q974">
        <v>4</v>
      </c>
      <c r="R974">
        <v>4</v>
      </c>
      <c r="S974">
        <v>4</v>
      </c>
      <c r="T974" t="s">
        <v>44</v>
      </c>
      <c r="U974" t="s">
        <v>34</v>
      </c>
      <c r="V974" t="s">
        <v>33</v>
      </c>
      <c r="W974" t="s">
        <v>33</v>
      </c>
      <c r="X974" t="s">
        <v>33</v>
      </c>
      <c r="Y974" t="s">
        <v>34</v>
      </c>
      <c r="Z974" t="s">
        <v>33</v>
      </c>
      <c r="AA974" t="s">
        <v>34</v>
      </c>
      <c r="AB974" t="s">
        <v>55</v>
      </c>
      <c r="AC974">
        <v>1</v>
      </c>
      <c r="AD974">
        <v>4</v>
      </c>
      <c r="AE974" t="s">
        <v>56</v>
      </c>
      <c r="AF974" t="str">
        <f>_xlfn.XLOOKUP(DermAI_Data[[#This Row],[diagnostic]],Diagnosis_lookup!$A$2:$A$7,Diagnosis_lookup!$B$2:$B$7,"Not Found")</f>
        <v>Basal cell carcinoma</v>
      </c>
    </row>
    <row r="975" spans="1:32" x14ac:dyDescent="0.25">
      <c r="A975" t="s">
        <v>1051</v>
      </c>
      <c r="B975">
        <v>63</v>
      </c>
      <c r="C975" t="s">
        <v>41</v>
      </c>
      <c r="D975" t="s">
        <v>32</v>
      </c>
      <c r="E975" t="s">
        <v>33</v>
      </c>
      <c r="F975" t="s">
        <v>33</v>
      </c>
      <c r="G975" t="s">
        <v>34</v>
      </c>
      <c r="H975" t="s">
        <v>33</v>
      </c>
      <c r="I975" t="s">
        <v>33</v>
      </c>
      <c r="J975" t="s">
        <v>33</v>
      </c>
      <c r="K975" t="s">
        <v>33</v>
      </c>
      <c r="L975" t="s">
        <v>105</v>
      </c>
      <c r="M975" t="s">
        <v>105</v>
      </c>
      <c r="N975">
        <v>1444</v>
      </c>
      <c r="O975">
        <v>3</v>
      </c>
      <c r="P975" t="s">
        <v>43</v>
      </c>
      <c r="Q975">
        <v>6</v>
      </c>
      <c r="R975">
        <v>6</v>
      </c>
      <c r="S975">
        <v>6</v>
      </c>
      <c r="T975" t="s">
        <v>37</v>
      </c>
      <c r="U975" t="s">
        <v>33</v>
      </c>
      <c r="V975" t="s">
        <v>33</v>
      </c>
      <c r="W975" t="s">
        <v>33</v>
      </c>
      <c r="X975" t="s">
        <v>33</v>
      </c>
      <c r="Y975" t="s">
        <v>33</v>
      </c>
      <c r="Z975" t="s">
        <v>33</v>
      </c>
      <c r="AA975" t="s">
        <v>34</v>
      </c>
      <c r="AB975" t="s">
        <v>55</v>
      </c>
      <c r="AC975">
        <v>1</v>
      </c>
      <c r="AD975">
        <v>6</v>
      </c>
      <c r="AE975" t="s">
        <v>56</v>
      </c>
      <c r="AF975" t="str">
        <f>_xlfn.XLOOKUP(DermAI_Data[[#This Row],[diagnostic]],Diagnosis_lookup!$A$2:$A$7,Diagnosis_lookup!$B$2:$B$7,"Not Found")</f>
        <v>Basal cell carcinoma</v>
      </c>
    </row>
    <row r="976" spans="1:32" x14ac:dyDescent="0.25">
      <c r="A976" t="s">
        <v>1052</v>
      </c>
      <c r="B976">
        <v>79</v>
      </c>
      <c r="C976" t="s">
        <v>41</v>
      </c>
      <c r="D976" t="s">
        <v>32</v>
      </c>
      <c r="E976" t="s">
        <v>33</v>
      </c>
      <c r="F976" t="s">
        <v>33</v>
      </c>
      <c r="G976" t="s">
        <v>34</v>
      </c>
      <c r="H976" t="s">
        <v>33</v>
      </c>
      <c r="I976" t="s">
        <v>33</v>
      </c>
      <c r="J976" t="s">
        <v>34</v>
      </c>
      <c r="K976" t="s">
        <v>34</v>
      </c>
      <c r="L976" t="s">
        <v>560</v>
      </c>
      <c r="M976" t="s">
        <v>560</v>
      </c>
      <c r="N976">
        <v>1451</v>
      </c>
      <c r="O976">
        <v>5</v>
      </c>
      <c r="P976" t="s">
        <v>36</v>
      </c>
      <c r="Q976">
        <v>40</v>
      </c>
      <c r="R976">
        <v>5</v>
      </c>
      <c r="S976">
        <v>22.5</v>
      </c>
      <c r="T976" t="s">
        <v>54</v>
      </c>
      <c r="U976" t="s">
        <v>34</v>
      </c>
      <c r="V976" t="s">
        <v>34</v>
      </c>
      <c r="W976" t="s">
        <v>34</v>
      </c>
      <c r="X976" t="s">
        <v>33</v>
      </c>
      <c r="Y976" t="s">
        <v>34</v>
      </c>
      <c r="Z976" t="s">
        <v>34</v>
      </c>
      <c r="AA976" t="s">
        <v>34</v>
      </c>
      <c r="AB976" t="s">
        <v>224</v>
      </c>
      <c r="AC976">
        <v>1</v>
      </c>
      <c r="AD976">
        <v>22.5</v>
      </c>
      <c r="AE976" t="s">
        <v>56</v>
      </c>
      <c r="AF976" t="str">
        <f>_xlfn.XLOOKUP(DermAI_Data[[#This Row],[diagnostic]],Diagnosis_lookup!$A$2:$A$7,Diagnosis_lookup!$B$2:$B$7,"Not Found")</f>
        <v>Squamous cell carcinoma</v>
      </c>
    </row>
    <row r="977" spans="1:32" x14ac:dyDescent="0.25">
      <c r="A977" t="s">
        <v>1053</v>
      </c>
      <c r="B977">
        <v>69</v>
      </c>
      <c r="C977" t="s">
        <v>41</v>
      </c>
      <c r="D977" t="s">
        <v>32</v>
      </c>
      <c r="E977" t="s">
        <v>34</v>
      </c>
      <c r="F977" t="s">
        <v>34</v>
      </c>
      <c r="G977" t="s">
        <v>33</v>
      </c>
      <c r="H977" t="s">
        <v>33</v>
      </c>
      <c r="I977" t="s">
        <v>34</v>
      </c>
      <c r="J977" t="s">
        <v>34</v>
      </c>
      <c r="K977" t="s">
        <v>34</v>
      </c>
      <c r="L977" t="s">
        <v>105</v>
      </c>
      <c r="M977" t="s">
        <v>105</v>
      </c>
      <c r="N977">
        <v>1488</v>
      </c>
      <c r="O977">
        <v>3</v>
      </c>
      <c r="P977" t="s">
        <v>63</v>
      </c>
      <c r="Q977">
        <v>7</v>
      </c>
      <c r="R977">
        <v>7</v>
      </c>
      <c r="S977">
        <v>7</v>
      </c>
      <c r="T977" t="s">
        <v>37</v>
      </c>
      <c r="U977" t="s">
        <v>34</v>
      </c>
      <c r="V977" t="s">
        <v>34</v>
      </c>
      <c r="W977" t="s">
        <v>33</v>
      </c>
      <c r="X977" t="s">
        <v>34</v>
      </c>
      <c r="Y977" t="s">
        <v>33</v>
      </c>
      <c r="Z977" t="s">
        <v>34</v>
      </c>
      <c r="AA977" t="s">
        <v>34</v>
      </c>
      <c r="AB977" t="s">
        <v>224</v>
      </c>
      <c r="AC977">
        <v>1</v>
      </c>
      <c r="AD977">
        <v>7</v>
      </c>
      <c r="AE977" t="s">
        <v>56</v>
      </c>
      <c r="AF977" t="str">
        <f>_xlfn.XLOOKUP(DermAI_Data[[#This Row],[diagnostic]],Diagnosis_lookup!$A$2:$A$7,Diagnosis_lookup!$B$2:$B$7,"Not Found")</f>
        <v>Squamous cell carcinoma</v>
      </c>
    </row>
    <row r="978" spans="1:32" x14ac:dyDescent="0.25">
      <c r="A978" t="s">
        <v>1054</v>
      </c>
      <c r="B978">
        <v>45</v>
      </c>
      <c r="C978" t="s">
        <v>51</v>
      </c>
      <c r="D978" t="s">
        <v>32</v>
      </c>
      <c r="E978" t="s">
        <v>33</v>
      </c>
      <c r="F978" t="s">
        <v>34</v>
      </c>
      <c r="G978" t="s">
        <v>34</v>
      </c>
      <c r="H978" t="s">
        <v>34</v>
      </c>
      <c r="I978" t="s">
        <v>34</v>
      </c>
      <c r="J978" t="s">
        <v>34</v>
      </c>
      <c r="K978" t="s">
        <v>34</v>
      </c>
      <c r="L978" t="s">
        <v>105</v>
      </c>
      <c r="M978" t="s">
        <v>105</v>
      </c>
      <c r="N978">
        <v>1462</v>
      </c>
      <c r="O978">
        <v>3</v>
      </c>
      <c r="P978" t="s">
        <v>53</v>
      </c>
      <c r="Q978">
        <v>7</v>
      </c>
      <c r="R978">
        <v>5</v>
      </c>
      <c r="S978">
        <v>6</v>
      </c>
      <c r="T978" t="s">
        <v>37</v>
      </c>
      <c r="U978" t="s">
        <v>34</v>
      </c>
      <c r="V978" t="s">
        <v>34</v>
      </c>
      <c r="W978" t="s">
        <v>33</v>
      </c>
      <c r="X978" t="s">
        <v>34</v>
      </c>
      <c r="Y978" t="s">
        <v>33</v>
      </c>
      <c r="Z978" t="s">
        <v>34</v>
      </c>
      <c r="AA978" t="s">
        <v>34</v>
      </c>
      <c r="AB978" t="s">
        <v>55</v>
      </c>
      <c r="AC978">
        <v>1</v>
      </c>
      <c r="AD978">
        <v>6</v>
      </c>
      <c r="AE978" t="s">
        <v>56</v>
      </c>
      <c r="AF978" t="str">
        <f>_xlfn.XLOOKUP(DermAI_Data[[#This Row],[diagnostic]],Diagnosis_lookup!$A$2:$A$7,Diagnosis_lookup!$B$2:$B$7,"Not Found")</f>
        <v>Basal cell carcinoma</v>
      </c>
    </row>
    <row r="979" spans="1:32" x14ac:dyDescent="0.25">
      <c r="A979" t="s">
        <v>1055</v>
      </c>
      <c r="B979">
        <v>52</v>
      </c>
      <c r="C979" t="s">
        <v>51</v>
      </c>
      <c r="D979" t="s">
        <v>79</v>
      </c>
      <c r="E979" t="s">
        <v>33</v>
      </c>
      <c r="F979" t="s">
        <v>34</v>
      </c>
      <c r="G979" t="s">
        <v>33</v>
      </c>
      <c r="H979" t="s">
        <v>33</v>
      </c>
      <c r="I979" t="s">
        <v>34</v>
      </c>
      <c r="J979" t="s">
        <v>34</v>
      </c>
      <c r="K979" t="s">
        <v>34</v>
      </c>
      <c r="L979" t="s">
        <v>52</v>
      </c>
      <c r="M979" t="s">
        <v>105</v>
      </c>
      <c r="N979">
        <v>1471</v>
      </c>
      <c r="O979">
        <v>3</v>
      </c>
      <c r="P979" t="s">
        <v>36</v>
      </c>
      <c r="Q979">
        <v>15</v>
      </c>
      <c r="R979">
        <v>10</v>
      </c>
      <c r="S979">
        <v>12.5</v>
      </c>
      <c r="T979" t="s">
        <v>54</v>
      </c>
      <c r="U979" t="s">
        <v>33</v>
      </c>
      <c r="V979" t="s">
        <v>34</v>
      </c>
      <c r="W979" t="s">
        <v>33</v>
      </c>
      <c r="X979" t="s">
        <v>34</v>
      </c>
      <c r="Y979" t="s">
        <v>34</v>
      </c>
      <c r="Z979" t="s">
        <v>34</v>
      </c>
      <c r="AA979" t="s">
        <v>34</v>
      </c>
      <c r="AB979" t="s">
        <v>55</v>
      </c>
      <c r="AC979">
        <v>1</v>
      </c>
      <c r="AD979">
        <v>12.5</v>
      </c>
      <c r="AE979" t="s">
        <v>56</v>
      </c>
      <c r="AF979" t="str">
        <f>_xlfn.XLOOKUP(DermAI_Data[[#This Row],[diagnostic]],Diagnosis_lookup!$A$2:$A$7,Diagnosis_lookup!$B$2:$B$7,"Not Found")</f>
        <v>Basal cell carcinoma</v>
      </c>
    </row>
    <row r="980" spans="1:32" x14ac:dyDescent="0.25">
      <c r="A980" t="s">
        <v>1056</v>
      </c>
      <c r="B980">
        <v>54</v>
      </c>
      <c r="C980" t="s">
        <v>51</v>
      </c>
      <c r="D980" t="s">
        <v>32</v>
      </c>
      <c r="E980" t="s">
        <v>34</v>
      </c>
      <c r="F980" t="s">
        <v>34</v>
      </c>
      <c r="G980" t="s">
        <v>33</v>
      </c>
      <c r="H980" t="s">
        <v>33</v>
      </c>
      <c r="I980" t="s">
        <v>33</v>
      </c>
      <c r="J980" t="s">
        <v>34</v>
      </c>
      <c r="K980" t="s">
        <v>34</v>
      </c>
      <c r="L980" t="s">
        <v>52</v>
      </c>
      <c r="M980" t="s">
        <v>52</v>
      </c>
      <c r="N980">
        <v>118</v>
      </c>
      <c r="O980">
        <v>3</v>
      </c>
      <c r="P980" t="s">
        <v>59</v>
      </c>
      <c r="Q980">
        <v>20</v>
      </c>
      <c r="R980">
        <v>20</v>
      </c>
      <c r="S980">
        <v>20</v>
      </c>
      <c r="T980" t="s">
        <v>54</v>
      </c>
      <c r="U980" t="s">
        <v>33</v>
      </c>
      <c r="V980" t="s">
        <v>34</v>
      </c>
      <c r="W980" t="s">
        <v>33</v>
      </c>
      <c r="X980" t="s">
        <v>33</v>
      </c>
      <c r="Y980" t="s">
        <v>33</v>
      </c>
      <c r="Z980" t="s">
        <v>34</v>
      </c>
      <c r="AA980" t="s">
        <v>34</v>
      </c>
      <c r="AB980" t="s">
        <v>55</v>
      </c>
      <c r="AC980">
        <v>1</v>
      </c>
      <c r="AD980">
        <v>20</v>
      </c>
      <c r="AE980" t="s">
        <v>56</v>
      </c>
      <c r="AF980" t="str">
        <f>_xlfn.XLOOKUP(DermAI_Data[[#This Row],[diagnostic]],Diagnosis_lookup!$A$2:$A$7,Diagnosis_lookup!$B$2:$B$7,"Not Found")</f>
        <v>Basal cell carcinoma</v>
      </c>
    </row>
    <row r="981" spans="1:32" x14ac:dyDescent="0.25">
      <c r="A981" t="s">
        <v>1057</v>
      </c>
      <c r="B981">
        <v>55</v>
      </c>
      <c r="C981" t="s">
        <v>51</v>
      </c>
      <c r="D981" t="s">
        <v>79</v>
      </c>
      <c r="E981" t="s">
        <v>33</v>
      </c>
      <c r="F981" t="s">
        <v>33</v>
      </c>
      <c r="G981" t="s">
        <v>33</v>
      </c>
      <c r="H981" t="s">
        <v>34</v>
      </c>
      <c r="I981" t="s">
        <v>34</v>
      </c>
      <c r="J981" t="s">
        <v>34</v>
      </c>
      <c r="K981" t="s">
        <v>34</v>
      </c>
      <c r="L981" t="s">
        <v>52</v>
      </c>
      <c r="M981" t="s">
        <v>52</v>
      </c>
      <c r="N981">
        <v>1474</v>
      </c>
      <c r="O981">
        <v>3</v>
      </c>
      <c r="P981" t="s">
        <v>36</v>
      </c>
      <c r="Q981">
        <v>10</v>
      </c>
      <c r="R981">
        <v>4</v>
      </c>
      <c r="S981">
        <v>7</v>
      </c>
      <c r="T981" t="s">
        <v>37</v>
      </c>
      <c r="U981" t="s">
        <v>33</v>
      </c>
      <c r="V981" t="s">
        <v>34</v>
      </c>
      <c r="W981" t="s">
        <v>33</v>
      </c>
      <c r="X981" t="s">
        <v>34</v>
      </c>
      <c r="Y981" t="s">
        <v>33</v>
      </c>
      <c r="Z981" t="s">
        <v>34</v>
      </c>
      <c r="AA981" t="s">
        <v>34</v>
      </c>
      <c r="AB981" t="s">
        <v>55</v>
      </c>
      <c r="AC981">
        <v>1</v>
      </c>
      <c r="AD981">
        <v>7</v>
      </c>
      <c r="AE981" t="s">
        <v>56</v>
      </c>
      <c r="AF981" t="str">
        <f>_xlfn.XLOOKUP(DermAI_Data[[#This Row],[diagnostic]],Diagnosis_lookup!$A$2:$A$7,Diagnosis_lookup!$B$2:$B$7,"Not Found")</f>
        <v>Basal cell carcinoma</v>
      </c>
    </row>
    <row r="982" spans="1:32" x14ac:dyDescent="0.25">
      <c r="A982" t="s">
        <v>1058</v>
      </c>
      <c r="B982">
        <v>71</v>
      </c>
      <c r="C982" t="s">
        <v>41</v>
      </c>
      <c r="D982" t="s">
        <v>32</v>
      </c>
      <c r="E982" t="s">
        <v>33</v>
      </c>
      <c r="F982" t="s">
        <v>33</v>
      </c>
      <c r="G982" t="s">
        <v>33</v>
      </c>
      <c r="H982" t="s">
        <v>34</v>
      </c>
      <c r="I982" t="s">
        <v>34</v>
      </c>
      <c r="J982" t="s">
        <v>33</v>
      </c>
      <c r="K982" t="s">
        <v>34</v>
      </c>
      <c r="L982" t="s">
        <v>52</v>
      </c>
      <c r="M982" t="s">
        <v>52</v>
      </c>
      <c r="N982">
        <v>1493</v>
      </c>
      <c r="O982">
        <v>3</v>
      </c>
      <c r="P982" t="s">
        <v>66</v>
      </c>
      <c r="Q982">
        <v>12</v>
      </c>
      <c r="R982">
        <v>6</v>
      </c>
      <c r="S982">
        <v>9</v>
      </c>
      <c r="T982" t="s">
        <v>37</v>
      </c>
      <c r="U982" t="s">
        <v>33</v>
      </c>
      <c r="V982" t="s">
        <v>33</v>
      </c>
      <c r="W982" t="s">
        <v>33</v>
      </c>
      <c r="X982" t="s">
        <v>33</v>
      </c>
      <c r="Y982" t="s">
        <v>33</v>
      </c>
      <c r="Z982" t="s">
        <v>33</v>
      </c>
      <c r="AA982" t="s">
        <v>34</v>
      </c>
      <c r="AB982" t="s">
        <v>48</v>
      </c>
      <c r="AC982">
        <v>0</v>
      </c>
      <c r="AD982">
        <v>9</v>
      </c>
      <c r="AE982" t="s">
        <v>39</v>
      </c>
      <c r="AF982" t="str">
        <f>_xlfn.XLOOKUP(DermAI_Data[[#This Row],[diagnostic]],Diagnosis_lookup!$A$2:$A$7,Diagnosis_lookup!$B$2:$B$7,"Not Found")</f>
        <v>Actinic keratosis</v>
      </c>
    </row>
    <row r="983" spans="1:32" x14ac:dyDescent="0.25">
      <c r="A983" t="s">
        <v>1059</v>
      </c>
      <c r="B983">
        <v>77</v>
      </c>
      <c r="C983" t="s">
        <v>41</v>
      </c>
      <c r="D983" t="s">
        <v>79</v>
      </c>
      <c r="E983" t="s">
        <v>33</v>
      </c>
      <c r="F983" t="s">
        <v>33</v>
      </c>
      <c r="G983" t="s">
        <v>33</v>
      </c>
      <c r="H983" t="s">
        <v>33</v>
      </c>
      <c r="I983" t="s">
        <v>33</v>
      </c>
      <c r="J983" t="s">
        <v>33</v>
      </c>
      <c r="K983" t="s">
        <v>33</v>
      </c>
      <c r="L983" t="s">
        <v>105</v>
      </c>
      <c r="M983" t="s">
        <v>105</v>
      </c>
      <c r="N983">
        <v>1479</v>
      </c>
      <c r="O983">
        <v>4</v>
      </c>
      <c r="P983" t="s">
        <v>68</v>
      </c>
      <c r="Q983">
        <v>15</v>
      </c>
      <c r="R983">
        <v>15</v>
      </c>
      <c r="S983">
        <v>15</v>
      </c>
      <c r="T983" t="s">
        <v>54</v>
      </c>
      <c r="U983" t="s">
        <v>34</v>
      </c>
      <c r="V983" t="s">
        <v>34</v>
      </c>
      <c r="W983" t="s">
        <v>33</v>
      </c>
      <c r="X983" t="s">
        <v>33</v>
      </c>
      <c r="Y983" t="s">
        <v>33</v>
      </c>
      <c r="Z983" t="s">
        <v>34</v>
      </c>
      <c r="AA983" t="s">
        <v>34</v>
      </c>
      <c r="AB983" t="s">
        <v>55</v>
      </c>
      <c r="AC983">
        <v>1</v>
      </c>
      <c r="AD983">
        <v>15</v>
      </c>
      <c r="AE983" t="s">
        <v>56</v>
      </c>
      <c r="AF983" t="str">
        <f>_xlfn.XLOOKUP(DermAI_Data[[#This Row],[diagnostic]],Diagnosis_lookup!$A$2:$A$7,Diagnosis_lookup!$B$2:$B$7,"Not Found")</f>
        <v>Basal cell carcinoma</v>
      </c>
    </row>
    <row r="984" spans="1:32" x14ac:dyDescent="0.25">
      <c r="A984" t="s">
        <v>1060</v>
      </c>
      <c r="B984">
        <v>60</v>
      </c>
      <c r="C984" t="s">
        <v>41</v>
      </c>
      <c r="D984" t="s">
        <v>79</v>
      </c>
      <c r="E984" t="s">
        <v>33</v>
      </c>
      <c r="F984" t="s">
        <v>33</v>
      </c>
      <c r="G984" t="s">
        <v>34</v>
      </c>
      <c r="H984" t="s">
        <v>33</v>
      </c>
      <c r="I984" t="s">
        <v>33</v>
      </c>
      <c r="J984" t="s">
        <v>34</v>
      </c>
      <c r="K984" t="s">
        <v>33</v>
      </c>
      <c r="L984" t="s">
        <v>105</v>
      </c>
      <c r="M984" t="s">
        <v>105</v>
      </c>
      <c r="N984">
        <v>1503</v>
      </c>
      <c r="O984">
        <v>4</v>
      </c>
      <c r="P984" t="s">
        <v>36</v>
      </c>
      <c r="Q984">
        <v>17</v>
      </c>
      <c r="R984">
        <v>7</v>
      </c>
      <c r="S984">
        <v>12</v>
      </c>
      <c r="T984" t="s">
        <v>54</v>
      </c>
      <c r="U984" t="s">
        <v>33</v>
      </c>
      <c r="V984" t="s">
        <v>34</v>
      </c>
      <c r="W984" t="s">
        <v>33</v>
      </c>
      <c r="X984" t="s">
        <v>33</v>
      </c>
      <c r="Y984" t="s">
        <v>33</v>
      </c>
      <c r="Z984" t="s">
        <v>34</v>
      </c>
      <c r="AA984" t="s">
        <v>34</v>
      </c>
      <c r="AB984" t="s">
        <v>55</v>
      </c>
      <c r="AC984">
        <v>1</v>
      </c>
      <c r="AD984">
        <v>12</v>
      </c>
      <c r="AE984" t="s">
        <v>56</v>
      </c>
      <c r="AF984" t="str">
        <f>_xlfn.XLOOKUP(DermAI_Data[[#This Row],[diagnostic]],Diagnosis_lookup!$A$2:$A$7,Diagnosis_lookup!$B$2:$B$7,"Not Found")</f>
        <v>Basal cell carcinoma</v>
      </c>
    </row>
    <row r="985" spans="1:32" x14ac:dyDescent="0.25">
      <c r="A985" t="s">
        <v>1061</v>
      </c>
      <c r="B985">
        <v>70</v>
      </c>
      <c r="C985" t="s">
        <v>41</v>
      </c>
      <c r="D985" t="s">
        <v>32</v>
      </c>
      <c r="E985" t="s">
        <v>33</v>
      </c>
      <c r="F985" t="s">
        <v>33</v>
      </c>
      <c r="G985" t="s">
        <v>34</v>
      </c>
      <c r="H985" t="s">
        <v>34</v>
      </c>
      <c r="I985" t="s">
        <v>33</v>
      </c>
      <c r="J985" t="s">
        <v>34</v>
      </c>
      <c r="K985" t="s">
        <v>34</v>
      </c>
      <c r="L985" t="s">
        <v>52</v>
      </c>
      <c r="M985" t="s">
        <v>52</v>
      </c>
      <c r="N985">
        <v>1483</v>
      </c>
      <c r="O985">
        <v>3</v>
      </c>
      <c r="P985" t="s">
        <v>59</v>
      </c>
      <c r="Q985">
        <v>15</v>
      </c>
      <c r="R985">
        <v>7</v>
      </c>
      <c r="S985">
        <v>11</v>
      </c>
      <c r="T985" t="s">
        <v>54</v>
      </c>
      <c r="U985" t="s">
        <v>34</v>
      </c>
      <c r="V985" t="s">
        <v>34</v>
      </c>
      <c r="W985" t="s">
        <v>34</v>
      </c>
      <c r="X985" t="s">
        <v>33</v>
      </c>
      <c r="Y985" t="s">
        <v>33</v>
      </c>
      <c r="Z985" t="s">
        <v>34</v>
      </c>
      <c r="AA985" t="s">
        <v>34</v>
      </c>
      <c r="AB985" t="s">
        <v>55</v>
      </c>
      <c r="AC985">
        <v>1</v>
      </c>
      <c r="AD985">
        <v>11</v>
      </c>
      <c r="AE985" t="s">
        <v>56</v>
      </c>
      <c r="AF985" t="str">
        <f>_xlfn.XLOOKUP(DermAI_Data[[#This Row],[diagnostic]],Diagnosis_lookup!$A$2:$A$7,Diagnosis_lookup!$B$2:$B$7,"Not Found")</f>
        <v>Basal cell carcinoma</v>
      </c>
    </row>
    <row r="986" spans="1:32" x14ac:dyDescent="0.25">
      <c r="A986" t="s">
        <v>1062</v>
      </c>
      <c r="B986">
        <v>63</v>
      </c>
      <c r="C986" t="s">
        <v>41</v>
      </c>
      <c r="D986" t="s">
        <v>79</v>
      </c>
      <c r="E986" t="s">
        <v>33</v>
      </c>
      <c r="F986" t="s">
        <v>33</v>
      </c>
      <c r="G986" t="s">
        <v>33</v>
      </c>
      <c r="H986" t="s">
        <v>33</v>
      </c>
      <c r="I986" t="s">
        <v>33</v>
      </c>
      <c r="J986" t="s">
        <v>34</v>
      </c>
      <c r="K986" t="s">
        <v>34</v>
      </c>
      <c r="L986" t="s">
        <v>35</v>
      </c>
      <c r="M986" t="s">
        <v>35</v>
      </c>
      <c r="N986">
        <v>120</v>
      </c>
      <c r="O986">
        <v>2</v>
      </c>
      <c r="P986" t="s">
        <v>36</v>
      </c>
      <c r="Q986">
        <v>7</v>
      </c>
      <c r="R986">
        <v>5</v>
      </c>
      <c r="S986">
        <v>6</v>
      </c>
      <c r="T986" t="s">
        <v>37</v>
      </c>
      <c r="U986" t="s">
        <v>33</v>
      </c>
      <c r="V986" t="s">
        <v>33</v>
      </c>
      <c r="W986" t="s">
        <v>33</v>
      </c>
      <c r="X986" t="s">
        <v>33</v>
      </c>
      <c r="Y986" t="s">
        <v>33</v>
      </c>
      <c r="Z986" t="s">
        <v>33</v>
      </c>
      <c r="AA986" t="s">
        <v>34</v>
      </c>
      <c r="AB986" t="s">
        <v>55</v>
      </c>
      <c r="AC986">
        <v>1</v>
      </c>
      <c r="AD986">
        <v>6</v>
      </c>
      <c r="AE986" t="s">
        <v>56</v>
      </c>
      <c r="AF986" t="str">
        <f>_xlfn.XLOOKUP(DermAI_Data[[#This Row],[diagnostic]],Diagnosis_lookup!$A$2:$A$7,Diagnosis_lookup!$B$2:$B$7,"Not Found")</f>
        <v>Basal cell carcinoma</v>
      </c>
    </row>
    <row r="987" spans="1:32" x14ac:dyDescent="0.25">
      <c r="A987" t="s">
        <v>1063</v>
      </c>
      <c r="B987">
        <v>58</v>
      </c>
      <c r="C987" t="s">
        <v>51</v>
      </c>
      <c r="D987" t="s">
        <v>79</v>
      </c>
      <c r="E987" t="s">
        <v>33</v>
      </c>
      <c r="F987" t="s">
        <v>34</v>
      </c>
      <c r="G987" t="s">
        <v>34</v>
      </c>
      <c r="H987" t="s">
        <v>33</v>
      </c>
      <c r="I987" t="s">
        <v>33</v>
      </c>
      <c r="J987" t="s">
        <v>34</v>
      </c>
      <c r="K987" t="s">
        <v>34</v>
      </c>
      <c r="L987" t="s">
        <v>560</v>
      </c>
      <c r="M987" t="s">
        <v>560</v>
      </c>
      <c r="N987">
        <v>4351</v>
      </c>
      <c r="O987">
        <v>5</v>
      </c>
      <c r="P987" t="s">
        <v>47</v>
      </c>
      <c r="Q987">
        <v>5</v>
      </c>
      <c r="R987">
        <v>5</v>
      </c>
      <c r="S987">
        <v>5</v>
      </c>
      <c r="T987" t="s">
        <v>37</v>
      </c>
      <c r="U987" t="s">
        <v>33</v>
      </c>
      <c r="V987" t="s">
        <v>33</v>
      </c>
      <c r="W987" t="s">
        <v>33</v>
      </c>
      <c r="X987" t="s">
        <v>33</v>
      </c>
      <c r="Y987" t="s">
        <v>33</v>
      </c>
      <c r="Z987" t="s">
        <v>33</v>
      </c>
      <c r="AA987" t="s">
        <v>33</v>
      </c>
      <c r="AB987" t="s">
        <v>48</v>
      </c>
      <c r="AC987">
        <v>0</v>
      </c>
      <c r="AD987">
        <v>5</v>
      </c>
      <c r="AE987" t="s">
        <v>39</v>
      </c>
      <c r="AF987" t="str">
        <f>_xlfn.XLOOKUP(DermAI_Data[[#This Row],[diagnostic]],Diagnosis_lookup!$A$2:$A$7,Diagnosis_lookup!$B$2:$B$7,"Not Found")</f>
        <v>Actinic keratosis</v>
      </c>
    </row>
    <row r="988" spans="1:32" x14ac:dyDescent="0.25">
      <c r="A988" t="s">
        <v>1064</v>
      </c>
      <c r="B988">
        <v>36</v>
      </c>
      <c r="C988" t="s">
        <v>58</v>
      </c>
      <c r="D988" t="s">
        <v>32</v>
      </c>
      <c r="E988" t="s">
        <v>33</v>
      </c>
      <c r="F988" t="s">
        <v>33</v>
      </c>
      <c r="G988" t="s">
        <v>33</v>
      </c>
      <c r="H988" t="s">
        <v>33</v>
      </c>
      <c r="I988" t="s">
        <v>34</v>
      </c>
      <c r="J988" t="s">
        <v>34</v>
      </c>
      <c r="K988" t="s">
        <v>33</v>
      </c>
      <c r="L988" t="s">
        <v>105</v>
      </c>
      <c r="M988" t="s">
        <v>105</v>
      </c>
      <c r="N988">
        <v>1512</v>
      </c>
      <c r="O988">
        <v>4</v>
      </c>
      <c r="P988" t="s">
        <v>59</v>
      </c>
      <c r="Q988">
        <v>7</v>
      </c>
      <c r="R988">
        <v>4</v>
      </c>
      <c r="S988">
        <v>5.5</v>
      </c>
      <c r="T988" t="s">
        <v>37</v>
      </c>
      <c r="U988" t="s">
        <v>34</v>
      </c>
      <c r="V988" t="s">
        <v>33</v>
      </c>
      <c r="W988" t="s">
        <v>33</v>
      </c>
      <c r="X988" t="s">
        <v>33</v>
      </c>
      <c r="Y988" t="s">
        <v>33</v>
      </c>
      <c r="Z988" t="s">
        <v>33</v>
      </c>
      <c r="AA988" t="s">
        <v>34</v>
      </c>
      <c r="AB988" t="s">
        <v>38</v>
      </c>
      <c r="AC988">
        <v>0</v>
      </c>
      <c r="AD988">
        <v>5.5</v>
      </c>
      <c r="AE988" t="s">
        <v>39</v>
      </c>
      <c r="AF988" t="str">
        <f>_xlfn.XLOOKUP(DermAI_Data[[#This Row],[diagnostic]],Diagnosis_lookup!$A$2:$A$7,Diagnosis_lookup!$B$2:$B$7,"Not Found")</f>
        <v>Melanocytic nevus</v>
      </c>
    </row>
    <row r="989" spans="1:32" x14ac:dyDescent="0.25">
      <c r="A989" t="s">
        <v>1065</v>
      </c>
      <c r="B989">
        <v>69</v>
      </c>
      <c r="C989" t="s">
        <v>41</v>
      </c>
      <c r="D989" t="s">
        <v>32</v>
      </c>
      <c r="E989" t="s">
        <v>33</v>
      </c>
      <c r="F989" t="s">
        <v>34</v>
      </c>
      <c r="G989" t="s">
        <v>34</v>
      </c>
      <c r="H989" t="s">
        <v>34</v>
      </c>
      <c r="I989" t="s">
        <v>34</v>
      </c>
      <c r="J989" t="s">
        <v>34</v>
      </c>
      <c r="K989" t="s">
        <v>34</v>
      </c>
      <c r="L989" t="s">
        <v>52</v>
      </c>
      <c r="M989" t="s">
        <v>52</v>
      </c>
      <c r="N989">
        <v>1508</v>
      </c>
      <c r="O989">
        <v>3</v>
      </c>
      <c r="P989" t="s">
        <v>81</v>
      </c>
      <c r="Q989">
        <v>11</v>
      </c>
      <c r="R989">
        <v>10</v>
      </c>
      <c r="S989">
        <v>10.5</v>
      </c>
      <c r="T989" t="s">
        <v>54</v>
      </c>
      <c r="U989" t="s">
        <v>34</v>
      </c>
      <c r="V989" t="s">
        <v>33</v>
      </c>
      <c r="W989" t="s">
        <v>33</v>
      </c>
      <c r="X989" t="s">
        <v>33</v>
      </c>
      <c r="Y989" t="s">
        <v>33</v>
      </c>
      <c r="Z989" t="s">
        <v>34</v>
      </c>
      <c r="AA989" t="s">
        <v>34</v>
      </c>
      <c r="AB989" t="s">
        <v>48</v>
      </c>
      <c r="AC989">
        <v>0</v>
      </c>
      <c r="AD989">
        <v>10.5</v>
      </c>
      <c r="AE989" t="s">
        <v>39</v>
      </c>
      <c r="AF989" t="str">
        <f>_xlfn.XLOOKUP(DermAI_Data[[#This Row],[diagnostic]],Diagnosis_lookup!$A$2:$A$7,Diagnosis_lookup!$B$2:$B$7,"Not Found")</f>
        <v>Actinic keratosis</v>
      </c>
    </row>
    <row r="990" spans="1:32" x14ac:dyDescent="0.25">
      <c r="A990" t="s">
        <v>1066</v>
      </c>
      <c r="B990">
        <v>73</v>
      </c>
      <c r="C990" t="s">
        <v>41</v>
      </c>
      <c r="D990" t="s">
        <v>79</v>
      </c>
      <c r="E990" t="s">
        <v>33</v>
      </c>
      <c r="F990" t="s">
        <v>33</v>
      </c>
      <c r="G990" t="s">
        <v>33</v>
      </c>
      <c r="H990" t="s">
        <v>33</v>
      </c>
      <c r="I990" t="s">
        <v>33</v>
      </c>
      <c r="J990" t="s">
        <v>34</v>
      </c>
      <c r="K990" t="s">
        <v>34</v>
      </c>
      <c r="L990" t="s">
        <v>35</v>
      </c>
      <c r="M990" t="s">
        <v>35</v>
      </c>
      <c r="N990">
        <v>1515</v>
      </c>
      <c r="O990">
        <v>3</v>
      </c>
      <c r="P990" t="s">
        <v>36</v>
      </c>
      <c r="Q990">
        <v>5</v>
      </c>
      <c r="R990">
        <v>4</v>
      </c>
      <c r="S990">
        <v>4.5</v>
      </c>
      <c r="T990" t="s">
        <v>44</v>
      </c>
      <c r="U990" t="s">
        <v>34</v>
      </c>
      <c r="V990" t="s">
        <v>33</v>
      </c>
      <c r="W990" t="s">
        <v>33</v>
      </c>
      <c r="X990" t="s">
        <v>33</v>
      </c>
      <c r="Y990" t="s">
        <v>33</v>
      </c>
      <c r="Z990" t="s">
        <v>34</v>
      </c>
      <c r="AA990" t="s">
        <v>34</v>
      </c>
      <c r="AB990" t="s">
        <v>48</v>
      </c>
      <c r="AC990">
        <v>0</v>
      </c>
      <c r="AD990">
        <v>4.5</v>
      </c>
      <c r="AE990" t="s">
        <v>39</v>
      </c>
      <c r="AF990" t="str">
        <f>_xlfn.XLOOKUP(DermAI_Data[[#This Row],[diagnostic]],Diagnosis_lookup!$A$2:$A$7,Diagnosis_lookup!$B$2:$B$7,"Not Found")</f>
        <v>Actinic keratosis</v>
      </c>
    </row>
    <row r="991" spans="1:32" x14ac:dyDescent="0.25">
      <c r="A991" t="s">
        <v>1067</v>
      </c>
      <c r="B991">
        <v>43</v>
      </c>
      <c r="C991" t="s">
        <v>58</v>
      </c>
      <c r="D991" t="s">
        <v>79</v>
      </c>
      <c r="E991" t="s">
        <v>33</v>
      </c>
      <c r="F991" t="s">
        <v>33</v>
      </c>
      <c r="G991" t="s">
        <v>33</v>
      </c>
      <c r="H991" t="s">
        <v>33</v>
      </c>
      <c r="I991" t="s">
        <v>34</v>
      </c>
      <c r="J991" t="s">
        <v>34</v>
      </c>
      <c r="K991" t="s">
        <v>34</v>
      </c>
      <c r="L991" t="s">
        <v>105</v>
      </c>
      <c r="M991" t="s">
        <v>105</v>
      </c>
      <c r="N991">
        <v>1518</v>
      </c>
      <c r="O991">
        <v>4</v>
      </c>
      <c r="P991" t="s">
        <v>53</v>
      </c>
      <c r="Q991">
        <v>20</v>
      </c>
      <c r="R991">
        <v>8</v>
      </c>
      <c r="S991">
        <v>14</v>
      </c>
      <c r="T991" t="s">
        <v>54</v>
      </c>
      <c r="U991" t="s">
        <v>33</v>
      </c>
      <c r="V991" t="s">
        <v>34</v>
      </c>
      <c r="W991" t="s">
        <v>33</v>
      </c>
      <c r="X991" t="s">
        <v>33</v>
      </c>
      <c r="Y991" t="s">
        <v>33</v>
      </c>
      <c r="Z991" t="s">
        <v>33</v>
      </c>
      <c r="AA991" t="s">
        <v>34</v>
      </c>
      <c r="AB991" t="s">
        <v>106</v>
      </c>
      <c r="AC991">
        <v>1</v>
      </c>
      <c r="AD991">
        <v>14</v>
      </c>
      <c r="AE991" t="s">
        <v>56</v>
      </c>
      <c r="AF991" t="str">
        <f>_xlfn.XLOOKUP(DermAI_Data[[#This Row],[diagnostic]],Diagnosis_lookup!$A$2:$A$7,Diagnosis_lookup!$B$2:$B$7,"Not Found")</f>
        <v>Melanoma</v>
      </c>
    </row>
    <row r="992" spans="1:32" x14ac:dyDescent="0.25">
      <c r="A992" t="s">
        <v>1068</v>
      </c>
      <c r="B992">
        <v>60</v>
      </c>
      <c r="C992" t="s">
        <v>41</v>
      </c>
      <c r="D992" t="s">
        <v>32</v>
      </c>
      <c r="E992" t="s">
        <v>34</v>
      </c>
      <c r="F992" t="s">
        <v>33</v>
      </c>
      <c r="G992" t="s">
        <v>34</v>
      </c>
      <c r="H992" t="s">
        <v>33</v>
      </c>
      <c r="I992" t="s">
        <v>33</v>
      </c>
      <c r="J992" t="s">
        <v>34</v>
      </c>
      <c r="K992" t="s">
        <v>34</v>
      </c>
      <c r="L992" t="s">
        <v>52</v>
      </c>
      <c r="M992" t="s">
        <v>52</v>
      </c>
      <c r="N992">
        <v>1516</v>
      </c>
      <c r="O992">
        <v>3</v>
      </c>
      <c r="P992" t="s">
        <v>36</v>
      </c>
      <c r="Q992">
        <v>20</v>
      </c>
      <c r="R992">
        <v>10</v>
      </c>
      <c r="S992">
        <v>15</v>
      </c>
      <c r="T992" t="s">
        <v>54</v>
      </c>
      <c r="U992" t="s">
        <v>34</v>
      </c>
      <c r="V992" t="s">
        <v>33</v>
      </c>
      <c r="W992" t="s">
        <v>33</v>
      </c>
      <c r="X992" t="s">
        <v>33</v>
      </c>
      <c r="Y992" t="s">
        <v>33</v>
      </c>
      <c r="Z992" t="s">
        <v>33</v>
      </c>
      <c r="AA992" t="s">
        <v>34</v>
      </c>
      <c r="AB992" t="s">
        <v>48</v>
      </c>
      <c r="AC992">
        <v>0</v>
      </c>
      <c r="AD992">
        <v>15</v>
      </c>
      <c r="AE992" t="s">
        <v>39</v>
      </c>
      <c r="AF992" t="str">
        <f>_xlfn.XLOOKUP(DermAI_Data[[#This Row],[diagnostic]],Diagnosis_lookup!$A$2:$A$7,Diagnosis_lookup!$B$2:$B$7,"Not Found")</f>
        <v>Actinic keratosis</v>
      </c>
    </row>
    <row r="993" spans="1:32" x14ac:dyDescent="0.25">
      <c r="A993" t="s">
        <v>1069</v>
      </c>
      <c r="B993">
        <v>58</v>
      </c>
      <c r="C993" t="s">
        <v>51</v>
      </c>
      <c r="D993" t="s">
        <v>79</v>
      </c>
      <c r="E993" t="s">
        <v>33</v>
      </c>
      <c r="F993" t="s">
        <v>33</v>
      </c>
      <c r="G993" t="s">
        <v>33</v>
      </c>
      <c r="H993" t="s">
        <v>33</v>
      </c>
      <c r="I993" t="s">
        <v>33</v>
      </c>
      <c r="J993" t="s">
        <v>34</v>
      </c>
      <c r="K993" t="s">
        <v>34</v>
      </c>
      <c r="L993" t="s">
        <v>52</v>
      </c>
      <c r="M993" t="s">
        <v>52</v>
      </c>
      <c r="N993">
        <v>1517</v>
      </c>
      <c r="O993">
        <v>3</v>
      </c>
      <c r="P993" t="s">
        <v>81</v>
      </c>
      <c r="Q993">
        <v>10</v>
      </c>
      <c r="R993">
        <v>8</v>
      </c>
      <c r="S993">
        <v>9</v>
      </c>
      <c r="T993" t="s">
        <v>37</v>
      </c>
      <c r="U993" t="s">
        <v>34</v>
      </c>
      <c r="V993" t="s">
        <v>34</v>
      </c>
      <c r="W993" t="s">
        <v>33</v>
      </c>
      <c r="X993" t="s">
        <v>33</v>
      </c>
      <c r="Y993" t="s">
        <v>33</v>
      </c>
      <c r="Z993" t="s">
        <v>34</v>
      </c>
      <c r="AA993" t="s">
        <v>34</v>
      </c>
      <c r="AB993" t="s">
        <v>224</v>
      </c>
      <c r="AC993">
        <v>1</v>
      </c>
      <c r="AD993">
        <v>9</v>
      </c>
      <c r="AE993" t="s">
        <v>56</v>
      </c>
      <c r="AF993" t="str">
        <f>_xlfn.XLOOKUP(DermAI_Data[[#This Row],[diagnostic]],Diagnosis_lookup!$A$2:$A$7,Diagnosis_lookup!$B$2:$B$7,"Not Found")</f>
        <v>Squamous cell carcinoma</v>
      </c>
    </row>
    <row r="994" spans="1:32" x14ac:dyDescent="0.25">
      <c r="A994" t="s">
        <v>1070</v>
      </c>
      <c r="B994">
        <v>54</v>
      </c>
      <c r="C994" t="s">
        <v>51</v>
      </c>
      <c r="D994" t="s">
        <v>32</v>
      </c>
      <c r="E994" t="s">
        <v>33</v>
      </c>
      <c r="F994" t="s">
        <v>33</v>
      </c>
      <c r="G994" t="s">
        <v>33</v>
      </c>
      <c r="H994" t="s">
        <v>34</v>
      </c>
      <c r="I994" t="s">
        <v>33</v>
      </c>
      <c r="J994" t="s">
        <v>34</v>
      </c>
      <c r="K994" t="s">
        <v>34</v>
      </c>
      <c r="L994" t="s">
        <v>52</v>
      </c>
      <c r="M994" t="s">
        <v>52</v>
      </c>
      <c r="N994">
        <v>1520</v>
      </c>
      <c r="O994">
        <v>2</v>
      </c>
      <c r="P994" t="s">
        <v>47</v>
      </c>
      <c r="Q994">
        <v>5</v>
      </c>
      <c r="R994">
        <v>5</v>
      </c>
      <c r="S994">
        <v>5</v>
      </c>
      <c r="T994" t="s">
        <v>37</v>
      </c>
      <c r="U994" t="s">
        <v>33</v>
      </c>
      <c r="V994" t="s">
        <v>33</v>
      </c>
      <c r="W994" t="s">
        <v>33</v>
      </c>
      <c r="X994" t="s">
        <v>33</v>
      </c>
      <c r="Y994" t="s">
        <v>33</v>
      </c>
      <c r="Z994" t="s">
        <v>34</v>
      </c>
      <c r="AA994" t="s">
        <v>34</v>
      </c>
      <c r="AB994" t="s">
        <v>55</v>
      </c>
      <c r="AC994">
        <v>1</v>
      </c>
      <c r="AD994">
        <v>5</v>
      </c>
      <c r="AE994" t="s">
        <v>56</v>
      </c>
      <c r="AF994" t="str">
        <f>_xlfn.XLOOKUP(DermAI_Data[[#This Row],[diagnostic]],Diagnosis_lookup!$A$2:$A$7,Diagnosis_lookup!$B$2:$B$7,"Not Found")</f>
        <v>Basal cell carcinoma</v>
      </c>
    </row>
    <row r="995" spans="1:32" x14ac:dyDescent="0.25">
      <c r="A995" t="s">
        <v>1071</v>
      </c>
      <c r="B995">
        <v>66</v>
      </c>
      <c r="C995" t="s">
        <v>41</v>
      </c>
      <c r="D995" t="s">
        <v>79</v>
      </c>
      <c r="E995" t="s">
        <v>33</v>
      </c>
      <c r="F995" t="s">
        <v>33</v>
      </c>
      <c r="G995" t="s">
        <v>33</v>
      </c>
      <c r="H995" t="s">
        <v>33</v>
      </c>
      <c r="I995" t="s">
        <v>34</v>
      </c>
      <c r="J995" t="s">
        <v>34</v>
      </c>
      <c r="K995" t="s">
        <v>34</v>
      </c>
      <c r="L995" t="s">
        <v>52</v>
      </c>
      <c r="M995" t="s">
        <v>52</v>
      </c>
      <c r="N995">
        <v>1528</v>
      </c>
      <c r="O995">
        <v>3</v>
      </c>
      <c r="P995" t="s">
        <v>36</v>
      </c>
      <c r="Q995">
        <v>6</v>
      </c>
      <c r="R995">
        <v>6</v>
      </c>
      <c r="S995">
        <v>6</v>
      </c>
      <c r="T995" t="s">
        <v>37</v>
      </c>
      <c r="U995" t="s">
        <v>34</v>
      </c>
      <c r="V995" t="s">
        <v>33</v>
      </c>
      <c r="W995" t="s">
        <v>33</v>
      </c>
      <c r="X995" t="s">
        <v>33</v>
      </c>
      <c r="Y995" t="s">
        <v>33</v>
      </c>
      <c r="Z995" t="s">
        <v>33</v>
      </c>
      <c r="AA995" t="s">
        <v>34</v>
      </c>
      <c r="AB995" t="s">
        <v>48</v>
      </c>
      <c r="AC995">
        <v>0</v>
      </c>
      <c r="AD995">
        <v>6</v>
      </c>
      <c r="AE995" t="s">
        <v>39</v>
      </c>
      <c r="AF995" t="str">
        <f>_xlfn.XLOOKUP(DermAI_Data[[#This Row],[diagnostic]],Diagnosis_lookup!$A$2:$A$7,Diagnosis_lookup!$B$2:$B$7,"Not Found")</f>
        <v>Actinic keratosis</v>
      </c>
    </row>
    <row r="996" spans="1:32" x14ac:dyDescent="0.25">
      <c r="A996" t="s">
        <v>1072</v>
      </c>
      <c r="B996">
        <v>63</v>
      </c>
      <c r="C996" t="s">
        <v>41</v>
      </c>
      <c r="D996" t="s">
        <v>32</v>
      </c>
      <c r="E996" t="s">
        <v>33</v>
      </c>
      <c r="F996" t="s">
        <v>33</v>
      </c>
      <c r="G996" t="s">
        <v>33</v>
      </c>
      <c r="H996" t="s">
        <v>34</v>
      </c>
      <c r="I996" t="s">
        <v>34</v>
      </c>
      <c r="J996" t="s">
        <v>34</v>
      </c>
      <c r="K996" t="s">
        <v>33</v>
      </c>
      <c r="L996" t="s">
        <v>35</v>
      </c>
      <c r="M996" t="s">
        <v>35</v>
      </c>
      <c r="N996">
        <v>123</v>
      </c>
      <c r="O996">
        <v>3</v>
      </c>
      <c r="P996" t="s">
        <v>63</v>
      </c>
      <c r="Q996">
        <v>13</v>
      </c>
      <c r="R996">
        <v>11</v>
      </c>
      <c r="S996">
        <v>12</v>
      </c>
      <c r="T996" t="s">
        <v>54</v>
      </c>
      <c r="U996" t="s">
        <v>33</v>
      </c>
      <c r="V996" t="s">
        <v>34</v>
      </c>
      <c r="W996" t="s">
        <v>33</v>
      </c>
      <c r="X996" t="s">
        <v>33</v>
      </c>
      <c r="Y996" t="s">
        <v>33</v>
      </c>
      <c r="Z996" t="s">
        <v>34</v>
      </c>
      <c r="AA996" t="s">
        <v>34</v>
      </c>
      <c r="AB996" t="s">
        <v>48</v>
      </c>
      <c r="AC996">
        <v>0</v>
      </c>
      <c r="AD996">
        <v>12</v>
      </c>
      <c r="AE996" t="s">
        <v>39</v>
      </c>
      <c r="AF996" t="str">
        <f>_xlfn.XLOOKUP(DermAI_Data[[#This Row],[diagnostic]],Diagnosis_lookup!$A$2:$A$7,Diagnosis_lookup!$B$2:$B$7,"Not Found")</f>
        <v>Actinic keratosis</v>
      </c>
    </row>
    <row r="997" spans="1:32" x14ac:dyDescent="0.25">
      <c r="A997" t="s">
        <v>1073</v>
      </c>
      <c r="B997">
        <v>51</v>
      </c>
      <c r="C997" t="s">
        <v>51</v>
      </c>
      <c r="D997" t="s">
        <v>32</v>
      </c>
      <c r="E997" t="s">
        <v>34</v>
      </c>
      <c r="F997" t="s">
        <v>33</v>
      </c>
      <c r="G997" t="s">
        <v>34</v>
      </c>
      <c r="H997" t="s">
        <v>33</v>
      </c>
      <c r="I997" t="s">
        <v>33</v>
      </c>
      <c r="J997" t="s">
        <v>34</v>
      </c>
      <c r="K997" t="s">
        <v>34</v>
      </c>
      <c r="L997" t="s">
        <v>560</v>
      </c>
      <c r="M997" t="s">
        <v>52</v>
      </c>
      <c r="N997">
        <v>1526</v>
      </c>
      <c r="O997">
        <v>3</v>
      </c>
      <c r="P997" t="s">
        <v>53</v>
      </c>
      <c r="Q997">
        <v>42</v>
      </c>
      <c r="R997">
        <v>21</v>
      </c>
      <c r="S997">
        <v>31.5</v>
      </c>
      <c r="T997" t="s">
        <v>54</v>
      </c>
      <c r="U997" t="s">
        <v>34</v>
      </c>
      <c r="V997" t="s">
        <v>34</v>
      </c>
      <c r="W997" t="s">
        <v>33</v>
      </c>
      <c r="X997" t="s">
        <v>33</v>
      </c>
      <c r="Y997" t="s">
        <v>34</v>
      </c>
      <c r="Z997" t="s">
        <v>34</v>
      </c>
      <c r="AA997" t="s">
        <v>34</v>
      </c>
      <c r="AB997" t="s">
        <v>55</v>
      </c>
      <c r="AC997">
        <v>1</v>
      </c>
      <c r="AD997">
        <v>31.5</v>
      </c>
      <c r="AE997" t="s">
        <v>56</v>
      </c>
      <c r="AF997" t="str">
        <f>_xlfn.XLOOKUP(DermAI_Data[[#This Row],[diagnostic]],Diagnosis_lookup!$A$2:$A$7,Diagnosis_lookup!$B$2:$B$7,"Not Found")</f>
        <v>Basal cell carcinoma</v>
      </c>
    </row>
    <row r="998" spans="1:32" x14ac:dyDescent="0.25">
      <c r="A998" t="s">
        <v>1074</v>
      </c>
      <c r="B998">
        <v>63</v>
      </c>
      <c r="C998" t="s">
        <v>41</v>
      </c>
      <c r="D998" t="s">
        <v>32</v>
      </c>
      <c r="E998" t="s">
        <v>33</v>
      </c>
      <c r="F998" t="s">
        <v>34</v>
      </c>
      <c r="G998" t="s">
        <v>34</v>
      </c>
      <c r="H998" t="s">
        <v>33</v>
      </c>
      <c r="I998" t="s">
        <v>34</v>
      </c>
      <c r="J998" t="s">
        <v>34</v>
      </c>
      <c r="K998" t="s">
        <v>34</v>
      </c>
      <c r="L998" t="s">
        <v>35</v>
      </c>
      <c r="M998" t="s">
        <v>35</v>
      </c>
      <c r="N998">
        <v>1532</v>
      </c>
      <c r="O998">
        <v>2</v>
      </c>
      <c r="P998" t="s">
        <v>66</v>
      </c>
      <c r="Q998">
        <v>40</v>
      </c>
      <c r="R998">
        <v>20</v>
      </c>
      <c r="S998">
        <v>30</v>
      </c>
      <c r="T998" t="s">
        <v>54</v>
      </c>
      <c r="U998" t="s">
        <v>34</v>
      </c>
      <c r="V998" t="s">
        <v>34</v>
      </c>
      <c r="W998" t="s">
        <v>34</v>
      </c>
      <c r="X998" t="s">
        <v>33</v>
      </c>
      <c r="Y998" t="s">
        <v>34</v>
      </c>
      <c r="Z998" t="s">
        <v>34</v>
      </c>
      <c r="AA998" t="s">
        <v>34</v>
      </c>
      <c r="AB998" t="s">
        <v>55</v>
      </c>
      <c r="AC998">
        <v>1</v>
      </c>
      <c r="AD998">
        <v>30</v>
      </c>
      <c r="AE998" t="s">
        <v>56</v>
      </c>
      <c r="AF998" t="str">
        <f>_xlfn.XLOOKUP(DermAI_Data[[#This Row],[diagnostic]],Diagnosis_lookup!$A$2:$A$7,Diagnosis_lookup!$B$2:$B$7,"Not Found")</f>
        <v>Basal cell carcinoma</v>
      </c>
    </row>
    <row r="999" spans="1:32" x14ac:dyDescent="0.25">
      <c r="A999" t="s">
        <v>1075</v>
      </c>
      <c r="B999">
        <v>85</v>
      </c>
      <c r="C999" t="s">
        <v>41</v>
      </c>
      <c r="D999" t="s">
        <v>32</v>
      </c>
      <c r="E999" t="s">
        <v>33</v>
      </c>
      <c r="F999" t="s">
        <v>34</v>
      </c>
      <c r="G999" t="s">
        <v>33</v>
      </c>
      <c r="H999" t="s">
        <v>34</v>
      </c>
      <c r="I999" t="s">
        <v>34</v>
      </c>
      <c r="J999" t="s">
        <v>34</v>
      </c>
      <c r="K999" t="s">
        <v>34</v>
      </c>
      <c r="L999" t="s">
        <v>52</v>
      </c>
      <c r="M999" t="s">
        <v>52</v>
      </c>
      <c r="N999">
        <v>1537</v>
      </c>
      <c r="O999">
        <v>2</v>
      </c>
      <c r="P999" t="s">
        <v>145</v>
      </c>
      <c r="Q999">
        <v>11</v>
      </c>
      <c r="R999">
        <v>10</v>
      </c>
      <c r="S999">
        <v>10.5</v>
      </c>
      <c r="T999" t="s">
        <v>54</v>
      </c>
      <c r="U999" t="s">
        <v>33</v>
      </c>
      <c r="V999" t="s">
        <v>34</v>
      </c>
      <c r="W999" t="s">
        <v>33</v>
      </c>
      <c r="X999" t="s">
        <v>34</v>
      </c>
      <c r="Y999" t="s">
        <v>33</v>
      </c>
      <c r="Z999" t="s">
        <v>34</v>
      </c>
      <c r="AA999" t="s">
        <v>34</v>
      </c>
      <c r="AB999" t="s">
        <v>55</v>
      </c>
      <c r="AC999">
        <v>1</v>
      </c>
      <c r="AD999">
        <v>10.5</v>
      </c>
      <c r="AE999" t="s">
        <v>56</v>
      </c>
      <c r="AF999" t="str">
        <f>_xlfn.XLOOKUP(DermAI_Data[[#This Row],[diagnostic]],Diagnosis_lookup!$A$2:$A$7,Diagnosis_lookup!$B$2:$B$7,"Not Found")</f>
        <v>Basal cell carcinoma</v>
      </c>
    </row>
    <row r="1000" spans="1:32" x14ac:dyDescent="0.25">
      <c r="A1000" t="s">
        <v>1076</v>
      </c>
      <c r="B1000">
        <v>71</v>
      </c>
      <c r="C1000" t="s">
        <v>41</v>
      </c>
      <c r="D1000" t="s">
        <v>32</v>
      </c>
      <c r="E1000" t="s">
        <v>33</v>
      </c>
      <c r="F1000" t="s">
        <v>33</v>
      </c>
      <c r="G1000" t="s">
        <v>34</v>
      </c>
      <c r="H1000" t="s">
        <v>33</v>
      </c>
      <c r="I1000" t="s">
        <v>34</v>
      </c>
      <c r="J1000" t="s">
        <v>33</v>
      </c>
      <c r="K1000" t="s">
        <v>33</v>
      </c>
      <c r="L1000" t="s">
        <v>35</v>
      </c>
      <c r="M1000" t="s">
        <v>35</v>
      </c>
      <c r="N1000">
        <v>125</v>
      </c>
      <c r="O1000">
        <v>2</v>
      </c>
      <c r="P1000" t="s">
        <v>63</v>
      </c>
      <c r="Q1000">
        <v>15</v>
      </c>
      <c r="R1000">
        <v>13</v>
      </c>
      <c r="S1000">
        <v>14</v>
      </c>
      <c r="T1000" t="s">
        <v>54</v>
      </c>
      <c r="U1000" t="s">
        <v>34</v>
      </c>
      <c r="V1000" t="s">
        <v>34</v>
      </c>
      <c r="W1000" t="s">
        <v>34</v>
      </c>
      <c r="X1000" t="s">
        <v>33</v>
      </c>
      <c r="Y1000" t="s">
        <v>34</v>
      </c>
      <c r="Z1000" t="s">
        <v>34</v>
      </c>
      <c r="AA1000" t="s">
        <v>34</v>
      </c>
      <c r="AB1000" t="s">
        <v>55</v>
      </c>
      <c r="AC1000">
        <v>1</v>
      </c>
      <c r="AD1000">
        <v>14</v>
      </c>
      <c r="AE1000" t="s">
        <v>56</v>
      </c>
      <c r="AF1000" t="str">
        <f>_xlfn.XLOOKUP(DermAI_Data[[#This Row],[diagnostic]],Diagnosis_lookup!$A$2:$A$7,Diagnosis_lookup!$B$2:$B$7,"Not Found")</f>
        <v>Basal cell carcinoma</v>
      </c>
    </row>
    <row r="1001" spans="1:32" x14ac:dyDescent="0.25">
      <c r="A1001" t="s">
        <v>1077</v>
      </c>
      <c r="B1001">
        <v>72</v>
      </c>
      <c r="C1001" t="s">
        <v>41</v>
      </c>
      <c r="D1001" t="s">
        <v>32</v>
      </c>
      <c r="E1001" t="s">
        <v>33</v>
      </c>
      <c r="F1001" t="s">
        <v>33</v>
      </c>
      <c r="G1001" t="s">
        <v>33</v>
      </c>
      <c r="H1001" t="s">
        <v>33</v>
      </c>
      <c r="I1001" t="s">
        <v>33</v>
      </c>
      <c r="J1001" t="s">
        <v>34</v>
      </c>
      <c r="K1001" t="s">
        <v>34</v>
      </c>
      <c r="L1001" t="s">
        <v>537</v>
      </c>
      <c r="M1001" t="s">
        <v>537</v>
      </c>
      <c r="N1001">
        <v>1550</v>
      </c>
      <c r="O1001">
        <v>3</v>
      </c>
      <c r="P1001" t="s">
        <v>36</v>
      </c>
      <c r="Q1001">
        <v>13</v>
      </c>
      <c r="R1001">
        <v>10</v>
      </c>
      <c r="S1001">
        <v>11.5</v>
      </c>
      <c r="T1001" t="s">
        <v>54</v>
      </c>
      <c r="U1001" t="s">
        <v>34</v>
      </c>
      <c r="V1001" t="s">
        <v>34</v>
      </c>
      <c r="W1001" t="s">
        <v>33</v>
      </c>
      <c r="X1001" t="s">
        <v>33</v>
      </c>
      <c r="Y1001" t="s">
        <v>33</v>
      </c>
      <c r="Z1001" t="s">
        <v>34</v>
      </c>
      <c r="AA1001" t="s">
        <v>34</v>
      </c>
      <c r="AB1001" t="s">
        <v>55</v>
      </c>
      <c r="AC1001">
        <v>1</v>
      </c>
      <c r="AD1001">
        <v>11.5</v>
      </c>
      <c r="AE1001" t="s">
        <v>56</v>
      </c>
      <c r="AF1001" t="str">
        <f>_xlfn.XLOOKUP(DermAI_Data[[#This Row],[diagnostic]],Diagnosis_lookup!$A$2:$A$7,Diagnosis_lookup!$B$2:$B$7,"Not Found")</f>
        <v>Basal cell carcinoma</v>
      </c>
    </row>
    <row r="1002" spans="1:32" x14ac:dyDescent="0.25">
      <c r="A1002" t="s">
        <v>1078</v>
      </c>
      <c r="B1002">
        <v>64</v>
      </c>
      <c r="C1002" t="s">
        <v>41</v>
      </c>
      <c r="D1002" t="s">
        <v>32</v>
      </c>
      <c r="E1002" t="s">
        <v>33</v>
      </c>
      <c r="F1002" t="s">
        <v>34</v>
      </c>
      <c r="G1002" t="s">
        <v>34</v>
      </c>
      <c r="H1002" t="s">
        <v>34</v>
      </c>
      <c r="I1002" t="s">
        <v>33</v>
      </c>
      <c r="J1002" t="s">
        <v>34</v>
      </c>
      <c r="K1002" t="s">
        <v>34</v>
      </c>
      <c r="L1002" t="s">
        <v>52</v>
      </c>
      <c r="M1002" t="s">
        <v>52</v>
      </c>
      <c r="N1002">
        <v>1558</v>
      </c>
      <c r="O1002">
        <v>2</v>
      </c>
      <c r="P1002" t="s">
        <v>63</v>
      </c>
      <c r="Q1002">
        <v>30</v>
      </c>
      <c r="R1002">
        <v>20</v>
      </c>
      <c r="S1002">
        <v>25</v>
      </c>
      <c r="T1002" t="s">
        <v>54</v>
      </c>
      <c r="U1002" t="s">
        <v>34</v>
      </c>
      <c r="V1002" t="s">
        <v>34</v>
      </c>
      <c r="W1002" t="s">
        <v>34</v>
      </c>
      <c r="X1002" t="s">
        <v>33</v>
      </c>
      <c r="Y1002" t="s">
        <v>34</v>
      </c>
      <c r="Z1002" t="s">
        <v>34</v>
      </c>
      <c r="AA1002" t="s">
        <v>34</v>
      </c>
      <c r="AB1002" t="s">
        <v>55</v>
      </c>
      <c r="AC1002">
        <v>1</v>
      </c>
      <c r="AD1002">
        <v>25</v>
      </c>
      <c r="AE1002" t="s">
        <v>56</v>
      </c>
      <c r="AF1002" t="str">
        <f>_xlfn.XLOOKUP(DermAI_Data[[#This Row],[diagnostic]],Diagnosis_lookup!$A$2:$A$7,Diagnosis_lookup!$B$2:$B$7,"Not Found")</f>
        <v>Basal cell carcinoma</v>
      </c>
    </row>
    <row r="1003" spans="1:32" x14ac:dyDescent="0.25">
      <c r="A1003" t="s">
        <v>1079</v>
      </c>
      <c r="B1003">
        <v>83</v>
      </c>
      <c r="C1003" t="s">
        <v>41</v>
      </c>
      <c r="D1003" t="s">
        <v>32</v>
      </c>
      <c r="E1003" t="s">
        <v>33</v>
      </c>
      <c r="F1003" t="s">
        <v>33</v>
      </c>
      <c r="G1003" t="s">
        <v>34</v>
      </c>
      <c r="H1003" t="s">
        <v>34</v>
      </c>
      <c r="I1003" t="s">
        <v>33</v>
      </c>
      <c r="J1003" t="s">
        <v>34</v>
      </c>
      <c r="K1003" t="s">
        <v>33</v>
      </c>
      <c r="L1003" t="s">
        <v>52</v>
      </c>
      <c r="M1003" t="s">
        <v>52</v>
      </c>
      <c r="N1003">
        <v>1561</v>
      </c>
      <c r="O1003">
        <v>2</v>
      </c>
      <c r="P1003" t="s">
        <v>47</v>
      </c>
      <c r="Q1003">
        <v>11</v>
      </c>
      <c r="R1003">
        <v>9</v>
      </c>
      <c r="S1003">
        <v>10</v>
      </c>
      <c r="T1003" t="s">
        <v>37</v>
      </c>
      <c r="U1003" t="s">
        <v>34</v>
      </c>
      <c r="V1003" t="s">
        <v>33</v>
      </c>
      <c r="W1003" t="s">
        <v>33</v>
      </c>
      <c r="X1003" t="s">
        <v>33</v>
      </c>
      <c r="Y1003" t="s">
        <v>33</v>
      </c>
      <c r="Z1003" t="s">
        <v>34</v>
      </c>
      <c r="AA1003" t="s">
        <v>34</v>
      </c>
      <c r="AB1003" t="s">
        <v>48</v>
      </c>
      <c r="AC1003">
        <v>0</v>
      </c>
      <c r="AD1003">
        <v>10</v>
      </c>
      <c r="AE1003" t="s">
        <v>39</v>
      </c>
      <c r="AF1003" t="str">
        <f>_xlfn.XLOOKUP(DermAI_Data[[#This Row],[diagnostic]],Diagnosis_lookup!$A$2:$A$7,Diagnosis_lookup!$B$2:$B$7,"Not Found")</f>
        <v>Actinic keratosis</v>
      </c>
    </row>
    <row r="1004" spans="1:32" x14ac:dyDescent="0.25">
      <c r="A1004" t="s">
        <v>1080</v>
      </c>
      <c r="B1004">
        <v>77</v>
      </c>
      <c r="C1004" t="s">
        <v>41</v>
      </c>
      <c r="D1004" t="s">
        <v>79</v>
      </c>
      <c r="E1004" t="s">
        <v>33</v>
      </c>
      <c r="F1004" t="s">
        <v>33</v>
      </c>
      <c r="G1004" t="s">
        <v>33</v>
      </c>
      <c r="H1004" t="s">
        <v>34</v>
      </c>
      <c r="I1004" t="s">
        <v>34</v>
      </c>
      <c r="J1004" t="s">
        <v>34</v>
      </c>
      <c r="K1004" t="s">
        <v>34</v>
      </c>
      <c r="L1004" t="s">
        <v>537</v>
      </c>
      <c r="M1004" t="s">
        <v>537</v>
      </c>
      <c r="N1004">
        <v>1615</v>
      </c>
      <c r="O1004">
        <v>2</v>
      </c>
      <c r="P1004" t="s">
        <v>36</v>
      </c>
      <c r="Q1004">
        <v>10</v>
      </c>
      <c r="R1004">
        <v>8</v>
      </c>
      <c r="S1004">
        <v>9</v>
      </c>
      <c r="T1004" t="s">
        <v>37</v>
      </c>
      <c r="U1004" t="s">
        <v>33</v>
      </c>
      <c r="V1004" t="s">
        <v>33</v>
      </c>
      <c r="W1004" t="s">
        <v>33</v>
      </c>
      <c r="X1004" t="s">
        <v>33</v>
      </c>
      <c r="Y1004" t="s">
        <v>33</v>
      </c>
      <c r="Z1004" t="s">
        <v>34</v>
      </c>
      <c r="AA1004" t="s">
        <v>34</v>
      </c>
      <c r="AB1004" t="s">
        <v>55</v>
      </c>
      <c r="AC1004">
        <v>1</v>
      </c>
      <c r="AD1004">
        <v>9</v>
      </c>
      <c r="AE1004" t="s">
        <v>56</v>
      </c>
      <c r="AF1004" t="str">
        <f>_xlfn.XLOOKUP(DermAI_Data[[#This Row],[diagnostic]],Diagnosis_lookup!$A$2:$A$7,Diagnosis_lookup!$B$2:$B$7,"Not Found")</f>
        <v>Basal cell carcinoma</v>
      </c>
    </row>
    <row r="1005" spans="1:32" x14ac:dyDescent="0.25">
      <c r="A1005" t="s">
        <v>1081</v>
      </c>
      <c r="B1005">
        <v>64</v>
      </c>
      <c r="C1005" t="s">
        <v>41</v>
      </c>
      <c r="D1005" t="s">
        <v>79</v>
      </c>
      <c r="E1005" t="s">
        <v>33</v>
      </c>
      <c r="F1005" t="s">
        <v>33</v>
      </c>
      <c r="G1005" t="s">
        <v>33</v>
      </c>
      <c r="H1005" t="s">
        <v>34</v>
      </c>
      <c r="I1005" t="s">
        <v>34</v>
      </c>
      <c r="J1005" t="s">
        <v>34</v>
      </c>
      <c r="K1005" t="s">
        <v>34</v>
      </c>
      <c r="L1005" t="s">
        <v>52</v>
      </c>
      <c r="M1005" t="s">
        <v>52</v>
      </c>
      <c r="N1005">
        <v>126</v>
      </c>
      <c r="O1005">
        <v>2</v>
      </c>
      <c r="P1005" t="s">
        <v>47</v>
      </c>
      <c r="Q1005">
        <v>7</v>
      </c>
      <c r="R1005">
        <v>6</v>
      </c>
      <c r="S1005">
        <v>6.5</v>
      </c>
      <c r="T1005" t="s">
        <v>37</v>
      </c>
      <c r="U1005" t="s">
        <v>34</v>
      </c>
      <c r="V1005" t="s">
        <v>34</v>
      </c>
      <c r="W1005" t="s">
        <v>34</v>
      </c>
      <c r="X1005" t="s">
        <v>33</v>
      </c>
      <c r="Y1005" t="s">
        <v>34</v>
      </c>
      <c r="Z1005" t="s">
        <v>34</v>
      </c>
      <c r="AA1005" t="s">
        <v>34</v>
      </c>
      <c r="AB1005" t="s">
        <v>55</v>
      </c>
      <c r="AC1005">
        <v>1</v>
      </c>
      <c r="AD1005">
        <v>6.5</v>
      </c>
      <c r="AE1005" t="s">
        <v>56</v>
      </c>
      <c r="AF1005" t="str">
        <f>_xlfn.XLOOKUP(DermAI_Data[[#This Row],[diagnostic]],Diagnosis_lookup!$A$2:$A$7,Diagnosis_lookup!$B$2:$B$7,"Not Found")</f>
        <v>Basal cell carcinoma</v>
      </c>
    </row>
    <row r="1006" spans="1:32" x14ac:dyDescent="0.25">
      <c r="A1006" t="s">
        <v>1082</v>
      </c>
      <c r="B1006">
        <v>72</v>
      </c>
      <c r="C1006" t="s">
        <v>41</v>
      </c>
      <c r="D1006" t="s">
        <v>79</v>
      </c>
      <c r="E1006" t="s">
        <v>33</v>
      </c>
      <c r="F1006" t="s">
        <v>33</v>
      </c>
      <c r="G1006" t="s">
        <v>33</v>
      </c>
      <c r="H1006" t="s">
        <v>33</v>
      </c>
      <c r="I1006" t="s">
        <v>33</v>
      </c>
      <c r="J1006" t="s">
        <v>34</v>
      </c>
      <c r="K1006" t="s">
        <v>34</v>
      </c>
      <c r="L1006" t="s">
        <v>105</v>
      </c>
      <c r="M1006" t="s">
        <v>105</v>
      </c>
      <c r="N1006">
        <v>1570</v>
      </c>
      <c r="O1006">
        <v>3</v>
      </c>
      <c r="P1006" t="s">
        <v>81</v>
      </c>
      <c r="Q1006">
        <v>10</v>
      </c>
      <c r="R1006">
        <v>7</v>
      </c>
      <c r="S1006">
        <v>8.5</v>
      </c>
      <c r="T1006" t="s">
        <v>37</v>
      </c>
      <c r="U1006" t="s">
        <v>34</v>
      </c>
      <c r="V1006" t="s">
        <v>34</v>
      </c>
      <c r="W1006" t="s">
        <v>33</v>
      </c>
      <c r="X1006" t="s">
        <v>34</v>
      </c>
      <c r="Y1006" t="s">
        <v>33</v>
      </c>
      <c r="Z1006" t="s">
        <v>34</v>
      </c>
      <c r="AA1006" t="s">
        <v>34</v>
      </c>
      <c r="AB1006" t="s">
        <v>48</v>
      </c>
      <c r="AC1006">
        <v>0</v>
      </c>
      <c r="AD1006">
        <v>8.5</v>
      </c>
      <c r="AE1006" t="s">
        <v>39</v>
      </c>
      <c r="AF1006" t="str">
        <f>_xlfn.XLOOKUP(DermAI_Data[[#This Row],[diagnostic]],Diagnosis_lookup!$A$2:$A$7,Diagnosis_lookup!$B$2:$B$7,"Not Found")</f>
        <v>Actinic keratosis</v>
      </c>
    </row>
    <row r="1007" spans="1:32" x14ac:dyDescent="0.25">
      <c r="A1007" t="s">
        <v>1083</v>
      </c>
      <c r="B1007">
        <v>37</v>
      </c>
      <c r="C1007" t="s">
        <v>58</v>
      </c>
      <c r="D1007" t="s">
        <v>32</v>
      </c>
      <c r="E1007" t="s">
        <v>33</v>
      </c>
      <c r="F1007" t="s">
        <v>34</v>
      </c>
      <c r="G1007" t="s">
        <v>34</v>
      </c>
      <c r="H1007" t="s">
        <v>34</v>
      </c>
      <c r="I1007" t="s">
        <v>34</v>
      </c>
      <c r="J1007" t="s">
        <v>34</v>
      </c>
      <c r="K1007" t="s">
        <v>33</v>
      </c>
      <c r="L1007" t="s">
        <v>105</v>
      </c>
      <c r="M1007" t="s">
        <v>105</v>
      </c>
      <c r="N1007">
        <v>1571</v>
      </c>
      <c r="O1007">
        <v>4</v>
      </c>
      <c r="P1007" t="s">
        <v>68</v>
      </c>
      <c r="Q1007">
        <v>3</v>
      </c>
      <c r="R1007">
        <v>3</v>
      </c>
      <c r="S1007">
        <v>3</v>
      </c>
      <c r="T1007" t="s">
        <v>44</v>
      </c>
      <c r="U1007" t="s">
        <v>33</v>
      </c>
      <c r="V1007" t="s">
        <v>34</v>
      </c>
      <c r="W1007" t="s">
        <v>33</v>
      </c>
      <c r="X1007" t="s">
        <v>34</v>
      </c>
      <c r="Y1007" t="s">
        <v>33</v>
      </c>
      <c r="Z1007" t="s">
        <v>33</v>
      </c>
      <c r="AA1007" t="s">
        <v>34</v>
      </c>
      <c r="AB1007" t="s">
        <v>55</v>
      </c>
      <c r="AC1007">
        <v>1</v>
      </c>
      <c r="AD1007">
        <v>3</v>
      </c>
      <c r="AE1007" t="s">
        <v>56</v>
      </c>
      <c r="AF1007" t="str">
        <f>_xlfn.XLOOKUP(DermAI_Data[[#This Row],[diagnostic]],Diagnosis_lookup!$A$2:$A$7,Diagnosis_lookup!$B$2:$B$7,"Not Found")</f>
        <v>Basal cell carcinoma</v>
      </c>
    </row>
    <row r="1008" spans="1:32" x14ac:dyDescent="0.25">
      <c r="A1008" t="s">
        <v>1084</v>
      </c>
      <c r="B1008">
        <v>81</v>
      </c>
      <c r="C1008" t="s">
        <v>41</v>
      </c>
      <c r="D1008" t="s">
        <v>32</v>
      </c>
      <c r="E1008" t="s">
        <v>33</v>
      </c>
      <c r="F1008" t="s">
        <v>33</v>
      </c>
      <c r="G1008" t="s">
        <v>33</v>
      </c>
      <c r="H1008" t="s">
        <v>34</v>
      </c>
      <c r="I1008" t="s">
        <v>34</v>
      </c>
      <c r="J1008" t="s">
        <v>34</v>
      </c>
      <c r="K1008" t="s">
        <v>33</v>
      </c>
      <c r="L1008" t="s">
        <v>52</v>
      </c>
      <c r="M1008" t="s">
        <v>52</v>
      </c>
      <c r="N1008">
        <v>4490</v>
      </c>
      <c r="O1008">
        <v>2</v>
      </c>
      <c r="P1008" t="s">
        <v>63</v>
      </c>
      <c r="Q1008">
        <v>10</v>
      </c>
      <c r="R1008">
        <v>9</v>
      </c>
      <c r="S1008">
        <v>9.5</v>
      </c>
      <c r="T1008" t="s">
        <v>37</v>
      </c>
      <c r="U1008" t="s">
        <v>33</v>
      </c>
      <c r="V1008" t="s">
        <v>33</v>
      </c>
      <c r="W1008" t="s">
        <v>33</v>
      </c>
      <c r="X1008" t="s">
        <v>33</v>
      </c>
      <c r="Y1008" t="s">
        <v>33</v>
      </c>
      <c r="Z1008" t="s">
        <v>33</v>
      </c>
      <c r="AA1008" t="s">
        <v>33</v>
      </c>
      <c r="AB1008" t="s">
        <v>48</v>
      </c>
      <c r="AC1008">
        <v>0</v>
      </c>
      <c r="AD1008">
        <v>9.5</v>
      </c>
      <c r="AE1008" t="s">
        <v>39</v>
      </c>
      <c r="AF1008" t="str">
        <f>_xlfn.XLOOKUP(DermAI_Data[[#This Row],[diagnostic]],Diagnosis_lookup!$A$2:$A$7,Diagnosis_lookup!$B$2:$B$7,"Not Found")</f>
        <v>Actinic keratosis</v>
      </c>
    </row>
    <row r="1009" spans="1:32" x14ac:dyDescent="0.25">
      <c r="A1009" t="s">
        <v>1085</v>
      </c>
      <c r="B1009">
        <v>53</v>
      </c>
      <c r="C1009" t="s">
        <v>51</v>
      </c>
      <c r="D1009" t="s">
        <v>79</v>
      </c>
      <c r="E1009" t="s">
        <v>33</v>
      </c>
      <c r="F1009" t="s">
        <v>33</v>
      </c>
      <c r="G1009" t="s">
        <v>33</v>
      </c>
      <c r="H1009" t="s">
        <v>33</v>
      </c>
      <c r="I1009" t="s">
        <v>34</v>
      </c>
      <c r="J1009" t="s">
        <v>34</v>
      </c>
      <c r="K1009" t="s">
        <v>34</v>
      </c>
      <c r="L1009" t="s">
        <v>35</v>
      </c>
      <c r="M1009" t="s">
        <v>35</v>
      </c>
      <c r="N1009">
        <v>1585</v>
      </c>
      <c r="O1009">
        <v>3</v>
      </c>
      <c r="P1009" t="s">
        <v>53</v>
      </c>
      <c r="Q1009">
        <v>18</v>
      </c>
      <c r="R1009">
        <v>10</v>
      </c>
      <c r="S1009">
        <v>14</v>
      </c>
      <c r="T1009" t="s">
        <v>54</v>
      </c>
      <c r="U1009" t="s">
        <v>33</v>
      </c>
      <c r="V1009" t="s">
        <v>33</v>
      </c>
      <c r="W1009" t="s">
        <v>33</v>
      </c>
      <c r="X1009" t="s">
        <v>33</v>
      </c>
      <c r="Y1009" t="s">
        <v>33</v>
      </c>
      <c r="Z1009" t="s">
        <v>34</v>
      </c>
      <c r="AA1009" t="s">
        <v>34</v>
      </c>
      <c r="AB1009" t="s">
        <v>55</v>
      </c>
      <c r="AC1009">
        <v>1</v>
      </c>
      <c r="AD1009">
        <v>14</v>
      </c>
      <c r="AE1009" t="s">
        <v>56</v>
      </c>
      <c r="AF1009" t="str">
        <f>_xlfn.XLOOKUP(DermAI_Data[[#This Row],[diagnostic]],Diagnosis_lookup!$A$2:$A$7,Diagnosis_lookup!$B$2:$B$7,"Not Found")</f>
        <v>Basal cell carcinoma</v>
      </c>
    </row>
    <row r="1010" spans="1:32" x14ac:dyDescent="0.25">
      <c r="A1010" t="s">
        <v>1086</v>
      </c>
      <c r="B1010">
        <v>69</v>
      </c>
      <c r="C1010" t="s">
        <v>41</v>
      </c>
      <c r="D1010" t="s">
        <v>79</v>
      </c>
      <c r="E1010" t="s">
        <v>33</v>
      </c>
      <c r="F1010" t="s">
        <v>33</v>
      </c>
      <c r="G1010" t="s">
        <v>33</v>
      </c>
      <c r="H1010" t="s">
        <v>33</v>
      </c>
      <c r="I1010" t="s">
        <v>34</v>
      </c>
      <c r="J1010" t="s">
        <v>33</v>
      </c>
      <c r="K1010" t="s">
        <v>33</v>
      </c>
      <c r="L1010" t="s">
        <v>35</v>
      </c>
      <c r="M1010" t="s">
        <v>35</v>
      </c>
      <c r="N1010">
        <v>128</v>
      </c>
      <c r="O1010">
        <v>2</v>
      </c>
      <c r="P1010" t="s">
        <v>36</v>
      </c>
      <c r="Q1010">
        <v>11</v>
      </c>
      <c r="R1010">
        <v>7</v>
      </c>
      <c r="S1010">
        <v>9</v>
      </c>
      <c r="T1010" t="s">
        <v>37</v>
      </c>
      <c r="U1010" t="s">
        <v>34</v>
      </c>
      <c r="V1010" t="s">
        <v>34</v>
      </c>
      <c r="W1010" t="s">
        <v>34</v>
      </c>
      <c r="X1010" t="s">
        <v>33</v>
      </c>
      <c r="Y1010" t="s">
        <v>34</v>
      </c>
      <c r="Z1010" t="s">
        <v>34</v>
      </c>
      <c r="AA1010" t="s">
        <v>34</v>
      </c>
      <c r="AB1010" t="s">
        <v>55</v>
      </c>
      <c r="AC1010">
        <v>1</v>
      </c>
      <c r="AD1010">
        <v>9</v>
      </c>
      <c r="AE1010" t="s">
        <v>56</v>
      </c>
      <c r="AF1010" t="str">
        <f>_xlfn.XLOOKUP(DermAI_Data[[#This Row],[diagnostic]],Diagnosis_lookup!$A$2:$A$7,Diagnosis_lookup!$B$2:$B$7,"Not Found")</f>
        <v>Basal cell carcinoma</v>
      </c>
    </row>
    <row r="1011" spans="1:32" x14ac:dyDescent="0.25">
      <c r="A1011" t="s">
        <v>1087</v>
      </c>
      <c r="B1011">
        <v>40</v>
      </c>
      <c r="C1011" t="s">
        <v>58</v>
      </c>
      <c r="D1011" t="s">
        <v>79</v>
      </c>
      <c r="E1011" t="s">
        <v>33</v>
      </c>
      <c r="F1011" t="s">
        <v>33</v>
      </c>
      <c r="G1011" t="s">
        <v>34</v>
      </c>
      <c r="H1011" t="s">
        <v>34</v>
      </c>
      <c r="I1011" t="s">
        <v>34</v>
      </c>
      <c r="J1011" t="s">
        <v>34</v>
      </c>
      <c r="K1011" t="s">
        <v>33</v>
      </c>
      <c r="L1011" t="s">
        <v>52</v>
      </c>
      <c r="M1011" t="s">
        <v>52</v>
      </c>
      <c r="N1011">
        <v>1606</v>
      </c>
      <c r="O1011">
        <v>3</v>
      </c>
      <c r="P1011" t="s">
        <v>66</v>
      </c>
      <c r="Q1011">
        <v>31</v>
      </c>
      <c r="R1011">
        <v>21</v>
      </c>
      <c r="S1011">
        <v>26</v>
      </c>
      <c r="T1011" t="s">
        <v>54</v>
      </c>
      <c r="U1011" t="s">
        <v>33</v>
      </c>
      <c r="V1011" t="s">
        <v>34</v>
      </c>
      <c r="W1011" t="s">
        <v>33</v>
      </c>
      <c r="X1011" t="s">
        <v>33</v>
      </c>
      <c r="Y1011" t="s">
        <v>33</v>
      </c>
      <c r="Z1011" t="s">
        <v>33</v>
      </c>
      <c r="AA1011" t="s">
        <v>34</v>
      </c>
      <c r="AB1011" t="s">
        <v>55</v>
      </c>
      <c r="AC1011">
        <v>1</v>
      </c>
      <c r="AD1011">
        <v>26</v>
      </c>
      <c r="AE1011" t="s">
        <v>56</v>
      </c>
      <c r="AF1011" t="str">
        <f>_xlfn.XLOOKUP(DermAI_Data[[#This Row],[diagnostic]],Diagnosis_lookup!$A$2:$A$7,Diagnosis_lookup!$B$2:$B$7,"Not Found")</f>
        <v>Basal cell carcinoma</v>
      </c>
    </row>
    <row r="1012" spans="1:32" x14ac:dyDescent="0.25">
      <c r="A1012" t="s">
        <v>1088</v>
      </c>
      <c r="B1012">
        <v>63</v>
      </c>
      <c r="C1012" t="s">
        <v>41</v>
      </c>
      <c r="D1012" t="s">
        <v>32</v>
      </c>
      <c r="E1012" t="s">
        <v>34</v>
      </c>
      <c r="F1012" t="s">
        <v>33</v>
      </c>
      <c r="G1012" t="s">
        <v>33</v>
      </c>
      <c r="H1012" t="s">
        <v>33</v>
      </c>
      <c r="I1012" t="s">
        <v>33</v>
      </c>
      <c r="J1012" t="s">
        <v>33</v>
      </c>
      <c r="K1012" t="s">
        <v>33</v>
      </c>
      <c r="L1012" t="s">
        <v>105</v>
      </c>
      <c r="M1012" t="s">
        <v>105</v>
      </c>
      <c r="N1012">
        <v>1605</v>
      </c>
      <c r="O1012">
        <v>2</v>
      </c>
      <c r="P1012" t="s">
        <v>668</v>
      </c>
      <c r="Q1012">
        <v>8</v>
      </c>
      <c r="R1012">
        <v>7</v>
      </c>
      <c r="S1012">
        <v>7.5</v>
      </c>
      <c r="T1012" t="s">
        <v>37</v>
      </c>
      <c r="U1012" t="s">
        <v>33</v>
      </c>
      <c r="V1012" t="s">
        <v>34</v>
      </c>
      <c r="W1012" t="s">
        <v>33</v>
      </c>
      <c r="X1012" t="s">
        <v>34</v>
      </c>
      <c r="Y1012" t="s">
        <v>33</v>
      </c>
      <c r="Z1012" t="s">
        <v>34</v>
      </c>
      <c r="AA1012" t="s">
        <v>34</v>
      </c>
      <c r="AB1012" t="s">
        <v>224</v>
      </c>
      <c r="AC1012">
        <v>1</v>
      </c>
      <c r="AD1012">
        <v>7.5</v>
      </c>
      <c r="AE1012" t="s">
        <v>56</v>
      </c>
      <c r="AF1012" t="str">
        <f>_xlfn.XLOOKUP(DermAI_Data[[#This Row],[diagnostic]],Diagnosis_lookup!$A$2:$A$7,Diagnosis_lookup!$B$2:$B$7,"Not Found")</f>
        <v>Squamous cell carcinoma</v>
      </c>
    </row>
    <row r="1013" spans="1:32" x14ac:dyDescent="0.25">
      <c r="A1013" t="s">
        <v>1089</v>
      </c>
      <c r="B1013">
        <v>63</v>
      </c>
      <c r="C1013" t="s">
        <v>41</v>
      </c>
      <c r="D1013" t="s">
        <v>79</v>
      </c>
      <c r="E1013" t="s">
        <v>33</v>
      </c>
      <c r="F1013" t="s">
        <v>33</v>
      </c>
      <c r="G1013" t="s">
        <v>34</v>
      </c>
      <c r="H1013" t="s">
        <v>34</v>
      </c>
      <c r="I1013" t="s">
        <v>33</v>
      </c>
      <c r="J1013" t="s">
        <v>34</v>
      </c>
      <c r="K1013" t="s">
        <v>34</v>
      </c>
      <c r="L1013" t="s">
        <v>537</v>
      </c>
      <c r="M1013" t="s">
        <v>52</v>
      </c>
      <c r="N1013">
        <v>1607</v>
      </c>
      <c r="O1013">
        <v>2</v>
      </c>
      <c r="P1013" t="s">
        <v>63</v>
      </c>
      <c r="Q1013">
        <v>19</v>
      </c>
      <c r="R1013">
        <v>12</v>
      </c>
      <c r="S1013">
        <v>15.5</v>
      </c>
      <c r="T1013" t="s">
        <v>54</v>
      </c>
      <c r="U1013" t="s">
        <v>34</v>
      </c>
      <c r="V1013" t="s">
        <v>34</v>
      </c>
      <c r="W1013" t="s">
        <v>33</v>
      </c>
      <c r="X1013" t="s">
        <v>33</v>
      </c>
      <c r="Y1013" t="s">
        <v>33</v>
      </c>
      <c r="Z1013" t="s">
        <v>33</v>
      </c>
      <c r="AA1013" t="s">
        <v>34</v>
      </c>
      <c r="AB1013" t="s">
        <v>48</v>
      </c>
      <c r="AC1013">
        <v>0</v>
      </c>
      <c r="AD1013">
        <v>15.5</v>
      </c>
      <c r="AE1013" t="s">
        <v>39</v>
      </c>
      <c r="AF1013" t="str">
        <f>_xlfn.XLOOKUP(DermAI_Data[[#This Row],[diagnostic]],Diagnosis_lookup!$A$2:$A$7,Diagnosis_lookup!$B$2:$B$7,"Not Found")</f>
        <v>Actinic keratosis</v>
      </c>
    </row>
    <row r="1014" spans="1:32" x14ac:dyDescent="0.25">
      <c r="A1014" t="s">
        <v>1090</v>
      </c>
      <c r="B1014">
        <v>60</v>
      </c>
      <c r="C1014" t="s">
        <v>41</v>
      </c>
      <c r="D1014" t="s">
        <v>32</v>
      </c>
      <c r="E1014" t="s">
        <v>33</v>
      </c>
      <c r="F1014" t="s">
        <v>33</v>
      </c>
      <c r="G1014" t="s">
        <v>34</v>
      </c>
      <c r="H1014" t="s">
        <v>33</v>
      </c>
      <c r="I1014" t="s">
        <v>34</v>
      </c>
      <c r="J1014" t="s">
        <v>34</v>
      </c>
      <c r="K1014" t="s">
        <v>34</v>
      </c>
      <c r="L1014" t="s">
        <v>35</v>
      </c>
      <c r="M1014" t="s">
        <v>35</v>
      </c>
      <c r="N1014">
        <v>1610</v>
      </c>
      <c r="O1014">
        <v>2</v>
      </c>
      <c r="P1014" t="s">
        <v>59</v>
      </c>
      <c r="Q1014">
        <v>15</v>
      </c>
      <c r="R1014">
        <v>10</v>
      </c>
      <c r="S1014">
        <v>12.5</v>
      </c>
      <c r="T1014" t="s">
        <v>54</v>
      </c>
      <c r="U1014" t="s">
        <v>33</v>
      </c>
      <c r="V1014" t="s">
        <v>33</v>
      </c>
      <c r="W1014" t="s">
        <v>34</v>
      </c>
      <c r="X1014" t="s">
        <v>33</v>
      </c>
      <c r="Y1014" t="s">
        <v>33</v>
      </c>
      <c r="Z1014" t="s">
        <v>33</v>
      </c>
      <c r="AA1014" t="s">
        <v>34</v>
      </c>
      <c r="AB1014" t="s">
        <v>55</v>
      </c>
      <c r="AC1014">
        <v>1</v>
      </c>
      <c r="AD1014">
        <v>12.5</v>
      </c>
      <c r="AE1014" t="s">
        <v>56</v>
      </c>
      <c r="AF1014" t="str">
        <f>_xlfn.XLOOKUP(DermAI_Data[[#This Row],[diagnostic]],Diagnosis_lookup!$A$2:$A$7,Diagnosis_lookup!$B$2:$B$7,"Not Found")</f>
        <v>Basal cell carcinoma</v>
      </c>
    </row>
    <row r="1015" spans="1:32" x14ac:dyDescent="0.25">
      <c r="A1015" t="s">
        <v>1091</v>
      </c>
      <c r="B1015">
        <v>63</v>
      </c>
      <c r="C1015" t="s">
        <v>41</v>
      </c>
      <c r="D1015" t="s">
        <v>32</v>
      </c>
      <c r="E1015" t="s">
        <v>33</v>
      </c>
      <c r="F1015" t="s">
        <v>33</v>
      </c>
      <c r="G1015" t="s">
        <v>34</v>
      </c>
      <c r="H1015" t="s">
        <v>33</v>
      </c>
      <c r="I1015" t="s">
        <v>34</v>
      </c>
      <c r="J1015" t="s">
        <v>34</v>
      </c>
      <c r="K1015" t="s">
        <v>34</v>
      </c>
      <c r="L1015" t="s">
        <v>560</v>
      </c>
      <c r="M1015" t="s">
        <v>52</v>
      </c>
      <c r="N1015">
        <v>1612</v>
      </c>
      <c r="O1015">
        <v>2</v>
      </c>
      <c r="P1015" t="s">
        <v>53</v>
      </c>
      <c r="Q1015">
        <v>15</v>
      </c>
      <c r="R1015">
        <v>7</v>
      </c>
      <c r="S1015">
        <v>11</v>
      </c>
      <c r="T1015" t="s">
        <v>54</v>
      </c>
      <c r="U1015" t="s">
        <v>33</v>
      </c>
      <c r="V1015" t="s">
        <v>34</v>
      </c>
      <c r="W1015" t="s">
        <v>33</v>
      </c>
      <c r="X1015" t="s">
        <v>34</v>
      </c>
      <c r="Y1015" t="s">
        <v>34</v>
      </c>
      <c r="Z1015" t="s">
        <v>34</v>
      </c>
      <c r="AA1015" t="s">
        <v>34</v>
      </c>
      <c r="AB1015" t="s">
        <v>55</v>
      </c>
      <c r="AC1015">
        <v>1</v>
      </c>
      <c r="AD1015">
        <v>11</v>
      </c>
      <c r="AE1015" t="s">
        <v>56</v>
      </c>
      <c r="AF1015" t="str">
        <f>_xlfn.XLOOKUP(DermAI_Data[[#This Row],[diagnostic]],Diagnosis_lookup!$A$2:$A$7,Diagnosis_lookup!$B$2:$B$7,"Not Found")</f>
        <v>Basal cell carcinoma</v>
      </c>
    </row>
    <row r="1016" spans="1:32" x14ac:dyDescent="0.25">
      <c r="A1016" t="s">
        <v>1092</v>
      </c>
      <c r="B1016">
        <v>71</v>
      </c>
      <c r="C1016" t="s">
        <v>41</v>
      </c>
      <c r="D1016" t="s">
        <v>79</v>
      </c>
      <c r="E1016" t="s">
        <v>33</v>
      </c>
      <c r="F1016" t="s">
        <v>33</v>
      </c>
      <c r="G1016" t="s">
        <v>33</v>
      </c>
      <c r="H1016" t="s">
        <v>33</v>
      </c>
      <c r="I1016" t="s">
        <v>34</v>
      </c>
      <c r="J1016" t="s">
        <v>33</v>
      </c>
      <c r="K1016" t="s">
        <v>33</v>
      </c>
      <c r="L1016" t="s">
        <v>537</v>
      </c>
      <c r="M1016" t="s">
        <v>537</v>
      </c>
      <c r="N1016">
        <v>129</v>
      </c>
      <c r="O1016">
        <v>3</v>
      </c>
      <c r="P1016" t="s">
        <v>66</v>
      </c>
      <c r="Q1016">
        <v>4</v>
      </c>
      <c r="R1016">
        <v>3</v>
      </c>
      <c r="S1016">
        <v>3.5</v>
      </c>
      <c r="T1016" t="s">
        <v>44</v>
      </c>
      <c r="U1016" t="s">
        <v>33</v>
      </c>
      <c r="V1016" t="s">
        <v>34</v>
      </c>
      <c r="W1016" t="s">
        <v>33</v>
      </c>
      <c r="X1016" t="s">
        <v>33</v>
      </c>
      <c r="Y1016" t="s">
        <v>33</v>
      </c>
      <c r="Z1016" t="s">
        <v>34</v>
      </c>
      <c r="AA1016" t="s">
        <v>34</v>
      </c>
      <c r="AB1016" t="s">
        <v>48</v>
      </c>
      <c r="AC1016">
        <v>0</v>
      </c>
      <c r="AD1016">
        <v>3.5</v>
      </c>
      <c r="AE1016" t="s">
        <v>39</v>
      </c>
      <c r="AF1016" t="str">
        <f>_xlfn.XLOOKUP(DermAI_Data[[#This Row],[diagnostic]],Diagnosis_lookup!$A$2:$A$7,Diagnosis_lookup!$B$2:$B$7,"Not Found")</f>
        <v>Actinic keratosis</v>
      </c>
    </row>
    <row r="1017" spans="1:32" x14ac:dyDescent="0.25">
      <c r="A1017" t="s">
        <v>1093</v>
      </c>
      <c r="B1017">
        <v>77</v>
      </c>
      <c r="C1017" t="s">
        <v>41</v>
      </c>
      <c r="D1017" t="s">
        <v>79</v>
      </c>
      <c r="E1017" t="s">
        <v>33</v>
      </c>
      <c r="F1017" t="s">
        <v>33</v>
      </c>
      <c r="G1017" t="s">
        <v>33</v>
      </c>
      <c r="H1017" t="s">
        <v>34</v>
      </c>
      <c r="I1017" t="s">
        <v>34</v>
      </c>
      <c r="J1017" t="s">
        <v>34</v>
      </c>
      <c r="K1017" t="s">
        <v>34</v>
      </c>
      <c r="L1017" t="s">
        <v>35</v>
      </c>
      <c r="M1017" t="s">
        <v>35</v>
      </c>
      <c r="N1017">
        <v>4519</v>
      </c>
      <c r="O1017">
        <v>3</v>
      </c>
      <c r="P1017" t="s">
        <v>36</v>
      </c>
      <c r="Q1017">
        <v>25</v>
      </c>
      <c r="R1017">
        <v>10</v>
      </c>
      <c r="S1017">
        <v>17.5</v>
      </c>
      <c r="T1017" t="s">
        <v>54</v>
      </c>
      <c r="U1017" t="s">
        <v>34</v>
      </c>
      <c r="V1017" t="s">
        <v>33</v>
      </c>
      <c r="W1017" t="s">
        <v>33</v>
      </c>
      <c r="X1017" t="s">
        <v>33</v>
      </c>
      <c r="Y1017" t="s">
        <v>33</v>
      </c>
      <c r="Z1017" t="s">
        <v>33</v>
      </c>
      <c r="AA1017" t="s">
        <v>33</v>
      </c>
      <c r="AB1017" t="s">
        <v>48</v>
      </c>
      <c r="AC1017">
        <v>0</v>
      </c>
      <c r="AD1017">
        <v>17.5</v>
      </c>
      <c r="AE1017" t="s">
        <v>39</v>
      </c>
      <c r="AF1017" t="str">
        <f>_xlfn.XLOOKUP(DermAI_Data[[#This Row],[diagnostic]],Diagnosis_lookup!$A$2:$A$7,Diagnosis_lookup!$B$2:$B$7,"Not Found")</f>
        <v>Actinic keratosis</v>
      </c>
    </row>
    <row r="1018" spans="1:32" x14ac:dyDescent="0.25">
      <c r="A1018" t="s">
        <v>1094</v>
      </c>
      <c r="B1018">
        <v>56</v>
      </c>
      <c r="C1018" t="s">
        <v>51</v>
      </c>
      <c r="D1018" t="s">
        <v>32</v>
      </c>
      <c r="E1018" t="s">
        <v>33</v>
      </c>
      <c r="F1018" t="s">
        <v>33</v>
      </c>
      <c r="G1018" t="s">
        <v>33</v>
      </c>
      <c r="H1018" t="s">
        <v>34</v>
      </c>
      <c r="I1018" t="s">
        <v>33</v>
      </c>
      <c r="J1018" t="s">
        <v>34</v>
      </c>
      <c r="K1018" t="s">
        <v>34</v>
      </c>
      <c r="L1018" t="s">
        <v>537</v>
      </c>
      <c r="M1018" t="s">
        <v>52</v>
      </c>
      <c r="N1018">
        <v>1629</v>
      </c>
      <c r="O1018">
        <v>3</v>
      </c>
      <c r="P1018" t="s">
        <v>43</v>
      </c>
      <c r="Q1018">
        <v>7</v>
      </c>
      <c r="R1018">
        <v>5</v>
      </c>
      <c r="S1018">
        <v>6</v>
      </c>
      <c r="T1018" t="s">
        <v>37</v>
      </c>
      <c r="U1018" t="s">
        <v>33</v>
      </c>
      <c r="V1018" t="s">
        <v>33</v>
      </c>
      <c r="W1018" t="s">
        <v>33</v>
      </c>
      <c r="X1018" t="s">
        <v>33</v>
      </c>
      <c r="Y1018" t="s">
        <v>34</v>
      </c>
      <c r="Z1018" t="s">
        <v>34</v>
      </c>
      <c r="AA1018" t="s">
        <v>34</v>
      </c>
      <c r="AB1018" t="s">
        <v>55</v>
      </c>
      <c r="AC1018">
        <v>1</v>
      </c>
      <c r="AD1018">
        <v>6</v>
      </c>
      <c r="AE1018" t="s">
        <v>56</v>
      </c>
      <c r="AF1018" t="str">
        <f>_xlfn.XLOOKUP(DermAI_Data[[#This Row],[diagnostic]],Diagnosis_lookup!$A$2:$A$7,Diagnosis_lookup!$B$2:$B$7,"Not Found")</f>
        <v>Basal cell carcinoma</v>
      </c>
    </row>
    <row r="1019" spans="1:32" x14ac:dyDescent="0.25">
      <c r="A1019" t="s">
        <v>1095</v>
      </c>
      <c r="B1019">
        <v>77</v>
      </c>
      <c r="C1019" t="s">
        <v>41</v>
      </c>
      <c r="D1019" t="s">
        <v>79</v>
      </c>
      <c r="E1019" t="s">
        <v>33</v>
      </c>
      <c r="F1019" t="s">
        <v>34</v>
      </c>
      <c r="G1019" t="s">
        <v>33</v>
      </c>
      <c r="H1019" t="s">
        <v>33</v>
      </c>
      <c r="I1019" t="s">
        <v>34</v>
      </c>
      <c r="J1019" t="s">
        <v>34</v>
      </c>
      <c r="K1019" t="s">
        <v>34</v>
      </c>
      <c r="L1019" t="s">
        <v>105</v>
      </c>
      <c r="M1019" t="s">
        <v>105</v>
      </c>
      <c r="N1019">
        <v>1642</v>
      </c>
      <c r="O1019">
        <v>3</v>
      </c>
      <c r="P1019" t="s">
        <v>36</v>
      </c>
      <c r="Q1019">
        <v>2</v>
      </c>
      <c r="R1019">
        <v>6</v>
      </c>
      <c r="S1019">
        <v>4</v>
      </c>
      <c r="T1019" t="s">
        <v>44</v>
      </c>
      <c r="U1019" t="s">
        <v>33</v>
      </c>
      <c r="V1019" t="s">
        <v>33</v>
      </c>
      <c r="W1019" t="s">
        <v>33</v>
      </c>
      <c r="X1019" t="s">
        <v>33</v>
      </c>
      <c r="Y1019" t="s">
        <v>33</v>
      </c>
      <c r="Z1019" t="s">
        <v>34</v>
      </c>
      <c r="AA1019" t="s">
        <v>34</v>
      </c>
      <c r="AB1019" t="s">
        <v>55</v>
      </c>
      <c r="AC1019">
        <v>1</v>
      </c>
      <c r="AD1019">
        <v>4</v>
      </c>
      <c r="AE1019" t="s">
        <v>56</v>
      </c>
      <c r="AF1019" t="str">
        <f>_xlfn.XLOOKUP(DermAI_Data[[#This Row],[diagnostic]],Diagnosis_lookup!$A$2:$A$7,Diagnosis_lookup!$B$2:$B$7,"Not Found")</f>
        <v>Basal cell carcinoma</v>
      </c>
    </row>
    <row r="1020" spans="1:32" x14ac:dyDescent="0.25">
      <c r="A1020" t="s">
        <v>1096</v>
      </c>
      <c r="B1020">
        <v>51</v>
      </c>
      <c r="C1020" t="s">
        <v>51</v>
      </c>
      <c r="D1020" t="s">
        <v>32</v>
      </c>
      <c r="E1020" t="s">
        <v>33</v>
      </c>
      <c r="F1020" t="s">
        <v>34</v>
      </c>
      <c r="G1020" t="s">
        <v>34</v>
      </c>
      <c r="H1020" t="s">
        <v>34</v>
      </c>
      <c r="I1020" t="s">
        <v>34</v>
      </c>
      <c r="J1020" t="s">
        <v>34</v>
      </c>
      <c r="K1020" t="s">
        <v>34</v>
      </c>
      <c r="L1020" t="s">
        <v>537</v>
      </c>
      <c r="M1020" t="s">
        <v>537</v>
      </c>
      <c r="N1020">
        <v>1626</v>
      </c>
      <c r="O1020">
        <v>3</v>
      </c>
      <c r="P1020" t="s">
        <v>66</v>
      </c>
      <c r="Q1020">
        <v>10</v>
      </c>
      <c r="R1020">
        <v>9</v>
      </c>
      <c r="S1020">
        <v>9.5</v>
      </c>
      <c r="T1020" t="s">
        <v>37</v>
      </c>
      <c r="U1020" t="s">
        <v>34</v>
      </c>
      <c r="V1020" t="s">
        <v>33</v>
      </c>
      <c r="W1020" t="s">
        <v>34</v>
      </c>
      <c r="X1020" t="s">
        <v>33</v>
      </c>
      <c r="Y1020" t="s">
        <v>34</v>
      </c>
      <c r="Z1020" t="s">
        <v>34</v>
      </c>
      <c r="AA1020" t="s">
        <v>34</v>
      </c>
      <c r="AB1020" t="s">
        <v>55</v>
      </c>
      <c r="AC1020">
        <v>1</v>
      </c>
      <c r="AD1020">
        <v>9.5</v>
      </c>
      <c r="AE1020" t="s">
        <v>56</v>
      </c>
      <c r="AF1020" t="str">
        <f>_xlfn.XLOOKUP(DermAI_Data[[#This Row],[diagnostic]],Diagnosis_lookup!$A$2:$A$7,Diagnosis_lookup!$B$2:$B$7,"Not Found")</f>
        <v>Basal cell carcinoma</v>
      </c>
    </row>
    <row r="1021" spans="1:32" x14ac:dyDescent="0.25">
      <c r="A1021" t="s">
        <v>1097</v>
      </c>
      <c r="B1021">
        <v>53</v>
      </c>
      <c r="C1021" t="s">
        <v>51</v>
      </c>
      <c r="D1021" t="s">
        <v>79</v>
      </c>
      <c r="E1021" t="s">
        <v>33</v>
      </c>
      <c r="F1021" t="s">
        <v>33</v>
      </c>
      <c r="G1021" t="s">
        <v>33</v>
      </c>
      <c r="H1021" t="s">
        <v>34</v>
      </c>
      <c r="I1021" t="s">
        <v>33</v>
      </c>
      <c r="J1021" t="s">
        <v>34</v>
      </c>
      <c r="K1021" t="s">
        <v>34</v>
      </c>
      <c r="L1021" t="s">
        <v>35</v>
      </c>
      <c r="M1021" t="s">
        <v>35</v>
      </c>
      <c r="N1021">
        <v>1109</v>
      </c>
      <c r="O1021">
        <v>2</v>
      </c>
      <c r="P1021" t="s">
        <v>81</v>
      </c>
      <c r="Q1021">
        <v>7</v>
      </c>
      <c r="R1021">
        <v>6</v>
      </c>
      <c r="S1021">
        <v>6.5</v>
      </c>
      <c r="T1021" t="s">
        <v>37</v>
      </c>
      <c r="U1021" t="s">
        <v>34</v>
      </c>
      <c r="V1021" t="s">
        <v>34</v>
      </c>
      <c r="W1021" t="s">
        <v>34</v>
      </c>
      <c r="X1021" t="s">
        <v>33</v>
      </c>
      <c r="Y1021" t="s">
        <v>34</v>
      </c>
      <c r="Z1021" t="s">
        <v>34</v>
      </c>
      <c r="AA1021" t="s">
        <v>34</v>
      </c>
      <c r="AB1021" t="s">
        <v>55</v>
      </c>
      <c r="AC1021">
        <v>1</v>
      </c>
      <c r="AD1021">
        <v>6.5</v>
      </c>
      <c r="AE1021" t="s">
        <v>56</v>
      </c>
      <c r="AF1021" t="str">
        <f>_xlfn.XLOOKUP(DermAI_Data[[#This Row],[diagnostic]],Diagnosis_lookup!$A$2:$A$7,Diagnosis_lookup!$B$2:$B$7,"Not Found")</f>
        <v>Basal cell carcinoma</v>
      </c>
    </row>
    <row r="1022" spans="1:32" x14ac:dyDescent="0.25">
      <c r="A1022" t="s">
        <v>1098</v>
      </c>
      <c r="B1022">
        <v>57</v>
      </c>
      <c r="C1022" t="s">
        <v>51</v>
      </c>
      <c r="D1022" t="s">
        <v>79</v>
      </c>
      <c r="E1022" t="s">
        <v>33</v>
      </c>
      <c r="F1022" t="s">
        <v>34</v>
      </c>
      <c r="G1022" t="s">
        <v>34</v>
      </c>
      <c r="H1022" t="s">
        <v>34</v>
      </c>
      <c r="I1022" t="s">
        <v>33</v>
      </c>
      <c r="J1022" t="s">
        <v>34</v>
      </c>
      <c r="K1022" t="s">
        <v>34</v>
      </c>
      <c r="L1022" t="s">
        <v>52</v>
      </c>
      <c r="M1022" t="s">
        <v>52</v>
      </c>
      <c r="N1022">
        <v>1641</v>
      </c>
      <c r="O1022">
        <v>3</v>
      </c>
      <c r="P1022" t="s">
        <v>81</v>
      </c>
      <c r="Q1022">
        <v>14</v>
      </c>
      <c r="R1022">
        <v>13</v>
      </c>
      <c r="S1022">
        <v>13.5</v>
      </c>
      <c r="T1022" t="s">
        <v>54</v>
      </c>
      <c r="U1022" t="s">
        <v>33</v>
      </c>
      <c r="V1022" t="s">
        <v>34</v>
      </c>
      <c r="W1022" t="s">
        <v>34</v>
      </c>
      <c r="X1022" t="s">
        <v>34</v>
      </c>
      <c r="Y1022" t="s">
        <v>33</v>
      </c>
      <c r="Z1022" t="s">
        <v>34</v>
      </c>
      <c r="AA1022" t="s">
        <v>34</v>
      </c>
      <c r="AB1022" t="s">
        <v>224</v>
      </c>
      <c r="AC1022">
        <v>1</v>
      </c>
      <c r="AD1022">
        <v>13.5</v>
      </c>
      <c r="AE1022" t="s">
        <v>56</v>
      </c>
      <c r="AF1022" t="str">
        <f>_xlfn.XLOOKUP(DermAI_Data[[#This Row],[diagnostic]],Diagnosis_lookup!$A$2:$A$7,Diagnosis_lookup!$B$2:$B$7,"Not Found")</f>
        <v>Squamous cell carcinoma</v>
      </c>
    </row>
    <row r="1023" spans="1:32" x14ac:dyDescent="0.25">
      <c r="A1023" t="s">
        <v>1099</v>
      </c>
      <c r="B1023">
        <v>46</v>
      </c>
      <c r="C1023" t="s">
        <v>51</v>
      </c>
      <c r="D1023" t="s">
        <v>32</v>
      </c>
      <c r="E1023" t="s">
        <v>33</v>
      </c>
      <c r="F1023" t="s">
        <v>34</v>
      </c>
      <c r="G1023" t="s">
        <v>33</v>
      </c>
      <c r="H1023" t="s">
        <v>34</v>
      </c>
      <c r="I1023" t="s">
        <v>33</v>
      </c>
      <c r="J1023" t="s">
        <v>34</v>
      </c>
      <c r="K1023" t="s">
        <v>34</v>
      </c>
      <c r="L1023" t="s">
        <v>35</v>
      </c>
      <c r="M1023" t="s">
        <v>35</v>
      </c>
      <c r="N1023">
        <v>1639</v>
      </c>
      <c r="O1023">
        <v>3</v>
      </c>
      <c r="P1023" t="s">
        <v>93</v>
      </c>
      <c r="Q1023">
        <v>10</v>
      </c>
      <c r="R1023">
        <v>9</v>
      </c>
      <c r="S1023">
        <v>9.5</v>
      </c>
      <c r="T1023" t="s">
        <v>37</v>
      </c>
      <c r="U1023" t="s">
        <v>34</v>
      </c>
      <c r="V1023" t="s">
        <v>33</v>
      </c>
      <c r="W1023" t="s">
        <v>34</v>
      </c>
      <c r="X1023" t="s">
        <v>33</v>
      </c>
      <c r="Y1023" t="s">
        <v>34</v>
      </c>
      <c r="Z1023" t="s">
        <v>34</v>
      </c>
      <c r="AA1023" t="s">
        <v>34</v>
      </c>
      <c r="AB1023" t="s">
        <v>48</v>
      </c>
      <c r="AC1023">
        <v>0</v>
      </c>
      <c r="AD1023">
        <v>9.5</v>
      </c>
      <c r="AE1023" t="s">
        <v>39</v>
      </c>
      <c r="AF1023" t="str">
        <f>_xlfn.XLOOKUP(DermAI_Data[[#This Row],[diagnostic]],Diagnosis_lookup!$A$2:$A$7,Diagnosis_lookup!$B$2:$B$7,"Not Found")</f>
        <v>Actinic keratosis</v>
      </c>
    </row>
    <row r="1024" spans="1:32" x14ac:dyDescent="0.25">
      <c r="A1024" t="s">
        <v>1100</v>
      </c>
      <c r="B1024">
        <v>57</v>
      </c>
      <c r="C1024" t="s">
        <v>51</v>
      </c>
      <c r="D1024" t="s">
        <v>79</v>
      </c>
      <c r="E1024" t="s">
        <v>33</v>
      </c>
      <c r="F1024" t="s">
        <v>33</v>
      </c>
      <c r="G1024" t="s">
        <v>33</v>
      </c>
      <c r="H1024" t="s">
        <v>33</v>
      </c>
      <c r="I1024" t="s">
        <v>34</v>
      </c>
      <c r="J1024" t="s">
        <v>34</v>
      </c>
      <c r="K1024" t="s">
        <v>34</v>
      </c>
      <c r="L1024" t="s">
        <v>52</v>
      </c>
      <c r="M1024" t="s">
        <v>52</v>
      </c>
      <c r="N1024">
        <v>1643</v>
      </c>
      <c r="O1024">
        <v>3</v>
      </c>
      <c r="P1024" t="s">
        <v>68</v>
      </c>
      <c r="Q1024">
        <v>2</v>
      </c>
      <c r="R1024">
        <v>1</v>
      </c>
      <c r="S1024">
        <v>1.5</v>
      </c>
      <c r="T1024" t="s">
        <v>44</v>
      </c>
      <c r="U1024" t="s">
        <v>34</v>
      </c>
      <c r="V1024" t="s">
        <v>34</v>
      </c>
      <c r="W1024" t="s">
        <v>33</v>
      </c>
      <c r="X1024" t="s">
        <v>33</v>
      </c>
      <c r="Y1024" t="s">
        <v>33</v>
      </c>
      <c r="Z1024" t="s">
        <v>33</v>
      </c>
      <c r="AA1024" t="s">
        <v>34</v>
      </c>
      <c r="AB1024" t="s">
        <v>48</v>
      </c>
      <c r="AC1024">
        <v>0</v>
      </c>
      <c r="AD1024">
        <v>1.5</v>
      </c>
      <c r="AE1024" t="s">
        <v>39</v>
      </c>
      <c r="AF1024" t="str">
        <f>_xlfn.XLOOKUP(DermAI_Data[[#This Row],[diagnostic]],Diagnosis_lookup!$A$2:$A$7,Diagnosis_lookup!$B$2:$B$7,"Not Found")</f>
        <v>Actinic keratosis</v>
      </c>
    </row>
    <row r="1025" spans="1:32" x14ac:dyDescent="0.25">
      <c r="A1025" t="s">
        <v>1101</v>
      </c>
      <c r="B1025">
        <v>55</v>
      </c>
      <c r="C1025" t="s">
        <v>51</v>
      </c>
      <c r="D1025" t="s">
        <v>79</v>
      </c>
      <c r="E1025" t="s">
        <v>33</v>
      </c>
      <c r="F1025" t="s">
        <v>33</v>
      </c>
      <c r="G1025" t="s">
        <v>33</v>
      </c>
      <c r="H1025" t="s">
        <v>33</v>
      </c>
      <c r="I1025" t="s">
        <v>33</v>
      </c>
      <c r="J1025" t="s">
        <v>34</v>
      </c>
      <c r="K1025" t="s">
        <v>34</v>
      </c>
      <c r="L1025" t="s">
        <v>35</v>
      </c>
      <c r="M1025" t="s">
        <v>35</v>
      </c>
      <c r="N1025">
        <v>1645</v>
      </c>
      <c r="O1025">
        <v>3</v>
      </c>
      <c r="P1025" t="s">
        <v>59</v>
      </c>
      <c r="Q1025">
        <v>16</v>
      </c>
      <c r="R1025">
        <v>13</v>
      </c>
      <c r="S1025">
        <v>14.5</v>
      </c>
      <c r="T1025" t="s">
        <v>54</v>
      </c>
      <c r="U1025" t="s">
        <v>34</v>
      </c>
      <c r="V1025" t="s">
        <v>34</v>
      </c>
      <c r="W1025" t="s">
        <v>33</v>
      </c>
      <c r="X1025" t="s">
        <v>33</v>
      </c>
      <c r="Y1025" t="s">
        <v>34</v>
      </c>
      <c r="Z1025" t="s">
        <v>34</v>
      </c>
      <c r="AA1025" t="s">
        <v>34</v>
      </c>
      <c r="AB1025" t="s">
        <v>55</v>
      </c>
      <c r="AC1025">
        <v>1</v>
      </c>
      <c r="AD1025">
        <v>14.5</v>
      </c>
      <c r="AE1025" t="s">
        <v>56</v>
      </c>
      <c r="AF1025" t="str">
        <f>_xlfn.XLOOKUP(DermAI_Data[[#This Row],[diagnostic]],Diagnosis_lookup!$A$2:$A$7,Diagnosis_lookup!$B$2:$B$7,"Not Found")</f>
        <v>Basal cell carcinoma</v>
      </c>
    </row>
    <row r="1026" spans="1:32" x14ac:dyDescent="0.25">
      <c r="A1026" t="s">
        <v>1102</v>
      </c>
      <c r="B1026">
        <v>56</v>
      </c>
      <c r="C1026" t="s">
        <v>51</v>
      </c>
      <c r="D1026" t="s">
        <v>32</v>
      </c>
      <c r="E1026" t="s">
        <v>33</v>
      </c>
      <c r="F1026" t="s">
        <v>34</v>
      </c>
      <c r="G1026" t="s">
        <v>34</v>
      </c>
      <c r="H1026" t="s">
        <v>34</v>
      </c>
      <c r="I1026" t="s">
        <v>34</v>
      </c>
      <c r="J1026" t="s">
        <v>34</v>
      </c>
      <c r="K1026" t="s">
        <v>33</v>
      </c>
      <c r="L1026" t="s">
        <v>35</v>
      </c>
      <c r="M1026" t="s">
        <v>35</v>
      </c>
      <c r="N1026">
        <v>1649</v>
      </c>
      <c r="O1026">
        <v>3</v>
      </c>
      <c r="P1026" t="s">
        <v>47</v>
      </c>
      <c r="Q1026">
        <v>10</v>
      </c>
      <c r="R1026">
        <v>8</v>
      </c>
      <c r="S1026">
        <v>9</v>
      </c>
      <c r="T1026" t="s">
        <v>37</v>
      </c>
      <c r="U1026" t="s">
        <v>33</v>
      </c>
      <c r="V1026" t="s">
        <v>34</v>
      </c>
      <c r="W1026" t="s">
        <v>33</v>
      </c>
      <c r="X1026" t="s">
        <v>33</v>
      </c>
      <c r="Y1026" t="s">
        <v>33</v>
      </c>
      <c r="Z1026" t="s">
        <v>34</v>
      </c>
      <c r="AA1026" t="s">
        <v>34</v>
      </c>
      <c r="AB1026" t="s">
        <v>55</v>
      </c>
      <c r="AC1026">
        <v>1</v>
      </c>
      <c r="AD1026">
        <v>9</v>
      </c>
      <c r="AE1026" t="s">
        <v>56</v>
      </c>
      <c r="AF1026" t="str">
        <f>_xlfn.XLOOKUP(DermAI_Data[[#This Row],[diagnostic]],Diagnosis_lookup!$A$2:$A$7,Diagnosis_lookup!$B$2:$B$7,"Not Found")</f>
        <v>Basal cell carcinoma</v>
      </c>
    </row>
    <row r="1027" spans="1:32" x14ac:dyDescent="0.25">
      <c r="A1027" t="s">
        <v>1103</v>
      </c>
      <c r="B1027">
        <v>47</v>
      </c>
      <c r="C1027" t="s">
        <v>51</v>
      </c>
      <c r="D1027" t="s">
        <v>79</v>
      </c>
      <c r="E1027" t="s">
        <v>33</v>
      </c>
      <c r="F1027" t="s">
        <v>33</v>
      </c>
      <c r="G1027" t="s">
        <v>34</v>
      </c>
      <c r="H1027" t="s">
        <v>34</v>
      </c>
      <c r="I1027" t="s">
        <v>33</v>
      </c>
      <c r="J1027" t="s">
        <v>34</v>
      </c>
      <c r="K1027" t="s">
        <v>34</v>
      </c>
      <c r="L1027" t="s">
        <v>35</v>
      </c>
      <c r="M1027" t="s">
        <v>35</v>
      </c>
      <c r="N1027">
        <v>1650</v>
      </c>
      <c r="O1027">
        <v>3</v>
      </c>
      <c r="P1027" t="s">
        <v>66</v>
      </c>
      <c r="Q1027">
        <v>11</v>
      </c>
      <c r="R1027">
        <v>11</v>
      </c>
      <c r="S1027">
        <v>11</v>
      </c>
      <c r="T1027" t="s">
        <v>54</v>
      </c>
      <c r="U1027" t="s">
        <v>34</v>
      </c>
      <c r="V1027" t="s">
        <v>34</v>
      </c>
      <c r="W1027" t="s">
        <v>34</v>
      </c>
      <c r="X1027" t="s">
        <v>33</v>
      </c>
      <c r="Y1027" t="s">
        <v>34</v>
      </c>
      <c r="Z1027" t="s">
        <v>34</v>
      </c>
      <c r="AA1027" t="s">
        <v>34</v>
      </c>
      <c r="AB1027" t="s">
        <v>55</v>
      </c>
      <c r="AC1027">
        <v>1</v>
      </c>
      <c r="AD1027">
        <v>11</v>
      </c>
      <c r="AE1027" t="s">
        <v>56</v>
      </c>
      <c r="AF1027" t="str">
        <f>_xlfn.XLOOKUP(DermAI_Data[[#This Row],[diagnostic]],Diagnosis_lookup!$A$2:$A$7,Diagnosis_lookup!$B$2:$B$7,"Not Found")</f>
        <v>Basal cell carcinoma</v>
      </c>
    </row>
    <row r="1028" spans="1:32" x14ac:dyDescent="0.25">
      <c r="A1028" t="s">
        <v>1104</v>
      </c>
      <c r="B1028">
        <v>64</v>
      </c>
      <c r="C1028" t="s">
        <v>41</v>
      </c>
      <c r="D1028" t="s">
        <v>32</v>
      </c>
      <c r="E1028" t="s">
        <v>33</v>
      </c>
      <c r="F1028" t="s">
        <v>34</v>
      </c>
      <c r="G1028" t="s">
        <v>34</v>
      </c>
      <c r="H1028" t="s">
        <v>33</v>
      </c>
      <c r="I1028" t="s">
        <v>34</v>
      </c>
      <c r="J1028" t="s">
        <v>33</v>
      </c>
      <c r="K1028" t="s">
        <v>33</v>
      </c>
      <c r="L1028" t="s">
        <v>105</v>
      </c>
      <c r="M1028" t="s">
        <v>105</v>
      </c>
      <c r="N1028">
        <v>1657</v>
      </c>
      <c r="O1028">
        <v>3</v>
      </c>
      <c r="P1028" t="s">
        <v>66</v>
      </c>
      <c r="Q1028">
        <v>4</v>
      </c>
      <c r="R1028">
        <v>4</v>
      </c>
      <c r="S1028">
        <v>4</v>
      </c>
      <c r="T1028" t="s">
        <v>44</v>
      </c>
      <c r="U1028" t="s">
        <v>34</v>
      </c>
      <c r="V1028" t="s">
        <v>33</v>
      </c>
      <c r="W1028" t="s">
        <v>33</v>
      </c>
      <c r="X1028" t="s">
        <v>33</v>
      </c>
      <c r="Y1028" t="s">
        <v>33</v>
      </c>
      <c r="Z1028" t="s">
        <v>34</v>
      </c>
      <c r="AA1028" t="s">
        <v>34</v>
      </c>
      <c r="AB1028" t="s">
        <v>48</v>
      </c>
      <c r="AC1028">
        <v>0</v>
      </c>
      <c r="AD1028">
        <v>4</v>
      </c>
      <c r="AE1028" t="s">
        <v>39</v>
      </c>
      <c r="AF1028" t="str">
        <f>_xlfn.XLOOKUP(DermAI_Data[[#This Row],[diagnostic]],Diagnosis_lookup!$A$2:$A$7,Diagnosis_lookup!$B$2:$B$7,"Not Found")</f>
        <v>Actinic keratosis</v>
      </c>
    </row>
    <row r="1029" spans="1:32" x14ac:dyDescent="0.25">
      <c r="A1029" t="s">
        <v>1105</v>
      </c>
      <c r="B1029">
        <v>57</v>
      </c>
      <c r="C1029" t="s">
        <v>51</v>
      </c>
      <c r="D1029" t="s">
        <v>79</v>
      </c>
      <c r="E1029" t="s">
        <v>33</v>
      </c>
      <c r="F1029" t="s">
        <v>33</v>
      </c>
      <c r="G1029" t="s">
        <v>33</v>
      </c>
      <c r="H1029" t="s">
        <v>34</v>
      </c>
      <c r="I1029" t="s">
        <v>34</v>
      </c>
      <c r="J1029" t="s">
        <v>33</v>
      </c>
      <c r="K1029" t="s">
        <v>33</v>
      </c>
      <c r="L1029" t="s">
        <v>35</v>
      </c>
      <c r="M1029" t="s">
        <v>35</v>
      </c>
      <c r="N1029">
        <v>133</v>
      </c>
      <c r="O1029">
        <v>3</v>
      </c>
      <c r="P1029" t="s">
        <v>66</v>
      </c>
      <c r="Q1029">
        <v>17</v>
      </c>
      <c r="R1029">
        <v>15</v>
      </c>
      <c r="S1029">
        <v>16</v>
      </c>
      <c r="T1029" t="s">
        <v>54</v>
      </c>
      <c r="U1029" t="s">
        <v>33</v>
      </c>
      <c r="V1029" t="s">
        <v>34</v>
      </c>
      <c r="W1029" t="s">
        <v>33</v>
      </c>
      <c r="X1029" t="s">
        <v>33</v>
      </c>
      <c r="Y1029" t="s">
        <v>33</v>
      </c>
      <c r="Z1029" t="s">
        <v>34</v>
      </c>
      <c r="AA1029" t="s">
        <v>33</v>
      </c>
      <c r="AB1029" t="s">
        <v>45</v>
      </c>
      <c r="AC1029">
        <v>0</v>
      </c>
      <c r="AD1029">
        <v>16</v>
      </c>
      <c r="AE1029" t="s">
        <v>39</v>
      </c>
      <c r="AF1029" t="str">
        <f>_xlfn.XLOOKUP(DermAI_Data[[#This Row],[diagnostic]],Diagnosis_lookup!$A$2:$A$7,Diagnosis_lookup!$B$2:$B$7,"Not Found")</f>
        <v>Seborreic keratosis</v>
      </c>
    </row>
    <row r="1030" spans="1:32" x14ac:dyDescent="0.25">
      <c r="A1030" t="s">
        <v>1106</v>
      </c>
      <c r="B1030">
        <v>69</v>
      </c>
      <c r="C1030" t="s">
        <v>41</v>
      </c>
      <c r="D1030" t="s">
        <v>32</v>
      </c>
      <c r="E1030" t="s">
        <v>33</v>
      </c>
      <c r="F1030" t="s">
        <v>34</v>
      </c>
      <c r="G1030" t="s">
        <v>33</v>
      </c>
      <c r="H1030" t="s">
        <v>33</v>
      </c>
      <c r="I1030" t="s">
        <v>33</v>
      </c>
      <c r="J1030" t="s">
        <v>34</v>
      </c>
      <c r="K1030" t="s">
        <v>34</v>
      </c>
      <c r="L1030" t="s">
        <v>52</v>
      </c>
      <c r="M1030" t="s">
        <v>105</v>
      </c>
      <c r="N1030">
        <v>1661</v>
      </c>
      <c r="O1030">
        <v>2</v>
      </c>
      <c r="P1030" t="s">
        <v>63</v>
      </c>
      <c r="Q1030">
        <v>7</v>
      </c>
      <c r="R1030">
        <v>4</v>
      </c>
      <c r="S1030">
        <v>5.5</v>
      </c>
      <c r="T1030" t="s">
        <v>37</v>
      </c>
      <c r="U1030" t="s">
        <v>33</v>
      </c>
      <c r="V1030" t="s">
        <v>33</v>
      </c>
      <c r="W1030" t="s">
        <v>33</v>
      </c>
      <c r="X1030" t="s">
        <v>33</v>
      </c>
      <c r="Y1030" t="s">
        <v>33</v>
      </c>
      <c r="Z1030" t="s">
        <v>34</v>
      </c>
      <c r="AA1030" t="s">
        <v>34</v>
      </c>
      <c r="AB1030" t="s">
        <v>48</v>
      </c>
      <c r="AC1030">
        <v>0</v>
      </c>
      <c r="AD1030">
        <v>5.5</v>
      </c>
      <c r="AE1030" t="s">
        <v>39</v>
      </c>
      <c r="AF1030" t="str">
        <f>_xlfn.XLOOKUP(DermAI_Data[[#This Row],[diagnostic]],Diagnosis_lookup!$A$2:$A$7,Diagnosis_lookup!$B$2:$B$7,"Not Found")</f>
        <v>Actinic keratosis</v>
      </c>
    </row>
    <row r="1031" spans="1:32" x14ac:dyDescent="0.25">
      <c r="A1031" t="s">
        <v>1107</v>
      </c>
      <c r="B1031">
        <v>84</v>
      </c>
      <c r="C1031" t="s">
        <v>41</v>
      </c>
      <c r="D1031" t="s">
        <v>79</v>
      </c>
      <c r="E1031" t="s">
        <v>33</v>
      </c>
      <c r="F1031" t="s">
        <v>33</v>
      </c>
      <c r="G1031" t="s">
        <v>33</v>
      </c>
      <c r="H1031" t="s">
        <v>33</v>
      </c>
      <c r="I1031" t="s">
        <v>33</v>
      </c>
      <c r="J1031" t="s">
        <v>33</v>
      </c>
      <c r="K1031" t="s">
        <v>34</v>
      </c>
      <c r="L1031" t="s">
        <v>35</v>
      </c>
      <c r="M1031" t="s">
        <v>35</v>
      </c>
      <c r="N1031">
        <v>1672</v>
      </c>
      <c r="O1031">
        <v>2</v>
      </c>
      <c r="P1031" t="s">
        <v>68</v>
      </c>
      <c r="Q1031">
        <v>7</v>
      </c>
      <c r="R1031">
        <v>6</v>
      </c>
      <c r="S1031">
        <v>6.5</v>
      </c>
      <c r="T1031" t="s">
        <v>37</v>
      </c>
      <c r="U1031" t="s">
        <v>33</v>
      </c>
      <c r="V1031" t="s">
        <v>33</v>
      </c>
      <c r="W1031" t="s">
        <v>33</v>
      </c>
      <c r="X1031" t="s">
        <v>33</v>
      </c>
      <c r="Y1031" t="s">
        <v>33</v>
      </c>
      <c r="Z1031" t="s">
        <v>34</v>
      </c>
      <c r="AA1031" t="s">
        <v>34</v>
      </c>
      <c r="AB1031" t="s">
        <v>224</v>
      </c>
      <c r="AC1031">
        <v>1</v>
      </c>
      <c r="AD1031">
        <v>6.5</v>
      </c>
      <c r="AE1031" t="s">
        <v>56</v>
      </c>
      <c r="AF1031" t="str">
        <f>_xlfn.XLOOKUP(DermAI_Data[[#This Row],[diagnostic]],Diagnosis_lookup!$A$2:$A$7,Diagnosis_lookup!$B$2:$B$7,"Not Found")</f>
        <v>Squamous cell carcinoma</v>
      </c>
    </row>
    <row r="1032" spans="1:32" x14ac:dyDescent="0.25">
      <c r="A1032" t="s">
        <v>1108</v>
      </c>
      <c r="B1032">
        <v>62</v>
      </c>
      <c r="C1032" t="s">
        <v>41</v>
      </c>
      <c r="D1032" t="s">
        <v>32</v>
      </c>
      <c r="E1032" t="s">
        <v>33</v>
      </c>
      <c r="F1032" t="s">
        <v>34</v>
      </c>
      <c r="G1032" t="s">
        <v>34</v>
      </c>
      <c r="H1032" t="s">
        <v>33</v>
      </c>
      <c r="I1032" t="s">
        <v>33</v>
      </c>
      <c r="J1032" t="s">
        <v>33</v>
      </c>
      <c r="K1032" t="s">
        <v>33</v>
      </c>
      <c r="L1032" t="s">
        <v>537</v>
      </c>
      <c r="M1032" t="s">
        <v>537</v>
      </c>
      <c r="N1032">
        <v>1667</v>
      </c>
      <c r="O1032">
        <v>2</v>
      </c>
      <c r="P1032" t="s">
        <v>59</v>
      </c>
      <c r="Q1032">
        <v>15</v>
      </c>
      <c r="R1032">
        <v>11</v>
      </c>
      <c r="S1032">
        <v>13</v>
      </c>
      <c r="T1032" t="s">
        <v>54</v>
      </c>
      <c r="U1032" t="s">
        <v>33</v>
      </c>
      <c r="V1032" t="s">
        <v>34</v>
      </c>
      <c r="W1032" t="s">
        <v>33</v>
      </c>
      <c r="X1032" t="s">
        <v>34</v>
      </c>
      <c r="Y1032" t="s">
        <v>33</v>
      </c>
      <c r="Z1032" t="s">
        <v>34</v>
      </c>
      <c r="AA1032" t="s">
        <v>34</v>
      </c>
      <c r="AB1032" t="s">
        <v>55</v>
      </c>
      <c r="AC1032">
        <v>1</v>
      </c>
      <c r="AD1032">
        <v>13</v>
      </c>
      <c r="AE1032" t="s">
        <v>56</v>
      </c>
      <c r="AF1032" t="str">
        <f>_xlfn.XLOOKUP(DermAI_Data[[#This Row],[diagnostic]],Diagnosis_lookup!$A$2:$A$7,Diagnosis_lookup!$B$2:$B$7,"Not Found")</f>
        <v>Basal cell carcinoma</v>
      </c>
    </row>
    <row r="1033" spans="1:32" x14ac:dyDescent="0.25">
      <c r="A1033" t="s">
        <v>1109</v>
      </c>
      <c r="B1033">
        <v>74</v>
      </c>
      <c r="C1033" t="s">
        <v>41</v>
      </c>
      <c r="D1033" t="s">
        <v>79</v>
      </c>
      <c r="E1033" t="s">
        <v>33</v>
      </c>
      <c r="F1033" t="s">
        <v>33</v>
      </c>
      <c r="G1033" t="s">
        <v>34</v>
      </c>
      <c r="H1033" t="s">
        <v>33</v>
      </c>
      <c r="I1033" t="s">
        <v>34</v>
      </c>
      <c r="J1033" t="s">
        <v>34</v>
      </c>
      <c r="K1033" t="s">
        <v>34</v>
      </c>
      <c r="L1033" t="s">
        <v>35</v>
      </c>
      <c r="M1033" t="s">
        <v>376</v>
      </c>
      <c r="N1033">
        <v>1663</v>
      </c>
      <c r="O1033">
        <v>2</v>
      </c>
      <c r="P1033" t="s">
        <v>145</v>
      </c>
      <c r="Q1033">
        <v>10</v>
      </c>
      <c r="R1033">
        <v>8</v>
      </c>
      <c r="S1033">
        <v>9</v>
      </c>
      <c r="T1033" t="s">
        <v>37</v>
      </c>
      <c r="U1033" t="s">
        <v>34</v>
      </c>
      <c r="V1033" t="s">
        <v>33</v>
      </c>
      <c r="W1033" t="s">
        <v>33</v>
      </c>
      <c r="X1033" t="s">
        <v>33</v>
      </c>
      <c r="Y1033" t="s">
        <v>33</v>
      </c>
      <c r="Z1033" t="s">
        <v>34</v>
      </c>
      <c r="AA1033" t="s">
        <v>34</v>
      </c>
      <c r="AB1033" t="s">
        <v>48</v>
      </c>
      <c r="AC1033">
        <v>0</v>
      </c>
      <c r="AD1033">
        <v>9</v>
      </c>
      <c r="AE1033" t="s">
        <v>39</v>
      </c>
      <c r="AF1033" t="str">
        <f>_xlfn.XLOOKUP(DermAI_Data[[#This Row],[diagnostic]],Diagnosis_lookup!$A$2:$A$7,Diagnosis_lookup!$B$2:$B$7,"Not Found")</f>
        <v>Actinic keratosis</v>
      </c>
    </row>
    <row r="1034" spans="1:32" x14ac:dyDescent="0.25">
      <c r="A1034" t="s">
        <v>1110</v>
      </c>
      <c r="B1034">
        <v>65</v>
      </c>
      <c r="C1034" t="s">
        <v>41</v>
      </c>
      <c r="D1034" t="s">
        <v>32</v>
      </c>
      <c r="E1034" t="s">
        <v>33</v>
      </c>
      <c r="F1034" t="s">
        <v>34</v>
      </c>
      <c r="G1034" t="s">
        <v>34</v>
      </c>
      <c r="H1034" t="s">
        <v>34</v>
      </c>
      <c r="I1034" t="s">
        <v>34</v>
      </c>
      <c r="J1034" t="s">
        <v>33</v>
      </c>
      <c r="K1034" t="s">
        <v>33</v>
      </c>
      <c r="L1034" t="s">
        <v>52</v>
      </c>
      <c r="M1034" t="s">
        <v>35</v>
      </c>
      <c r="N1034">
        <v>133</v>
      </c>
      <c r="O1034">
        <v>2</v>
      </c>
      <c r="P1034" t="s">
        <v>36</v>
      </c>
      <c r="Q1034">
        <v>7</v>
      </c>
      <c r="R1034">
        <v>5</v>
      </c>
      <c r="S1034">
        <v>6</v>
      </c>
      <c r="T1034" t="s">
        <v>37</v>
      </c>
      <c r="U1034" t="s">
        <v>33</v>
      </c>
      <c r="V1034" t="s">
        <v>34</v>
      </c>
      <c r="W1034" t="s">
        <v>33</v>
      </c>
      <c r="X1034" t="s">
        <v>33</v>
      </c>
      <c r="Y1034" t="s">
        <v>33</v>
      </c>
      <c r="Z1034" t="s">
        <v>34</v>
      </c>
      <c r="AA1034" t="s">
        <v>34</v>
      </c>
      <c r="AB1034" t="s">
        <v>55</v>
      </c>
      <c r="AC1034">
        <v>1</v>
      </c>
      <c r="AD1034">
        <v>6</v>
      </c>
      <c r="AE1034" t="s">
        <v>56</v>
      </c>
      <c r="AF1034" t="str">
        <f>_xlfn.XLOOKUP(DermAI_Data[[#This Row],[diagnostic]],Diagnosis_lookup!$A$2:$A$7,Diagnosis_lookup!$B$2:$B$7,"Not Found")</f>
        <v>Basal cell carcinoma</v>
      </c>
    </row>
    <row r="1035" spans="1:32" x14ac:dyDescent="0.25">
      <c r="A1035" t="s">
        <v>1111</v>
      </c>
      <c r="B1035">
        <v>83</v>
      </c>
      <c r="C1035" t="s">
        <v>41</v>
      </c>
      <c r="D1035" t="s">
        <v>79</v>
      </c>
      <c r="E1035" t="s">
        <v>33</v>
      </c>
      <c r="F1035" t="s">
        <v>33</v>
      </c>
      <c r="G1035" t="s">
        <v>33</v>
      </c>
      <c r="H1035" t="s">
        <v>34</v>
      </c>
      <c r="I1035" t="s">
        <v>33</v>
      </c>
      <c r="J1035" t="s">
        <v>34</v>
      </c>
      <c r="K1035" t="s">
        <v>33</v>
      </c>
      <c r="L1035" t="s">
        <v>52</v>
      </c>
      <c r="M1035" t="s">
        <v>52</v>
      </c>
      <c r="N1035">
        <v>1673</v>
      </c>
      <c r="O1035">
        <v>2</v>
      </c>
      <c r="P1035" t="s">
        <v>47</v>
      </c>
      <c r="Q1035">
        <v>10</v>
      </c>
      <c r="R1035">
        <v>8</v>
      </c>
      <c r="S1035">
        <v>9</v>
      </c>
      <c r="T1035" t="s">
        <v>37</v>
      </c>
      <c r="U1035" t="s">
        <v>34</v>
      </c>
      <c r="V1035" t="s">
        <v>33</v>
      </c>
      <c r="W1035" t="s">
        <v>33</v>
      </c>
      <c r="X1035" t="s">
        <v>33</v>
      </c>
      <c r="Y1035" t="s">
        <v>33</v>
      </c>
      <c r="Z1035" t="s">
        <v>34</v>
      </c>
      <c r="AA1035" t="s">
        <v>34</v>
      </c>
      <c r="AB1035" t="s">
        <v>48</v>
      </c>
      <c r="AC1035">
        <v>0</v>
      </c>
      <c r="AD1035">
        <v>9</v>
      </c>
      <c r="AE1035" t="s">
        <v>39</v>
      </c>
      <c r="AF1035" t="str">
        <f>_xlfn.XLOOKUP(DermAI_Data[[#This Row],[diagnostic]],Diagnosis_lookup!$A$2:$A$7,Diagnosis_lookup!$B$2:$B$7,"Not Found")</f>
        <v>Actinic keratosis</v>
      </c>
    </row>
    <row r="1036" spans="1:32" x14ac:dyDescent="0.25">
      <c r="A1036" t="s">
        <v>1112</v>
      </c>
      <c r="B1036">
        <v>71</v>
      </c>
      <c r="C1036" t="s">
        <v>41</v>
      </c>
      <c r="D1036" t="s">
        <v>32</v>
      </c>
      <c r="E1036" t="s">
        <v>33</v>
      </c>
      <c r="F1036" t="s">
        <v>34</v>
      </c>
      <c r="G1036" t="s">
        <v>34</v>
      </c>
      <c r="H1036" t="s">
        <v>33</v>
      </c>
      <c r="I1036" t="s">
        <v>34</v>
      </c>
      <c r="J1036" t="s">
        <v>34</v>
      </c>
      <c r="K1036" t="s">
        <v>34</v>
      </c>
      <c r="L1036" t="s">
        <v>52</v>
      </c>
      <c r="M1036" t="s">
        <v>52</v>
      </c>
      <c r="N1036">
        <v>1682</v>
      </c>
      <c r="O1036">
        <v>2</v>
      </c>
      <c r="P1036" t="s">
        <v>668</v>
      </c>
      <c r="Q1036">
        <v>6</v>
      </c>
      <c r="R1036">
        <v>5</v>
      </c>
      <c r="S1036">
        <v>5.5</v>
      </c>
      <c r="T1036" t="s">
        <v>37</v>
      </c>
      <c r="U1036" t="s">
        <v>33</v>
      </c>
      <c r="V1036" t="s">
        <v>34</v>
      </c>
      <c r="W1036" t="s">
        <v>33</v>
      </c>
      <c r="X1036" t="s">
        <v>33</v>
      </c>
      <c r="Y1036" t="s">
        <v>33</v>
      </c>
      <c r="Z1036" t="s">
        <v>34</v>
      </c>
      <c r="AA1036" t="s">
        <v>34</v>
      </c>
      <c r="AB1036" t="s">
        <v>48</v>
      </c>
      <c r="AC1036">
        <v>0</v>
      </c>
      <c r="AD1036">
        <v>5.5</v>
      </c>
      <c r="AE1036" t="s">
        <v>39</v>
      </c>
      <c r="AF1036" t="str">
        <f>_xlfn.XLOOKUP(DermAI_Data[[#This Row],[diagnostic]],Diagnosis_lookup!$A$2:$A$7,Diagnosis_lookup!$B$2:$B$7,"Not Found")</f>
        <v>Actinic keratosis</v>
      </c>
    </row>
    <row r="1037" spans="1:32" x14ac:dyDescent="0.25">
      <c r="A1037" t="s">
        <v>1113</v>
      </c>
      <c r="B1037">
        <v>51</v>
      </c>
      <c r="C1037" t="s">
        <v>51</v>
      </c>
      <c r="D1037" t="s">
        <v>79</v>
      </c>
      <c r="E1037" t="s">
        <v>33</v>
      </c>
      <c r="F1037" t="s">
        <v>34</v>
      </c>
      <c r="G1037" t="s">
        <v>33</v>
      </c>
      <c r="H1037" t="s">
        <v>33</v>
      </c>
      <c r="I1037" t="s">
        <v>33</v>
      </c>
      <c r="J1037" t="s">
        <v>34</v>
      </c>
      <c r="K1037" t="s">
        <v>33</v>
      </c>
      <c r="L1037" t="s">
        <v>35</v>
      </c>
      <c r="M1037" t="s">
        <v>35</v>
      </c>
      <c r="N1037">
        <v>1687</v>
      </c>
      <c r="O1037">
        <v>2</v>
      </c>
      <c r="P1037" t="s">
        <v>36</v>
      </c>
      <c r="Q1037">
        <v>4</v>
      </c>
      <c r="R1037">
        <v>4</v>
      </c>
      <c r="S1037">
        <v>4</v>
      </c>
      <c r="T1037" t="s">
        <v>44</v>
      </c>
      <c r="U1037" t="s">
        <v>33</v>
      </c>
      <c r="V1037" t="s">
        <v>33</v>
      </c>
      <c r="W1037" t="s">
        <v>33</v>
      </c>
      <c r="X1037" t="s">
        <v>33</v>
      </c>
      <c r="Y1037" t="s">
        <v>33</v>
      </c>
      <c r="Z1037" t="s">
        <v>34</v>
      </c>
      <c r="AA1037" t="s">
        <v>34</v>
      </c>
      <c r="AB1037" t="s">
        <v>55</v>
      </c>
      <c r="AC1037">
        <v>1</v>
      </c>
      <c r="AD1037">
        <v>4</v>
      </c>
      <c r="AE1037" t="s">
        <v>56</v>
      </c>
      <c r="AF1037" t="str">
        <f>_xlfn.XLOOKUP(DermAI_Data[[#This Row],[diagnostic]],Diagnosis_lookup!$A$2:$A$7,Diagnosis_lookup!$B$2:$B$7,"Not Found")</f>
        <v>Basal cell carcinoma</v>
      </c>
    </row>
    <row r="1038" spans="1:32" x14ac:dyDescent="0.25">
      <c r="A1038" t="s">
        <v>1114</v>
      </c>
      <c r="B1038">
        <v>70</v>
      </c>
      <c r="C1038" t="s">
        <v>41</v>
      </c>
      <c r="D1038" t="s">
        <v>79</v>
      </c>
      <c r="E1038" t="s">
        <v>33</v>
      </c>
      <c r="F1038" t="s">
        <v>33</v>
      </c>
      <c r="G1038" t="s">
        <v>33</v>
      </c>
      <c r="H1038" t="s">
        <v>33</v>
      </c>
      <c r="I1038" t="s">
        <v>33</v>
      </c>
      <c r="J1038" t="s">
        <v>34</v>
      </c>
      <c r="K1038" t="s">
        <v>34</v>
      </c>
      <c r="L1038" t="s">
        <v>52</v>
      </c>
      <c r="M1038" t="s">
        <v>537</v>
      </c>
      <c r="N1038">
        <v>1684</v>
      </c>
      <c r="O1038">
        <v>3</v>
      </c>
      <c r="P1038" t="s">
        <v>63</v>
      </c>
      <c r="Q1038">
        <v>10</v>
      </c>
      <c r="R1038">
        <v>6</v>
      </c>
      <c r="S1038">
        <v>8</v>
      </c>
      <c r="T1038" t="s">
        <v>37</v>
      </c>
      <c r="U1038" t="s">
        <v>33</v>
      </c>
      <c r="V1038" t="s">
        <v>34</v>
      </c>
      <c r="W1038" t="s">
        <v>34</v>
      </c>
      <c r="X1038" t="s">
        <v>34</v>
      </c>
      <c r="Y1038" t="s">
        <v>33</v>
      </c>
      <c r="Z1038" t="s">
        <v>34</v>
      </c>
      <c r="AA1038" t="s">
        <v>34</v>
      </c>
      <c r="AB1038" t="s">
        <v>48</v>
      </c>
      <c r="AC1038">
        <v>0</v>
      </c>
      <c r="AD1038">
        <v>8</v>
      </c>
      <c r="AE1038" t="s">
        <v>39</v>
      </c>
      <c r="AF1038" t="str">
        <f>_xlfn.XLOOKUP(DermAI_Data[[#This Row],[diagnostic]],Diagnosis_lookup!$A$2:$A$7,Diagnosis_lookup!$B$2:$B$7,"Not Found")</f>
        <v>Actinic keratosis</v>
      </c>
    </row>
    <row r="1039" spans="1:32" x14ac:dyDescent="0.25">
      <c r="A1039" t="s">
        <v>1115</v>
      </c>
      <c r="B1039">
        <v>71</v>
      </c>
      <c r="C1039" t="s">
        <v>41</v>
      </c>
      <c r="D1039" t="s">
        <v>79</v>
      </c>
      <c r="E1039" t="s">
        <v>33</v>
      </c>
      <c r="F1039" t="s">
        <v>33</v>
      </c>
      <c r="G1039" t="s">
        <v>33</v>
      </c>
      <c r="H1039" t="s">
        <v>33</v>
      </c>
      <c r="I1039" t="s">
        <v>33</v>
      </c>
      <c r="J1039" t="s">
        <v>34</v>
      </c>
      <c r="K1039" t="s">
        <v>34</v>
      </c>
      <c r="L1039" t="s">
        <v>35</v>
      </c>
      <c r="M1039" t="s">
        <v>35</v>
      </c>
      <c r="N1039">
        <v>1689</v>
      </c>
      <c r="O1039">
        <v>3</v>
      </c>
      <c r="P1039" t="s">
        <v>145</v>
      </c>
      <c r="Q1039">
        <v>20</v>
      </c>
      <c r="R1039">
        <v>18</v>
      </c>
      <c r="S1039">
        <v>19</v>
      </c>
      <c r="T1039" t="s">
        <v>54</v>
      </c>
      <c r="U1039" t="s">
        <v>34</v>
      </c>
      <c r="V1039" t="s">
        <v>33</v>
      </c>
      <c r="W1039" t="s">
        <v>34</v>
      </c>
      <c r="X1039" t="s">
        <v>33</v>
      </c>
      <c r="Y1039" t="s">
        <v>33</v>
      </c>
      <c r="Z1039" t="s">
        <v>34</v>
      </c>
      <c r="AA1039" t="s">
        <v>34</v>
      </c>
      <c r="AB1039" t="s">
        <v>48</v>
      </c>
      <c r="AC1039">
        <v>0</v>
      </c>
      <c r="AD1039">
        <v>19</v>
      </c>
      <c r="AE1039" t="s">
        <v>39</v>
      </c>
      <c r="AF1039" t="str">
        <f>_xlfn.XLOOKUP(DermAI_Data[[#This Row],[diagnostic]],Diagnosis_lookup!$A$2:$A$7,Diagnosis_lookup!$B$2:$B$7,"Not Found")</f>
        <v>Actinic keratosis</v>
      </c>
    </row>
    <row r="1040" spans="1:32" x14ac:dyDescent="0.25">
      <c r="A1040" t="s">
        <v>1116</v>
      </c>
      <c r="B1040">
        <v>64</v>
      </c>
      <c r="C1040" t="s">
        <v>41</v>
      </c>
      <c r="D1040" t="s">
        <v>79</v>
      </c>
      <c r="E1040" t="s">
        <v>33</v>
      </c>
      <c r="F1040" t="s">
        <v>33</v>
      </c>
      <c r="G1040" t="s">
        <v>33</v>
      </c>
      <c r="H1040" t="s">
        <v>34</v>
      </c>
      <c r="I1040" t="s">
        <v>33</v>
      </c>
      <c r="J1040" t="s">
        <v>33</v>
      </c>
      <c r="K1040" t="s">
        <v>33</v>
      </c>
      <c r="L1040" t="s">
        <v>35</v>
      </c>
      <c r="M1040" t="s">
        <v>35</v>
      </c>
      <c r="N1040">
        <v>135</v>
      </c>
      <c r="O1040">
        <v>2</v>
      </c>
      <c r="P1040" t="s">
        <v>68</v>
      </c>
      <c r="Q1040">
        <v>3</v>
      </c>
      <c r="R1040">
        <v>3</v>
      </c>
      <c r="S1040">
        <v>3</v>
      </c>
      <c r="T1040" t="s">
        <v>44</v>
      </c>
      <c r="U1040" t="s">
        <v>34</v>
      </c>
      <c r="V1040" t="s">
        <v>33</v>
      </c>
      <c r="W1040" t="s">
        <v>34</v>
      </c>
      <c r="X1040" t="s">
        <v>33</v>
      </c>
      <c r="Y1040" t="s">
        <v>34</v>
      </c>
      <c r="Z1040" t="s">
        <v>34</v>
      </c>
      <c r="AA1040" t="s">
        <v>34</v>
      </c>
      <c r="AB1040" t="s">
        <v>55</v>
      </c>
      <c r="AC1040">
        <v>1</v>
      </c>
      <c r="AD1040">
        <v>3</v>
      </c>
      <c r="AE1040" t="s">
        <v>56</v>
      </c>
      <c r="AF1040" t="str">
        <f>_xlfn.XLOOKUP(DermAI_Data[[#This Row],[diagnostic]],Diagnosis_lookup!$A$2:$A$7,Diagnosis_lookup!$B$2:$B$7,"Not Found")</f>
        <v>Basal cell carcinoma</v>
      </c>
    </row>
    <row r="1041" spans="1:32" x14ac:dyDescent="0.25">
      <c r="A1041" t="s">
        <v>1117</v>
      </c>
      <c r="B1041">
        <v>57</v>
      </c>
      <c r="C1041" t="s">
        <v>51</v>
      </c>
      <c r="D1041" t="s">
        <v>79</v>
      </c>
      <c r="E1041" t="s">
        <v>33</v>
      </c>
      <c r="F1041" t="s">
        <v>33</v>
      </c>
      <c r="G1041" t="s">
        <v>33</v>
      </c>
      <c r="H1041" t="s">
        <v>34</v>
      </c>
      <c r="I1041" t="s">
        <v>33</v>
      </c>
      <c r="J1041" t="s">
        <v>34</v>
      </c>
      <c r="K1041" t="s">
        <v>33</v>
      </c>
      <c r="L1041" t="s">
        <v>35</v>
      </c>
      <c r="M1041" t="s">
        <v>35</v>
      </c>
      <c r="N1041">
        <v>1700</v>
      </c>
      <c r="O1041">
        <v>2</v>
      </c>
      <c r="P1041" t="s">
        <v>81</v>
      </c>
      <c r="Q1041">
        <v>8</v>
      </c>
      <c r="R1041">
        <v>8</v>
      </c>
      <c r="S1041">
        <v>8</v>
      </c>
      <c r="T1041" t="s">
        <v>37</v>
      </c>
      <c r="U1041" t="s">
        <v>34</v>
      </c>
      <c r="V1041" t="s">
        <v>33</v>
      </c>
      <c r="W1041" t="s">
        <v>33</v>
      </c>
      <c r="X1041" t="s">
        <v>33</v>
      </c>
      <c r="Y1041" t="s">
        <v>33</v>
      </c>
      <c r="Z1041" t="s">
        <v>34</v>
      </c>
      <c r="AA1041" t="s">
        <v>34</v>
      </c>
      <c r="AB1041" t="s">
        <v>48</v>
      </c>
      <c r="AC1041">
        <v>0</v>
      </c>
      <c r="AD1041">
        <v>8</v>
      </c>
      <c r="AE1041" t="s">
        <v>39</v>
      </c>
      <c r="AF1041" t="str">
        <f>_xlfn.XLOOKUP(DermAI_Data[[#This Row],[diagnostic]],Diagnosis_lookup!$A$2:$A$7,Diagnosis_lookup!$B$2:$B$7,"Not Found")</f>
        <v>Actinic keratosis</v>
      </c>
    </row>
    <row r="1042" spans="1:32" x14ac:dyDescent="0.25">
      <c r="A1042" t="s">
        <v>1118</v>
      </c>
      <c r="B1042">
        <v>54</v>
      </c>
      <c r="C1042" t="s">
        <v>51</v>
      </c>
      <c r="D1042" t="s">
        <v>32</v>
      </c>
      <c r="E1042" t="s">
        <v>33</v>
      </c>
      <c r="F1042" t="s">
        <v>34</v>
      </c>
      <c r="G1042" t="s">
        <v>33</v>
      </c>
      <c r="H1042" t="s">
        <v>33</v>
      </c>
      <c r="I1042" t="s">
        <v>33</v>
      </c>
      <c r="J1042" t="s">
        <v>34</v>
      </c>
      <c r="K1042" t="s">
        <v>33</v>
      </c>
      <c r="L1042" t="s">
        <v>105</v>
      </c>
      <c r="M1042" t="s">
        <v>105</v>
      </c>
      <c r="N1042">
        <v>17</v>
      </c>
      <c r="O1042">
        <v>2</v>
      </c>
      <c r="P1042" t="s">
        <v>66</v>
      </c>
      <c r="Q1042">
        <v>9</v>
      </c>
      <c r="R1042">
        <v>5</v>
      </c>
      <c r="S1042">
        <v>7</v>
      </c>
      <c r="T1042" t="s">
        <v>37</v>
      </c>
      <c r="U1042" t="s">
        <v>33</v>
      </c>
      <c r="V1042" t="s">
        <v>33</v>
      </c>
      <c r="W1042" t="s">
        <v>33</v>
      </c>
      <c r="X1042" t="s">
        <v>33</v>
      </c>
      <c r="Y1042" t="s">
        <v>33</v>
      </c>
      <c r="Z1042" t="s">
        <v>33</v>
      </c>
      <c r="AA1042" t="s">
        <v>34</v>
      </c>
      <c r="AB1042" t="s">
        <v>48</v>
      </c>
      <c r="AC1042">
        <v>0</v>
      </c>
      <c r="AD1042">
        <v>7</v>
      </c>
      <c r="AE1042" t="s">
        <v>39</v>
      </c>
      <c r="AF1042" t="str">
        <f>_xlfn.XLOOKUP(DermAI_Data[[#This Row],[diagnostic]],Diagnosis_lookup!$A$2:$A$7,Diagnosis_lookup!$B$2:$B$7,"Not Found")</f>
        <v>Actinic keratosis</v>
      </c>
    </row>
    <row r="1043" spans="1:32" x14ac:dyDescent="0.25">
      <c r="A1043" t="s">
        <v>1119</v>
      </c>
      <c r="B1043">
        <v>74</v>
      </c>
      <c r="C1043" t="s">
        <v>41</v>
      </c>
      <c r="D1043" t="s">
        <v>79</v>
      </c>
      <c r="E1043" t="s">
        <v>33</v>
      </c>
      <c r="F1043" t="s">
        <v>33</v>
      </c>
      <c r="G1043" t="s">
        <v>33</v>
      </c>
      <c r="H1043" t="s">
        <v>33</v>
      </c>
      <c r="I1043" t="s">
        <v>34</v>
      </c>
      <c r="J1043" t="s">
        <v>34</v>
      </c>
      <c r="K1043" t="s">
        <v>34</v>
      </c>
      <c r="L1043" t="s">
        <v>35</v>
      </c>
      <c r="M1043" t="s">
        <v>35</v>
      </c>
      <c r="N1043">
        <v>219</v>
      </c>
      <c r="O1043">
        <v>3</v>
      </c>
      <c r="P1043" t="s">
        <v>145</v>
      </c>
      <c r="Q1043">
        <v>6</v>
      </c>
      <c r="R1043">
        <v>6</v>
      </c>
      <c r="S1043">
        <v>6</v>
      </c>
      <c r="T1043" t="s">
        <v>37</v>
      </c>
      <c r="U1043" t="s">
        <v>33</v>
      </c>
      <c r="V1043" t="s">
        <v>33</v>
      </c>
      <c r="W1043" t="s">
        <v>33</v>
      </c>
      <c r="X1043" t="s">
        <v>33</v>
      </c>
      <c r="Y1043" t="s">
        <v>33</v>
      </c>
      <c r="Z1043" t="s">
        <v>34</v>
      </c>
      <c r="AA1043" t="s">
        <v>33</v>
      </c>
      <c r="AB1043" t="s">
        <v>45</v>
      </c>
      <c r="AC1043">
        <v>0</v>
      </c>
      <c r="AD1043">
        <v>6</v>
      </c>
      <c r="AE1043" t="s">
        <v>39</v>
      </c>
      <c r="AF1043" t="str">
        <f>_xlfn.XLOOKUP(DermAI_Data[[#This Row],[diagnostic]],Diagnosis_lookup!$A$2:$A$7,Diagnosis_lookup!$B$2:$B$7,"Not Found")</f>
        <v>Seborreic keratosis</v>
      </c>
    </row>
    <row r="1044" spans="1:32" x14ac:dyDescent="0.25">
      <c r="A1044" t="s">
        <v>1120</v>
      </c>
      <c r="B1044">
        <v>60</v>
      </c>
      <c r="C1044" t="s">
        <v>41</v>
      </c>
      <c r="D1044" t="s">
        <v>32</v>
      </c>
      <c r="E1044" t="s">
        <v>33</v>
      </c>
      <c r="F1044" t="s">
        <v>34</v>
      </c>
      <c r="G1044" t="s">
        <v>34</v>
      </c>
      <c r="H1044" t="s">
        <v>33</v>
      </c>
      <c r="I1044" t="s">
        <v>33</v>
      </c>
      <c r="J1044" t="s">
        <v>33</v>
      </c>
      <c r="K1044" t="s">
        <v>33</v>
      </c>
      <c r="L1044" t="s">
        <v>52</v>
      </c>
      <c r="M1044" t="s">
        <v>52</v>
      </c>
      <c r="N1044">
        <v>1716</v>
      </c>
      <c r="O1044">
        <v>2</v>
      </c>
      <c r="P1044" t="s">
        <v>36</v>
      </c>
      <c r="Q1044">
        <v>12</v>
      </c>
      <c r="R1044">
        <v>10</v>
      </c>
      <c r="S1044">
        <v>11</v>
      </c>
      <c r="T1044" t="s">
        <v>54</v>
      </c>
      <c r="U1044" t="s">
        <v>33</v>
      </c>
      <c r="V1044" t="s">
        <v>34</v>
      </c>
      <c r="W1044" t="s">
        <v>33</v>
      </c>
      <c r="X1044" t="s">
        <v>34</v>
      </c>
      <c r="Y1044" t="s">
        <v>33</v>
      </c>
      <c r="Z1044" t="s">
        <v>34</v>
      </c>
      <c r="AA1044" t="s">
        <v>34</v>
      </c>
      <c r="AB1044" t="s">
        <v>55</v>
      </c>
      <c r="AC1044">
        <v>1</v>
      </c>
      <c r="AD1044">
        <v>11</v>
      </c>
      <c r="AE1044" t="s">
        <v>56</v>
      </c>
      <c r="AF1044" t="str">
        <f>_xlfn.XLOOKUP(DermAI_Data[[#This Row],[diagnostic]],Diagnosis_lookup!$A$2:$A$7,Diagnosis_lookup!$B$2:$B$7,"Not Found")</f>
        <v>Basal cell carcinoma</v>
      </c>
    </row>
    <row r="1045" spans="1:32" x14ac:dyDescent="0.25">
      <c r="A1045" t="s">
        <v>1121</v>
      </c>
      <c r="B1045">
        <v>76</v>
      </c>
      <c r="C1045" t="s">
        <v>41</v>
      </c>
      <c r="D1045" t="s">
        <v>32</v>
      </c>
      <c r="E1045" t="s">
        <v>33</v>
      </c>
      <c r="F1045" t="s">
        <v>33</v>
      </c>
      <c r="G1045" t="s">
        <v>34</v>
      </c>
      <c r="H1045" t="s">
        <v>33</v>
      </c>
      <c r="I1045" t="s">
        <v>34</v>
      </c>
      <c r="J1045" t="s">
        <v>34</v>
      </c>
      <c r="K1045" t="s">
        <v>33</v>
      </c>
      <c r="L1045" t="s">
        <v>35</v>
      </c>
      <c r="M1045" t="s">
        <v>35</v>
      </c>
      <c r="N1045">
        <v>1721</v>
      </c>
      <c r="O1045">
        <v>3</v>
      </c>
      <c r="P1045" t="s">
        <v>68</v>
      </c>
      <c r="Q1045">
        <v>3</v>
      </c>
      <c r="R1045">
        <v>3</v>
      </c>
      <c r="S1045">
        <v>3</v>
      </c>
      <c r="T1045" t="s">
        <v>44</v>
      </c>
      <c r="U1045" t="s">
        <v>34</v>
      </c>
      <c r="V1045" t="s">
        <v>34</v>
      </c>
      <c r="W1045" t="s">
        <v>33</v>
      </c>
      <c r="X1045" t="s">
        <v>33</v>
      </c>
      <c r="Y1045" t="s">
        <v>34</v>
      </c>
      <c r="Z1045" t="s">
        <v>34</v>
      </c>
      <c r="AA1045" t="s">
        <v>34</v>
      </c>
      <c r="AB1045" t="s">
        <v>55</v>
      </c>
      <c r="AC1045">
        <v>1</v>
      </c>
      <c r="AD1045">
        <v>3</v>
      </c>
      <c r="AE1045" t="s">
        <v>56</v>
      </c>
      <c r="AF1045" t="str">
        <f>_xlfn.XLOOKUP(DermAI_Data[[#This Row],[diagnostic]],Diagnosis_lookup!$A$2:$A$7,Diagnosis_lookup!$B$2:$B$7,"Not Found")</f>
        <v>Basal cell carcinoma</v>
      </c>
    </row>
    <row r="1046" spans="1:32" x14ac:dyDescent="0.25">
      <c r="A1046" t="s">
        <v>1122</v>
      </c>
      <c r="B1046">
        <v>65</v>
      </c>
      <c r="C1046" t="s">
        <v>41</v>
      </c>
      <c r="D1046" t="s">
        <v>32</v>
      </c>
      <c r="E1046" t="s">
        <v>33</v>
      </c>
      <c r="F1046" t="s">
        <v>33</v>
      </c>
      <c r="G1046" t="s">
        <v>34</v>
      </c>
      <c r="H1046" t="s">
        <v>33</v>
      </c>
      <c r="I1046" t="s">
        <v>34</v>
      </c>
      <c r="J1046" t="s">
        <v>34</v>
      </c>
      <c r="K1046" t="s">
        <v>34</v>
      </c>
      <c r="L1046" t="s">
        <v>105</v>
      </c>
      <c r="M1046" t="s">
        <v>615</v>
      </c>
      <c r="N1046">
        <v>354</v>
      </c>
      <c r="O1046">
        <v>2</v>
      </c>
      <c r="P1046" t="s">
        <v>36</v>
      </c>
      <c r="Q1046">
        <v>35</v>
      </c>
      <c r="R1046">
        <v>15</v>
      </c>
      <c r="S1046">
        <v>25</v>
      </c>
      <c r="T1046" t="s">
        <v>54</v>
      </c>
      <c r="U1046" t="s">
        <v>34</v>
      </c>
      <c r="V1046" t="s">
        <v>33</v>
      </c>
      <c r="W1046" t="s">
        <v>33</v>
      </c>
      <c r="X1046" t="s">
        <v>33</v>
      </c>
      <c r="Y1046" t="s">
        <v>33</v>
      </c>
      <c r="Z1046" t="s">
        <v>33</v>
      </c>
      <c r="AA1046" t="s">
        <v>33</v>
      </c>
      <c r="AB1046" t="s">
        <v>48</v>
      </c>
      <c r="AC1046">
        <v>0</v>
      </c>
      <c r="AD1046">
        <v>25</v>
      </c>
      <c r="AE1046" t="s">
        <v>39</v>
      </c>
      <c r="AF1046" t="str">
        <f>_xlfn.XLOOKUP(DermAI_Data[[#This Row],[diagnostic]],Diagnosis_lookup!$A$2:$A$7,Diagnosis_lookup!$B$2:$B$7,"Not Found")</f>
        <v>Actinic keratosis</v>
      </c>
    </row>
    <row r="1047" spans="1:32" x14ac:dyDescent="0.25">
      <c r="A1047" t="s">
        <v>1123</v>
      </c>
      <c r="B1047">
        <v>74</v>
      </c>
      <c r="C1047" t="s">
        <v>41</v>
      </c>
      <c r="D1047" t="s">
        <v>79</v>
      </c>
      <c r="E1047" t="s">
        <v>33</v>
      </c>
      <c r="F1047" t="s">
        <v>33</v>
      </c>
      <c r="G1047" t="s">
        <v>33</v>
      </c>
      <c r="H1047" t="s">
        <v>33</v>
      </c>
      <c r="I1047" t="s">
        <v>33</v>
      </c>
      <c r="J1047" t="s">
        <v>34</v>
      </c>
      <c r="K1047" t="s">
        <v>34</v>
      </c>
      <c r="L1047" t="s">
        <v>52</v>
      </c>
      <c r="M1047" t="s">
        <v>52</v>
      </c>
      <c r="N1047">
        <v>1740</v>
      </c>
      <c r="O1047">
        <v>2</v>
      </c>
      <c r="P1047" t="s">
        <v>81</v>
      </c>
      <c r="Q1047">
        <v>6</v>
      </c>
      <c r="R1047">
        <v>6</v>
      </c>
      <c r="S1047">
        <v>6</v>
      </c>
      <c r="T1047" t="s">
        <v>37</v>
      </c>
      <c r="U1047" t="s">
        <v>34</v>
      </c>
      <c r="V1047" t="s">
        <v>33</v>
      </c>
      <c r="W1047" t="s">
        <v>33</v>
      </c>
      <c r="X1047" t="s">
        <v>33</v>
      </c>
      <c r="Y1047" t="s">
        <v>33</v>
      </c>
      <c r="Z1047" t="s">
        <v>34</v>
      </c>
      <c r="AA1047" t="s">
        <v>34</v>
      </c>
      <c r="AB1047" t="s">
        <v>48</v>
      </c>
      <c r="AC1047">
        <v>0</v>
      </c>
      <c r="AD1047">
        <v>6</v>
      </c>
      <c r="AE1047" t="s">
        <v>39</v>
      </c>
      <c r="AF1047" t="str">
        <f>_xlfn.XLOOKUP(DermAI_Data[[#This Row],[diagnostic]],Diagnosis_lookup!$A$2:$A$7,Diagnosis_lookup!$B$2:$B$7,"Not Found")</f>
        <v>Actinic keratosis</v>
      </c>
    </row>
    <row r="1048" spans="1:32" x14ac:dyDescent="0.25">
      <c r="A1048" t="s">
        <v>1124</v>
      </c>
      <c r="B1048">
        <v>91</v>
      </c>
      <c r="C1048" t="s">
        <v>41</v>
      </c>
      <c r="D1048" t="s">
        <v>79</v>
      </c>
      <c r="E1048" t="s">
        <v>33</v>
      </c>
      <c r="F1048" t="s">
        <v>33</v>
      </c>
      <c r="G1048" t="s">
        <v>33</v>
      </c>
      <c r="H1048" t="s">
        <v>33</v>
      </c>
      <c r="I1048" t="s">
        <v>33</v>
      </c>
      <c r="J1048" t="s">
        <v>33</v>
      </c>
      <c r="K1048" t="s">
        <v>33</v>
      </c>
      <c r="L1048" t="s">
        <v>615</v>
      </c>
      <c r="M1048" t="s">
        <v>35</v>
      </c>
      <c r="N1048">
        <v>1742</v>
      </c>
      <c r="O1048">
        <v>2</v>
      </c>
      <c r="P1048" t="s">
        <v>36</v>
      </c>
      <c r="Q1048">
        <v>15</v>
      </c>
      <c r="R1048">
        <v>8</v>
      </c>
      <c r="S1048">
        <v>11.5</v>
      </c>
      <c r="T1048" t="s">
        <v>54</v>
      </c>
      <c r="U1048" t="s">
        <v>34</v>
      </c>
      <c r="V1048" t="s">
        <v>34</v>
      </c>
      <c r="W1048" t="s">
        <v>34</v>
      </c>
      <c r="X1048" t="s">
        <v>34</v>
      </c>
      <c r="Y1048" t="s">
        <v>34</v>
      </c>
      <c r="Z1048" t="s">
        <v>34</v>
      </c>
      <c r="AA1048" t="s">
        <v>34</v>
      </c>
      <c r="AB1048" t="s">
        <v>55</v>
      </c>
      <c r="AC1048">
        <v>1</v>
      </c>
      <c r="AD1048">
        <v>11.5</v>
      </c>
      <c r="AE1048" t="s">
        <v>56</v>
      </c>
      <c r="AF1048" t="str">
        <f>_xlfn.XLOOKUP(DermAI_Data[[#This Row],[diagnostic]],Diagnosis_lookup!$A$2:$A$7,Diagnosis_lookup!$B$2:$B$7,"Not Found")</f>
        <v>Basal cell carcinoma</v>
      </c>
    </row>
    <row r="1049" spans="1:32" x14ac:dyDescent="0.25">
      <c r="A1049" t="s">
        <v>1125</v>
      </c>
      <c r="B1049">
        <v>65</v>
      </c>
      <c r="C1049" t="s">
        <v>41</v>
      </c>
      <c r="D1049" t="s">
        <v>79</v>
      </c>
      <c r="E1049" t="s">
        <v>33</v>
      </c>
      <c r="F1049" t="s">
        <v>33</v>
      </c>
      <c r="G1049" t="s">
        <v>33</v>
      </c>
      <c r="H1049" t="s">
        <v>33</v>
      </c>
      <c r="I1049" t="s">
        <v>33</v>
      </c>
      <c r="J1049" t="s">
        <v>34</v>
      </c>
      <c r="K1049" t="s">
        <v>33</v>
      </c>
      <c r="L1049" t="s">
        <v>35</v>
      </c>
      <c r="M1049" t="s">
        <v>35</v>
      </c>
      <c r="N1049">
        <v>1744</v>
      </c>
      <c r="O1049">
        <v>2</v>
      </c>
      <c r="P1049" t="s">
        <v>68</v>
      </c>
      <c r="Q1049">
        <v>13</v>
      </c>
      <c r="R1049">
        <v>10</v>
      </c>
      <c r="S1049">
        <v>11.5</v>
      </c>
      <c r="T1049" t="s">
        <v>54</v>
      </c>
      <c r="U1049" t="s">
        <v>33</v>
      </c>
      <c r="V1049" t="s">
        <v>34</v>
      </c>
      <c r="W1049" t="s">
        <v>33</v>
      </c>
      <c r="X1049" t="s">
        <v>34</v>
      </c>
      <c r="Y1049" t="s">
        <v>34</v>
      </c>
      <c r="Z1049" t="s">
        <v>34</v>
      </c>
      <c r="AA1049" t="s">
        <v>34</v>
      </c>
      <c r="AB1049" t="s">
        <v>55</v>
      </c>
      <c r="AC1049">
        <v>1</v>
      </c>
      <c r="AD1049">
        <v>11.5</v>
      </c>
      <c r="AE1049" t="s">
        <v>56</v>
      </c>
      <c r="AF1049" t="str">
        <f>_xlfn.XLOOKUP(DermAI_Data[[#This Row],[diagnostic]],Diagnosis_lookup!$A$2:$A$7,Diagnosis_lookup!$B$2:$B$7,"Not Found")</f>
        <v>Basal cell carcinoma</v>
      </c>
    </row>
    <row r="1050" spans="1:32" x14ac:dyDescent="0.25">
      <c r="A1050" t="s">
        <v>1126</v>
      </c>
      <c r="B1050">
        <v>62</v>
      </c>
      <c r="C1050" t="s">
        <v>41</v>
      </c>
      <c r="D1050" t="s">
        <v>32</v>
      </c>
      <c r="E1050" t="s">
        <v>33</v>
      </c>
      <c r="F1050" t="s">
        <v>34</v>
      </c>
      <c r="G1050" t="s">
        <v>33</v>
      </c>
      <c r="H1050" t="s">
        <v>33</v>
      </c>
      <c r="I1050" t="s">
        <v>34</v>
      </c>
      <c r="J1050" t="s">
        <v>34</v>
      </c>
      <c r="K1050" t="s">
        <v>34</v>
      </c>
      <c r="L1050" t="s">
        <v>52</v>
      </c>
      <c r="M1050" t="s">
        <v>52</v>
      </c>
      <c r="N1050">
        <v>1750</v>
      </c>
      <c r="O1050">
        <v>2</v>
      </c>
      <c r="P1050" t="s">
        <v>68</v>
      </c>
      <c r="Q1050">
        <v>5</v>
      </c>
      <c r="R1050">
        <v>3</v>
      </c>
      <c r="S1050">
        <v>4</v>
      </c>
      <c r="T1050" t="s">
        <v>44</v>
      </c>
      <c r="U1050" t="s">
        <v>34</v>
      </c>
      <c r="V1050" t="s">
        <v>33</v>
      </c>
      <c r="W1050" t="s">
        <v>33</v>
      </c>
      <c r="X1050" t="s">
        <v>33</v>
      </c>
      <c r="Y1050" t="s">
        <v>34</v>
      </c>
      <c r="Z1050" t="s">
        <v>33</v>
      </c>
      <c r="AA1050" t="s">
        <v>34</v>
      </c>
      <c r="AB1050" t="s">
        <v>48</v>
      </c>
      <c r="AC1050">
        <v>0</v>
      </c>
      <c r="AD1050">
        <v>4</v>
      </c>
      <c r="AE1050" t="s">
        <v>39</v>
      </c>
      <c r="AF1050" t="str">
        <f>_xlfn.XLOOKUP(DermAI_Data[[#This Row],[diagnostic]],Diagnosis_lookup!$A$2:$A$7,Diagnosis_lookup!$B$2:$B$7,"Not Found")</f>
        <v>Actinic keratosis</v>
      </c>
    </row>
    <row r="1051" spans="1:32" x14ac:dyDescent="0.25">
      <c r="A1051" t="s">
        <v>1127</v>
      </c>
      <c r="B1051">
        <v>66</v>
      </c>
      <c r="C1051" t="s">
        <v>41</v>
      </c>
      <c r="D1051" t="s">
        <v>79</v>
      </c>
      <c r="E1051" t="s">
        <v>33</v>
      </c>
      <c r="F1051" t="s">
        <v>33</v>
      </c>
      <c r="G1051" t="s">
        <v>33</v>
      </c>
      <c r="H1051" t="s">
        <v>34</v>
      </c>
      <c r="I1051" t="s">
        <v>33</v>
      </c>
      <c r="J1051" t="s">
        <v>33</v>
      </c>
      <c r="K1051" t="s">
        <v>33</v>
      </c>
      <c r="L1051" t="s">
        <v>35</v>
      </c>
      <c r="M1051" t="s">
        <v>35</v>
      </c>
      <c r="N1051">
        <v>1753</v>
      </c>
      <c r="O1051">
        <v>2</v>
      </c>
      <c r="P1051" t="s">
        <v>68</v>
      </c>
      <c r="Q1051">
        <v>15</v>
      </c>
      <c r="R1051">
        <v>15</v>
      </c>
      <c r="S1051">
        <v>15</v>
      </c>
      <c r="T1051" t="s">
        <v>54</v>
      </c>
      <c r="U1051" t="s">
        <v>33</v>
      </c>
      <c r="V1051" t="s">
        <v>34</v>
      </c>
      <c r="W1051" t="s">
        <v>33</v>
      </c>
      <c r="X1051" t="s">
        <v>34</v>
      </c>
      <c r="Y1051" t="s">
        <v>34</v>
      </c>
      <c r="Z1051" t="s">
        <v>34</v>
      </c>
      <c r="AA1051" t="s">
        <v>34</v>
      </c>
      <c r="AB1051" t="s">
        <v>55</v>
      </c>
      <c r="AC1051">
        <v>1</v>
      </c>
      <c r="AD1051">
        <v>15</v>
      </c>
      <c r="AE1051" t="s">
        <v>56</v>
      </c>
      <c r="AF1051" t="str">
        <f>_xlfn.XLOOKUP(DermAI_Data[[#This Row],[diagnostic]],Diagnosis_lookup!$A$2:$A$7,Diagnosis_lookup!$B$2:$B$7,"Not Found")</f>
        <v>Basal cell carcinoma</v>
      </c>
    </row>
    <row r="1052" spans="1:32" x14ac:dyDescent="0.25">
      <c r="A1052" t="s">
        <v>1128</v>
      </c>
      <c r="B1052">
        <v>64</v>
      </c>
      <c r="C1052" t="s">
        <v>41</v>
      </c>
      <c r="D1052" t="s">
        <v>79</v>
      </c>
      <c r="E1052" t="s">
        <v>33</v>
      </c>
      <c r="F1052" t="s">
        <v>33</v>
      </c>
      <c r="G1052" t="s">
        <v>33</v>
      </c>
      <c r="H1052" t="s">
        <v>34</v>
      </c>
      <c r="I1052" t="s">
        <v>33</v>
      </c>
      <c r="J1052" t="s">
        <v>34</v>
      </c>
      <c r="K1052" t="s">
        <v>34</v>
      </c>
      <c r="L1052" t="s">
        <v>52</v>
      </c>
      <c r="M1052" t="s">
        <v>52</v>
      </c>
      <c r="N1052">
        <v>1757</v>
      </c>
      <c r="O1052">
        <v>3</v>
      </c>
      <c r="P1052" t="s">
        <v>145</v>
      </c>
      <c r="Q1052">
        <v>5</v>
      </c>
      <c r="R1052">
        <v>5</v>
      </c>
      <c r="S1052">
        <v>5</v>
      </c>
      <c r="T1052" t="s">
        <v>37</v>
      </c>
      <c r="U1052" t="s">
        <v>33</v>
      </c>
      <c r="V1052" t="s">
        <v>33</v>
      </c>
      <c r="W1052" t="s">
        <v>33</v>
      </c>
      <c r="X1052" t="s">
        <v>33</v>
      </c>
      <c r="Y1052" t="s">
        <v>34</v>
      </c>
      <c r="Z1052" t="s">
        <v>34</v>
      </c>
      <c r="AA1052" t="s">
        <v>34</v>
      </c>
      <c r="AB1052" t="s">
        <v>224</v>
      </c>
      <c r="AC1052">
        <v>1</v>
      </c>
      <c r="AD1052">
        <v>5</v>
      </c>
      <c r="AE1052" t="s">
        <v>56</v>
      </c>
      <c r="AF1052" t="str">
        <f>_xlfn.XLOOKUP(DermAI_Data[[#This Row],[diagnostic]],Diagnosis_lookup!$A$2:$A$7,Diagnosis_lookup!$B$2:$B$7,"Not Found")</f>
        <v>Squamous cell carcinoma</v>
      </c>
    </row>
    <row r="1053" spans="1:32" x14ac:dyDescent="0.25">
      <c r="A1053" t="s">
        <v>1129</v>
      </c>
      <c r="B1053">
        <v>64</v>
      </c>
      <c r="C1053" t="s">
        <v>41</v>
      </c>
      <c r="D1053" t="s">
        <v>79</v>
      </c>
      <c r="E1053" t="s">
        <v>33</v>
      </c>
      <c r="F1053" t="s">
        <v>33</v>
      </c>
      <c r="G1053" t="s">
        <v>34</v>
      </c>
      <c r="H1053" t="s">
        <v>33</v>
      </c>
      <c r="I1053" t="s">
        <v>34</v>
      </c>
      <c r="J1053" t="s">
        <v>33</v>
      </c>
      <c r="K1053" t="s">
        <v>33</v>
      </c>
      <c r="L1053" t="s">
        <v>52</v>
      </c>
      <c r="M1053" t="s">
        <v>52</v>
      </c>
      <c r="N1053">
        <v>1759</v>
      </c>
      <c r="O1053">
        <v>2</v>
      </c>
      <c r="P1053" t="s">
        <v>66</v>
      </c>
      <c r="Q1053">
        <v>9</v>
      </c>
      <c r="R1053">
        <v>6</v>
      </c>
      <c r="S1053">
        <v>7.5</v>
      </c>
      <c r="T1053" t="s">
        <v>37</v>
      </c>
      <c r="U1053" t="s">
        <v>34</v>
      </c>
      <c r="V1053" t="s">
        <v>34</v>
      </c>
      <c r="W1053" t="s">
        <v>34</v>
      </c>
      <c r="X1053" t="s">
        <v>34</v>
      </c>
      <c r="Y1053" t="s">
        <v>33</v>
      </c>
      <c r="Z1053" t="s">
        <v>34</v>
      </c>
      <c r="AA1053" t="s">
        <v>34</v>
      </c>
      <c r="AB1053" t="s">
        <v>55</v>
      </c>
      <c r="AC1053">
        <v>1</v>
      </c>
      <c r="AD1053">
        <v>7.5</v>
      </c>
      <c r="AE1053" t="s">
        <v>56</v>
      </c>
      <c r="AF1053" t="str">
        <f>_xlfn.XLOOKUP(DermAI_Data[[#This Row],[diagnostic]],Diagnosis_lookup!$A$2:$A$7,Diagnosis_lookup!$B$2:$B$7,"Not Found")</f>
        <v>Basal cell carcinoma</v>
      </c>
    </row>
    <row r="1054" spans="1:32" x14ac:dyDescent="0.25">
      <c r="A1054" t="s">
        <v>1130</v>
      </c>
      <c r="B1054">
        <v>65</v>
      </c>
      <c r="C1054" t="s">
        <v>41</v>
      </c>
      <c r="D1054" t="s">
        <v>32</v>
      </c>
      <c r="E1054" t="s">
        <v>33</v>
      </c>
      <c r="F1054" t="s">
        <v>34</v>
      </c>
      <c r="G1054" t="s">
        <v>33</v>
      </c>
      <c r="H1054" t="s">
        <v>33</v>
      </c>
      <c r="I1054" t="s">
        <v>33</v>
      </c>
      <c r="J1054" t="s">
        <v>34</v>
      </c>
      <c r="K1054" t="s">
        <v>34</v>
      </c>
      <c r="L1054" t="s">
        <v>42</v>
      </c>
      <c r="M1054" t="s">
        <v>42</v>
      </c>
      <c r="N1054">
        <v>361</v>
      </c>
      <c r="O1054">
        <v>4</v>
      </c>
      <c r="P1054" t="s">
        <v>36</v>
      </c>
      <c r="Q1054">
        <v>8</v>
      </c>
      <c r="R1054">
        <v>6</v>
      </c>
      <c r="S1054">
        <v>7</v>
      </c>
      <c r="T1054" t="s">
        <v>37</v>
      </c>
      <c r="U1054" t="s">
        <v>33</v>
      </c>
      <c r="V1054" t="s">
        <v>34</v>
      </c>
      <c r="W1054" t="s">
        <v>33</v>
      </c>
      <c r="X1054" t="s">
        <v>33</v>
      </c>
      <c r="Y1054" t="s">
        <v>33</v>
      </c>
      <c r="Z1054" t="s">
        <v>34</v>
      </c>
      <c r="AA1054" t="s">
        <v>33</v>
      </c>
      <c r="AB1054" t="s">
        <v>45</v>
      </c>
      <c r="AC1054">
        <v>0</v>
      </c>
      <c r="AD1054">
        <v>7</v>
      </c>
      <c r="AE1054" t="s">
        <v>39</v>
      </c>
      <c r="AF1054" t="str">
        <f>_xlfn.XLOOKUP(DermAI_Data[[#This Row],[diagnostic]],Diagnosis_lookup!$A$2:$A$7,Diagnosis_lookup!$B$2:$B$7,"Not Found")</f>
        <v>Seborreic keratosis</v>
      </c>
    </row>
    <row r="1055" spans="1:32" x14ac:dyDescent="0.25">
      <c r="A1055" t="s">
        <v>1131</v>
      </c>
      <c r="B1055">
        <v>71</v>
      </c>
      <c r="C1055" t="s">
        <v>41</v>
      </c>
      <c r="D1055" t="s">
        <v>79</v>
      </c>
      <c r="E1055" t="s">
        <v>33</v>
      </c>
      <c r="F1055" t="s">
        <v>33</v>
      </c>
      <c r="G1055" t="s">
        <v>33</v>
      </c>
      <c r="H1055" t="s">
        <v>33</v>
      </c>
      <c r="I1055" t="s">
        <v>33</v>
      </c>
      <c r="J1055" t="s">
        <v>34</v>
      </c>
      <c r="K1055" t="s">
        <v>34</v>
      </c>
      <c r="L1055" t="s">
        <v>35</v>
      </c>
      <c r="M1055" t="s">
        <v>35</v>
      </c>
      <c r="N1055">
        <v>1762</v>
      </c>
      <c r="O1055">
        <v>2</v>
      </c>
      <c r="P1055" t="s">
        <v>81</v>
      </c>
      <c r="Q1055">
        <v>13</v>
      </c>
      <c r="R1055">
        <v>7</v>
      </c>
      <c r="S1055">
        <v>10</v>
      </c>
      <c r="T1055" t="s">
        <v>37</v>
      </c>
      <c r="U1055" t="s">
        <v>34</v>
      </c>
      <c r="V1055" t="s">
        <v>33</v>
      </c>
      <c r="W1055" t="s">
        <v>33</v>
      </c>
      <c r="X1055" t="s">
        <v>33</v>
      </c>
      <c r="Y1055" t="s">
        <v>33</v>
      </c>
      <c r="Z1055" t="s">
        <v>33</v>
      </c>
      <c r="AA1055" t="s">
        <v>34</v>
      </c>
      <c r="AB1055" t="s">
        <v>48</v>
      </c>
      <c r="AC1055">
        <v>0</v>
      </c>
      <c r="AD1055">
        <v>10</v>
      </c>
      <c r="AE1055" t="s">
        <v>39</v>
      </c>
      <c r="AF1055" t="str">
        <f>_xlfn.XLOOKUP(DermAI_Data[[#This Row],[diagnostic]],Diagnosis_lookup!$A$2:$A$7,Diagnosis_lookup!$B$2:$B$7,"Not Found")</f>
        <v>Actinic keratosis</v>
      </c>
    </row>
    <row r="1056" spans="1:32" x14ac:dyDescent="0.25">
      <c r="A1056" t="s">
        <v>1132</v>
      </c>
      <c r="B1056">
        <v>64</v>
      </c>
      <c r="C1056" t="s">
        <v>41</v>
      </c>
      <c r="D1056" t="s">
        <v>32</v>
      </c>
      <c r="E1056" t="s">
        <v>33</v>
      </c>
      <c r="F1056" t="s">
        <v>34</v>
      </c>
      <c r="G1056" t="s">
        <v>33</v>
      </c>
      <c r="H1056" t="s">
        <v>33</v>
      </c>
      <c r="I1056" t="s">
        <v>34</v>
      </c>
      <c r="J1056" t="s">
        <v>34</v>
      </c>
      <c r="K1056" t="s">
        <v>34</v>
      </c>
      <c r="L1056" t="s">
        <v>52</v>
      </c>
      <c r="M1056" t="s">
        <v>52</v>
      </c>
      <c r="N1056">
        <v>1768</v>
      </c>
      <c r="O1056">
        <v>2</v>
      </c>
      <c r="P1056" t="s">
        <v>36</v>
      </c>
      <c r="Q1056">
        <v>12</v>
      </c>
      <c r="R1056">
        <v>10</v>
      </c>
      <c r="S1056">
        <v>11</v>
      </c>
      <c r="T1056" t="s">
        <v>54</v>
      </c>
      <c r="U1056" t="s">
        <v>33</v>
      </c>
      <c r="V1056" t="s">
        <v>34</v>
      </c>
      <c r="W1056" t="s">
        <v>33</v>
      </c>
      <c r="X1056" t="s">
        <v>33</v>
      </c>
      <c r="Y1056" t="s">
        <v>33</v>
      </c>
      <c r="Z1056" t="s">
        <v>34</v>
      </c>
      <c r="AA1056" t="s">
        <v>34</v>
      </c>
      <c r="AB1056" t="s">
        <v>48</v>
      </c>
      <c r="AC1056">
        <v>0</v>
      </c>
      <c r="AD1056">
        <v>11</v>
      </c>
      <c r="AE1056" t="s">
        <v>39</v>
      </c>
      <c r="AF1056" t="str">
        <f>_xlfn.XLOOKUP(DermAI_Data[[#This Row],[diagnostic]],Diagnosis_lookup!$A$2:$A$7,Diagnosis_lookup!$B$2:$B$7,"Not Found")</f>
        <v>Actinic keratosis</v>
      </c>
    </row>
    <row r="1057" spans="1:32" x14ac:dyDescent="0.25">
      <c r="A1057" t="s">
        <v>1133</v>
      </c>
      <c r="B1057">
        <v>67</v>
      </c>
      <c r="C1057" t="s">
        <v>41</v>
      </c>
      <c r="D1057" t="s">
        <v>32</v>
      </c>
      <c r="E1057" t="s">
        <v>34</v>
      </c>
      <c r="F1057" t="s">
        <v>34</v>
      </c>
      <c r="G1057" t="s">
        <v>34</v>
      </c>
      <c r="H1057" t="s">
        <v>34</v>
      </c>
      <c r="I1057" t="s">
        <v>33</v>
      </c>
      <c r="J1057" t="s">
        <v>34</v>
      </c>
      <c r="K1057" t="s">
        <v>34</v>
      </c>
      <c r="L1057" t="s">
        <v>35</v>
      </c>
      <c r="M1057" t="s">
        <v>35</v>
      </c>
      <c r="N1057">
        <v>1792</v>
      </c>
      <c r="O1057">
        <v>4</v>
      </c>
      <c r="P1057" t="s">
        <v>36</v>
      </c>
      <c r="Q1057">
        <v>13</v>
      </c>
      <c r="R1057">
        <v>10</v>
      </c>
      <c r="S1057">
        <v>11.5</v>
      </c>
      <c r="T1057" t="s">
        <v>54</v>
      </c>
      <c r="U1057" t="s">
        <v>34</v>
      </c>
      <c r="V1057" t="s">
        <v>33</v>
      </c>
      <c r="W1057" t="s">
        <v>33</v>
      </c>
      <c r="X1057" t="s">
        <v>33</v>
      </c>
      <c r="Y1057" t="s">
        <v>33</v>
      </c>
      <c r="Z1057" t="s">
        <v>33</v>
      </c>
      <c r="AA1057" t="s">
        <v>34</v>
      </c>
      <c r="AB1057" t="s">
        <v>48</v>
      </c>
      <c r="AC1057">
        <v>0</v>
      </c>
      <c r="AD1057">
        <v>11.5</v>
      </c>
      <c r="AE1057" t="s">
        <v>39</v>
      </c>
      <c r="AF1057" t="str">
        <f>_xlfn.XLOOKUP(DermAI_Data[[#This Row],[diagnostic]],Diagnosis_lookup!$A$2:$A$7,Diagnosis_lookup!$B$2:$B$7,"Not Found")</f>
        <v>Actinic keratosis</v>
      </c>
    </row>
    <row r="1058" spans="1:32" x14ac:dyDescent="0.25">
      <c r="A1058" t="s">
        <v>1134</v>
      </c>
      <c r="B1058">
        <v>32</v>
      </c>
      <c r="C1058" t="s">
        <v>58</v>
      </c>
      <c r="D1058" t="s">
        <v>79</v>
      </c>
      <c r="E1058" t="s">
        <v>33</v>
      </c>
      <c r="F1058" t="s">
        <v>33</v>
      </c>
      <c r="G1058" t="s">
        <v>34</v>
      </c>
      <c r="H1058" t="s">
        <v>33</v>
      </c>
      <c r="I1058" t="s">
        <v>33</v>
      </c>
      <c r="J1058" t="s">
        <v>33</v>
      </c>
      <c r="K1058" t="s">
        <v>33</v>
      </c>
      <c r="L1058" t="s">
        <v>35</v>
      </c>
      <c r="M1058" t="s">
        <v>35</v>
      </c>
      <c r="N1058">
        <v>1793</v>
      </c>
      <c r="O1058">
        <v>2</v>
      </c>
      <c r="P1058" t="s">
        <v>59</v>
      </c>
      <c r="Q1058">
        <v>13</v>
      </c>
      <c r="R1058">
        <v>12</v>
      </c>
      <c r="S1058">
        <v>12.5</v>
      </c>
      <c r="T1058" t="s">
        <v>54</v>
      </c>
      <c r="U1058" t="s">
        <v>34</v>
      </c>
      <c r="V1058" t="s">
        <v>33</v>
      </c>
      <c r="W1058" t="s">
        <v>33</v>
      </c>
      <c r="X1058" t="s">
        <v>33</v>
      </c>
      <c r="Y1058" t="s">
        <v>34</v>
      </c>
      <c r="Z1058" t="s">
        <v>34</v>
      </c>
      <c r="AA1058" t="s">
        <v>34</v>
      </c>
      <c r="AB1058" t="s">
        <v>55</v>
      </c>
      <c r="AC1058">
        <v>1</v>
      </c>
      <c r="AD1058">
        <v>12.5</v>
      </c>
      <c r="AE1058" t="s">
        <v>56</v>
      </c>
      <c r="AF1058" t="str">
        <f>_xlfn.XLOOKUP(DermAI_Data[[#This Row],[diagnostic]],Diagnosis_lookup!$A$2:$A$7,Diagnosis_lookup!$B$2:$B$7,"Not Found")</f>
        <v>Basal cell carcinoma</v>
      </c>
    </row>
    <row r="1059" spans="1:32" x14ac:dyDescent="0.25">
      <c r="A1059" t="s">
        <v>1135</v>
      </c>
      <c r="B1059">
        <v>31</v>
      </c>
      <c r="C1059" t="s">
        <v>58</v>
      </c>
      <c r="D1059" t="s">
        <v>32</v>
      </c>
      <c r="E1059" t="s">
        <v>33</v>
      </c>
      <c r="F1059" t="s">
        <v>34</v>
      </c>
      <c r="G1059" t="s">
        <v>34</v>
      </c>
      <c r="H1059" t="s">
        <v>33</v>
      </c>
      <c r="I1059" t="s">
        <v>33</v>
      </c>
      <c r="J1059" t="s">
        <v>34</v>
      </c>
      <c r="K1059" t="s">
        <v>34</v>
      </c>
      <c r="L1059" t="s">
        <v>35</v>
      </c>
      <c r="M1059" t="s">
        <v>35</v>
      </c>
      <c r="N1059">
        <v>1795</v>
      </c>
      <c r="O1059">
        <v>3</v>
      </c>
      <c r="P1059" t="s">
        <v>36</v>
      </c>
      <c r="Q1059">
        <v>10</v>
      </c>
      <c r="R1059">
        <v>7</v>
      </c>
      <c r="S1059">
        <v>8.5</v>
      </c>
      <c r="T1059" t="s">
        <v>37</v>
      </c>
      <c r="U1059" t="s">
        <v>33</v>
      </c>
      <c r="V1059" t="s">
        <v>34</v>
      </c>
      <c r="W1059" t="s">
        <v>33</v>
      </c>
      <c r="X1059" t="s">
        <v>33</v>
      </c>
      <c r="Y1059" t="s">
        <v>34</v>
      </c>
      <c r="Z1059" t="s">
        <v>34</v>
      </c>
      <c r="AA1059" t="s">
        <v>34</v>
      </c>
      <c r="AB1059" t="s">
        <v>55</v>
      </c>
      <c r="AC1059">
        <v>1</v>
      </c>
      <c r="AD1059">
        <v>8.5</v>
      </c>
      <c r="AE1059" t="s">
        <v>56</v>
      </c>
      <c r="AF1059" t="str">
        <f>_xlfn.XLOOKUP(DermAI_Data[[#This Row],[diagnostic]],Diagnosis_lookup!$A$2:$A$7,Diagnosis_lookup!$B$2:$B$7,"Not Found")</f>
        <v>Basal cell carcinoma</v>
      </c>
    </row>
    <row r="1060" spans="1:32" x14ac:dyDescent="0.25">
      <c r="A1060" t="s">
        <v>1136</v>
      </c>
      <c r="B1060">
        <v>52</v>
      </c>
      <c r="C1060" t="s">
        <v>51</v>
      </c>
      <c r="D1060" t="s">
        <v>79</v>
      </c>
      <c r="E1060" t="s">
        <v>33</v>
      </c>
      <c r="F1060" t="s">
        <v>33</v>
      </c>
      <c r="G1060" t="s">
        <v>33</v>
      </c>
      <c r="H1060" t="s">
        <v>33</v>
      </c>
      <c r="I1060" t="s">
        <v>33</v>
      </c>
      <c r="J1060" t="s">
        <v>34</v>
      </c>
      <c r="K1060" t="s">
        <v>34</v>
      </c>
      <c r="L1060" t="s">
        <v>35</v>
      </c>
      <c r="M1060" t="s">
        <v>35</v>
      </c>
      <c r="N1060">
        <v>1809</v>
      </c>
      <c r="O1060">
        <v>3</v>
      </c>
      <c r="P1060" t="s">
        <v>68</v>
      </c>
      <c r="Q1060">
        <v>3</v>
      </c>
      <c r="R1060">
        <v>3</v>
      </c>
      <c r="S1060">
        <v>3</v>
      </c>
      <c r="T1060" t="s">
        <v>44</v>
      </c>
      <c r="U1060" t="s">
        <v>33</v>
      </c>
      <c r="V1060" t="s">
        <v>34</v>
      </c>
      <c r="W1060" t="s">
        <v>33</v>
      </c>
      <c r="X1060" t="s">
        <v>34</v>
      </c>
      <c r="Y1060" t="s">
        <v>34</v>
      </c>
      <c r="Z1060" t="s">
        <v>34</v>
      </c>
      <c r="AA1060" t="s">
        <v>34</v>
      </c>
      <c r="AB1060" t="s">
        <v>55</v>
      </c>
      <c r="AC1060">
        <v>1</v>
      </c>
      <c r="AD1060">
        <v>3</v>
      </c>
      <c r="AE1060" t="s">
        <v>56</v>
      </c>
      <c r="AF1060" t="str">
        <f>_xlfn.XLOOKUP(DermAI_Data[[#This Row],[diagnostic]],Diagnosis_lookup!$A$2:$A$7,Diagnosis_lookup!$B$2:$B$7,"Not Found")</f>
        <v>Basal cell carcinoma</v>
      </c>
    </row>
    <row r="1061" spans="1:32" x14ac:dyDescent="0.25">
      <c r="A1061" t="s">
        <v>1137</v>
      </c>
      <c r="B1061">
        <v>58</v>
      </c>
      <c r="C1061" t="s">
        <v>51</v>
      </c>
      <c r="D1061" t="s">
        <v>79</v>
      </c>
      <c r="E1061" t="s">
        <v>34</v>
      </c>
      <c r="F1061" t="s">
        <v>33</v>
      </c>
      <c r="G1061" t="s">
        <v>34</v>
      </c>
      <c r="H1061" t="s">
        <v>33</v>
      </c>
      <c r="I1061" t="s">
        <v>33</v>
      </c>
      <c r="J1061" t="s">
        <v>33</v>
      </c>
      <c r="K1061" t="s">
        <v>33</v>
      </c>
      <c r="L1061" t="s">
        <v>35</v>
      </c>
      <c r="M1061" t="s">
        <v>35</v>
      </c>
      <c r="N1061">
        <v>1801</v>
      </c>
      <c r="O1061">
        <v>3</v>
      </c>
      <c r="P1061" t="s">
        <v>68</v>
      </c>
      <c r="Q1061">
        <v>3</v>
      </c>
      <c r="R1061">
        <v>2</v>
      </c>
      <c r="S1061">
        <v>2.5</v>
      </c>
      <c r="T1061" t="s">
        <v>44</v>
      </c>
      <c r="U1061" t="s">
        <v>33</v>
      </c>
      <c r="V1061" t="s">
        <v>34</v>
      </c>
      <c r="W1061" t="s">
        <v>33</v>
      </c>
      <c r="X1061" t="s">
        <v>33</v>
      </c>
      <c r="Y1061" t="s">
        <v>34</v>
      </c>
      <c r="Z1061" t="s">
        <v>34</v>
      </c>
      <c r="AA1061" t="s">
        <v>34</v>
      </c>
      <c r="AB1061" t="s">
        <v>55</v>
      </c>
      <c r="AC1061">
        <v>1</v>
      </c>
      <c r="AD1061">
        <v>2.5</v>
      </c>
      <c r="AE1061" t="s">
        <v>56</v>
      </c>
      <c r="AF1061" t="str">
        <f>_xlfn.XLOOKUP(DermAI_Data[[#This Row],[diagnostic]],Diagnosis_lookup!$A$2:$A$7,Diagnosis_lookup!$B$2:$B$7,"Not Found")</f>
        <v>Basal cell carcinoma</v>
      </c>
    </row>
    <row r="1062" spans="1:32" x14ac:dyDescent="0.25">
      <c r="A1062" t="s">
        <v>1138</v>
      </c>
      <c r="B1062">
        <v>53</v>
      </c>
      <c r="C1062" t="s">
        <v>51</v>
      </c>
      <c r="D1062" t="s">
        <v>32</v>
      </c>
      <c r="E1062" t="s">
        <v>33</v>
      </c>
      <c r="F1062" t="s">
        <v>34</v>
      </c>
      <c r="G1062" t="s">
        <v>34</v>
      </c>
      <c r="H1062" t="s">
        <v>34</v>
      </c>
      <c r="I1062" t="s">
        <v>34</v>
      </c>
      <c r="J1062" t="s">
        <v>33</v>
      </c>
      <c r="K1062" t="s">
        <v>33</v>
      </c>
      <c r="L1062" t="s">
        <v>35</v>
      </c>
      <c r="M1062" t="s">
        <v>35</v>
      </c>
      <c r="N1062">
        <v>1804</v>
      </c>
      <c r="O1062">
        <v>4</v>
      </c>
      <c r="P1062" t="s">
        <v>36</v>
      </c>
      <c r="Q1062">
        <v>7</v>
      </c>
      <c r="R1062">
        <v>6</v>
      </c>
      <c r="S1062">
        <v>6.5</v>
      </c>
      <c r="T1062" t="s">
        <v>37</v>
      </c>
      <c r="U1062" t="s">
        <v>34</v>
      </c>
      <c r="V1062" t="s">
        <v>33</v>
      </c>
      <c r="W1062" t="s">
        <v>33</v>
      </c>
      <c r="X1062" t="s">
        <v>33</v>
      </c>
      <c r="Y1062" t="s">
        <v>34</v>
      </c>
      <c r="Z1062" t="s">
        <v>34</v>
      </c>
      <c r="AA1062" t="s">
        <v>34</v>
      </c>
      <c r="AB1062" t="s">
        <v>55</v>
      </c>
      <c r="AC1062">
        <v>1</v>
      </c>
      <c r="AD1062">
        <v>6.5</v>
      </c>
      <c r="AE1062" t="s">
        <v>56</v>
      </c>
      <c r="AF1062" t="str">
        <f>_xlfn.XLOOKUP(DermAI_Data[[#This Row],[diagnostic]],Diagnosis_lookup!$A$2:$A$7,Diagnosis_lookup!$B$2:$B$7,"Not Found")</f>
        <v>Basal cell carcinoma</v>
      </c>
    </row>
    <row r="1063" spans="1:32" x14ac:dyDescent="0.25">
      <c r="A1063" t="s">
        <v>1139</v>
      </c>
      <c r="B1063">
        <v>52</v>
      </c>
      <c r="C1063" t="s">
        <v>51</v>
      </c>
      <c r="D1063" t="s">
        <v>32</v>
      </c>
      <c r="E1063" t="s">
        <v>33</v>
      </c>
      <c r="F1063" t="s">
        <v>33</v>
      </c>
      <c r="G1063" t="s">
        <v>33</v>
      </c>
      <c r="H1063" t="s">
        <v>33</v>
      </c>
      <c r="I1063" t="s">
        <v>33</v>
      </c>
      <c r="J1063" t="s">
        <v>34</v>
      </c>
      <c r="K1063" t="s">
        <v>34</v>
      </c>
      <c r="L1063" t="s">
        <v>35</v>
      </c>
      <c r="M1063" t="s">
        <v>35</v>
      </c>
      <c r="N1063">
        <v>1836</v>
      </c>
      <c r="O1063">
        <v>2</v>
      </c>
      <c r="P1063" t="s">
        <v>47</v>
      </c>
      <c r="Q1063">
        <v>10</v>
      </c>
      <c r="R1063">
        <v>10</v>
      </c>
      <c r="S1063">
        <v>10</v>
      </c>
      <c r="T1063" t="s">
        <v>37</v>
      </c>
      <c r="U1063" t="s">
        <v>34</v>
      </c>
      <c r="V1063" t="s">
        <v>33</v>
      </c>
      <c r="W1063" t="s">
        <v>33</v>
      </c>
      <c r="X1063" t="s">
        <v>33</v>
      </c>
      <c r="Y1063" t="s">
        <v>33</v>
      </c>
      <c r="Z1063" t="s">
        <v>34</v>
      </c>
      <c r="AA1063" t="s">
        <v>34</v>
      </c>
      <c r="AB1063" t="s">
        <v>48</v>
      </c>
      <c r="AC1063">
        <v>0</v>
      </c>
      <c r="AD1063">
        <v>10</v>
      </c>
      <c r="AE1063" t="s">
        <v>39</v>
      </c>
      <c r="AF1063" t="str">
        <f>_xlfn.XLOOKUP(DermAI_Data[[#This Row],[diagnostic]],Diagnosis_lookup!$A$2:$A$7,Diagnosis_lookup!$B$2:$B$7,"Not Found")</f>
        <v>Actinic keratosis</v>
      </c>
    </row>
    <row r="1064" spans="1:32" x14ac:dyDescent="0.25">
      <c r="A1064" t="s">
        <v>1140</v>
      </c>
      <c r="B1064">
        <v>53</v>
      </c>
      <c r="C1064" t="s">
        <v>51</v>
      </c>
      <c r="D1064" t="s">
        <v>79</v>
      </c>
      <c r="E1064" t="s">
        <v>33</v>
      </c>
      <c r="F1064" t="s">
        <v>34</v>
      </c>
      <c r="G1064" t="s">
        <v>34</v>
      </c>
      <c r="H1064" t="s">
        <v>34</v>
      </c>
      <c r="I1064" t="s">
        <v>33</v>
      </c>
      <c r="J1064" t="s">
        <v>33</v>
      </c>
      <c r="K1064" t="s">
        <v>34</v>
      </c>
      <c r="L1064" t="s">
        <v>35</v>
      </c>
      <c r="M1064" t="s">
        <v>35</v>
      </c>
      <c r="N1064">
        <v>1806</v>
      </c>
      <c r="O1064">
        <v>3</v>
      </c>
      <c r="P1064" t="s">
        <v>63</v>
      </c>
      <c r="Q1064">
        <v>9</v>
      </c>
      <c r="R1064">
        <v>8</v>
      </c>
      <c r="S1064">
        <v>8.5</v>
      </c>
      <c r="T1064" t="s">
        <v>37</v>
      </c>
      <c r="U1064" t="s">
        <v>34</v>
      </c>
      <c r="V1064" t="s">
        <v>34</v>
      </c>
      <c r="W1064" t="s">
        <v>33</v>
      </c>
      <c r="X1064" t="s">
        <v>33</v>
      </c>
      <c r="Y1064" t="s">
        <v>33</v>
      </c>
      <c r="Z1064" t="s">
        <v>34</v>
      </c>
      <c r="AA1064" t="s">
        <v>34</v>
      </c>
      <c r="AB1064" t="s">
        <v>224</v>
      </c>
      <c r="AC1064">
        <v>1</v>
      </c>
      <c r="AD1064">
        <v>8.5</v>
      </c>
      <c r="AE1064" t="s">
        <v>56</v>
      </c>
      <c r="AF1064" t="str">
        <f>_xlfn.XLOOKUP(DermAI_Data[[#This Row],[diagnostic]],Diagnosis_lookup!$A$2:$A$7,Diagnosis_lookup!$B$2:$B$7,"Not Found")</f>
        <v>Squamous cell carcinoma</v>
      </c>
    </row>
    <row r="1065" spans="1:32" x14ac:dyDescent="0.25">
      <c r="A1065" t="s">
        <v>1141</v>
      </c>
      <c r="B1065">
        <v>59</v>
      </c>
      <c r="C1065" t="s">
        <v>51</v>
      </c>
      <c r="D1065" t="s">
        <v>32</v>
      </c>
      <c r="E1065" t="s">
        <v>33</v>
      </c>
      <c r="F1065" t="s">
        <v>33</v>
      </c>
      <c r="G1065" t="s">
        <v>34</v>
      </c>
      <c r="H1065" t="s">
        <v>34</v>
      </c>
      <c r="I1065" t="s">
        <v>34</v>
      </c>
      <c r="J1065" t="s">
        <v>33</v>
      </c>
      <c r="K1065" t="s">
        <v>33</v>
      </c>
      <c r="L1065" t="s">
        <v>35</v>
      </c>
      <c r="M1065" t="s">
        <v>35</v>
      </c>
      <c r="N1065">
        <v>1816</v>
      </c>
      <c r="O1065">
        <v>3</v>
      </c>
      <c r="P1065" t="s">
        <v>36</v>
      </c>
      <c r="Q1065">
        <v>7</v>
      </c>
      <c r="R1065">
        <v>5</v>
      </c>
      <c r="S1065">
        <v>6</v>
      </c>
      <c r="T1065" t="s">
        <v>37</v>
      </c>
      <c r="U1065" t="s">
        <v>33</v>
      </c>
      <c r="V1065" t="s">
        <v>33</v>
      </c>
      <c r="W1065" t="s">
        <v>33</v>
      </c>
      <c r="X1065" t="s">
        <v>33</v>
      </c>
      <c r="Y1065" t="s">
        <v>33</v>
      </c>
      <c r="Z1065" t="s">
        <v>33</v>
      </c>
      <c r="AA1065" t="s">
        <v>34</v>
      </c>
      <c r="AB1065" t="s">
        <v>48</v>
      </c>
      <c r="AC1065">
        <v>0</v>
      </c>
      <c r="AD1065">
        <v>6</v>
      </c>
      <c r="AE1065" t="s">
        <v>39</v>
      </c>
      <c r="AF1065" t="str">
        <f>_xlfn.XLOOKUP(DermAI_Data[[#This Row],[diagnostic]],Diagnosis_lookup!$A$2:$A$7,Diagnosis_lookup!$B$2:$B$7,"Not Found")</f>
        <v>Actinic keratosis</v>
      </c>
    </row>
    <row r="1066" spans="1:32" x14ac:dyDescent="0.25">
      <c r="A1066" t="s">
        <v>1142</v>
      </c>
      <c r="B1066">
        <v>71</v>
      </c>
      <c r="C1066" t="s">
        <v>41</v>
      </c>
      <c r="D1066" t="s">
        <v>32</v>
      </c>
      <c r="E1066" t="s">
        <v>33</v>
      </c>
      <c r="F1066" t="s">
        <v>33</v>
      </c>
      <c r="G1066" t="s">
        <v>34</v>
      </c>
      <c r="H1066" t="s">
        <v>33</v>
      </c>
      <c r="I1066" t="s">
        <v>34</v>
      </c>
      <c r="J1066" t="s">
        <v>34</v>
      </c>
      <c r="K1066" t="s">
        <v>34</v>
      </c>
      <c r="L1066" t="s">
        <v>537</v>
      </c>
      <c r="M1066" t="s">
        <v>537</v>
      </c>
      <c r="N1066">
        <v>1818</v>
      </c>
      <c r="O1066">
        <v>4</v>
      </c>
      <c r="P1066" t="s">
        <v>145</v>
      </c>
      <c r="Q1066">
        <v>21</v>
      </c>
      <c r="R1066">
        <v>20</v>
      </c>
      <c r="S1066">
        <v>20.5</v>
      </c>
      <c r="T1066" t="s">
        <v>54</v>
      </c>
      <c r="U1066" t="s">
        <v>34</v>
      </c>
      <c r="V1066" t="s">
        <v>33</v>
      </c>
      <c r="W1066" t="s">
        <v>33</v>
      </c>
      <c r="X1066" t="s">
        <v>33</v>
      </c>
      <c r="Y1066" t="s">
        <v>33</v>
      </c>
      <c r="Z1066" t="s">
        <v>34</v>
      </c>
      <c r="AA1066" t="s">
        <v>34</v>
      </c>
      <c r="AB1066" t="s">
        <v>48</v>
      </c>
      <c r="AC1066">
        <v>0</v>
      </c>
      <c r="AD1066">
        <v>20.5</v>
      </c>
      <c r="AE1066" t="s">
        <v>39</v>
      </c>
      <c r="AF1066" t="str">
        <f>_xlfn.XLOOKUP(DermAI_Data[[#This Row],[diagnostic]],Diagnosis_lookup!$A$2:$A$7,Diagnosis_lookup!$B$2:$B$7,"Not Found")</f>
        <v>Actinic keratosis</v>
      </c>
    </row>
    <row r="1067" spans="1:32" x14ac:dyDescent="0.25">
      <c r="A1067" t="s">
        <v>1143</v>
      </c>
      <c r="B1067">
        <v>52</v>
      </c>
      <c r="C1067" t="s">
        <v>51</v>
      </c>
      <c r="D1067" t="s">
        <v>32</v>
      </c>
      <c r="E1067" t="s">
        <v>33</v>
      </c>
      <c r="F1067" t="s">
        <v>33</v>
      </c>
      <c r="G1067" t="s">
        <v>34</v>
      </c>
      <c r="H1067" t="s">
        <v>34</v>
      </c>
      <c r="I1067" t="s">
        <v>34</v>
      </c>
      <c r="J1067" t="s">
        <v>33</v>
      </c>
      <c r="K1067" t="s">
        <v>33</v>
      </c>
      <c r="L1067" t="s">
        <v>35</v>
      </c>
      <c r="M1067" t="s">
        <v>35</v>
      </c>
      <c r="N1067">
        <v>1823</v>
      </c>
      <c r="O1067">
        <v>3</v>
      </c>
      <c r="P1067" t="s">
        <v>36</v>
      </c>
      <c r="Q1067">
        <v>3</v>
      </c>
      <c r="R1067">
        <v>3</v>
      </c>
      <c r="S1067">
        <v>3</v>
      </c>
      <c r="T1067" t="s">
        <v>44</v>
      </c>
      <c r="U1067" t="s">
        <v>34</v>
      </c>
      <c r="V1067" t="s">
        <v>34</v>
      </c>
      <c r="W1067" t="s">
        <v>34</v>
      </c>
      <c r="X1067" t="s">
        <v>33</v>
      </c>
      <c r="Y1067" t="s">
        <v>33</v>
      </c>
      <c r="Z1067" t="s">
        <v>34</v>
      </c>
      <c r="AA1067" t="s">
        <v>34</v>
      </c>
      <c r="AB1067" t="s">
        <v>55</v>
      </c>
      <c r="AC1067">
        <v>1</v>
      </c>
      <c r="AD1067">
        <v>3</v>
      </c>
      <c r="AE1067" t="s">
        <v>56</v>
      </c>
      <c r="AF1067" t="str">
        <f>_xlfn.XLOOKUP(DermAI_Data[[#This Row],[diagnostic]],Diagnosis_lookup!$A$2:$A$7,Diagnosis_lookup!$B$2:$B$7,"Not Found")</f>
        <v>Basal cell carcinoma</v>
      </c>
    </row>
    <row r="1068" spans="1:32" x14ac:dyDescent="0.25">
      <c r="A1068" t="s">
        <v>1144</v>
      </c>
      <c r="B1068">
        <v>58</v>
      </c>
      <c r="C1068" t="s">
        <v>51</v>
      </c>
      <c r="D1068" t="s">
        <v>32</v>
      </c>
      <c r="E1068" t="s">
        <v>33</v>
      </c>
      <c r="F1068" t="s">
        <v>34</v>
      </c>
      <c r="G1068" t="s">
        <v>34</v>
      </c>
      <c r="H1068" t="s">
        <v>34</v>
      </c>
      <c r="I1068" t="s">
        <v>33</v>
      </c>
      <c r="J1068" t="s">
        <v>34</v>
      </c>
      <c r="K1068" t="s">
        <v>34</v>
      </c>
      <c r="L1068" t="s">
        <v>105</v>
      </c>
      <c r="M1068" t="s">
        <v>52</v>
      </c>
      <c r="N1068">
        <v>1820</v>
      </c>
      <c r="O1068">
        <v>2</v>
      </c>
      <c r="P1068" t="s">
        <v>59</v>
      </c>
      <c r="Q1068">
        <v>7</v>
      </c>
      <c r="R1068">
        <v>6</v>
      </c>
      <c r="S1068">
        <v>6.5</v>
      </c>
      <c r="T1068" t="s">
        <v>37</v>
      </c>
      <c r="U1068" t="s">
        <v>33</v>
      </c>
      <c r="V1068" t="s">
        <v>33</v>
      </c>
      <c r="W1068" t="s">
        <v>33</v>
      </c>
      <c r="X1068" t="s">
        <v>33</v>
      </c>
      <c r="Y1068" t="s">
        <v>33</v>
      </c>
      <c r="Z1068" t="s">
        <v>33</v>
      </c>
      <c r="AA1068" t="s">
        <v>34</v>
      </c>
      <c r="AB1068" t="s">
        <v>48</v>
      </c>
      <c r="AC1068">
        <v>0</v>
      </c>
      <c r="AD1068">
        <v>6.5</v>
      </c>
      <c r="AE1068" t="s">
        <v>39</v>
      </c>
      <c r="AF1068" t="str">
        <f>_xlfn.XLOOKUP(DermAI_Data[[#This Row],[diagnostic]],Diagnosis_lookup!$A$2:$A$7,Diagnosis_lookup!$B$2:$B$7,"Not Found")</f>
        <v>Actinic keratosis</v>
      </c>
    </row>
    <row r="1069" spans="1:32" x14ac:dyDescent="0.25">
      <c r="A1069" t="s">
        <v>1145</v>
      </c>
      <c r="B1069">
        <v>46</v>
      </c>
      <c r="C1069" t="s">
        <v>51</v>
      </c>
      <c r="D1069" t="s">
        <v>79</v>
      </c>
      <c r="E1069" t="s">
        <v>33</v>
      </c>
      <c r="F1069" t="s">
        <v>33</v>
      </c>
      <c r="G1069" t="s">
        <v>33</v>
      </c>
      <c r="H1069" t="s">
        <v>33</v>
      </c>
      <c r="I1069" t="s">
        <v>33</v>
      </c>
      <c r="J1069" t="s">
        <v>33</v>
      </c>
      <c r="K1069" t="s">
        <v>33</v>
      </c>
      <c r="L1069" t="s">
        <v>35</v>
      </c>
      <c r="M1069" t="s">
        <v>35</v>
      </c>
      <c r="N1069">
        <v>1825</v>
      </c>
      <c r="O1069">
        <v>3</v>
      </c>
      <c r="P1069" t="s">
        <v>36</v>
      </c>
      <c r="Q1069">
        <v>12</v>
      </c>
      <c r="R1069">
        <v>5</v>
      </c>
      <c r="S1069">
        <v>8.5</v>
      </c>
      <c r="T1069" t="s">
        <v>37</v>
      </c>
      <c r="U1069" t="s">
        <v>34</v>
      </c>
      <c r="V1069" t="s">
        <v>34</v>
      </c>
      <c r="W1069" t="s">
        <v>33</v>
      </c>
      <c r="X1069" t="s">
        <v>34</v>
      </c>
      <c r="Y1069" t="s">
        <v>33</v>
      </c>
      <c r="Z1069" t="s">
        <v>33</v>
      </c>
      <c r="AA1069" t="s">
        <v>34</v>
      </c>
      <c r="AB1069" t="s">
        <v>106</v>
      </c>
      <c r="AC1069">
        <v>1</v>
      </c>
      <c r="AD1069">
        <v>8.5</v>
      </c>
      <c r="AE1069" t="s">
        <v>56</v>
      </c>
      <c r="AF1069" t="str">
        <f>_xlfn.XLOOKUP(DermAI_Data[[#This Row],[diagnostic]],Diagnosis_lookup!$A$2:$A$7,Diagnosis_lookup!$B$2:$B$7,"Not Found")</f>
        <v>Melanoma</v>
      </c>
    </row>
    <row r="1070" spans="1:32" x14ac:dyDescent="0.25">
      <c r="A1070" t="s">
        <v>1146</v>
      </c>
      <c r="B1070">
        <v>56</v>
      </c>
      <c r="C1070" t="s">
        <v>51</v>
      </c>
      <c r="D1070" t="s">
        <v>32</v>
      </c>
      <c r="E1070" t="s">
        <v>33</v>
      </c>
      <c r="F1070" t="s">
        <v>34</v>
      </c>
      <c r="G1070" t="s">
        <v>34</v>
      </c>
      <c r="H1070" t="s">
        <v>33</v>
      </c>
      <c r="I1070" t="s">
        <v>34</v>
      </c>
      <c r="J1070" t="s">
        <v>33</v>
      </c>
      <c r="K1070" t="s">
        <v>34</v>
      </c>
      <c r="L1070" t="s">
        <v>35</v>
      </c>
      <c r="M1070" t="s">
        <v>35</v>
      </c>
      <c r="N1070">
        <v>1835</v>
      </c>
      <c r="O1070">
        <v>2</v>
      </c>
      <c r="P1070" t="s">
        <v>36</v>
      </c>
      <c r="Q1070">
        <v>4</v>
      </c>
      <c r="R1070">
        <v>3</v>
      </c>
      <c r="S1070">
        <v>3.5</v>
      </c>
      <c r="T1070" t="s">
        <v>44</v>
      </c>
      <c r="U1070" t="s">
        <v>34</v>
      </c>
      <c r="V1070" t="s">
        <v>34</v>
      </c>
      <c r="W1070" t="s">
        <v>33</v>
      </c>
      <c r="X1070" t="s">
        <v>34</v>
      </c>
      <c r="Y1070" t="s">
        <v>34</v>
      </c>
      <c r="Z1070" t="s">
        <v>34</v>
      </c>
      <c r="AA1070" t="s">
        <v>34</v>
      </c>
      <c r="AB1070" t="s">
        <v>55</v>
      </c>
      <c r="AC1070">
        <v>1</v>
      </c>
      <c r="AD1070">
        <v>3.5</v>
      </c>
      <c r="AE1070" t="s">
        <v>56</v>
      </c>
      <c r="AF1070" t="str">
        <f>_xlfn.XLOOKUP(DermAI_Data[[#This Row],[diagnostic]],Diagnosis_lookup!$A$2:$A$7,Diagnosis_lookup!$B$2:$B$7,"Not Found")</f>
        <v>Basal cell carcinoma</v>
      </c>
    </row>
    <row r="1071" spans="1:32" x14ac:dyDescent="0.25">
      <c r="A1071" t="s">
        <v>1147</v>
      </c>
      <c r="B1071">
        <v>47</v>
      </c>
      <c r="C1071" t="s">
        <v>51</v>
      </c>
      <c r="D1071" t="s">
        <v>32</v>
      </c>
      <c r="E1071" t="s">
        <v>33</v>
      </c>
      <c r="F1071" t="s">
        <v>33</v>
      </c>
      <c r="G1071" t="s">
        <v>34</v>
      </c>
      <c r="H1071" t="s">
        <v>33</v>
      </c>
      <c r="I1071" t="s">
        <v>33</v>
      </c>
      <c r="J1071" t="s">
        <v>34</v>
      </c>
      <c r="K1071" t="s">
        <v>33</v>
      </c>
      <c r="L1071" t="s">
        <v>52</v>
      </c>
      <c r="M1071" t="s">
        <v>52</v>
      </c>
      <c r="N1071">
        <v>151</v>
      </c>
      <c r="O1071">
        <v>2</v>
      </c>
      <c r="P1071" t="s">
        <v>66</v>
      </c>
      <c r="Q1071">
        <v>22</v>
      </c>
      <c r="R1071">
        <v>15</v>
      </c>
      <c r="S1071">
        <v>18.5</v>
      </c>
      <c r="T1071" t="s">
        <v>54</v>
      </c>
      <c r="U1071" t="s">
        <v>34</v>
      </c>
      <c r="V1071" t="s">
        <v>34</v>
      </c>
      <c r="W1071" t="s">
        <v>33</v>
      </c>
      <c r="X1071" t="s">
        <v>33</v>
      </c>
      <c r="Y1071" t="s">
        <v>34</v>
      </c>
      <c r="Z1071" t="s">
        <v>34</v>
      </c>
      <c r="AA1071" t="s">
        <v>34</v>
      </c>
      <c r="AB1071" t="s">
        <v>55</v>
      </c>
      <c r="AC1071">
        <v>1</v>
      </c>
      <c r="AD1071">
        <v>18.5</v>
      </c>
      <c r="AE1071" t="s">
        <v>56</v>
      </c>
      <c r="AF1071" t="str">
        <f>_xlfn.XLOOKUP(DermAI_Data[[#This Row],[diagnostic]],Diagnosis_lookup!$A$2:$A$7,Diagnosis_lookup!$B$2:$B$7,"Not Found")</f>
        <v>Basal cell carcinoma</v>
      </c>
    </row>
    <row r="1072" spans="1:32" x14ac:dyDescent="0.25">
      <c r="A1072" t="s">
        <v>1148</v>
      </c>
      <c r="B1072">
        <v>64</v>
      </c>
      <c r="C1072" t="s">
        <v>41</v>
      </c>
      <c r="D1072" t="s">
        <v>79</v>
      </c>
      <c r="E1072" t="s">
        <v>33</v>
      </c>
      <c r="F1072" t="s">
        <v>33</v>
      </c>
      <c r="G1072" t="s">
        <v>34</v>
      </c>
      <c r="H1072" t="s">
        <v>33</v>
      </c>
      <c r="I1072" t="s">
        <v>33</v>
      </c>
      <c r="J1072" t="s">
        <v>34</v>
      </c>
      <c r="K1072" t="s">
        <v>34</v>
      </c>
      <c r="L1072" t="s">
        <v>35</v>
      </c>
      <c r="M1072" t="s">
        <v>35</v>
      </c>
      <c r="N1072">
        <v>1847</v>
      </c>
      <c r="O1072">
        <v>2</v>
      </c>
      <c r="P1072" t="s">
        <v>81</v>
      </c>
      <c r="Q1072">
        <v>14</v>
      </c>
      <c r="R1072">
        <v>13</v>
      </c>
      <c r="S1072">
        <v>13.5</v>
      </c>
      <c r="T1072" t="s">
        <v>54</v>
      </c>
      <c r="U1072" t="s">
        <v>34</v>
      </c>
      <c r="V1072" t="s">
        <v>33</v>
      </c>
      <c r="W1072" t="s">
        <v>33</v>
      </c>
      <c r="X1072" t="s">
        <v>33</v>
      </c>
      <c r="Y1072" t="s">
        <v>33</v>
      </c>
      <c r="Z1072" t="s">
        <v>33</v>
      </c>
      <c r="AA1072" t="s">
        <v>34</v>
      </c>
      <c r="AB1072" t="s">
        <v>48</v>
      </c>
      <c r="AC1072">
        <v>0</v>
      </c>
      <c r="AD1072">
        <v>13.5</v>
      </c>
      <c r="AE1072" t="s">
        <v>39</v>
      </c>
      <c r="AF1072" t="str">
        <f>_xlfn.XLOOKUP(DermAI_Data[[#This Row],[diagnostic]],Diagnosis_lookup!$A$2:$A$7,Diagnosis_lookup!$B$2:$B$7,"Not Found")</f>
        <v>Actinic keratosis</v>
      </c>
    </row>
    <row r="1073" spans="1:32" x14ac:dyDescent="0.25">
      <c r="A1073" t="s">
        <v>1149</v>
      </c>
      <c r="B1073">
        <v>45</v>
      </c>
      <c r="C1073" t="s">
        <v>51</v>
      </c>
      <c r="D1073" t="s">
        <v>79</v>
      </c>
      <c r="E1073" t="s">
        <v>33</v>
      </c>
      <c r="F1073" t="s">
        <v>33</v>
      </c>
      <c r="G1073" t="s">
        <v>33</v>
      </c>
      <c r="H1073" t="s">
        <v>34</v>
      </c>
      <c r="I1073" t="s">
        <v>33</v>
      </c>
      <c r="J1073" t="s">
        <v>33</v>
      </c>
      <c r="K1073" t="s">
        <v>33</v>
      </c>
      <c r="L1073" t="s">
        <v>35</v>
      </c>
      <c r="M1073" t="s">
        <v>35</v>
      </c>
      <c r="N1073">
        <v>1843</v>
      </c>
      <c r="O1073">
        <v>2</v>
      </c>
      <c r="P1073" t="s">
        <v>63</v>
      </c>
      <c r="Q1073">
        <v>5</v>
      </c>
      <c r="R1073">
        <v>3</v>
      </c>
      <c r="S1073">
        <v>4</v>
      </c>
      <c r="T1073" t="s">
        <v>44</v>
      </c>
      <c r="U1073" t="s">
        <v>33</v>
      </c>
      <c r="V1073" t="s">
        <v>34</v>
      </c>
      <c r="W1073" t="s">
        <v>33</v>
      </c>
      <c r="X1073" t="s">
        <v>34</v>
      </c>
      <c r="Y1073" t="s">
        <v>33</v>
      </c>
      <c r="Z1073" t="s">
        <v>33</v>
      </c>
      <c r="AA1073" t="s">
        <v>34</v>
      </c>
      <c r="AB1073" t="s">
        <v>106</v>
      </c>
      <c r="AC1073">
        <v>1</v>
      </c>
      <c r="AD1073">
        <v>4</v>
      </c>
      <c r="AE1073" t="s">
        <v>56</v>
      </c>
      <c r="AF1073" t="str">
        <f>_xlfn.XLOOKUP(DermAI_Data[[#This Row],[diagnostic]],Diagnosis_lookup!$A$2:$A$7,Diagnosis_lookup!$B$2:$B$7,"Not Found")</f>
        <v>Melanoma</v>
      </c>
    </row>
    <row r="1074" spans="1:32" x14ac:dyDescent="0.25">
      <c r="A1074" t="s">
        <v>1150</v>
      </c>
      <c r="B1074">
        <v>64</v>
      </c>
      <c r="C1074" t="s">
        <v>41</v>
      </c>
      <c r="D1074" t="s">
        <v>32</v>
      </c>
      <c r="E1074" t="s">
        <v>33</v>
      </c>
      <c r="F1074" t="s">
        <v>33</v>
      </c>
      <c r="G1074" t="s">
        <v>34</v>
      </c>
      <c r="H1074" t="s">
        <v>33</v>
      </c>
      <c r="I1074" t="s">
        <v>34</v>
      </c>
      <c r="J1074" t="s">
        <v>34</v>
      </c>
      <c r="K1074" t="s">
        <v>34</v>
      </c>
      <c r="L1074" t="s">
        <v>105</v>
      </c>
      <c r="M1074" t="s">
        <v>105</v>
      </c>
      <c r="N1074">
        <v>1839</v>
      </c>
      <c r="O1074">
        <v>3</v>
      </c>
      <c r="P1074" t="s">
        <v>53</v>
      </c>
      <c r="Q1074">
        <v>5</v>
      </c>
      <c r="R1074">
        <v>3</v>
      </c>
      <c r="S1074">
        <v>4</v>
      </c>
      <c r="T1074" t="s">
        <v>44</v>
      </c>
      <c r="U1074" t="s">
        <v>34</v>
      </c>
      <c r="V1074" t="s">
        <v>33</v>
      </c>
      <c r="W1074" t="s">
        <v>33</v>
      </c>
      <c r="X1074" t="s">
        <v>33</v>
      </c>
      <c r="Y1074" t="s">
        <v>33</v>
      </c>
      <c r="Z1074" t="s">
        <v>33</v>
      </c>
      <c r="AA1074" t="s">
        <v>34</v>
      </c>
      <c r="AB1074" t="s">
        <v>48</v>
      </c>
      <c r="AC1074">
        <v>0</v>
      </c>
      <c r="AD1074">
        <v>4</v>
      </c>
      <c r="AE1074" t="s">
        <v>39</v>
      </c>
      <c r="AF1074" t="str">
        <f>_xlfn.XLOOKUP(DermAI_Data[[#This Row],[diagnostic]],Diagnosis_lookup!$A$2:$A$7,Diagnosis_lookup!$B$2:$B$7,"Not Found")</f>
        <v>Actinic keratosis</v>
      </c>
    </row>
    <row r="1075" spans="1:32" x14ac:dyDescent="0.25">
      <c r="A1075" t="s">
        <v>1151</v>
      </c>
      <c r="B1075">
        <v>21</v>
      </c>
      <c r="C1075" t="s">
        <v>31</v>
      </c>
      <c r="D1075" t="s">
        <v>32</v>
      </c>
      <c r="E1075" t="s">
        <v>33</v>
      </c>
      <c r="F1075" t="s">
        <v>34</v>
      </c>
      <c r="G1075" t="s">
        <v>34</v>
      </c>
      <c r="H1075" t="s">
        <v>34</v>
      </c>
      <c r="I1075" t="s">
        <v>33</v>
      </c>
      <c r="J1075" t="s">
        <v>34</v>
      </c>
      <c r="K1075" t="s">
        <v>34</v>
      </c>
      <c r="L1075" t="s">
        <v>35</v>
      </c>
      <c r="M1075" t="s">
        <v>35</v>
      </c>
      <c r="N1075">
        <v>4734</v>
      </c>
      <c r="O1075">
        <v>2</v>
      </c>
      <c r="P1075" t="s">
        <v>59</v>
      </c>
      <c r="Q1075">
        <v>20</v>
      </c>
      <c r="R1075">
        <v>10</v>
      </c>
      <c r="S1075">
        <v>15</v>
      </c>
      <c r="T1075" t="s">
        <v>54</v>
      </c>
      <c r="U1075" t="s">
        <v>33</v>
      </c>
      <c r="V1075" t="s">
        <v>34</v>
      </c>
      <c r="W1075" t="s">
        <v>33</v>
      </c>
      <c r="X1075" t="s">
        <v>33</v>
      </c>
      <c r="Y1075" t="s">
        <v>33</v>
      </c>
      <c r="Z1075" t="s">
        <v>34</v>
      </c>
      <c r="AA1075" t="s">
        <v>33</v>
      </c>
      <c r="AB1075" t="s">
        <v>38</v>
      </c>
      <c r="AC1075">
        <v>0</v>
      </c>
      <c r="AD1075">
        <v>15</v>
      </c>
      <c r="AE1075" t="s">
        <v>39</v>
      </c>
      <c r="AF1075" t="str">
        <f>_xlfn.XLOOKUP(DermAI_Data[[#This Row],[diagnostic]],Diagnosis_lookup!$A$2:$A$7,Diagnosis_lookup!$B$2:$B$7,"Not Found")</f>
        <v>Melanocytic nevus</v>
      </c>
    </row>
    <row r="1076" spans="1:32" x14ac:dyDescent="0.25">
      <c r="A1076" t="s">
        <v>1152</v>
      </c>
      <c r="B1076">
        <v>85</v>
      </c>
      <c r="C1076" t="s">
        <v>41</v>
      </c>
      <c r="D1076" t="s">
        <v>79</v>
      </c>
      <c r="E1076" t="s">
        <v>33</v>
      </c>
      <c r="F1076" t="s">
        <v>33</v>
      </c>
      <c r="G1076" t="s">
        <v>34</v>
      </c>
      <c r="H1076" t="s">
        <v>33</v>
      </c>
      <c r="I1076" t="s">
        <v>33</v>
      </c>
      <c r="J1076" t="s">
        <v>34</v>
      </c>
      <c r="K1076" t="s">
        <v>34</v>
      </c>
      <c r="L1076" t="s">
        <v>35</v>
      </c>
      <c r="M1076" t="s">
        <v>35</v>
      </c>
      <c r="N1076">
        <v>1837</v>
      </c>
      <c r="O1076">
        <v>3</v>
      </c>
      <c r="P1076" t="s">
        <v>43</v>
      </c>
      <c r="Q1076">
        <v>35</v>
      </c>
      <c r="R1076">
        <v>25</v>
      </c>
      <c r="S1076">
        <v>30</v>
      </c>
      <c r="T1076" t="s">
        <v>54</v>
      </c>
      <c r="U1076" t="s">
        <v>33</v>
      </c>
      <c r="V1076" t="s">
        <v>34</v>
      </c>
      <c r="W1076" t="s">
        <v>33</v>
      </c>
      <c r="X1076" t="s">
        <v>34</v>
      </c>
      <c r="Y1076" t="s">
        <v>34</v>
      </c>
      <c r="Z1076" t="s">
        <v>34</v>
      </c>
      <c r="AA1076" t="s">
        <v>34</v>
      </c>
      <c r="AB1076" t="s">
        <v>55</v>
      </c>
      <c r="AC1076">
        <v>1</v>
      </c>
      <c r="AD1076">
        <v>30</v>
      </c>
      <c r="AE1076" t="s">
        <v>56</v>
      </c>
      <c r="AF1076" t="str">
        <f>_xlfn.XLOOKUP(DermAI_Data[[#This Row],[diagnostic]],Diagnosis_lookup!$A$2:$A$7,Diagnosis_lookup!$B$2:$B$7,"Not Found")</f>
        <v>Basal cell carcinoma</v>
      </c>
    </row>
    <row r="1077" spans="1:32" x14ac:dyDescent="0.25">
      <c r="A1077" t="s">
        <v>1153</v>
      </c>
      <c r="B1077">
        <v>68</v>
      </c>
      <c r="C1077" t="s">
        <v>41</v>
      </c>
      <c r="D1077" t="s">
        <v>79</v>
      </c>
      <c r="E1077" t="s">
        <v>33</v>
      </c>
      <c r="F1077" t="s">
        <v>33</v>
      </c>
      <c r="G1077" t="s">
        <v>33</v>
      </c>
      <c r="H1077" t="s">
        <v>34</v>
      </c>
      <c r="I1077" t="s">
        <v>34</v>
      </c>
      <c r="J1077" t="s">
        <v>34</v>
      </c>
      <c r="K1077" t="s">
        <v>34</v>
      </c>
      <c r="L1077" t="s">
        <v>35</v>
      </c>
      <c r="M1077" t="s">
        <v>35</v>
      </c>
      <c r="N1077">
        <v>1852</v>
      </c>
      <c r="O1077">
        <v>3</v>
      </c>
      <c r="P1077" t="s">
        <v>47</v>
      </c>
      <c r="Q1077">
        <v>17</v>
      </c>
      <c r="R1077">
        <v>14</v>
      </c>
      <c r="S1077">
        <v>15.5</v>
      </c>
      <c r="T1077" t="s">
        <v>54</v>
      </c>
      <c r="U1077" t="s">
        <v>34</v>
      </c>
      <c r="V1077" t="s">
        <v>33</v>
      </c>
      <c r="W1077" t="s">
        <v>33</v>
      </c>
      <c r="X1077" t="s">
        <v>33</v>
      </c>
      <c r="Y1077" t="s">
        <v>33</v>
      </c>
      <c r="Z1077" t="s">
        <v>34</v>
      </c>
      <c r="AA1077" t="s">
        <v>34</v>
      </c>
      <c r="AB1077" t="s">
        <v>48</v>
      </c>
      <c r="AC1077">
        <v>0</v>
      </c>
      <c r="AD1077">
        <v>15.5</v>
      </c>
      <c r="AE1077" t="s">
        <v>39</v>
      </c>
      <c r="AF1077" t="str">
        <f>_xlfn.XLOOKUP(DermAI_Data[[#This Row],[diagnostic]],Diagnosis_lookup!$A$2:$A$7,Diagnosis_lookup!$B$2:$B$7,"Not Found")</f>
        <v>Actinic keratosis</v>
      </c>
    </row>
    <row r="1078" spans="1:32" x14ac:dyDescent="0.25">
      <c r="A1078" t="s">
        <v>1154</v>
      </c>
      <c r="B1078">
        <v>78</v>
      </c>
      <c r="C1078" t="s">
        <v>41</v>
      </c>
      <c r="D1078" t="s">
        <v>79</v>
      </c>
      <c r="E1078" t="s">
        <v>33</v>
      </c>
      <c r="F1078" t="s">
        <v>33</v>
      </c>
      <c r="G1078" t="s">
        <v>33</v>
      </c>
      <c r="H1078" t="s">
        <v>33</v>
      </c>
      <c r="I1078" t="s">
        <v>33</v>
      </c>
      <c r="J1078" t="s">
        <v>34</v>
      </c>
      <c r="K1078" t="s">
        <v>34</v>
      </c>
      <c r="L1078" t="s">
        <v>35</v>
      </c>
      <c r="M1078" t="s">
        <v>35</v>
      </c>
      <c r="N1078">
        <v>1853</v>
      </c>
      <c r="O1078">
        <v>2</v>
      </c>
      <c r="P1078" t="s">
        <v>63</v>
      </c>
      <c r="Q1078">
        <v>10</v>
      </c>
      <c r="R1078">
        <v>9</v>
      </c>
      <c r="S1078">
        <v>9.5</v>
      </c>
      <c r="T1078" t="s">
        <v>37</v>
      </c>
      <c r="U1078" t="s">
        <v>34</v>
      </c>
      <c r="V1078" t="s">
        <v>33</v>
      </c>
      <c r="W1078" t="s">
        <v>34</v>
      </c>
      <c r="X1078" t="s">
        <v>33</v>
      </c>
      <c r="Y1078" t="s">
        <v>33</v>
      </c>
      <c r="Z1078" t="s">
        <v>34</v>
      </c>
      <c r="AA1078" t="s">
        <v>34</v>
      </c>
      <c r="AB1078" t="s">
        <v>48</v>
      </c>
      <c r="AC1078">
        <v>0</v>
      </c>
      <c r="AD1078">
        <v>9.5</v>
      </c>
      <c r="AE1078" t="s">
        <v>39</v>
      </c>
      <c r="AF1078" t="str">
        <f>_xlfn.XLOOKUP(DermAI_Data[[#This Row],[diagnostic]],Diagnosis_lookup!$A$2:$A$7,Diagnosis_lookup!$B$2:$B$7,"Not Found")</f>
        <v>Actinic keratosis</v>
      </c>
    </row>
    <row r="1079" spans="1:32" x14ac:dyDescent="0.25">
      <c r="A1079" t="s">
        <v>1155</v>
      </c>
      <c r="B1079">
        <v>49</v>
      </c>
      <c r="C1079" t="s">
        <v>51</v>
      </c>
      <c r="D1079" t="s">
        <v>32</v>
      </c>
      <c r="E1079" t="s">
        <v>33</v>
      </c>
      <c r="F1079" t="s">
        <v>33</v>
      </c>
      <c r="G1079" t="s">
        <v>34</v>
      </c>
      <c r="H1079" t="s">
        <v>34</v>
      </c>
      <c r="I1079" t="s">
        <v>33</v>
      </c>
      <c r="J1079" t="s">
        <v>34</v>
      </c>
      <c r="K1079" t="s">
        <v>34</v>
      </c>
      <c r="L1079" t="s">
        <v>35</v>
      </c>
      <c r="M1079" t="s">
        <v>35</v>
      </c>
      <c r="N1079">
        <v>1856</v>
      </c>
      <c r="O1079">
        <v>3</v>
      </c>
      <c r="P1079" t="s">
        <v>68</v>
      </c>
      <c r="Q1079">
        <v>14</v>
      </c>
      <c r="R1079">
        <v>9</v>
      </c>
      <c r="S1079">
        <v>11.5</v>
      </c>
      <c r="T1079" t="s">
        <v>54</v>
      </c>
      <c r="U1079" t="s">
        <v>34</v>
      </c>
      <c r="V1079" t="s">
        <v>34</v>
      </c>
      <c r="W1079" t="s">
        <v>34</v>
      </c>
      <c r="X1079" t="s">
        <v>33</v>
      </c>
      <c r="Y1079" t="s">
        <v>34</v>
      </c>
      <c r="Z1079" t="s">
        <v>34</v>
      </c>
      <c r="AA1079" t="s">
        <v>34</v>
      </c>
      <c r="AB1079" t="s">
        <v>55</v>
      </c>
      <c r="AC1079">
        <v>1</v>
      </c>
      <c r="AD1079">
        <v>11.5</v>
      </c>
      <c r="AE1079" t="s">
        <v>56</v>
      </c>
      <c r="AF1079" t="str">
        <f>_xlfn.XLOOKUP(DermAI_Data[[#This Row],[diagnostic]],Diagnosis_lookup!$A$2:$A$7,Diagnosis_lookup!$B$2:$B$7,"Not Found")</f>
        <v>Basal cell carcinoma</v>
      </c>
    </row>
    <row r="1080" spans="1:32" x14ac:dyDescent="0.25">
      <c r="A1080" t="s">
        <v>1156</v>
      </c>
      <c r="B1080">
        <v>47</v>
      </c>
      <c r="C1080" t="s">
        <v>51</v>
      </c>
      <c r="D1080" t="s">
        <v>79</v>
      </c>
      <c r="E1080" t="s">
        <v>33</v>
      </c>
      <c r="F1080" t="s">
        <v>33</v>
      </c>
      <c r="G1080" t="s">
        <v>34</v>
      </c>
      <c r="H1080" t="s">
        <v>34</v>
      </c>
      <c r="I1080" t="s">
        <v>33</v>
      </c>
      <c r="J1080" t="s">
        <v>33</v>
      </c>
      <c r="K1080" t="s">
        <v>33</v>
      </c>
      <c r="L1080" t="s">
        <v>35</v>
      </c>
      <c r="M1080" t="s">
        <v>35</v>
      </c>
      <c r="N1080">
        <v>1859</v>
      </c>
      <c r="O1080">
        <v>3</v>
      </c>
      <c r="P1080" t="s">
        <v>36</v>
      </c>
      <c r="Q1080">
        <v>13</v>
      </c>
      <c r="R1080">
        <v>9</v>
      </c>
      <c r="S1080">
        <v>11</v>
      </c>
      <c r="T1080" t="s">
        <v>54</v>
      </c>
      <c r="U1080" t="s">
        <v>34</v>
      </c>
      <c r="V1080" t="s">
        <v>34</v>
      </c>
      <c r="W1080" t="s">
        <v>34</v>
      </c>
      <c r="X1080" t="s">
        <v>34</v>
      </c>
      <c r="Y1080" t="s">
        <v>33</v>
      </c>
      <c r="Z1080" t="s">
        <v>34</v>
      </c>
      <c r="AA1080" t="s">
        <v>34</v>
      </c>
      <c r="AB1080" t="s">
        <v>48</v>
      </c>
      <c r="AC1080">
        <v>0</v>
      </c>
      <c r="AD1080">
        <v>11</v>
      </c>
      <c r="AE1080" t="s">
        <v>39</v>
      </c>
      <c r="AF1080" t="str">
        <f>_xlfn.XLOOKUP(DermAI_Data[[#This Row],[diagnostic]],Diagnosis_lookup!$A$2:$A$7,Diagnosis_lookup!$B$2:$B$7,"Not Found")</f>
        <v>Actinic keratosis</v>
      </c>
    </row>
    <row r="1081" spans="1:32" x14ac:dyDescent="0.25">
      <c r="A1081" t="s">
        <v>1157</v>
      </c>
      <c r="B1081">
        <v>78</v>
      </c>
      <c r="C1081" t="s">
        <v>41</v>
      </c>
      <c r="D1081" t="s">
        <v>79</v>
      </c>
      <c r="E1081" t="s">
        <v>33</v>
      </c>
      <c r="F1081" t="s">
        <v>33</v>
      </c>
      <c r="G1081" t="s">
        <v>33</v>
      </c>
      <c r="H1081" t="s">
        <v>34</v>
      </c>
      <c r="I1081" t="s">
        <v>33</v>
      </c>
      <c r="J1081" t="s">
        <v>34</v>
      </c>
      <c r="K1081" t="s">
        <v>33</v>
      </c>
      <c r="L1081" t="s">
        <v>35</v>
      </c>
      <c r="M1081" t="s">
        <v>35</v>
      </c>
      <c r="N1081">
        <v>1858</v>
      </c>
      <c r="O1081">
        <v>3</v>
      </c>
      <c r="P1081" t="s">
        <v>36</v>
      </c>
      <c r="Q1081">
        <v>7</v>
      </c>
      <c r="R1081">
        <v>5</v>
      </c>
      <c r="S1081">
        <v>6</v>
      </c>
      <c r="T1081" t="s">
        <v>37</v>
      </c>
      <c r="U1081" t="s">
        <v>34</v>
      </c>
      <c r="V1081" t="s">
        <v>33</v>
      </c>
      <c r="W1081" t="s">
        <v>33</v>
      </c>
      <c r="X1081" t="s">
        <v>33</v>
      </c>
      <c r="Y1081" t="s">
        <v>34</v>
      </c>
      <c r="Z1081" t="s">
        <v>34</v>
      </c>
      <c r="AA1081" t="s">
        <v>34</v>
      </c>
      <c r="AB1081" t="s">
        <v>55</v>
      </c>
      <c r="AC1081">
        <v>1</v>
      </c>
      <c r="AD1081">
        <v>6</v>
      </c>
      <c r="AE1081" t="s">
        <v>56</v>
      </c>
      <c r="AF1081" t="str">
        <f>_xlfn.XLOOKUP(DermAI_Data[[#This Row],[diagnostic]],Diagnosis_lookup!$A$2:$A$7,Diagnosis_lookup!$B$2:$B$7,"Not Found")</f>
        <v>Basal cell carcinoma</v>
      </c>
    </row>
    <row r="1082" spans="1:32" x14ac:dyDescent="0.25">
      <c r="A1082" t="s">
        <v>1158</v>
      </c>
      <c r="B1082">
        <v>78</v>
      </c>
      <c r="C1082" t="s">
        <v>41</v>
      </c>
      <c r="D1082" t="s">
        <v>79</v>
      </c>
      <c r="E1082" t="s">
        <v>33</v>
      </c>
      <c r="F1082" t="s">
        <v>33</v>
      </c>
      <c r="G1082" t="s">
        <v>33</v>
      </c>
      <c r="H1082" t="s">
        <v>33</v>
      </c>
      <c r="I1082" t="s">
        <v>34</v>
      </c>
      <c r="J1082" t="s">
        <v>34</v>
      </c>
      <c r="K1082" t="s">
        <v>34</v>
      </c>
      <c r="L1082" t="s">
        <v>35</v>
      </c>
      <c r="M1082" t="s">
        <v>35</v>
      </c>
      <c r="N1082">
        <v>153</v>
      </c>
      <c r="O1082">
        <v>2</v>
      </c>
      <c r="P1082" t="s">
        <v>36</v>
      </c>
      <c r="Q1082">
        <v>10</v>
      </c>
      <c r="R1082">
        <v>6</v>
      </c>
      <c r="S1082">
        <v>8</v>
      </c>
      <c r="T1082" t="s">
        <v>37</v>
      </c>
      <c r="U1082" t="s">
        <v>34</v>
      </c>
      <c r="V1082" t="s">
        <v>34</v>
      </c>
      <c r="W1082" t="s">
        <v>34</v>
      </c>
      <c r="X1082" t="s">
        <v>33</v>
      </c>
      <c r="Y1082" t="s">
        <v>34</v>
      </c>
      <c r="Z1082" t="s">
        <v>34</v>
      </c>
      <c r="AA1082" t="s">
        <v>34</v>
      </c>
      <c r="AB1082" t="s">
        <v>55</v>
      </c>
      <c r="AC1082">
        <v>1</v>
      </c>
      <c r="AD1082">
        <v>8</v>
      </c>
      <c r="AE1082" t="s">
        <v>56</v>
      </c>
      <c r="AF1082" t="str">
        <f>_xlfn.XLOOKUP(DermAI_Data[[#This Row],[diagnostic]],Diagnosis_lookup!$A$2:$A$7,Diagnosis_lookup!$B$2:$B$7,"Not Found")</f>
        <v>Basal cell carcinoma</v>
      </c>
    </row>
    <row r="1083" spans="1:32" x14ac:dyDescent="0.25">
      <c r="A1083" t="s">
        <v>1159</v>
      </c>
      <c r="B1083">
        <v>51</v>
      </c>
      <c r="C1083" t="s">
        <v>51</v>
      </c>
      <c r="D1083" t="s">
        <v>32</v>
      </c>
      <c r="E1083" t="s">
        <v>33</v>
      </c>
      <c r="F1083" t="s">
        <v>33</v>
      </c>
      <c r="G1083" t="s">
        <v>34</v>
      </c>
      <c r="H1083" t="s">
        <v>33</v>
      </c>
      <c r="I1083" t="s">
        <v>33</v>
      </c>
      <c r="J1083" t="s">
        <v>33</v>
      </c>
      <c r="K1083" t="s">
        <v>33</v>
      </c>
      <c r="L1083" t="s">
        <v>52</v>
      </c>
      <c r="M1083" t="s">
        <v>52</v>
      </c>
      <c r="N1083">
        <v>1864</v>
      </c>
      <c r="O1083">
        <v>3</v>
      </c>
      <c r="P1083" t="s">
        <v>81</v>
      </c>
      <c r="Q1083">
        <v>9</v>
      </c>
      <c r="R1083">
        <v>8</v>
      </c>
      <c r="S1083">
        <v>8.5</v>
      </c>
      <c r="T1083" t="s">
        <v>37</v>
      </c>
      <c r="U1083" t="s">
        <v>34</v>
      </c>
      <c r="V1083" t="s">
        <v>33</v>
      </c>
      <c r="W1083" t="s">
        <v>33</v>
      </c>
      <c r="X1083" t="s">
        <v>33</v>
      </c>
      <c r="Y1083" t="s">
        <v>33</v>
      </c>
      <c r="Z1083" t="s">
        <v>33</v>
      </c>
      <c r="AA1083" t="s">
        <v>34</v>
      </c>
      <c r="AB1083" t="s">
        <v>48</v>
      </c>
      <c r="AC1083">
        <v>0</v>
      </c>
      <c r="AD1083">
        <v>8.5</v>
      </c>
      <c r="AE1083" t="s">
        <v>39</v>
      </c>
      <c r="AF1083" t="str">
        <f>_xlfn.XLOOKUP(DermAI_Data[[#This Row],[diagnostic]],Diagnosis_lookup!$A$2:$A$7,Diagnosis_lookup!$B$2:$B$7,"Not Found")</f>
        <v>Actinic keratosis</v>
      </c>
    </row>
    <row r="1084" spans="1:32" x14ac:dyDescent="0.25">
      <c r="A1084" t="s">
        <v>1160</v>
      </c>
      <c r="B1084">
        <v>52</v>
      </c>
      <c r="C1084" t="s">
        <v>51</v>
      </c>
      <c r="D1084" t="s">
        <v>79</v>
      </c>
      <c r="E1084" t="s">
        <v>33</v>
      </c>
      <c r="F1084" t="s">
        <v>33</v>
      </c>
      <c r="G1084" t="s">
        <v>34</v>
      </c>
      <c r="H1084" t="s">
        <v>34</v>
      </c>
      <c r="I1084" t="s">
        <v>34</v>
      </c>
      <c r="J1084" t="s">
        <v>34</v>
      </c>
      <c r="K1084" t="s">
        <v>33</v>
      </c>
      <c r="L1084" t="s">
        <v>35</v>
      </c>
      <c r="M1084" t="s">
        <v>35</v>
      </c>
      <c r="N1084">
        <v>1866</v>
      </c>
      <c r="O1084">
        <v>3</v>
      </c>
      <c r="P1084" t="s">
        <v>145</v>
      </c>
      <c r="Q1084">
        <v>11</v>
      </c>
      <c r="R1084">
        <v>8</v>
      </c>
      <c r="S1084">
        <v>9.5</v>
      </c>
      <c r="T1084" t="s">
        <v>37</v>
      </c>
      <c r="U1084" t="s">
        <v>34</v>
      </c>
      <c r="V1084" t="s">
        <v>34</v>
      </c>
      <c r="W1084" t="s">
        <v>33</v>
      </c>
      <c r="X1084" t="s">
        <v>33</v>
      </c>
      <c r="Y1084" t="s">
        <v>34</v>
      </c>
      <c r="Z1084" t="s">
        <v>33</v>
      </c>
      <c r="AA1084" t="s">
        <v>34</v>
      </c>
      <c r="AB1084" t="s">
        <v>55</v>
      </c>
      <c r="AC1084">
        <v>1</v>
      </c>
      <c r="AD1084">
        <v>9.5</v>
      </c>
      <c r="AE1084" t="s">
        <v>56</v>
      </c>
      <c r="AF1084" t="str">
        <f>_xlfn.XLOOKUP(DermAI_Data[[#This Row],[diagnostic]],Diagnosis_lookup!$A$2:$A$7,Diagnosis_lookup!$B$2:$B$7,"Not Found")</f>
        <v>Basal cell carcinoma</v>
      </c>
    </row>
    <row r="1085" spans="1:32" x14ac:dyDescent="0.25">
      <c r="A1085" t="s">
        <v>1161</v>
      </c>
      <c r="B1085">
        <v>49</v>
      </c>
      <c r="C1085" t="s">
        <v>51</v>
      </c>
      <c r="D1085" t="s">
        <v>79</v>
      </c>
      <c r="E1085" t="s">
        <v>33</v>
      </c>
      <c r="F1085" t="s">
        <v>33</v>
      </c>
      <c r="G1085" t="s">
        <v>33</v>
      </c>
      <c r="H1085" t="s">
        <v>33</v>
      </c>
      <c r="I1085" t="s">
        <v>33</v>
      </c>
      <c r="J1085" t="s">
        <v>33</v>
      </c>
      <c r="K1085" t="s">
        <v>33</v>
      </c>
      <c r="L1085" t="s">
        <v>537</v>
      </c>
      <c r="M1085" t="s">
        <v>537</v>
      </c>
      <c r="N1085">
        <v>1867</v>
      </c>
      <c r="O1085">
        <v>2</v>
      </c>
      <c r="P1085" t="s">
        <v>145</v>
      </c>
      <c r="Q1085">
        <v>23</v>
      </c>
      <c r="R1085">
        <v>20</v>
      </c>
      <c r="S1085">
        <v>21.5</v>
      </c>
      <c r="T1085" t="s">
        <v>54</v>
      </c>
      <c r="U1085" t="s">
        <v>33</v>
      </c>
      <c r="V1085" t="s">
        <v>34</v>
      </c>
      <c r="W1085" t="s">
        <v>33</v>
      </c>
      <c r="X1085" t="s">
        <v>34</v>
      </c>
      <c r="Y1085" t="s">
        <v>33</v>
      </c>
      <c r="Z1085" t="s">
        <v>34</v>
      </c>
      <c r="AA1085" t="s">
        <v>34</v>
      </c>
      <c r="AB1085" t="s">
        <v>106</v>
      </c>
      <c r="AC1085">
        <v>1</v>
      </c>
      <c r="AD1085">
        <v>21.5</v>
      </c>
      <c r="AE1085" t="s">
        <v>56</v>
      </c>
      <c r="AF1085" t="str">
        <f>_xlfn.XLOOKUP(DermAI_Data[[#This Row],[diagnostic]],Diagnosis_lookup!$A$2:$A$7,Diagnosis_lookup!$B$2:$B$7,"Not Found")</f>
        <v>Melanoma</v>
      </c>
    </row>
    <row r="1086" spans="1:32" x14ac:dyDescent="0.25">
      <c r="A1086" t="s">
        <v>1162</v>
      </c>
      <c r="B1086">
        <v>50</v>
      </c>
      <c r="C1086" t="s">
        <v>51</v>
      </c>
      <c r="D1086" t="s">
        <v>32</v>
      </c>
      <c r="E1086" t="s">
        <v>33</v>
      </c>
      <c r="F1086" t="s">
        <v>33</v>
      </c>
      <c r="G1086" t="s">
        <v>33</v>
      </c>
      <c r="H1086" t="s">
        <v>33</v>
      </c>
      <c r="I1086" t="s">
        <v>33</v>
      </c>
      <c r="J1086" t="s">
        <v>33</v>
      </c>
      <c r="K1086" t="s">
        <v>33</v>
      </c>
      <c r="L1086" t="s">
        <v>42</v>
      </c>
      <c r="M1086" t="s">
        <v>42</v>
      </c>
      <c r="N1086">
        <v>6</v>
      </c>
      <c r="O1086">
        <v>0</v>
      </c>
      <c r="P1086" t="s">
        <v>66</v>
      </c>
      <c r="Q1086">
        <v>0</v>
      </c>
      <c r="R1086">
        <v>0</v>
      </c>
      <c r="S1086">
        <v>0</v>
      </c>
      <c r="T1086" t="s">
        <v>44</v>
      </c>
      <c r="U1086" t="s">
        <v>33</v>
      </c>
      <c r="V1086" t="s">
        <v>33</v>
      </c>
      <c r="W1086" t="s">
        <v>33</v>
      </c>
      <c r="X1086" t="s">
        <v>33</v>
      </c>
      <c r="Y1086" t="s">
        <v>33</v>
      </c>
      <c r="Z1086" t="s">
        <v>33</v>
      </c>
      <c r="AA1086" t="s">
        <v>33</v>
      </c>
      <c r="AB1086" t="s">
        <v>48</v>
      </c>
      <c r="AC1086">
        <v>0</v>
      </c>
      <c r="AD1086">
        <v>0</v>
      </c>
      <c r="AE1086" t="s">
        <v>39</v>
      </c>
      <c r="AF1086" t="str">
        <f>_xlfn.XLOOKUP(DermAI_Data[[#This Row],[diagnostic]],Diagnosis_lookup!$A$2:$A$7,Diagnosis_lookup!$B$2:$B$7,"Not Found")</f>
        <v>Actinic keratosis</v>
      </c>
    </row>
    <row r="1087" spans="1:32" x14ac:dyDescent="0.25">
      <c r="A1087" t="s">
        <v>1163</v>
      </c>
      <c r="B1087">
        <v>60</v>
      </c>
      <c r="C1087" t="s">
        <v>41</v>
      </c>
      <c r="D1087" t="s">
        <v>32</v>
      </c>
      <c r="E1087" t="s">
        <v>33</v>
      </c>
      <c r="F1087" t="s">
        <v>33</v>
      </c>
      <c r="G1087" t="s">
        <v>33</v>
      </c>
      <c r="H1087" t="s">
        <v>33</v>
      </c>
      <c r="I1087" t="s">
        <v>33</v>
      </c>
      <c r="J1087" t="s">
        <v>33</v>
      </c>
      <c r="K1087" t="s">
        <v>33</v>
      </c>
      <c r="L1087" t="s">
        <v>42</v>
      </c>
      <c r="M1087" t="s">
        <v>42</v>
      </c>
      <c r="N1087">
        <v>14</v>
      </c>
      <c r="O1087">
        <v>0</v>
      </c>
      <c r="P1087" t="s">
        <v>47</v>
      </c>
      <c r="Q1087">
        <v>0</v>
      </c>
      <c r="R1087">
        <v>0</v>
      </c>
      <c r="S1087">
        <v>0</v>
      </c>
      <c r="T1087" t="s">
        <v>44</v>
      </c>
      <c r="U1087" t="s">
        <v>34</v>
      </c>
      <c r="V1087" t="s">
        <v>33</v>
      </c>
      <c r="W1087" t="s">
        <v>33</v>
      </c>
      <c r="X1087" t="s">
        <v>33</v>
      </c>
      <c r="Y1087" t="s">
        <v>34</v>
      </c>
      <c r="Z1087" t="s">
        <v>33</v>
      </c>
      <c r="AA1087" t="s">
        <v>33</v>
      </c>
      <c r="AB1087" t="s">
        <v>48</v>
      </c>
      <c r="AC1087">
        <v>0</v>
      </c>
      <c r="AD1087">
        <v>0</v>
      </c>
      <c r="AE1087" t="s">
        <v>39</v>
      </c>
      <c r="AF1087" t="str">
        <f>_xlfn.XLOOKUP(DermAI_Data[[#This Row],[diagnostic]],Diagnosis_lookup!$A$2:$A$7,Diagnosis_lookup!$B$2:$B$7,"Not Found")</f>
        <v>Actinic keratosis</v>
      </c>
    </row>
    <row r="1088" spans="1:32" x14ac:dyDescent="0.25">
      <c r="A1088" t="s">
        <v>1164</v>
      </c>
      <c r="B1088">
        <v>50</v>
      </c>
      <c r="C1088" t="s">
        <v>51</v>
      </c>
      <c r="D1088" t="s">
        <v>79</v>
      </c>
      <c r="E1088" t="s">
        <v>33</v>
      </c>
      <c r="F1088" t="s">
        <v>33</v>
      </c>
      <c r="G1088" t="s">
        <v>33</v>
      </c>
      <c r="H1088" t="s">
        <v>33</v>
      </c>
      <c r="I1088" t="s">
        <v>33</v>
      </c>
      <c r="J1088" t="s">
        <v>33</v>
      </c>
      <c r="K1088" t="s">
        <v>33</v>
      </c>
      <c r="L1088" t="s">
        <v>42</v>
      </c>
      <c r="M1088" t="s">
        <v>42</v>
      </c>
      <c r="N1088">
        <v>17</v>
      </c>
      <c r="O1088">
        <v>0</v>
      </c>
      <c r="P1088" t="s">
        <v>36</v>
      </c>
      <c r="Q1088">
        <v>0</v>
      </c>
      <c r="R1088">
        <v>0</v>
      </c>
      <c r="S1088">
        <v>0</v>
      </c>
      <c r="T1088" t="s">
        <v>44</v>
      </c>
      <c r="U1088" t="s">
        <v>33</v>
      </c>
      <c r="V1088" t="s">
        <v>34</v>
      </c>
      <c r="W1088" t="s">
        <v>33</v>
      </c>
      <c r="X1088" t="s">
        <v>33</v>
      </c>
      <c r="Y1088" t="s">
        <v>33</v>
      </c>
      <c r="Z1088" t="s">
        <v>33</v>
      </c>
      <c r="AA1088" t="s">
        <v>33</v>
      </c>
      <c r="AB1088" t="s">
        <v>45</v>
      </c>
      <c r="AC1088">
        <v>0</v>
      </c>
      <c r="AD1088">
        <v>0</v>
      </c>
      <c r="AE1088" t="s">
        <v>39</v>
      </c>
      <c r="AF1088" t="str">
        <f>_xlfn.XLOOKUP(DermAI_Data[[#This Row],[diagnostic]],Diagnosis_lookup!$A$2:$A$7,Diagnosis_lookup!$B$2:$B$7,"Not Found")</f>
        <v>Seborreic keratosis</v>
      </c>
    </row>
    <row r="1089" spans="1:32" x14ac:dyDescent="0.25">
      <c r="A1089" t="s">
        <v>1165</v>
      </c>
      <c r="B1089">
        <v>40</v>
      </c>
      <c r="C1089" t="s">
        <v>58</v>
      </c>
      <c r="D1089" t="s">
        <v>79</v>
      </c>
      <c r="E1089" t="s">
        <v>33</v>
      </c>
      <c r="F1089" t="s">
        <v>33</v>
      </c>
      <c r="G1089" t="s">
        <v>33</v>
      </c>
      <c r="H1089" t="s">
        <v>33</v>
      </c>
      <c r="I1089" t="s">
        <v>33</v>
      </c>
      <c r="J1089" t="s">
        <v>33</v>
      </c>
      <c r="K1089" t="s">
        <v>33</v>
      </c>
      <c r="L1089" t="s">
        <v>42</v>
      </c>
      <c r="M1089" t="s">
        <v>42</v>
      </c>
      <c r="N1089">
        <v>20</v>
      </c>
      <c r="O1089">
        <v>0</v>
      </c>
      <c r="P1089" t="s">
        <v>63</v>
      </c>
      <c r="Q1089">
        <v>0</v>
      </c>
      <c r="R1089">
        <v>0</v>
      </c>
      <c r="S1089">
        <v>0</v>
      </c>
      <c r="T1089" t="s">
        <v>44</v>
      </c>
      <c r="U1089" t="s">
        <v>34</v>
      </c>
      <c r="V1089" t="s">
        <v>33</v>
      </c>
      <c r="W1089" t="s">
        <v>33</v>
      </c>
      <c r="X1089" t="s">
        <v>33</v>
      </c>
      <c r="Y1089" t="s">
        <v>34</v>
      </c>
      <c r="Z1089" t="s">
        <v>33</v>
      </c>
      <c r="AA1089" t="s">
        <v>33</v>
      </c>
      <c r="AB1089" t="s">
        <v>48</v>
      </c>
      <c r="AC1089">
        <v>0</v>
      </c>
      <c r="AD1089">
        <v>0</v>
      </c>
      <c r="AE1089" t="s">
        <v>39</v>
      </c>
      <c r="AF1089" t="str">
        <f>_xlfn.XLOOKUP(DermAI_Data[[#This Row],[diagnostic]],Diagnosis_lookup!$A$2:$A$7,Diagnosis_lookup!$B$2:$B$7,"Not Found")</f>
        <v>Actinic keratosis</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7CAD1-4FA1-4FC0-95B0-A8D1AA50524E}">
  <dimension ref="A1"/>
  <sheetViews>
    <sheetView workbookViewId="0"/>
  </sheetViews>
  <sheetFormatPr defaultRowHeight="15"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1BC49-A28B-48F5-8A6A-F7B1686F3A57}">
  <dimension ref="A1:C14"/>
  <sheetViews>
    <sheetView workbookViewId="0"/>
  </sheetViews>
  <sheetFormatPr defaultRowHeight="15" x14ac:dyDescent="0.25"/>
  <cols>
    <col min="1" max="1" width="23" customWidth="1"/>
    <col min="2" max="2" width="19.140625" customWidth="1"/>
    <col min="3" max="3" width="22.28515625" customWidth="1"/>
  </cols>
  <sheetData>
    <row r="1" spans="1:3" x14ac:dyDescent="0.25">
      <c r="A1" t="s">
        <v>1167</v>
      </c>
      <c r="B1" t="s">
        <v>1168</v>
      </c>
      <c r="C1" t="s">
        <v>1169</v>
      </c>
    </row>
    <row r="2" spans="1:3" x14ac:dyDescent="0.25">
      <c r="A2" t="s">
        <v>1170</v>
      </c>
      <c r="B2" t="s">
        <v>1166</v>
      </c>
      <c r="C2">
        <f>ROWS(DermAI_Data[patient_id])</f>
        <v>1088</v>
      </c>
    </row>
    <row r="3" spans="1:3" x14ac:dyDescent="0.25">
      <c r="A3" t="s">
        <v>1172</v>
      </c>
      <c r="B3" t="s">
        <v>1171</v>
      </c>
      <c r="C3">
        <f>COUNTIF(DermAI_Data[cancerous_flag],1)</f>
        <v>346</v>
      </c>
    </row>
    <row r="4" spans="1:3" x14ac:dyDescent="0.25">
      <c r="A4" t="s">
        <v>1174</v>
      </c>
      <c r="B4" t="s">
        <v>1173</v>
      </c>
      <c r="C4">
        <f>COUNTIF(DermAI_Data[cancerous_flag],0)</f>
        <v>742</v>
      </c>
    </row>
    <row r="5" spans="1:3" x14ac:dyDescent="0.25">
      <c r="A5" t="s">
        <v>1175</v>
      </c>
      <c r="B5" t="s">
        <v>1176</v>
      </c>
      <c r="C5" s="1">
        <f>IFERROR(C3/C2,0)</f>
        <v>0.31801470588235292</v>
      </c>
    </row>
    <row r="8" spans="1:3" x14ac:dyDescent="0.25">
      <c r="A8" t="s">
        <v>1184</v>
      </c>
      <c r="C8">
        <f>ROWS(DermAI_Data[patient_id])-ROWS(_xlfn.UNIQUE(DermAI_Data[patient_id]))</f>
        <v>0</v>
      </c>
    </row>
    <row r="9" spans="1:3" x14ac:dyDescent="0.25">
      <c r="A9" t="s">
        <v>1185</v>
      </c>
      <c r="C9">
        <f>COUNTBLANK(DermAI_Data[diagnostic])</f>
        <v>0</v>
      </c>
    </row>
    <row r="10" spans="1:3" x14ac:dyDescent="0.25">
      <c r="A10" t="s">
        <v>1186</v>
      </c>
      <c r="C10">
        <f>ROWS(DermAI_Data[cancerous_flag])-COUNTIF(DermAI_Data[cancerous_flag],0)-COUNTIF(DermAI_Data[cancerous_flag],1)</f>
        <v>0</v>
      </c>
    </row>
    <row r="11" spans="1:3" x14ac:dyDescent="0.25">
      <c r="A11" t="s">
        <v>1187</v>
      </c>
      <c r="C11">
        <f>C2-SUM(C3:C4)</f>
        <v>0</v>
      </c>
    </row>
    <row r="14" spans="1:3" x14ac:dyDescent="0.25">
      <c r="A14">
        <f>COUNTIF(DermAI_Data[Diagnosis_Description],"Not  Found")</f>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87B07-71D5-45F8-94CA-0D404951B89A}">
  <dimension ref="A1:E4"/>
  <sheetViews>
    <sheetView workbookViewId="0"/>
  </sheetViews>
  <sheetFormatPr defaultRowHeight="15" x14ac:dyDescent="0.25"/>
  <cols>
    <col min="2" max="2" width="18.7109375" customWidth="1"/>
    <col min="4" max="4" width="20.85546875" customWidth="1"/>
    <col min="5" max="5" width="21" customWidth="1"/>
  </cols>
  <sheetData>
    <row r="1" spans="1:5" x14ac:dyDescent="0.25">
      <c r="A1" t="s">
        <v>1177</v>
      </c>
      <c r="B1" t="s">
        <v>1171</v>
      </c>
      <c r="D1" t="s">
        <v>1181</v>
      </c>
      <c r="E1" t="s">
        <v>1182</v>
      </c>
    </row>
    <row r="2" spans="1:5" x14ac:dyDescent="0.25">
      <c r="A2" t="s">
        <v>1178</v>
      </c>
      <c r="B2">
        <f>COUNTIFS(DermAI_Data[gender],A2, DermAI_Data[cancerous_flag],1)</f>
        <v>189</v>
      </c>
      <c r="D2" t="s">
        <v>56</v>
      </c>
      <c r="E2" s="2">
        <f>AVERAGEIF(DermAI_Data[cancerous_flag],1,DermAI_Data[mean_diameter])</f>
        <v>10.251445086705202</v>
      </c>
    </row>
    <row r="3" spans="1:5" x14ac:dyDescent="0.25">
      <c r="A3" t="s">
        <v>1179</v>
      </c>
      <c r="B3">
        <f>COUNTIFS(DermAI_Data[gender],A3, DermAI_Data[cancerous_flag],1)</f>
        <v>157</v>
      </c>
      <c r="D3" t="s">
        <v>1183</v>
      </c>
      <c r="E3" s="3">
        <f>AVERAGEIF(DermAI_Data[cancerous_flag],0,DermAI_Data[mean_diameter])</f>
        <v>1.9049865229110512</v>
      </c>
    </row>
    <row r="4" spans="1:5" x14ac:dyDescent="0.25">
      <c r="A4" t="s">
        <v>1180</v>
      </c>
      <c r="B4">
        <f>SUM(B2:B3)</f>
        <v>346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20925-F220-4BA0-8F9D-E59B0ECC500C}">
  <dimension ref="A1:F7"/>
  <sheetViews>
    <sheetView workbookViewId="0"/>
  </sheetViews>
  <sheetFormatPr defaultRowHeight="15" x14ac:dyDescent="0.25"/>
  <cols>
    <col min="1" max="1" width="19" customWidth="1"/>
    <col min="2" max="2" width="25.140625" customWidth="1"/>
    <col min="4" max="4" width="18.28515625" customWidth="1"/>
    <col min="5" max="5" width="23.42578125" customWidth="1"/>
  </cols>
  <sheetData>
    <row r="1" spans="1:6" x14ac:dyDescent="0.25">
      <c r="A1" t="s">
        <v>1188</v>
      </c>
      <c r="B1" t="s">
        <v>1189</v>
      </c>
      <c r="D1" t="s">
        <v>1188</v>
      </c>
      <c r="E1" t="s">
        <v>1189</v>
      </c>
    </row>
    <row r="2" spans="1:6" x14ac:dyDescent="0.25">
      <c r="A2" t="s">
        <v>48</v>
      </c>
      <c r="B2" t="s">
        <v>1190</v>
      </c>
      <c r="D2" t="s">
        <v>55</v>
      </c>
      <c r="E2" t="str">
        <f>_xlfn.XLOOKUP(D2,$A$2:$A$7,$B$2:$B$7,"Not Found")</f>
        <v>Basal cell carcinoma</v>
      </c>
      <c r="F2" t="e">
        <f>VLOOKUP(D2,B7,2,FALSE)</f>
        <v>#N/A</v>
      </c>
    </row>
    <row r="3" spans="1:6" x14ac:dyDescent="0.25">
      <c r="A3" t="s">
        <v>55</v>
      </c>
      <c r="B3" t="s">
        <v>1191</v>
      </c>
    </row>
    <row r="4" spans="1:6" x14ac:dyDescent="0.25">
      <c r="A4" t="s">
        <v>38</v>
      </c>
      <c r="B4" t="s">
        <v>1192</v>
      </c>
    </row>
    <row r="5" spans="1:6" x14ac:dyDescent="0.25">
      <c r="A5" t="s">
        <v>45</v>
      </c>
      <c r="B5" t="s">
        <v>1193</v>
      </c>
    </row>
    <row r="6" spans="1:6" x14ac:dyDescent="0.25">
      <c r="A6" t="s">
        <v>224</v>
      </c>
      <c r="B6" t="s">
        <v>1194</v>
      </c>
    </row>
    <row r="7" spans="1:6" x14ac:dyDescent="0.25">
      <c r="A7" t="s">
        <v>106</v>
      </c>
      <c r="B7" t="s">
        <v>1195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EC4723-30D7-499C-B75D-3D7A7AA49E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Clinical_analysis</vt:lpstr>
      <vt:lpstr>Executive_overview</vt:lpstr>
      <vt:lpstr>Detail1</vt:lpstr>
      <vt:lpstr>pivot_analysis</vt:lpstr>
      <vt:lpstr>Sheet14</vt:lpstr>
      <vt:lpstr>Sheet15</vt:lpstr>
      <vt:lpstr>Sheet16</vt:lpstr>
      <vt:lpstr>Sheet12</vt:lpstr>
      <vt:lpstr>Sheet11</vt:lpstr>
      <vt:lpstr>Sheet7</vt:lpstr>
      <vt:lpstr>Sheet8</vt:lpstr>
      <vt:lpstr>Sheet9</vt:lpstr>
      <vt:lpstr>Sheet10</vt:lpstr>
      <vt:lpstr>Sheet6</vt:lpstr>
      <vt:lpstr>Sheet17</vt:lpstr>
      <vt:lpstr>Sheet13</vt:lpstr>
      <vt:lpstr>Sheet3</vt:lpstr>
      <vt:lpstr>Sheet2</vt:lpstr>
      <vt:lpstr>Sheet5</vt:lpstr>
      <vt:lpstr>Sheet18</vt:lpstr>
      <vt:lpstr>DermAI_Data</vt:lpstr>
      <vt:lpstr>Sheet1</vt:lpstr>
      <vt:lpstr>Data_Validation</vt:lpstr>
      <vt:lpstr>Formula_Analysis</vt:lpstr>
      <vt:lpstr>Diagnosis_lookup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ransom chukwu</dc:creator>
  <cp:lastModifiedBy>ransom chukwu</cp:lastModifiedBy>
  <dcterms:created xsi:type="dcterms:W3CDTF">2026-10-15T17:03:15Z</dcterms:created>
  <dcterms:modified xsi:type="dcterms:W3CDTF">2026-10-22T18:32:20Z</dcterms:modified>
</cp:coreProperties>
</file>