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05" windowWidth="9675" windowHeight="370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J33" i="1" l="1"/>
  <c r="K33" i="1" s="1"/>
  <c r="I33" i="1"/>
  <c r="H33" i="1"/>
  <c r="J32" i="1"/>
  <c r="K32" i="1" s="1"/>
  <c r="I32" i="1"/>
  <c r="H32" i="1"/>
  <c r="J31" i="1"/>
  <c r="K31" i="1" s="1"/>
  <c r="I31" i="1"/>
  <c r="H31" i="1"/>
  <c r="J30" i="1"/>
  <c r="K30" i="1" s="1"/>
  <c r="I30" i="1"/>
  <c r="H30" i="1"/>
  <c r="J29" i="1"/>
  <c r="K29" i="1" s="1"/>
  <c r="I29" i="1"/>
  <c r="H29" i="1"/>
  <c r="J28" i="1"/>
  <c r="K28" i="1" s="1"/>
  <c r="I28" i="1"/>
  <c r="H28" i="1"/>
  <c r="J5" i="1" l="1"/>
  <c r="K5" i="1" s="1"/>
  <c r="J6" i="1"/>
  <c r="K6" i="1" s="1"/>
  <c r="J7" i="1"/>
  <c r="K7" i="1" s="1"/>
  <c r="J8" i="1"/>
  <c r="K8" i="1" s="1"/>
  <c r="J9" i="1"/>
  <c r="K9" i="1" s="1"/>
  <c r="J12" i="1"/>
  <c r="K12" i="1" s="1"/>
  <c r="J13" i="1"/>
  <c r="J14" i="1"/>
  <c r="K14" i="1" s="1"/>
  <c r="J15" i="1"/>
  <c r="J16" i="1"/>
  <c r="K16" i="1" s="1"/>
  <c r="J17" i="1"/>
  <c r="K17" i="1" s="1"/>
  <c r="J20" i="1"/>
  <c r="K20" i="1" s="1"/>
  <c r="J21" i="1"/>
  <c r="K21" i="1" s="1"/>
  <c r="J22" i="1"/>
  <c r="K22" i="1" s="1"/>
  <c r="J23" i="1"/>
  <c r="K23" i="1" s="1"/>
  <c r="J24" i="1"/>
  <c r="K24" i="1" s="1"/>
  <c r="J25" i="1"/>
  <c r="K25" i="1" s="1"/>
  <c r="J4" i="1"/>
  <c r="K4" i="1" s="1"/>
  <c r="I5" i="1"/>
  <c r="I6" i="1"/>
  <c r="I7" i="1"/>
  <c r="I8" i="1"/>
  <c r="I9" i="1"/>
  <c r="I12" i="1"/>
  <c r="I13" i="1"/>
  <c r="I14" i="1"/>
  <c r="I15" i="1"/>
  <c r="I16" i="1"/>
  <c r="I17" i="1"/>
  <c r="I20" i="1"/>
  <c r="I21" i="1"/>
  <c r="I22" i="1"/>
  <c r="I23" i="1"/>
  <c r="I24" i="1"/>
  <c r="I25" i="1"/>
  <c r="I4" i="1"/>
  <c r="K15" i="1"/>
  <c r="K13" i="1"/>
  <c r="H4" i="1"/>
  <c r="H5" i="1"/>
  <c r="H6" i="1"/>
  <c r="H7" i="1"/>
  <c r="H8" i="1"/>
  <c r="H9" i="1"/>
  <c r="H12" i="1"/>
  <c r="H13" i="1"/>
  <c r="H14" i="1"/>
  <c r="H15" i="1"/>
  <c r="H16" i="1"/>
  <c r="H17" i="1"/>
  <c r="H20" i="1"/>
  <c r="H21" i="1"/>
  <c r="H22" i="1"/>
  <c r="H23" i="1"/>
  <c r="H24" i="1"/>
  <c r="H25" i="1"/>
</calcChain>
</file>

<file path=xl/sharedStrings.xml><?xml version="1.0" encoding="utf-8"?>
<sst xmlns="http://schemas.openxmlformats.org/spreadsheetml/2006/main" count="68" uniqueCount="30">
  <si>
    <t>heavy_random</t>
  </si>
  <si>
    <t>mode</t>
  </si>
  <si>
    <t>average_speed m/s</t>
  </si>
  <si>
    <t>congestion /100s</t>
  </si>
  <si>
    <t>changing /100s</t>
  </si>
  <si>
    <t>pass /100s</t>
  </si>
  <si>
    <t>waiting /100s</t>
  </si>
  <si>
    <t>heavy_right</t>
  </si>
  <si>
    <t>mid_random</t>
  </si>
  <si>
    <t>mid_right</t>
  </si>
  <si>
    <t>light_random</t>
  </si>
  <si>
    <t>light_right</t>
  </si>
  <si>
    <t>限速70mph(30m/s)</t>
  </si>
  <si>
    <t>限速60mph(25m/s)</t>
  </si>
  <si>
    <t>限速80mph(36m/s)</t>
  </si>
  <si>
    <t>随着限速降低，道路的堵塞程度越发严重，在每种情况下，靠右行驶规则能一定程度缓解该路段的交通拥堵。但并不证明它对提高车流量有实际作用。</t>
  </si>
  <si>
    <t>限速降低后，车辆的换道程度并没有显著提高。而靠右行驶的规则对换道影响很大。经过对模型的实时观察，在无规则模型中的换道次数较少是由于两条道路都产生堵塞而后续车辆无法换道。</t>
  </si>
  <si>
    <t>pass percentage</t>
  </si>
  <si>
    <t>限速对于通过车辆的比率有一定的影响。靠右行驶能够改善在高负载交通条件下的通过比率，但在中度负载条件下，这个规则没有作用或有相反作用。在低负载条件下，由于没有堵车的产生，这个规则对通过率的作用不明显</t>
  </si>
  <si>
    <t>congestion /1000s</t>
  </si>
  <si>
    <t>changing /1000s</t>
  </si>
  <si>
    <t>pass /1000s</t>
  </si>
  <si>
    <t>waiting /1000s</t>
  </si>
  <si>
    <t>average density (vehicles/meter)</t>
  </si>
  <si>
    <t>car generating rate (vehicle/s)</t>
  </si>
  <si>
    <t>average volume of flow in(vehicles/s)</t>
  </si>
  <si>
    <t>average volume of flow out(vehicles/s)</t>
  </si>
  <si>
    <t>实际测得的进入车流量应该与产生车流量相同。</t>
  </si>
  <si>
    <t>speed at maximum flow</t>
  </si>
  <si>
    <t>限速80mph(36m/s)三条路</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</si>
</sst>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2" borderId="0" xfId="0" applyFill="1"/>
    <xf numFmtId="0" fontId="0" fillId="0" borderId="0" xfId="0" applyAlignment="1">
      <alignment wrapText="1"/>
    </xf>
    <xf numFmtId="10" fontId="0" fillId="0" borderId="0" xfId="0" applyNumberFormat="1"/>
    <xf numFmtId="0" fontId="0" fillId="0" borderId="0" xfId="0" applyAlignment="1">
      <alignment horizontal="center" vertical="center" wrapText="1"/>
    </xf>
    <xf numFmtId="0" fontId="0" fillId="0" borderId="0" xfId="0" applyAlignment="1">
      <alignment vertical="center" wrapText="1"/>
    </xf>
    <xf numFmtId="0" fontId="0" fillId="3" borderId="0" xfId="0" applyFill="1"/>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tabSelected="1" topLeftCell="A13" workbookViewId="0">
      <selection activeCell="C30" sqref="C30"/>
    </sheetView>
  </sheetViews>
  <sheetFormatPr defaultRowHeight="15" x14ac:dyDescent="0.25"/>
  <cols>
    <col min="1" max="1" width="24" customWidth="1"/>
    <col min="2" max="2" width="17.85546875" customWidth="1"/>
    <col min="3" max="3" width="15.140625" customWidth="1"/>
    <col min="4" max="4" width="11" customWidth="1"/>
    <col min="5" max="5" width="12.5703125" customWidth="1"/>
    <col min="6" max="6" width="11.28515625" customWidth="1"/>
    <col min="7" max="7" width="6.140625" customWidth="1"/>
    <col min="8" max="8" width="21.42578125" customWidth="1"/>
    <col min="9" max="9" width="19.85546875" customWidth="1"/>
    <col min="10" max="10" width="24.42578125" customWidth="1"/>
    <col min="11" max="11" width="20.28515625" customWidth="1"/>
    <col min="12" max="12" width="20.85546875" customWidth="1"/>
    <col min="13" max="13" width="16.42578125" customWidth="1"/>
  </cols>
  <sheetData>
    <row r="1" spans="1:13" s="2" customFormat="1" ht="45" x14ac:dyDescent="0.25">
      <c r="A1" s="4" t="s">
        <v>1</v>
      </c>
      <c r="B1" s="4" t="s">
        <v>24</v>
      </c>
      <c r="C1" s="4" t="s">
        <v>2</v>
      </c>
      <c r="D1" s="4" t="s">
        <v>3</v>
      </c>
      <c r="E1" s="4" t="s">
        <v>4</v>
      </c>
      <c r="F1" s="4" t="s">
        <v>5</v>
      </c>
      <c r="G1" s="4" t="s">
        <v>6</v>
      </c>
      <c r="H1" s="4" t="s">
        <v>17</v>
      </c>
      <c r="I1" s="4" t="s">
        <v>26</v>
      </c>
      <c r="J1" s="4" t="s">
        <v>25</v>
      </c>
      <c r="K1" s="4" t="s">
        <v>23</v>
      </c>
      <c r="M1" s="2" t="s">
        <v>28</v>
      </c>
    </row>
    <row r="2" spans="1:13" x14ac:dyDescent="0.25">
      <c r="A2" t="s">
        <v>14</v>
      </c>
      <c r="H2" s="3"/>
    </row>
    <row r="3" spans="1:13" x14ac:dyDescent="0.25">
      <c r="A3" t="s">
        <v>1</v>
      </c>
      <c r="C3" t="s">
        <v>2</v>
      </c>
      <c r="D3" t="s">
        <v>19</v>
      </c>
      <c r="E3" t="s">
        <v>20</v>
      </c>
      <c r="F3" t="s">
        <v>21</v>
      </c>
      <c r="G3" t="s">
        <v>22</v>
      </c>
      <c r="H3" s="3"/>
    </row>
    <row r="4" spans="1:13" x14ac:dyDescent="0.25">
      <c r="A4" t="s">
        <v>0</v>
      </c>
      <c r="B4">
        <v>0.5</v>
      </c>
      <c r="C4">
        <v>0.33468197063335797</v>
      </c>
      <c r="D4">
        <v>1140</v>
      </c>
      <c r="E4">
        <v>8</v>
      </c>
      <c r="F4" s="6">
        <v>383</v>
      </c>
      <c r="G4">
        <v>151</v>
      </c>
      <c r="H4" s="3">
        <f>F12/(G12+F12)</f>
        <v>0.73828125</v>
      </c>
      <c r="I4">
        <f>(F12)/1000</f>
        <v>0.378</v>
      </c>
      <c r="J4">
        <f>(F12+G12)/1000</f>
        <v>0.51200000000000001</v>
      </c>
      <c r="K4">
        <f>J4/C12</f>
        <v>1.3479812124373773</v>
      </c>
    </row>
    <row r="5" spans="1:13" x14ac:dyDescent="0.25">
      <c r="A5" t="s">
        <v>7</v>
      </c>
      <c r="B5">
        <v>0.5</v>
      </c>
      <c r="C5">
        <v>0.44229695091711102</v>
      </c>
      <c r="D5">
        <v>4898</v>
      </c>
      <c r="E5">
        <v>3823</v>
      </c>
      <c r="F5" s="6">
        <v>354</v>
      </c>
      <c r="G5">
        <v>84</v>
      </c>
      <c r="H5" s="3">
        <f>F13/(G13+F13)</f>
        <v>0.69703389830508478</v>
      </c>
      <c r="I5">
        <f>(F13)/1000</f>
        <v>0.32900000000000001</v>
      </c>
      <c r="J5">
        <f>(F13+G13)/1000</f>
        <v>0.47199999999999998</v>
      </c>
      <c r="K5">
        <f>J5/C13</f>
        <v>1.4231251044443574</v>
      </c>
    </row>
    <row r="6" spans="1:13" x14ac:dyDescent="0.25">
      <c r="A6" t="s">
        <v>8</v>
      </c>
      <c r="B6">
        <v>0.3</v>
      </c>
      <c r="C6">
        <v>1.17889046839208</v>
      </c>
      <c r="D6">
        <v>798</v>
      </c>
      <c r="E6">
        <v>115</v>
      </c>
      <c r="F6" s="6">
        <v>322</v>
      </c>
      <c r="G6">
        <v>0</v>
      </c>
      <c r="H6" s="3">
        <f>F14/(G14+F14)</f>
        <v>1</v>
      </c>
      <c r="I6">
        <f>(F14)/1000</f>
        <v>0.28799999999999998</v>
      </c>
      <c r="J6">
        <f>(F14+G14)/1000</f>
        <v>0.28799999999999998</v>
      </c>
      <c r="K6">
        <f>J6/C14</f>
        <v>0.25814474343189209</v>
      </c>
    </row>
    <row r="7" spans="1:13" x14ac:dyDescent="0.25">
      <c r="A7" t="s">
        <v>9</v>
      </c>
      <c r="B7">
        <v>0.3</v>
      </c>
      <c r="C7">
        <v>1.7387376134127901</v>
      </c>
      <c r="D7">
        <v>713</v>
      </c>
      <c r="E7">
        <v>1630</v>
      </c>
      <c r="F7" s="6">
        <v>273</v>
      </c>
      <c r="G7">
        <v>0</v>
      </c>
      <c r="H7" s="3">
        <f>F15/(G15+F15)</f>
        <v>1</v>
      </c>
      <c r="I7">
        <f>(F15)/1000</f>
        <v>0.29599999999999999</v>
      </c>
      <c r="J7">
        <f>(F15+G15)/1000</f>
        <v>0.29599999999999999</v>
      </c>
      <c r="K7">
        <f>J7/C15</f>
        <v>0.16510254739001221</v>
      </c>
    </row>
    <row r="8" spans="1:13" x14ac:dyDescent="0.25">
      <c r="A8" t="s">
        <v>10</v>
      </c>
      <c r="B8">
        <v>0.1</v>
      </c>
      <c r="D8">
        <v>11</v>
      </c>
      <c r="E8">
        <v>25</v>
      </c>
      <c r="F8">
        <v>87</v>
      </c>
      <c r="G8">
        <v>0</v>
      </c>
      <c r="H8" s="3">
        <f>F16/(G16+F16)</f>
        <v>1</v>
      </c>
      <c r="I8">
        <f>(F16)/1000</f>
        <v>0.106</v>
      </c>
      <c r="J8">
        <f>(F16+G16)/1000</f>
        <v>0.106</v>
      </c>
      <c r="K8" t="e">
        <f>J8/#REF!</f>
        <v>#REF!</v>
      </c>
    </row>
    <row r="9" spans="1:13" x14ac:dyDescent="0.25">
      <c r="A9" t="s">
        <v>11</v>
      </c>
      <c r="B9">
        <v>0.1</v>
      </c>
      <c r="D9">
        <v>0</v>
      </c>
      <c r="E9">
        <v>119</v>
      </c>
      <c r="F9">
        <v>106</v>
      </c>
      <c r="G9">
        <v>0</v>
      </c>
      <c r="H9" s="3">
        <f>F17/(G17+F17)</f>
        <v>1</v>
      </c>
      <c r="I9">
        <f>(F17)/1000</f>
        <v>9.8000000000000004E-2</v>
      </c>
      <c r="J9">
        <f>(F17+G17)/1000</f>
        <v>9.8000000000000004E-2</v>
      </c>
      <c r="K9">
        <f>J9/C17</f>
        <v>6.0357413743701994E-2</v>
      </c>
    </row>
    <row r="10" spans="1:13" x14ac:dyDescent="0.25">
      <c r="A10" t="s">
        <v>12</v>
      </c>
      <c r="H10" s="3"/>
    </row>
    <row r="11" spans="1:13" x14ac:dyDescent="0.25">
      <c r="A11" t="s">
        <v>1</v>
      </c>
      <c r="C11" t="s">
        <v>2</v>
      </c>
      <c r="D11" t="s">
        <v>19</v>
      </c>
      <c r="E11" t="s">
        <v>20</v>
      </c>
      <c r="F11" t="s">
        <v>21</v>
      </c>
      <c r="G11" t="s">
        <v>22</v>
      </c>
      <c r="H11" s="3"/>
    </row>
    <row r="12" spans="1:13" x14ac:dyDescent="0.25">
      <c r="A12" t="s">
        <v>0</v>
      </c>
      <c r="B12">
        <v>0.5</v>
      </c>
      <c r="C12">
        <v>0.37982725224650399</v>
      </c>
      <c r="D12">
        <v>1455</v>
      </c>
      <c r="E12">
        <v>20</v>
      </c>
      <c r="F12" s="6">
        <v>378</v>
      </c>
      <c r="G12" s="6">
        <v>134</v>
      </c>
      <c r="H12" s="3">
        <f>F20/(G20+F20)</f>
        <v>0.73662551440329216</v>
      </c>
      <c r="I12">
        <f>(F20)/1000</f>
        <v>0.35799999999999998</v>
      </c>
      <c r="J12">
        <f>(F20+G20)/1000</f>
        <v>0.48599999999999999</v>
      </c>
      <c r="K12">
        <f>J12/C20</f>
        <v>1.5932749895907168</v>
      </c>
    </row>
    <row r="13" spans="1:13" x14ac:dyDescent="0.25">
      <c r="A13" t="s">
        <v>7</v>
      </c>
      <c r="B13">
        <v>0.5</v>
      </c>
      <c r="C13">
        <v>0.33166444645376902</v>
      </c>
      <c r="D13">
        <v>5041</v>
      </c>
      <c r="E13">
        <v>3389</v>
      </c>
      <c r="F13" s="6">
        <v>329</v>
      </c>
      <c r="G13" s="6">
        <v>143</v>
      </c>
      <c r="H13" s="3">
        <f>F21/(G21+F21)</f>
        <v>0.76470588235294112</v>
      </c>
      <c r="I13">
        <f>(F21)/1000</f>
        <v>0.33800000000000002</v>
      </c>
      <c r="J13">
        <f>(F21+G21)/1000</f>
        <v>0.442</v>
      </c>
      <c r="K13">
        <f>J13/C21</f>
        <v>1.0050934141170391</v>
      </c>
    </row>
    <row r="14" spans="1:13" x14ac:dyDescent="0.25">
      <c r="A14" t="s">
        <v>8</v>
      </c>
      <c r="B14">
        <v>0.3</v>
      </c>
      <c r="C14">
        <v>1.11565316485317</v>
      </c>
      <c r="D14">
        <v>832</v>
      </c>
      <c r="E14">
        <v>145</v>
      </c>
      <c r="F14" s="1">
        <v>288</v>
      </c>
      <c r="G14" s="1">
        <v>0</v>
      </c>
      <c r="H14" s="3">
        <f>F22/(G22+F22)</f>
        <v>1</v>
      </c>
      <c r="I14">
        <f>(F22)/1000</f>
        <v>0.308</v>
      </c>
      <c r="J14">
        <f>(F22+G22)/1000</f>
        <v>0.308</v>
      </c>
      <c r="K14">
        <f>J14/C22</f>
        <v>0.36796651351869475</v>
      </c>
    </row>
    <row r="15" spans="1:13" x14ac:dyDescent="0.25">
      <c r="A15" t="s">
        <v>9</v>
      </c>
      <c r="B15">
        <v>0.3</v>
      </c>
      <c r="C15">
        <v>1.79282515430108</v>
      </c>
      <c r="D15">
        <v>582</v>
      </c>
      <c r="E15">
        <v>1882</v>
      </c>
      <c r="F15" s="1">
        <v>296</v>
      </c>
      <c r="G15" s="1">
        <v>0</v>
      </c>
      <c r="H15" s="3">
        <f>F23/(G23+F23)</f>
        <v>1</v>
      </c>
      <c r="I15">
        <f>(F23)/1000</f>
        <v>0.27700000000000002</v>
      </c>
      <c r="J15">
        <f>(F23+G23)/1000</f>
        <v>0.27700000000000002</v>
      </c>
      <c r="K15">
        <f>J15/C23</f>
        <v>0.21911318043728045</v>
      </c>
    </row>
    <row r="16" spans="1:13" x14ac:dyDescent="0.25">
      <c r="A16" t="s">
        <v>10</v>
      </c>
      <c r="B16">
        <v>0.1</v>
      </c>
      <c r="C16">
        <v>1.2189210237389501</v>
      </c>
      <c r="D16">
        <v>15</v>
      </c>
      <c r="E16">
        <v>45</v>
      </c>
      <c r="F16" s="6">
        <v>106</v>
      </c>
      <c r="G16">
        <v>0</v>
      </c>
      <c r="H16" s="3">
        <f>F24/(G24+F24)</f>
        <v>1</v>
      </c>
      <c r="I16">
        <f>(F24)/1000</f>
        <v>8.6999999999999994E-2</v>
      </c>
      <c r="J16">
        <f>(F24+G24)/1000</f>
        <v>8.6999999999999994E-2</v>
      </c>
      <c r="K16">
        <f>J16/C16</f>
        <v>7.1374599589015153E-2</v>
      </c>
    </row>
    <row r="17" spans="1:11" x14ac:dyDescent="0.25">
      <c r="A17" t="s">
        <v>11</v>
      </c>
      <c r="B17">
        <v>0.1</v>
      </c>
      <c r="C17">
        <v>1.6236613519615199</v>
      </c>
      <c r="D17">
        <v>3</v>
      </c>
      <c r="E17">
        <v>139</v>
      </c>
      <c r="F17" s="6">
        <v>98</v>
      </c>
      <c r="G17">
        <v>0</v>
      </c>
      <c r="H17" s="3">
        <f>F25/(G25+F25)</f>
        <v>1</v>
      </c>
      <c r="I17">
        <f>(F25)/1000</f>
        <v>0.08</v>
      </c>
      <c r="J17">
        <f>(F25+G25)/1000</f>
        <v>0.08</v>
      </c>
      <c r="K17">
        <f>J17/C25</f>
        <v>4.9904007097991213E-2</v>
      </c>
    </row>
    <row r="18" spans="1:11" x14ac:dyDescent="0.25">
      <c r="A18" t="s">
        <v>13</v>
      </c>
      <c r="H18" s="3"/>
    </row>
    <row r="19" spans="1:11" x14ac:dyDescent="0.25">
      <c r="A19" t="s">
        <v>1</v>
      </c>
      <c r="C19" t="s">
        <v>2</v>
      </c>
      <c r="D19" t="s">
        <v>19</v>
      </c>
      <c r="E19" t="s">
        <v>20</v>
      </c>
      <c r="F19" t="s">
        <v>21</v>
      </c>
      <c r="G19" t="s">
        <v>22</v>
      </c>
      <c r="H19" s="3"/>
    </row>
    <row r="20" spans="1:11" x14ac:dyDescent="0.25">
      <c r="A20" t="s">
        <v>0</v>
      </c>
      <c r="B20">
        <v>0.5</v>
      </c>
      <c r="C20">
        <v>0.30503208998770798</v>
      </c>
      <c r="D20">
        <v>2304</v>
      </c>
      <c r="E20">
        <v>27</v>
      </c>
      <c r="F20" s="6">
        <v>358</v>
      </c>
      <c r="G20">
        <v>128</v>
      </c>
      <c r="H20" s="3" t="e">
        <f>#REF!/(#REF!+#REF!)</f>
        <v>#REF!</v>
      </c>
      <c r="I20" t="e">
        <f>(#REF!)/1000</f>
        <v>#REF!</v>
      </c>
      <c r="J20" t="e">
        <f>(#REF!+#REF!)/1000</f>
        <v>#REF!</v>
      </c>
      <c r="K20" t="e">
        <f>J20/#REF!</f>
        <v>#REF!</v>
      </c>
    </row>
    <row r="21" spans="1:11" x14ac:dyDescent="0.25">
      <c r="A21" t="s">
        <v>7</v>
      </c>
      <c r="B21">
        <v>0.5</v>
      </c>
      <c r="C21">
        <v>0.43976011959872502</v>
      </c>
      <c r="D21">
        <v>5017</v>
      </c>
      <c r="E21">
        <v>3892</v>
      </c>
      <c r="F21" s="6">
        <v>338</v>
      </c>
      <c r="G21">
        <v>104</v>
      </c>
      <c r="H21" s="3" t="e">
        <f>#REF!/(#REF!+#REF!)</f>
        <v>#REF!</v>
      </c>
      <c r="I21" t="e">
        <f>(#REF!)/1000</f>
        <v>#REF!</v>
      </c>
      <c r="J21" t="e">
        <f>(#REF!+#REF!)/1000</f>
        <v>#REF!</v>
      </c>
      <c r="K21" t="e">
        <f>J21/#REF!</f>
        <v>#REF!</v>
      </c>
    </row>
    <row r="22" spans="1:11" x14ac:dyDescent="0.25">
      <c r="A22" t="s">
        <v>8</v>
      </c>
      <c r="B22">
        <v>0.3</v>
      </c>
      <c r="C22">
        <v>0.83703268825942201</v>
      </c>
      <c r="D22">
        <v>1537</v>
      </c>
      <c r="E22">
        <v>123</v>
      </c>
      <c r="F22" s="6">
        <v>308</v>
      </c>
      <c r="G22">
        <v>0</v>
      </c>
      <c r="H22" s="3" t="e">
        <f>#REF!/(#REF!+#REF!)</f>
        <v>#REF!</v>
      </c>
      <c r="I22" t="e">
        <f>(#REF!)/1000</f>
        <v>#REF!</v>
      </c>
      <c r="J22" t="e">
        <f>(#REF!+#REF!)/1000</f>
        <v>#REF!</v>
      </c>
      <c r="K22" t="e">
        <f>J22/#REF!</f>
        <v>#REF!</v>
      </c>
    </row>
    <row r="23" spans="1:11" x14ac:dyDescent="0.25">
      <c r="A23" t="s">
        <v>9</v>
      </c>
      <c r="B23">
        <v>0.3</v>
      </c>
      <c r="C23">
        <v>1.2641868437453001</v>
      </c>
      <c r="D23">
        <v>1098</v>
      </c>
      <c r="E23">
        <v>2059</v>
      </c>
      <c r="F23" s="6">
        <v>277</v>
      </c>
      <c r="G23">
        <v>0</v>
      </c>
      <c r="H23" s="3" t="e">
        <f>#REF!/(#REF!+#REF!)</f>
        <v>#REF!</v>
      </c>
      <c r="I23" t="e">
        <f>(#REF!)/1000</f>
        <v>#REF!</v>
      </c>
      <c r="J23" t="e">
        <f>(#REF!+#REF!)/1000</f>
        <v>#REF!</v>
      </c>
      <c r="K23" t="e">
        <f>J23/#REF!</f>
        <v>#REF!</v>
      </c>
    </row>
    <row r="24" spans="1:11" x14ac:dyDescent="0.25">
      <c r="A24" t="s">
        <v>10</v>
      </c>
      <c r="B24">
        <v>0.1</v>
      </c>
      <c r="C24">
        <v>0.81876264121000097</v>
      </c>
      <c r="D24">
        <v>6</v>
      </c>
      <c r="E24">
        <v>26</v>
      </c>
      <c r="F24" s="6">
        <v>87</v>
      </c>
      <c r="G24">
        <v>0</v>
      </c>
      <c r="H24" s="3" t="e">
        <f>#REF!/(#REF!+#REF!)</f>
        <v>#REF!</v>
      </c>
      <c r="I24" t="e">
        <f>(#REF!)/1000</f>
        <v>#REF!</v>
      </c>
      <c r="J24" t="e">
        <f>(#REF!+#REF!)/1000</f>
        <v>#REF!</v>
      </c>
      <c r="K24" t="e">
        <f>J24/#REF!</f>
        <v>#REF!</v>
      </c>
    </row>
    <row r="25" spans="1:11" x14ac:dyDescent="0.25">
      <c r="A25" t="s">
        <v>11</v>
      </c>
      <c r="B25">
        <v>0.1</v>
      </c>
      <c r="C25">
        <v>1.6030776815759999</v>
      </c>
      <c r="D25">
        <v>1</v>
      </c>
      <c r="E25">
        <v>121</v>
      </c>
      <c r="F25" s="6">
        <v>80</v>
      </c>
      <c r="G25">
        <v>0</v>
      </c>
      <c r="H25" s="3" t="e">
        <f>#REF!/(#REF!+#REF!)</f>
        <v>#REF!</v>
      </c>
      <c r="I25" t="e">
        <f>(#REF!)/1000</f>
        <v>#REF!</v>
      </c>
      <c r="J25" t="e">
        <f>(#REF!+#REF!)/1000</f>
        <v>#REF!</v>
      </c>
      <c r="K25" t="e">
        <f>J25/#REF!</f>
        <v>#REF!</v>
      </c>
    </row>
    <row r="26" spans="1:11" x14ac:dyDescent="0.25">
      <c r="A26" t="s">
        <v>29</v>
      </c>
      <c r="H26" s="3"/>
    </row>
    <row r="27" spans="1:11" x14ac:dyDescent="0.25">
      <c r="A27" t="s">
        <v>1</v>
      </c>
      <c r="C27" t="s">
        <v>2</v>
      </c>
      <c r="D27" t="s">
        <v>19</v>
      </c>
      <c r="E27" t="s">
        <v>20</v>
      </c>
      <c r="F27" t="s">
        <v>21</v>
      </c>
      <c r="G27" t="s">
        <v>22</v>
      </c>
      <c r="H27" s="3"/>
    </row>
    <row r="28" spans="1:11" x14ac:dyDescent="0.25">
      <c r="A28" t="s">
        <v>0</v>
      </c>
      <c r="B28">
        <v>0.5</v>
      </c>
      <c r="C28">
        <v>0.45847171594303099</v>
      </c>
      <c r="D28">
        <v>113</v>
      </c>
      <c r="E28">
        <v>364</v>
      </c>
      <c r="F28" s="6">
        <v>333</v>
      </c>
      <c r="G28">
        <v>0</v>
      </c>
      <c r="H28" s="3">
        <f t="shared" ref="H28:H33" si="0">F28/(G28+F28)</f>
        <v>1</v>
      </c>
      <c r="I28">
        <f>(F28)/1000</f>
        <v>0.33300000000000002</v>
      </c>
      <c r="J28">
        <f>(F28+G28)/1000</f>
        <v>0.33300000000000002</v>
      </c>
      <c r="K28">
        <f t="shared" ref="K28:K33" si="1">J28/C28</f>
        <v>0.72632615801620815</v>
      </c>
    </row>
    <row r="29" spans="1:11" x14ac:dyDescent="0.25">
      <c r="A29" t="s">
        <v>7</v>
      </c>
      <c r="B29">
        <v>0.5</v>
      </c>
      <c r="C29">
        <v>0.59587053106799004</v>
      </c>
      <c r="D29">
        <v>60</v>
      </c>
      <c r="E29">
        <v>1637</v>
      </c>
      <c r="F29" s="6">
        <v>324</v>
      </c>
      <c r="G29">
        <v>0</v>
      </c>
      <c r="H29" s="3">
        <f t="shared" si="0"/>
        <v>1</v>
      </c>
      <c r="I29">
        <f t="shared" ref="I29:I33" si="2">(F29)/1000</f>
        <v>0.32400000000000001</v>
      </c>
      <c r="J29">
        <f t="shared" ref="J29:J33" si="3">(F29+G29)/1000</f>
        <v>0.32400000000000001</v>
      </c>
      <c r="K29">
        <f t="shared" si="1"/>
        <v>0.54374227807387732</v>
      </c>
    </row>
    <row r="30" spans="1:11" x14ac:dyDescent="0.25">
      <c r="A30" t="s">
        <v>8</v>
      </c>
      <c r="B30">
        <v>0.3</v>
      </c>
      <c r="C30">
        <v>0.92081410443118294</v>
      </c>
      <c r="D30">
        <v>21</v>
      </c>
      <c r="E30">
        <v>235</v>
      </c>
      <c r="F30" s="1">
        <v>257</v>
      </c>
      <c r="G30" s="1">
        <v>0</v>
      </c>
      <c r="H30" s="3">
        <f t="shared" si="0"/>
        <v>1</v>
      </c>
      <c r="I30">
        <f t="shared" si="2"/>
        <v>0.25700000000000001</v>
      </c>
      <c r="J30">
        <f t="shared" si="3"/>
        <v>0.25700000000000001</v>
      </c>
      <c r="K30">
        <f t="shared" si="1"/>
        <v>0.27910085082673375</v>
      </c>
    </row>
    <row r="31" spans="1:11" x14ac:dyDescent="0.25">
      <c r="A31" t="s">
        <v>9</v>
      </c>
      <c r="B31">
        <v>0.3</v>
      </c>
      <c r="C31">
        <v>0.758513705307444</v>
      </c>
      <c r="D31">
        <v>19</v>
      </c>
      <c r="E31">
        <v>826</v>
      </c>
      <c r="F31" s="1">
        <v>261</v>
      </c>
      <c r="G31" s="1">
        <v>0</v>
      </c>
      <c r="H31" s="3">
        <f t="shared" si="0"/>
        <v>1</v>
      </c>
      <c r="I31">
        <f t="shared" si="2"/>
        <v>0.26100000000000001</v>
      </c>
      <c r="J31">
        <f t="shared" si="3"/>
        <v>0.26100000000000001</v>
      </c>
      <c r="K31">
        <f t="shared" si="1"/>
        <v>0.34409398033778493</v>
      </c>
    </row>
    <row r="32" spans="1:11" x14ac:dyDescent="0.25">
      <c r="A32" t="s">
        <v>10</v>
      </c>
      <c r="B32">
        <v>0.1</v>
      </c>
      <c r="C32">
        <v>0.92814626595271998</v>
      </c>
      <c r="D32">
        <v>0</v>
      </c>
      <c r="E32">
        <v>43</v>
      </c>
      <c r="F32" s="1">
        <v>96</v>
      </c>
      <c r="G32">
        <v>0</v>
      </c>
      <c r="H32" s="3">
        <f t="shared" si="0"/>
        <v>1</v>
      </c>
      <c r="I32">
        <f t="shared" si="2"/>
        <v>9.6000000000000002E-2</v>
      </c>
      <c r="J32">
        <f t="shared" si="3"/>
        <v>9.6000000000000002E-2</v>
      </c>
      <c r="K32">
        <f t="shared" si="1"/>
        <v>0.10343197351708169</v>
      </c>
    </row>
    <row r="33" spans="1:11" x14ac:dyDescent="0.25">
      <c r="A33" t="s">
        <v>11</v>
      </c>
      <c r="B33">
        <v>0.1</v>
      </c>
      <c r="C33">
        <v>2.1075556876426602</v>
      </c>
      <c r="D33">
        <v>1</v>
      </c>
      <c r="E33">
        <v>84</v>
      </c>
      <c r="F33" s="1">
        <v>98</v>
      </c>
      <c r="G33">
        <v>0</v>
      </c>
      <c r="H33" s="3">
        <f t="shared" si="0"/>
        <v>1</v>
      </c>
      <c r="I33">
        <f t="shared" si="2"/>
        <v>9.8000000000000004E-2</v>
      </c>
      <c r="J33">
        <f t="shared" si="3"/>
        <v>9.8000000000000004E-2</v>
      </c>
      <c r="K33">
        <f t="shared" si="1"/>
        <v>4.649936444128544E-2</v>
      </c>
    </row>
    <row r="34" spans="1:11" ht="191.25" customHeight="1" x14ac:dyDescent="0.25">
      <c r="D34" s="2" t="s">
        <v>15</v>
      </c>
      <c r="E34" s="2" t="s">
        <v>16</v>
      </c>
      <c r="F34" s="2"/>
      <c r="G34" s="2"/>
      <c r="H34" s="2" t="s">
        <v>18</v>
      </c>
      <c r="I34" s="5"/>
      <c r="J34" s="5" t="s">
        <v>27</v>
      </c>
      <c r="K34" s="5"/>
    </row>
    <row r="35" spans="1:11" ht="13.5" customHeight="1" x14ac:dyDescent="0.25"/>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hehe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Linhehe</dc:creator>
  <cp:lastModifiedBy>Linhehe</cp:lastModifiedBy>
  <dcterms:created xsi:type="dcterms:W3CDTF">2014-02-08T03:33:37Z</dcterms:created>
  <dcterms:modified xsi:type="dcterms:W3CDTF">2014-02-09T00:03:58Z</dcterms:modified>
</cp:coreProperties>
</file>