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5" yWindow="60" windowWidth="10725" windowHeight="83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J4" i="1"/>
  <c r="L4" i="1" s="1"/>
  <c r="J5" i="1"/>
  <c r="L5" i="1" s="1"/>
  <c r="I4" i="1"/>
  <c r="I5" i="1"/>
  <c r="M24" i="1" l="1"/>
  <c r="M22" i="1"/>
  <c r="M20" i="1"/>
  <c r="M16" i="1"/>
  <c r="M14" i="1"/>
  <c r="M12" i="1"/>
  <c r="M8" i="1"/>
  <c r="M6" i="1"/>
  <c r="O10" i="1"/>
  <c r="O11" i="1"/>
  <c r="O18" i="1"/>
  <c r="O19" i="1"/>
  <c r="L16" i="1" l="1"/>
  <c r="K7" i="1"/>
  <c r="K8" i="1"/>
  <c r="K9" i="1"/>
  <c r="K12" i="1"/>
  <c r="K13" i="1"/>
  <c r="K14" i="1"/>
  <c r="K15" i="1"/>
  <c r="K16" i="1"/>
  <c r="K17" i="1"/>
  <c r="K20" i="1"/>
  <c r="K21" i="1"/>
  <c r="K22" i="1"/>
  <c r="K23" i="1"/>
  <c r="K24" i="1"/>
  <c r="K25" i="1"/>
  <c r="K6" i="1"/>
  <c r="J6" i="1"/>
  <c r="O6" i="1" s="1"/>
  <c r="J7" i="1"/>
  <c r="O7" i="1" s="1"/>
  <c r="J8" i="1"/>
  <c r="J9" i="1"/>
  <c r="J12" i="1"/>
  <c r="O12" i="1" s="1"/>
  <c r="J13" i="1"/>
  <c r="O13" i="1" s="1"/>
  <c r="J14" i="1"/>
  <c r="J15" i="1"/>
  <c r="O15" i="1" s="1"/>
  <c r="J16" i="1"/>
  <c r="O16" i="1" s="1"/>
  <c r="J17" i="1"/>
  <c r="O17" i="1" s="1"/>
  <c r="J20" i="1"/>
  <c r="O20" i="1" s="1"/>
  <c r="J21" i="1"/>
  <c r="O21" i="1" s="1"/>
  <c r="J22" i="1"/>
  <c r="O22" i="1" s="1"/>
  <c r="J23" i="1"/>
  <c r="O23" i="1" s="1"/>
  <c r="J24" i="1"/>
  <c r="O24" i="1" s="1"/>
  <c r="J25" i="1"/>
  <c r="O25" i="1" s="1"/>
  <c r="I7" i="1"/>
  <c r="I8" i="1"/>
  <c r="I9" i="1"/>
  <c r="I12" i="1"/>
  <c r="I13" i="1"/>
  <c r="I14" i="1"/>
  <c r="I15" i="1"/>
  <c r="I16" i="1"/>
  <c r="I17" i="1"/>
  <c r="I20" i="1"/>
  <c r="I21" i="1"/>
  <c r="I22" i="1"/>
  <c r="I23" i="1"/>
  <c r="I24" i="1"/>
  <c r="I25" i="1"/>
  <c r="I6" i="1"/>
  <c r="L23" i="1" l="1"/>
  <c r="L22" i="1"/>
  <c r="L25" i="1"/>
  <c r="L21" i="1"/>
  <c r="L24" i="1"/>
  <c r="L20" i="1"/>
  <c r="L15" i="1"/>
  <c r="L14" i="1"/>
  <c r="O14" i="1"/>
  <c r="L13" i="1"/>
  <c r="L17" i="1"/>
  <c r="L12" i="1"/>
  <c r="L8" i="1"/>
  <c r="O8" i="1"/>
  <c r="L7" i="1"/>
  <c r="L9" i="1"/>
  <c r="O9" i="1"/>
  <c r="L6" i="1"/>
</calcChain>
</file>

<file path=xl/sharedStrings.xml><?xml version="1.0" encoding="utf-8"?>
<sst xmlns="http://schemas.openxmlformats.org/spreadsheetml/2006/main" count="37" uniqueCount="21">
  <si>
    <t>heavy_random</t>
  </si>
  <si>
    <t>mode</t>
  </si>
  <si>
    <t>average_speed m/s</t>
  </si>
  <si>
    <t>heavy_right</t>
  </si>
  <si>
    <t>mid_random</t>
  </si>
  <si>
    <t>mid_right</t>
  </si>
  <si>
    <t>light_random</t>
  </si>
  <si>
    <t>light_right</t>
  </si>
  <si>
    <t>限速70mph(30m/s)</t>
  </si>
  <si>
    <t>pass percentage</t>
  </si>
  <si>
    <t>congestion /1000s</t>
  </si>
  <si>
    <t>changing /1000s</t>
  </si>
  <si>
    <t>pass /1000s</t>
  </si>
  <si>
    <t>waiting /1000s</t>
  </si>
  <si>
    <t>average density (vehicles/meter)</t>
  </si>
  <si>
    <t>car generating rate (vehicle/s)</t>
  </si>
  <si>
    <t>average volume of flow in(vehicles/s)</t>
  </si>
  <si>
    <t>average volume of flow out(vehicles/s)</t>
  </si>
  <si>
    <t>speed at maximum flow</t>
  </si>
  <si>
    <t>average_speed2 m/s</t>
  </si>
  <si>
    <t>限速70mph(30m/s)对照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</si>
</sst>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/>
    <xf numFmtId="10" fontId="0" fillId="2" borderId="0" xfId="0" applyNumberFormat="1" applyFill="1"/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/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4B5AE7"/>
      <color rgb="FF3333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34964784078249"/>
          <c:y val="0.15155261838578613"/>
          <c:w val="0.6649263014785024"/>
          <c:h val="0.48899581306826267"/>
        </c:manualLayout>
      </c:layout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rgbClr val="FF5050"/>
            </a:solidFill>
          </c:spPr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High</c:v>
              </c:pt>
              <c:pt idx="1">
                <c:v>Medium</c:v>
              </c:pt>
              <c:pt idx="2">
                <c:v>Low</c:v>
              </c:pt>
            </c:strLit>
          </c:cat>
          <c:val>
            <c:numRef>
              <c:f>(Sheet1!$E$20,Sheet1!$E$22,Sheet1!$E$24)</c:f>
              <c:numCache>
                <c:formatCode>General</c:formatCode>
                <c:ptCount val="3"/>
                <c:pt idx="0">
                  <c:v>57</c:v>
                </c:pt>
                <c:pt idx="1">
                  <c:v>117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v>Keep-Right-Except-To-Pass</c:v>
          </c:tx>
          <c:spPr>
            <a:solidFill>
              <a:srgbClr val="4B5AE7"/>
            </a:solidFill>
          </c:spPr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High</c:v>
              </c:pt>
              <c:pt idx="1">
                <c:v>Medium</c:v>
              </c:pt>
              <c:pt idx="2">
                <c:v>Low</c:v>
              </c:pt>
            </c:strLit>
          </c:cat>
          <c:val>
            <c:numRef>
              <c:f>(Sheet1!$E$21,Sheet1!$E$23,Sheet1!$E$25)</c:f>
              <c:numCache>
                <c:formatCode>General</c:formatCode>
                <c:ptCount val="3"/>
                <c:pt idx="0">
                  <c:v>4096</c:v>
                </c:pt>
                <c:pt idx="1">
                  <c:v>1717</c:v>
                </c:pt>
                <c:pt idx="2">
                  <c:v>171</c:v>
                </c:pt>
              </c:numCache>
            </c:numRef>
          </c:val>
        </c:ser>
        <c:ser>
          <c:idx val="2"/>
          <c:order val="2"/>
          <c:tx>
            <c:v>Alternative Rule I</c:v>
          </c:tx>
          <c:invertIfNegative val="0"/>
          <c:dLbls>
            <c:dLbl>
              <c:idx val="2"/>
              <c:numFmt formatCode="#,##0" sourceLinked="0"/>
              <c:spPr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High</c:v>
              </c:pt>
              <c:pt idx="1">
                <c:v>Medium</c:v>
              </c:pt>
              <c:pt idx="2">
                <c:v>Low</c:v>
              </c:pt>
            </c:strLit>
          </c:cat>
          <c:val>
            <c:numRef>
              <c:f>(Sheet1!$E$4,Sheet1!$E$6,Sheet1!$E$8)</c:f>
              <c:numCache>
                <c:formatCode>General</c:formatCode>
                <c:ptCount val="3"/>
                <c:pt idx="0">
                  <c:v>697.5</c:v>
                </c:pt>
                <c:pt idx="1">
                  <c:v>479.5</c:v>
                </c:pt>
                <c:pt idx="2">
                  <c:v>58.5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890688"/>
        <c:axId val="47871040"/>
      </c:barChart>
      <c:catAx>
        <c:axId val="5989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Traffic flow</a:t>
                </a:r>
                <a:endParaRPr lang="zh-CN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47871040"/>
        <c:crosses val="autoZero"/>
        <c:auto val="1"/>
        <c:lblAlgn val="ctr"/>
        <c:lblOffset val="100"/>
        <c:noMultiLvlLbl val="0"/>
      </c:catAx>
      <c:valAx>
        <c:axId val="478710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Lane changing</a:t>
                </a:r>
              </a:p>
            </c:rich>
          </c:tx>
          <c:layout>
            <c:manualLayout>
              <c:xMode val="edge"/>
              <c:yMode val="edge"/>
              <c:x val="2.8011707169697319E-2"/>
              <c:y val="1.845584073915840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890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825400781736818"/>
          <c:y val="3.7194180147374363E-2"/>
          <c:w val="0.3225199871598784"/>
          <c:h val="0.3278526902455932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Keep-Right-Except-To-Pass</c:v>
          </c:tx>
          <c:spPr>
            <a:ln w="28575">
              <a:noFill/>
            </a:ln>
          </c:spPr>
          <c:trendline>
            <c:spPr>
              <a:ln w="25400"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(Sheet1!$D$7,Sheet1!$D$9,Sheet1!#REF!,Sheet1!$D$13,Sheet1!$D$15,Sheet1!$D$17,Sheet1!$D$21,Sheet1!$D$23,Sheet1!$D$25)</c:f>
            </c:numRef>
          </c:xVal>
          <c:yVal>
            <c:numRef>
              <c:f>(Sheet1!$E$7,Sheet1!$E$9,Sheet1!#REF!,Sheet1!$E$13,Sheet1!$E$15,Sheet1!$E$17,Sheet1!$E$21,Sheet1!$E$23,Sheet1!$E$25)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Random</c:v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(Sheet1!$D$6,Sheet1!$D$8,Sheet1!#REF!,Sheet1!$D$12,Sheet1!$D$14,Sheet1!$D$16,Sheet1!$D$20,Sheet1!$D$22,Sheet1!$D$24)</c:f>
            </c:numRef>
          </c:xVal>
          <c:yVal>
            <c:numRef>
              <c:f>(Sheet1!$E$6,Sheet1!$E$8,Sheet1!#REF!,Sheet1!$E$12,Sheet1!$E$14,Sheet1!$E$16,Sheet1!$E$20,Sheet1!$E$22,Sheet1!$E$24)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2768"/>
        <c:axId val="47873344"/>
      </c:scatterChart>
      <c:valAx>
        <c:axId val="478727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u="none" strike="noStrike" baseline="0">
                    <a:effectLst/>
                  </a:rPr>
                  <a:t>traffic_congestion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7873344"/>
        <c:crosses val="autoZero"/>
        <c:crossBetween val="midCat"/>
      </c:valAx>
      <c:valAx>
        <c:axId val="478733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lane_changing </a:t>
                </a:r>
              </a:p>
            </c:rich>
          </c:tx>
          <c:layout>
            <c:manualLayout>
              <c:xMode val="edge"/>
              <c:yMode val="edge"/>
              <c:x val="9.699732880509581E-3"/>
              <c:y val="3.021029778685072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 sz="1600"/>
            </a:pPr>
            <a:endParaRPr lang="en-US"/>
          </a:p>
        </c:txPr>
        <c:crossAx val="47872768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2236266995429113"/>
          <c:y val="4.8902627912251702E-2"/>
          <c:w val="0.31264471557008106"/>
          <c:h val="0.3359393409157188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2000" b="1" i="0" baseline="0">
                <a:effectLst/>
              </a:rPr>
              <a:t>Average speed(Random Rule) </a:t>
            </a:r>
            <a:r>
              <a:rPr lang="en-US" sz="2000" b="1" i="0" u="none" strike="noStrike" baseline="0">
                <a:effectLst/>
              </a:rPr>
              <a:t> </a:t>
            </a:r>
            <a:endParaRPr lang="en-US" sz="2000">
              <a:effectLst/>
            </a:endParaRPr>
          </a:p>
          <a:p>
            <a:pPr algn="l">
              <a:defRPr/>
            </a:pPr>
            <a:r>
              <a:rPr lang="en-US" sz="2000" b="1" i="0" baseline="0">
                <a:effectLst/>
              </a:rPr>
              <a:t>(m/s)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2.0685738023754213E-2"/>
          <c:y val="2.212167268348716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High</c:v>
              </c:pt>
              <c:pt idx="1">
                <c:v>Medium</c:v>
              </c:pt>
              <c:pt idx="2">
                <c:v>Low</c:v>
              </c:pt>
            </c:strLit>
          </c:cat>
          <c:val>
            <c:numRef>
              <c:f>(Sheet1!$C$20,Sheet1!$C$22,Sheet1!$C$24)</c:f>
              <c:numCache>
                <c:formatCode>General</c:formatCode>
                <c:ptCount val="3"/>
                <c:pt idx="0">
                  <c:v>5.4659429854173496</c:v>
                </c:pt>
                <c:pt idx="1">
                  <c:v>10.732620315352699</c:v>
                </c:pt>
                <c:pt idx="2">
                  <c:v>24.434431225906199</c:v>
                </c:pt>
              </c:numCache>
            </c:numRef>
          </c:val>
        </c:ser>
        <c:ser>
          <c:idx val="1"/>
          <c:order val="1"/>
          <c:tx>
            <c:v>Inteligence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High</c:v>
              </c:pt>
              <c:pt idx="1">
                <c:v>Medium</c:v>
              </c:pt>
              <c:pt idx="2">
                <c:v>Low</c:v>
              </c:pt>
            </c:strLit>
          </c:cat>
          <c:val>
            <c:numRef>
              <c:f>(Sheet1!$C$12,Sheet1!$C$14,Sheet1!$C$16)</c:f>
              <c:numCache>
                <c:formatCode>General</c:formatCode>
                <c:ptCount val="3"/>
                <c:pt idx="0">
                  <c:v>5.4410241716739103</c:v>
                </c:pt>
                <c:pt idx="1">
                  <c:v>22.455610600054701</c:v>
                </c:pt>
                <c:pt idx="2">
                  <c:v>26.3248903273807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605248"/>
        <c:axId val="119449280"/>
      </c:barChart>
      <c:catAx>
        <c:axId val="11960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Traffic flow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9449280"/>
        <c:crosses val="autoZero"/>
        <c:auto val="1"/>
        <c:lblAlgn val="ctr"/>
        <c:lblOffset val="100"/>
        <c:noMultiLvlLbl val="0"/>
      </c:catAx>
      <c:valAx>
        <c:axId val="1194492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9605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243894333352219"/>
          <c:y val="0.11301831142437919"/>
          <c:w val="0.28796873052738914"/>
          <c:h val="0.2185684601637288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2000" b="1" i="0" baseline="0">
                <a:effectLst/>
              </a:rPr>
              <a:t>Average speed (</a:t>
            </a:r>
            <a:r>
              <a:rPr lang="en-US" sz="2400" b="1" i="0" u="none" strike="noStrike" baseline="0">
                <a:effectLst/>
              </a:rPr>
              <a:t>KRETP  Rule)</a:t>
            </a:r>
            <a:r>
              <a:rPr lang="en-US" sz="2000" b="1" i="0" baseline="0">
                <a:effectLst/>
              </a:rPr>
              <a:t> </a:t>
            </a:r>
            <a:r>
              <a:rPr lang="en-US" sz="2000" b="1" i="0" u="none" strike="noStrike" baseline="0">
                <a:effectLst/>
              </a:rPr>
              <a:t> </a:t>
            </a:r>
            <a:endParaRPr lang="en-US" sz="2000">
              <a:effectLst/>
            </a:endParaRPr>
          </a:p>
          <a:p>
            <a:pPr algn="l">
              <a:defRPr/>
            </a:pPr>
            <a:r>
              <a:rPr lang="en-US" sz="2000" b="1" i="0" baseline="0">
                <a:effectLst/>
              </a:rPr>
              <a:t>(m/s)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2.0685738023754213E-2"/>
          <c:y val="2.212167268348716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High</c:v>
              </c:pt>
              <c:pt idx="1">
                <c:v>Medium</c:v>
              </c:pt>
              <c:pt idx="2">
                <c:v>Low</c:v>
              </c:pt>
            </c:strLit>
          </c:cat>
          <c:val>
            <c:numRef>
              <c:f>(Sheet1!$C$21,Sheet1!$C$23,Sheet1!$C$25)</c:f>
              <c:numCache>
                <c:formatCode>General</c:formatCode>
                <c:ptCount val="3"/>
                <c:pt idx="0">
                  <c:v>5.3674079660146097</c:v>
                </c:pt>
                <c:pt idx="1">
                  <c:v>18.6445580402657</c:v>
                </c:pt>
                <c:pt idx="2">
                  <c:v>27.773438551805899</c:v>
                </c:pt>
              </c:numCache>
            </c:numRef>
          </c:val>
        </c:ser>
        <c:ser>
          <c:idx val="1"/>
          <c:order val="1"/>
          <c:tx>
            <c:v>Inteligence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High</c:v>
              </c:pt>
              <c:pt idx="1">
                <c:v>Medium</c:v>
              </c:pt>
              <c:pt idx="2">
                <c:v>Low</c:v>
              </c:pt>
            </c:strLit>
          </c:cat>
          <c:val>
            <c:numRef>
              <c:f>(Sheet1!$C$13,Sheet1!$C$15,Sheet1!$C$17)</c:f>
              <c:numCache>
                <c:formatCode>General</c:formatCode>
                <c:ptCount val="3"/>
                <c:pt idx="0">
                  <c:v>4.1484775501639497</c:v>
                </c:pt>
                <c:pt idx="1">
                  <c:v>17.863362942052099</c:v>
                </c:pt>
                <c:pt idx="2">
                  <c:v>29.042828955026302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606272"/>
        <c:axId val="119451008"/>
      </c:barChart>
      <c:catAx>
        <c:axId val="11960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Traffic flow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9451008"/>
        <c:crosses val="autoZero"/>
        <c:auto val="1"/>
        <c:lblAlgn val="ctr"/>
        <c:lblOffset val="100"/>
        <c:noMultiLvlLbl val="0"/>
      </c:catAx>
      <c:valAx>
        <c:axId val="1194510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9606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243894333352219"/>
          <c:y val="0.11301831142437919"/>
          <c:w val="0.28796873052738914"/>
          <c:h val="0.2185684601637288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2000" b="1" i="0" baseline="0">
                <a:effectLst/>
              </a:rPr>
              <a:t>Congestion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3.4114994618478445E-2"/>
          <c:y val="2.7239958037499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25128873279329"/>
          <c:y val="3.1181297215173376E-2"/>
          <c:w val="0.61586661379557772"/>
          <c:h val="0.68342480799171212"/>
        </c:manualLayout>
      </c:layout>
      <c:barChart>
        <c:barDir val="col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High</c:v>
              </c:pt>
              <c:pt idx="1">
                <c:v>Medium</c:v>
              </c:pt>
              <c:pt idx="2">
                <c:v>Low</c:v>
              </c:pt>
            </c:strLit>
          </c:cat>
          <c:val>
            <c:numRef>
              <c:f>(Sheet1!$D$20,Sheet1!$D$22,Sheet1!$D$24)</c:f>
              <c:numCache>
                <c:formatCode>General</c:formatCode>
                <c:ptCount val="3"/>
                <c:pt idx="0">
                  <c:v>1716</c:v>
                </c:pt>
                <c:pt idx="1">
                  <c:v>947</c:v>
                </c:pt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v>Inteligence</c:v>
          </c:tx>
          <c:spPr>
            <a:solidFill>
              <a:srgbClr val="3333CC"/>
            </a:solidFill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High</c:v>
              </c:pt>
              <c:pt idx="1">
                <c:v>Medium</c:v>
              </c:pt>
              <c:pt idx="2">
                <c:v>Low</c:v>
              </c:pt>
            </c:strLit>
          </c:cat>
          <c:val>
            <c:numRef>
              <c:f>(Sheet1!$D$12,Sheet1!$D$14,Sheet1!$D$16)</c:f>
              <c:numCache>
                <c:formatCode>General</c:formatCode>
                <c:ptCount val="3"/>
                <c:pt idx="0">
                  <c:v>973</c:v>
                </c:pt>
                <c:pt idx="1">
                  <c:v>180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606784"/>
        <c:axId val="119452160"/>
      </c:barChart>
      <c:catAx>
        <c:axId val="11960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Traffic flow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9452160"/>
        <c:crosses val="autoZero"/>
        <c:auto val="1"/>
        <c:lblAlgn val="ctr"/>
        <c:lblOffset val="100"/>
        <c:noMultiLvlLbl val="0"/>
      </c:catAx>
      <c:valAx>
        <c:axId val="1194521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9606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243894333352219"/>
          <c:y val="0.11301831142437919"/>
          <c:w val="0.28796873052738914"/>
          <c:h val="0.2185684601637288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1285875</xdr:colOff>
      <xdr:row>1</xdr:row>
      <xdr:rowOff>38100</xdr:rowOff>
    </xdr:from>
    <xdr:to>
      <xdr:col>13</xdr:col>
      <xdr:colOff>781050</xdr:colOff>
      <xdr:row>33</xdr:row>
      <xdr:rowOff>228599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37</xdr:row>
      <xdr:rowOff>180975</xdr:rowOff>
    </xdr:from>
    <xdr:to>
      <xdr:col>7</xdr:col>
      <xdr:colOff>390524</xdr:colOff>
      <xdr:row>58</xdr:row>
      <xdr:rowOff>38100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33</xdr:row>
      <xdr:rowOff>647700</xdr:rowOff>
    </xdr:from>
    <xdr:to>
      <xdr:col>11</xdr:col>
      <xdr:colOff>238125</xdr:colOff>
      <xdr:row>50</xdr:row>
      <xdr:rowOff>152401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428625</xdr:rowOff>
    </xdr:from>
    <xdr:to>
      <xdr:col>7</xdr:col>
      <xdr:colOff>371475</xdr:colOff>
      <xdr:row>49</xdr:row>
      <xdr:rowOff>123826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285750</xdr:colOff>
      <xdr:row>36</xdr:row>
      <xdr:rowOff>180975</xdr:rowOff>
    </xdr:from>
    <xdr:to>
      <xdr:col>19</xdr:col>
      <xdr:colOff>19050</xdr:colOff>
      <xdr:row>63</xdr:row>
      <xdr:rowOff>9526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C4" sqref="C4"/>
    </sheetView>
  </sheetViews>
  <sheetFormatPr defaultRowHeight="15" x14ac:dyDescent="0.25"/>
  <cols>
    <col min="1" max="1" width="24" customWidth="1"/>
    <col min="2" max="2" width="17.85546875" customWidth="1"/>
    <col min="3" max="3" width="15.140625" customWidth="1"/>
    <col min="4" max="4" width="11" customWidth="1"/>
    <col min="5" max="5" width="8.85546875" bestFit="1" customWidth="1"/>
    <col min="6" max="6" width="9.7109375" customWidth="1"/>
    <col min="7" max="7" width="7.140625" customWidth="1"/>
    <col min="8" max="8" width="17.140625" customWidth="1"/>
    <col min="9" max="9" width="21.42578125" customWidth="1"/>
    <col min="10" max="10" width="19.85546875" customWidth="1"/>
    <col min="11" max="11" width="24.42578125" customWidth="1"/>
    <col min="12" max="12" width="20.28515625" customWidth="1"/>
    <col min="13" max="13" width="20.85546875" customWidth="1"/>
    <col min="14" max="14" width="16.42578125" customWidth="1"/>
  </cols>
  <sheetData>
    <row r="1" spans="1:15" s="2" customFormat="1" ht="45" x14ac:dyDescent="0.25">
      <c r="A1" s="4" t="s">
        <v>1</v>
      </c>
      <c r="B1" s="4" t="s">
        <v>15</v>
      </c>
      <c r="C1" s="5" t="s">
        <v>2</v>
      </c>
      <c r="D1" s="5" t="s">
        <v>10</v>
      </c>
      <c r="E1" s="5" t="s">
        <v>11</v>
      </c>
      <c r="F1" s="5" t="s">
        <v>12</v>
      </c>
      <c r="G1" s="5" t="s">
        <v>13</v>
      </c>
      <c r="H1" s="4" t="s">
        <v>19</v>
      </c>
      <c r="I1" s="4" t="s">
        <v>9</v>
      </c>
      <c r="J1" s="4" t="s">
        <v>17</v>
      </c>
      <c r="K1" s="4" t="s">
        <v>16</v>
      </c>
      <c r="L1" s="4" t="s">
        <v>14</v>
      </c>
      <c r="N1" s="2" t="s">
        <v>18</v>
      </c>
    </row>
    <row r="2" spans="1:15" x14ac:dyDescent="0.25">
      <c r="A2" s="14" t="s">
        <v>8</v>
      </c>
      <c r="B2" s="14"/>
      <c r="C2" s="14"/>
      <c r="D2" s="14"/>
      <c r="E2" s="14"/>
      <c r="F2" s="14"/>
      <c r="G2" s="14"/>
      <c r="H2" s="14"/>
      <c r="I2" s="3"/>
    </row>
    <row r="3" spans="1:15" x14ac:dyDescent="0.25">
      <c r="A3" s="14" t="s">
        <v>1</v>
      </c>
      <c r="B3" s="14"/>
      <c r="C3" s="14"/>
      <c r="D3" s="14"/>
      <c r="E3" s="14"/>
      <c r="F3" s="14"/>
      <c r="G3" s="14"/>
      <c r="H3" s="14"/>
      <c r="I3" s="3"/>
    </row>
    <row r="4" spans="1:15" s="14" customFormat="1" x14ac:dyDescent="0.25">
      <c r="A4" s="14" t="s">
        <v>0</v>
      </c>
      <c r="B4" s="14">
        <v>0.5</v>
      </c>
      <c r="C4" s="15">
        <v>5.4214339541949901</v>
      </c>
      <c r="D4" s="14">
        <v>1484</v>
      </c>
      <c r="E4" s="14">
        <v>697.5</v>
      </c>
      <c r="F4" s="15">
        <v>360.5</v>
      </c>
      <c r="G4" s="12">
        <v>117</v>
      </c>
      <c r="H4" s="12">
        <v>10.141574706673101</v>
      </c>
      <c r="I4" s="3">
        <f t="shared" ref="I4:I5" si="0">F4/(G4+F4)</f>
        <v>0.75497382198952878</v>
      </c>
      <c r="J4" s="15">
        <f t="shared" ref="J4:J5" si="1">(F4)/1000</f>
        <v>0.36049999999999999</v>
      </c>
      <c r="K4" s="15">
        <f t="shared" ref="K4:K5" si="2">(F4+G4)/1000</f>
        <v>0.47749999999999998</v>
      </c>
      <c r="L4" s="14">
        <f t="shared" ref="L4:L5" si="3">J4/H4</f>
        <v>3.5546747958459836E-2</v>
      </c>
    </row>
    <row r="5" spans="1:15" s="14" customFormat="1" x14ac:dyDescent="0.25">
      <c r="A5" s="14" t="s">
        <v>3</v>
      </c>
      <c r="B5" s="14">
        <v>0.5</v>
      </c>
      <c r="C5" s="15"/>
      <c r="F5" s="15"/>
      <c r="G5" s="12"/>
      <c r="H5" s="12"/>
      <c r="I5" s="3" t="e">
        <f t="shared" si="0"/>
        <v>#DIV/0!</v>
      </c>
      <c r="J5" s="15">
        <f t="shared" si="1"/>
        <v>0</v>
      </c>
      <c r="K5" s="15">
        <f t="shared" si="2"/>
        <v>0</v>
      </c>
      <c r="L5" s="14" t="e">
        <f t="shared" si="3"/>
        <v>#DIV/0!</v>
      </c>
    </row>
    <row r="6" spans="1:15" ht="16.5" customHeight="1" x14ac:dyDescent="0.25">
      <c r="A6" s="14" t="s">
        <v>4</v>
      </c>
      <c r="B6" s="14">
        <v>0.3</v>
      </c>
      <c r="C6" s="14">
        <v>19.024440257678702</v>
      </c>
      <c r="D6" s="14">
        <v>392</v>
      </c>
      <c r="E6" s="14">
        <v>479.5</v>
      </c>
      <c r="F6" s="12">
        <v>275</v>
      </c>
      <c r="G6" s="12">
        <v>0</v>
      </c>
      <c r="H6" s="12">
        <v>19.027149196147601</v>
      </c>
      <c r="I6" s="3">
        <f>F6/(G6+F6)</f>
        <v>1</v>
      </c>
      <c r="J6" s="1">
        <f>(F6)/1000</f>
        <v>0.27500000000000002</v>
      </c>
      <c r="K6" s="1">
        <f>(F6+G6)/1000</f>
        <v>0.27500000000000002</v>
      </c>
      <c r="L6">
        <f>J6/H6</f>
        <v>1.4453032199678072E-2</v>
      </c>
      <c r="M6">
        <f>D7/D6</f>
        <v>0</v>
      </c>
      <c r="O6">
        <f>J6/2</f>
        <v>0.13750000000000001</v>
      </c>
    </row>
    <row r="7" spans="1:15" x14ac:dyDescent="0.25">
      <c r="A7" s="14" t="s">
        <v>5</v>
      </c>
      <c r="B7" s="14">
        <v>0.3</v>
      </c>
      <c r="C7" s="14"/>
      <c r="D7" s="14"/>
      <c r="E7" s="14"/>
      <c r="F7" s="12"/>
      <c r="G7" s="12"/>
      <c r="H7" s="12"/>
      <c r="I7" s="3" t="e">
        <f t="shared" ref="I7:I25" si="4">F7/(G7+F7)</f>
        <v>#DIV/0!</v>
      </c>
      <c r="J7" s="1">
        <f t="shared" ref="J7:J25" si="5">(F7)/1000</f>
        <v>0</v>
      </c>
      <c r="K7" s="1">
        <f t="shared" ref="K7:K25" si="6">(F7+G7)/1000</f>
        <v>0</v>
      </c>
      <c r="L7" t="e">
        <f>J7/H7</f>
        <v>#DIV/0!</v>
      </c>
      <c r="O7" s="14">
        <f t="shared" ref="O7:O25" si="7">J7/2</f>
        <v>0</v>
      </c>
    </row>
    <row r="8" spans="1:15" x14ac:dyDescent="0.25">
      <c r="A8" s="14" t="s">
        <v>6</v>
      </c>
      <c r="B8" s="14">
        <v>0.1</v>
      </c>
      <c r="C8" s="14">
        <v>26.712231380053101</v>
      </c>
      <c r="D8" s="14">
        <v>4.5</v>
      </c>
      <c r="E8" s="14">
        <v>58.5</v>
      </c>
      <c r="F8" s="12">
        <v>117</v>
      </c>
      <c r="G8" s="12">
        <v>0</v>
      </c>
      <c r="H8" s="14">
        <v>0</v>
      </c>
      <c r="I8" s="3">
        <f t="shared" si="4"/>
        <v>1</v>
      </c>
      <c r="J8" s="1">
        <f t="shared" si="5"/>
        <v>0.11700000000000001</v>
      </c>
      <c r="K8" s="1">
        <f t="shared" si="6"/>
        <v>0.11700000000000001</v>
      </c>
      <c r="L8" t="e">
        <f t="shared" ref="L8:L25" si="8">J8/H8</f>
        <v>#DIV/0!</v>
      </c>
      <c r="M8" s="14">
        <f>D9/D8</f>
        <v>0</v>
      </c>
      <c r="O8" s="14">
        <f t="shared" si="7"/>
        <v>5.8500000000000003E-2</v>
      </c>
    </row>
    <row r="9" spans="1:15" x14ac:dyDescent="0.25">
      <c r="A9" s="14" t="s">
        <v>7</v>
      </c>
      <c r="B9" s="14">
        <v>0.1</v>
      </c>
      <c r="C9" s="14"/>
      <c r="D9" s="14"/>
      <c r="E9" s="14"/>
      <c r="F9" s="12"/>
      <c r="G9" s="12"/>
      <c r="H9" s="14"/>
      <c r="I9" s="3" t="e">
        <f t="shared" si="4"/>
        <v>#DIV/0!</v>
      </c>
      <c r="J9" s="1">
        <f t="shared" si="5"/>
        <v>0</v>
      </c>
      <c r="K9" s="1">
        <f t="shared" si="6"/>
        <v>0</v>
      </c>
      <c r="L9" t="e">
        <f t="shared" si="8"/>
        <v>#DIV/0!</v>
      </c>
      <c r="O9" s="14">
        <f t="shared" si="7"/>
        <v>0</v>
      </c>
    </row>
    <row r="10" spans="1:15" x14ac:dyDescent="0.25">
      <c r="A10" t="s">
        <v>8</v>
      </c>
      <c r="I10" s="3"/>
      <c r="O10" s="14">
        <f t="shared" si="7"/>
        <v>0</v>
      </c>
    </row>
    <row r="11" spans="1:15" x14ac:dyDescent="0.25">
      <c r="A11" t="s">
        <v>1</v>
      </c>
      <c r="I11" s="3"/>
      <c r="O11" s="14">
        <f t="shared" si="7"/>
        <v>0</v>
      </c>
    </row>
    <row r="12" spans="1:15" x14ac:dyDescent="0.25">
      <c r="A12" t="s">
        <v>0</v>
      </c>
      <c r="B12">
        <v>0.5</v>
      </c>
      <c r="C12" s="11">
        <v>5.4410241716739103</v>
      </c>
      <c r="D12" s="10">
        <v>973</v>
      </c>
      <c r="E12" s="10">
        <v>12</v>
      </c>
      <c r="F12" s="11">
        <v>383</v>
      </c>
      <c r="G12" s="12">
        <v>117</v>
      </c>
      <c r="H12" s="12">
        <v>11.253956635713401</v>
      </c>
      <c r="I12" s="7">
        <f t="shared" si="4"/>
        <v>0.76600000000000001</v>
      </c>
      <c r="J12">
        <f t="shared" si="5"/>
        <v>0.38300000000000001</v>
      </c>
      <c r="K12">
        <f t="shared" si="6"/>
        <v>0.5</v>
      </c>
      <c r="L12">
        <f t="shared" si="8"/>
        <v>3.4032475190510739E-2</v>
      </c>
      <c r="M12" s="14">
        <f>D13/D12</f>
        <v>4.2045220966084278</v>
      </c>
      <c r="O12" s="14">
        <f t="shared" si="7"/>
        <v>0.1915</v>
      </c>
    </row>
    <row r="13" spans="1:15" x14ac:dyDescent="0.25">
      <c r="A13" t="s">
        <v>3</v>
      </c>
      <c r="B13">
        <v>0.5</v>
      </c>
      <c r="C13" s="11">
        <v>4.1484775501639497</v>
      </c>
      <c r="D13" s="10">
        <v>4091</v>
      </c>
      <c r="E13" s="10">
        <v>3162</v>
      </c>
      <c r="F13" s="11">
        <v>332</v>
      </c>
      <c r="G13" s="12">
        <v>106</v>
      </c>
      <c r="H13" s="12">
        <v>6.9225080398857699</v>
      </c>
      <c r="I13" s="7">
        <f t="shared" si="4"/>
        <v>0.75799086757990863</v>
      </c>
      <c r="J13">
        <f t="shared" si="5"/>
        <v>0.33200000000000002</v>
      </c>
      <c r="K13">
        <f t="shared" si="6"/>
        <v>0.438</v>
      </c>
      <c r="L13">
        <f t="shared" si="8"/>
        <v>4.7959496484091979E-2</v>
      </c>
      <c r="O13" s="14">
        <f t="shared" si="7"/>
        <v>0.16600000000000001</v>
      </c>
    </row>
    <row r="14" spans="1:15" x14ac:dyDescent="0.25">
      <c r="A14" t="s">
        <v>4</v>
      </c>
      <c r="B14">
        <v>0.3</v>
      </c>
      <c r="C14" s="8">
        <v>22.455610600054701</v>
      </c>
      <c r="D14" s="8">
        <v>180</v>
      </c>
      <c r="E14" s="8">
        <v>85</v>
      </c>
      <c r="F14" s="9">
        <v>303</v>
      </c>
      <c r="G14" s="9">
        <v>0</v>
      </c>
      <c r="H14" s="9">
        <v>22.546730610230501</v>
      </c>
      <c r="I14" s="3">
        <f t="shared" si="4"/>
        <v>1</v>
      </c>
      <c r="J14">
        <f t="shared" si="5"/>
        <v>0.30299999999999999</v>
      </c>
      <c r="K14">
        <f t="shared" si="6"/>
        <v>0.30299999999999999</v>
      </c>
      <c r="L14">
        <f t="shared" si="8"/>
        <v>1.3438755500210517E-2</v>
      </c>
      <c r="M14" s="14">
        <f>D15/D14</f>
        <v>4.333333333333333</v>
      </c>
      <c r="O14" s="14">
        <f t="shared" si="7"/>
        <v>0.1515</v>
      </c>
    </row>
    <row r="15" spans="1:15" x14ac:dyDescent="0.25">
      <c r="A15" t="s">
        <v>5</v>
      </c>
      <c r="B15">
        <v>0.3</v>
      </c>
      <c r="C15" s="8">
        <v>17.863362942052099</v>
      </c>
      <c r="D15" s="8">
        <v>780</v>
      </c>
      <c r="E15" s="8">
        <v>1222</v>
      </c>
      <c r="F15" s="9">
        <v>302</v>
      </c>
      <c r="G15" s="9">
        <v>0</v>
      </c>
      <c r="H15" s="9">
        <v>17.865964696557</v>
      </c>
      <c r="I15" s="3">
        <f t="shared" si="4"/>
        <v>1</v>
      </c>
      <c r="J15">
        <f t="shared" si="5"/>
        <v>0.30199999999999999</v>
      </c>
      <c r="K15">
        <f t="shared" si="6"/>
        <v>0.30199999999999999</v>
      </c>
      <c r="L15">
        <f t="shared" si="8"/>
        <v>1.6903649208385555E-2</v>
      </c>
      <c r="O15" s="14">
        <f t="shared" si="7"/>
        <v>0.151</v>
      </c>
    </row>
    <row r="16" spans="1:15" x14ac:dyDescent="0.25">
      <c r="A16" t="s">
        <v>6</v>
      </c>
      <c r="B16">
        <v>0.1</v>
      </c>
      <c r="C16" s="13">
        <v>26.3248903273807</v>
      </c>
      <c r="D16">
        <v>0</v>
      </c>
      <c r="E16">
        <v>13</v>
      </c>
      <c r="F16" s="6">
        <v>82</v>
      </c>
      <c r="G16" s="6">
        <v>0</v>
      </c>
      <c r="H16" s="14">
        <v>26.3248903273807</v>
      </c>
      <c r="I16" s="3">
        <f t="shared" si="4"/>
        <v>1</v>
      </c>
      <c r="J16">
        <f t="shared" si="5"/>
        <v>8.2000000000000003E-2</v>
      </c>
      <c r="K16">
        <f t="shared" si="6"/>
        <v>8.2000000000000003E-2</v>
      </c>
      <c r="L16">
        <f t="shared" si="8"/>
        <v>3.1149227586605077E-3</v>
      </c>
      <c r="M16" s="14" t="e">
        <f>D17/D16</f>
        <v>#DIV/0!</v>
      </c>
      <c r="O16" s="14">
        <f t="shared" si="7"/>
        <v>4.1000000000000002E-2</v>
      </c>
    </row>
    <row r="17" spans="1:15" x14ac:dyDescent="0.25">
      <c r="A17" t="s">
        <v>7</v>
      </c>
      <c r="B17">
        <v>0.1</v>
      </c>
      <c r="C17" s="13">
        <v>29.042828955026302</v>
      </c>
      <c r="D17">
        <v>1</v>
      </c>
      <c r="E17">
        <v>22</v>
      </c>
      <c r="F17" s="6">
        <v>106</v>
      </c>
      <c r="G17" s="6">
        <v>0</v>
      </c>
      <c r="H17" s="14">
        <v>29.042828955026302</v>
      </c>
      <c r="I17" s="3">
        <f t="shared" si="4"/>
        <v>1</v>
      </c>
      <c r="J17">
        <f t="shared" si="5"/>
        <v>0.106</v>
      </c>
      <c r="K17">
        <f t="shared" si="6"/>
        <v>0.106</v>
      </c>
      <c r="L17">
        <f t="shared" si="8"/>
        <v>3.6497821945701021E-3</v>
      </c>
      <c r="O17" s="14">
        <f t="shared" si="7"/>
        <v>5.2999999999999999E-2</v>
      </c>
    </row>
    <row r="18" spans="1:15" x14ac:dyDescent="0.25">
      <c r="A18" s="14" t="s">
        <v>20</v>
      </c>
      <c r="B18" s="14"/>
      <c r="C18" s="14"/>
      <c r="D18" s="14"/>
      <c r="E18" s="14"/>
      <c r="F18" s="14"/>
      <c r="G18" s="14"/>
      <c r="H18" s="14"/>
      <c r="I18" s="3"/>
      <c r="O18" s="14">
        <f t="shared" si="7"/>
        <v>0</v>
      </c>
    </row>
    <row r="19" spans="1:15" ht="15.75" customHeight="1" x14ac:dyDescent="0.25">
      <c r="A19" s="14" t="s">
        <v>1</v>
      </c>
      <c r="B19" s="14"/>
      <c r="C19" s="14"/>
      <c r="D19" s="14"/>
      <c r="E19" s="14"/>
      <c r="F19" s="14"/>
      <c r="G19" s="14"/>
      <c r="H19" s="14"/>
      <c r="I19" s="3"/>
      <c r="O19" s="14">
        <f t="shared" si="7"/>
        <v>0</v>
      </c>
    </row>
    <row r="20" spans="1:15" x14ac:dyDescent="0.25">
      <c r="A20" s="14" t="s">
        <v>0</v>
      </c>
      <c r="B20" s="14">
        <v>0.5</v>
      </c>
      <c r="C20" s="15">
        <v>5.4659429854173496</v>
      </c>
      <c r="D20" s="14">
        <v>1716</v>
      </c>
      <c r="E20" s="14">
        <v>57</v>
      </c>
      <c r="F20" s="15">
        <v>362</v>
      </c>
      <c r="G20" s="12">
        <v>104</v>
      </c>
      <c r="H20" s="12">
        <v>8.7813278743707794</v>
      </c>
      <c r="I20" s="3">
        <f t="shared" si="4"/>
        <v>0.77682403433476399</v>
      </c>
      <c r="J20">
        <f t="shared" si="5"/>
        <v>0.36199999999999999</v>
      </c>
      <c r="K20">
        <f t="shared" si="6"/>
        <v>0.46600000000000003</v>
      </c>
      <c r="L20">
        <f t="shared" si="8"/>
        <v>4.1223833704756054E-2</v>
      </c>
      <c r="M20" s="14">
        <f>D21/D20</f>
        <v>2.9038461538461537</v>
      </c>
      <c r="O20" s="14">
        <f t="shared" si="7"/>
        <v>0.18099999999999999</v>
      </c>
    </row>
    <row r="21" spans="1:15" x14ac:dyDescent="0.25">
      <c r="A21" s="14" t="s">
        <v>3</v>
      </c>
      <c r="B21" s="14">
        <v>0.5</v>
      </c>
      <c r="C21" s="15">
        <v>5.3674079660146097</v>
      </c>
      <c r="D21" s="14">
        <v>4983</v>
      </c>
      <c r="E21" s="14">
        <v>4096</v>
      </c>
      <c r="F21" s="15">
        <v>342</v>
      </c>
      <c r="G21" s="12">
        <v>102</v>
      </c>
      <c r="H21" s="12">
        <v>7.6308375040052203</v>
      </c>
      <c r="I21" s="3">
        <f t="shared" si="4"/>
        <v>0.77027027027027029</v>
      </c>
      <c r="J21">
        <f t="shared" si="5"/>
        <v>0.34200000000000003</v>
      </c>
      <c r="K21">
        <f t="shared" si="6"/>
        <v>0.44400000000000001</v>
      </c>
      <c r="L21">
        <f t="shared" si="8"/>
        <v>4.4818147394764134E-2</v>
      </c>
      <c r="O21" s="14">
        <f t="shared" si="7"/>
        <v>0.17100000000000001</v>
      </c>
    </row>
    <row r="22" spans="1:15" x14ac:dyDescent="0.25">
      <c r="A22" s="14" t="s">
        <v>4</v>
      </c>
      <c r="B22" s="14">
        <v>0.3</v>
      </c>
      <c r="C22" s="14">
        <v>10.732620315352699</v>
      </c>
      <c r="D22" s="14">
        <v>947</v>
      </c>
      <c r="E22" s="14">
        <v>117</v>
      </c>
      <c r="F22" s="12">
        <v>288</v>
      </c>
      <c r="G22" s="12">
        <v>0</v>
      </c>
      <c r="H22" s="12">
        <v>10.7597852431107</v>
      </c>
      <c r="I22" s="3">
        <f t="shared" si="4"/>
        <v>1</v>
      </c>
      <c r="J22">
        <f t="shared" si="5"/>
        <v>0.28799999999999998</v>
      </c>
      <c r="K22">
        <f t="shared" si="6"/>
        <v>0.28799999999999998</v>
      </c>
      <c r="L22">
        <f t="shared" si="8"/>
        <v>2.6766333480903001E-2</v>
      </c>
      <c r="M22" s="14">
        <f t="shared" ref="M22:M24" si="9">D23/D22</f>
        <v>0.65258711721224916</v>
      </c>
      <c r="O22" s="14">
        <f t="shared" si="7"/>
        <v>0.14399999999999999</v>
      </c>
    </row>
    <row r="23" spans="1:15" x14ac:dyDescent="0.25">
      <c r="A23" s="14" t="s">
        <v>5</v>
      </c>
      <c r="B23" s="14">
        <v>0.3</v>
      </c>
      <c r="C23" s="14">
        <v>18.6445580402657</v>
      </c>
      <c r="D23" s="14">
        <v>618</v>
      </c>
      <c r="E23" s="14">
        <v>1717</v>
      </c>
      <c r="F23" s="12">
        <v>305</v>
      </c>
      <c r="G23" s="12">
        <v>0</v>
      </c>
      <c r="H23" s="12">
        <v>18.662956548221398</v>
      </c>
      <c r="I23" s="3">
        <f t="shared" si="4"/>
        <v>1</v>
      </c>
      <c r="J23">
        <f t="shared" si="5"/>
        <v>0.30499999999999999</v>
      </c>
      <c r="K23">
        <f t="shared" si="6"/>
        <v>0.30499999999999999</v>
      </c>
      <c r="L23">
        <f t="shared" si="8"/>
        <v>1.6342533896595651E-2</v>
      </c>
      <c r="M23" s="14"/>
      <c r="O23" s="14">
        <f t="shared" si="7"/>
        <v>0.1525</v>
      </c>
    </row>
    <row r="24" spans="1:15" x14ac:dyDescent="0.25">
      <c r="A24" s="14" t="s">
        <v>6</v>
      </c>
      <c r="B24" s="14">
        <v>0.1</v>
      </c>
      <c r="C24" s="14">
        <v>24.434431225906199</v>
      </c>
      <c r="D24" s="14">
        <v>8</v>
      </c>
      <c r="E24" s="14">
        <v>24</v>
      </c>
      <c r="F24" s="12">
        <v>85</v>
      </c>
      <c r="G24" s="12">
        <v>0</v>
      </c>
      <c r="H24" s="14">
        <v>24.434431225906199</v>
      </c>
      <c r="I24" s="3">
        <f t="shared" si="4"/>
        <v>1</v>
      </c>
      <c r="J24">
        <f t="shared" si="5"/>
        <v>8.5000000000000006E-2</v>
      </c>
      <c r="K24">
        <f t="shared" si="6"/>
        <v>8.5000000000000006E-2</v>
      </c>
      <c r="L24">
        <f t="shared" si="8"/>
        <v>3.4786977120171382E-3</v>
      </c>
      <c r="M24" s="14">
        <f t="shared" si="9"/>
        <v>0.375</v>
      </c>
      <c r="O24" s="14">
        <f t="shared" si="7"/>
        <v>4.2500000000000003E-2</v>
      </c>
    </row>
    <row r="25" spans="1:15" x14ac:dyDescent="0.25">
      <c r="A25" s="14" t="s">
        <v>7</v>
      </c>
      <c r="B25" s="14">
        <v>0.1</v>
      </c>
      <c r="C25" s="14">
        <v>27.773438551805899</v>
      </c>
      <c r="D25" s="14">
        <v>3</v>
      </c>
      <c r="E25" s="14">
        <v>171</v>
      </c>
      <c r="F25" s="12">
        <v>108</v>
      </c>
      <c r="G25" s="12">
        <v>0</v>
      </c>
      <c r="H25" s="14">
        <v>27.773438551805899</v>
      </c>
      <c r="I25" s="3">
        <f t="shared" si="4"/>
        <v>1</v>
      </c>
      <c r="J25">
        <f t="shared" si="5"/>
        <v>0.108</v>
      </c>
      <c r="K25">
        <f t="shared" si="6"/>
        <v>0.108</v>
      </c>
      <c r="L25">
        <f t="shared" si="8"/>
        <v>3.8886074476715297E-3</v>
      </c>
      <c r="O25" s="14">
        <f t="shared" si="7"/>
        <v>5.3999999999999999E-2</v>
      </c>
    </row>
    <row r="26" spans="1:15" x14ac:dyDescent="0.25">
      <c r="A26" s="14"/>
      <c r="B26" s="14"/>
      <c r="C26" s="14"/>
      <c r="D26" s="14"/>
      <c r="E26" s="14"/>
      <c r="F26" s="14"/>
      <c r="G26" s="14"/>
      <c r="H26" s="14"/>
      <c r="I26" s="3"/>
    </row>
    <row r="27" spans="1:15" x14ac:dyDescent="0.25">
      <c r="A27" s="14"/>
      <c r="B27" s="14"/>
      <c r="C27" s="14"/>
      <c r="D27" s="14"/>
      <c r="E27" s="14"/>
      <c r="F27" s="14"/>
      <c r="G27" s="14"/>
      <c r="H27" s="14"/>
      <c r="I27" s="3"/>
    </row>
    <row r="28" spans="1:15" x14ac:dyDescent="0.25">
      <c r="A28" s="14"/>
      <c r="B28" s="14"/>
      <c r="C28" s="14"/>
      <c r="D28" s="14"/>
      <c r="E28" s="14"/>
      <c r="F28" s="14"/>
      <c r="G28" s="14"/>
      <c r="H28" s="14"/>
      <c r="I28" s="3"/>
      <c r="M28" s="14"/>
      <c r="N28" s="14"/>
    </row>
    <row r="29" spans="1:15" x14ac:dyDescent="0.25">
      <c r="A29" s="14"/>
      <c r="B29" s="14"/>
      <c r="C29" s="14"/>
      <c r="D29" s="14"/>
      <c r="E29" s="14"/>
      <c r="F29" s="14"/>
      <c r="G29" s="14"/>
      <c r="H29" s="14"/>
      <c r="I29" s="3"/>
      <c r="N29" s="14"/>
      <c r="O29" s="14"/>
    </row>
    <row r="30" spans="1:15" x14ac:dyDescent="0.25">
      <c r="A30" s="14"/>
      <c r="B30" s="14"/>
      <c r="C30" s="14"/>
      <c r="D30" s="14"/>
      <c r="E30" s="14"/>
      <c r="F30" s="14"/>
      <c r="G30" s="14"/>
      <c r="H30" s="14"/>
      <c r="I30" s="3"/>
      <c r="M30" s="14"/>
      <c r="N30" s="14"/>
      <c r="O30" s="14"/>
    </row>
    <row r="31" spans="1:15" x14ac:dyDescent="0.25">
      <c r="A31" s="14"/>
      <c r="B31" s="14"/>
      <c r="C31" s="14"/>
      <c r="D31" s="14"/>
      <c r="E31" s="14"/>
      <c r="F31" s="14"/>
      <c r="G31" s="14"/>
      <c r="H31" s="14"/>
      <c r="I31" s="3"/>
      <c r="N31" s="14"/>
      <c r="O31" s="14"/>
    </row>
    <row r="32" spans="1:15" x14ac:dyDescent="0.25">
      <c r="A32" s="14"/>
      <c r="B32" s="14"/>
      <c r="C32" s="14"/>
      <c r="D32" s="14"/>
      <c r="E32" s="14"/>
      <c r="F32" s="12"/>
      <c r="G32" s="12"/>
      <c r="H32" s="14"/>
      <c r="I32" s="3"/>
      <c r="M32" s="14"/>
      <c r="N32" s="14"/>
      <c r="O32" s="14"/>
    </row>
    <row r="33" spans="1:15" x14ac:dyDescent="0.25">
      <c r="A33" s="14"/>
      <c r="B33" s="14"/>
      <c r="C33" s="14"/>
      <c r="D33" s="14"/>
      <c r="E33" s="14"/>
      <c r="F33" s="12"/>
      <c r="G33" s="12"/>
      <c r="H33" s="14"/>
      <c r="I33" s="3"/>
      <c r="N33" s="14"/>
      <c r="O33" s="14"/>
    </row>
    <row r="34" spans="1:15" ht="191.25" customHeight="1" x14ac:dyDescent="0.25">
      <c r="D34" s="2"/>
      <c r="E34" s="2"/>
      <c r="F34" s="2"/>
      <c r="G34" s="2"/>
      <c r="H34" s="2"/>
      <c r="I34" s="2"/>
      <c r="J34" s="5"/>
      <c r="K34" s="5"/>
      <c r="L34" s="5"/>
    </row>
    <row r="35" spans="1:15" ht="13.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hehe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Linhehe</dc:creator>
  <cp:lastModifiedBy>Linhehe</cp:lastModifiedBy>
  <dcterms:created xsi:type="dcterms:W3CDTF">2014-02-08T03:33:37Z</dcterms:created>
  <dcterms:modified xsi:type="dcterms:W3CDTF">2014-02-10T06:02:20Z</dcterms:modified>
</cp:coreProperties>
</file>