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9675" windowHeight="3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1" l="1"/>
  <c r="J10" i="1"/>
  <c r="K10" i="1"/>
  <c r="L10" i="1"/>
  <c r="M10" i="1"/>
  <c r="O10" i="1"/>
  <c r="I11" i="1"/>
  <c r="J11" i="1"/>
  <c r="L11" i="1" s="1"/>
  <c r="K11" i="1"/>
  <c r="O11" i="1" l="1"/>
  <c r="M34" i="1" l="1"/>
  <c r="M32" i="1"/>
  <c r="M30" i="1"/>
  <c r="M26" i="1"/>
  <c r="M24" i="1"/>
  <c r="M22" i="1"/>
  <c r="M18" i="1"/>
  <c r="M16" i="1"/>
  <c r="M14" i="1"/>
  <c r="M8" i="1"/>
  <c r="M6" i="1"/>
  <c r="O12" i="1"/>
  <c r="O13" i="1"/>
  <c r="O20" i="1"/>
  <c r="O21" i="1"/>
  <c r="L18" i="1" l="1"/>
  <c r="K7" i="1"/>
  <c r="K8" i="1"/>
  <c r="K9" i="1"/>
  <c r="K14" i="1"/>
  <c r="K15" i="1"/>
  <c r="K16" i="1"/>
  <c r="K17" i="1"/>
  <c r="K18" i="1"/>
  <c r="K19" i="1"/>
  <c r="K22" i="1"/>
  <c r="K23" i="1"/>
  <c r="K24" i="1"/>
  <c r="K25" i="1"/>
  <c r="K26" i="1"/>
  <c r="K27" i="1"/>
  <c r="K30" i="1"/>
  <c r="K31" i="1"/>
  <c r="K32" i="1"/>
  <c r="K33" i="1"/>
  <c r="K34" i="1"/>
  <c r="K35" i="1"/>
  <c r="K6" i="1"/>
  <c r="J6" i="1"/>
  <c r="O6" i="1" s="1"/>
  <c r="J7" i="1"/>
  <c r="O7" i="1" s="1"/>
  <c r="J8" i="1"/>
  <c r="J9" i="1"/>
  <c r="J14" i="1"/>
  <c r="O14" i="1" s="1"/>
  <c r="J15" i="1"/>
  <c r="O15" i="1" s="1"/>
  <c r="J16" i="1"/>
  <c r="J17" i="1"/>
  <c r="O17" i="1" s="1"/>
  <c r="J18" i="1"/>
  <c r="O18" i="1" s="1"/>
  <c r="J19" i="1"/>
  <c r="O19" i="1" s="1"/>
  <c r="J22" i="1"/>
  <c r="O22" i="1" s="1"/>
  <c r="J23" i="1"/>
  <c r="O23" i="1" s="1"/>
  <c r="J24" i="1"/>
  <c r="O24" i="1" s="1"/>
  <c r="J25" i="1"/>
  <c r="O25" i="1" s="1"/>
  <c r="J26" i="1"/>
  <c r="O26" i="1" s="1"/>
  <c r="J27" i="1"/>
  <c r="O27" i="1" s="1"/>
  <c r="J30" i="1"/>
  <c r="L30" i="1" s="1"/>
  <c r="J31" i="1"/>
  <c r="L31" i="1" s="1"/>
  <c r="J32" i="1"/>
  <c r="J33" i="1"/>
  <c r="J34" i="1"/>
  <c r="J35" i="1"/>
  <c r="I7" i="1"/>
  <c r="I8" i="1"/>
  <c r="I9" i="1"/>
  <c r="I14" i="1"/>
  <c r="I15" i="1"/>
  <c r="I16" i="1"/>
  <c r="I17" i="1"/>
  <c r="I18" i="1"/>
  <c r="I19" i="1"/>
  <c r="I22" i="1"/>
  <c r="I23" i="1"/>
  <c r="I24" i="1"/>
  <c r="I25" i="1"/>
  <c r="I26" i="1"/>
  <c r="I27" i="1"/>
  <c r="I30" i="1"/>
  <c r="I31" i="1"/>
  <c r="I32" i="1"/>
  <c r="I33" i="1"/>
  <c r="I34" i="1"/>
  <c r="I35" i="1"/>
  <c r="I6" i="1"/>
  <c r="L25" i="1" l="1"/>
  <c r="O32" i="1"/>
  <c r="N32" i="1"/>
  <c r="L24" i="1"/>
  <c r="O33" i="1"/>
  <c r="N33" i="1"/>
  <c r="L35" i="1"/>
  <c r="O35" i="1"/>
  <c r="N35" i="1"/>
  <c r="O31" i="1"/>
  <c r="N31" i="1"/>
  <c r="L33" i="1"/>
  <c r="L27" i="1"/>
  <c r="L23" i="1"/>
  <c r="L34" i="1"/>
  <c r="O34" i="1"/>
  <c r="N34" i="1"/>
  <c r="O30" i="1"/>
  <c r="N30" i="1"/>
  <c r="L32" i="1"/>
  <c r="L26" i="1"/>
  <c r="L22" i="1"/>
  <c r="L17" i="1"/>
  <c r="L16" i="1"/>
  <c r="O16" i="1"/>
  <c r="L15" i="1"/>
  <c r="L19" i="1"/>
  <c r="L14" i="1"/>
  <c r="L8" i="1"/>
  <c r="O8" i="1"/>
  <c r="L7" i="1"/>
  <c r="L9" i="1"/>
  <c r="O9" i="1"/>
  <c r="L6" i="1"/>
</calcChain>
</file>

<file path=xl/sharedStrings.xml><?xml version="1.0" encoding="utf-8"?>
<sst xmlns="http://schemas.openxmlformats.org/spreadsheetml/2006/main" count="53" uniqueCount="24">
  <si>
    <t>heavy_random</t>
  </si>
  <si>
    <t>mode</t>
  </si>
  <si>
    <t>average_speed m/s</t>
  </si>
  <si>
    <t>heavy_right</t>
  </si>
  <si>
    <t>mid_random</t>
  </si>
  <si>
    <t>mid_right</t>
  </si>
  <si>
    <t>light_random</t>
  </si>
  <si>
    <t>light_right</t>
  </si>
  <si>
    <t>限速70mph(30m/s)</t>
  </si>
  <si>
    <t>限速60mph(25m/s)</t>
  </si>
  <si>
    <t>pass percentage</t>
  </si>
  <si>
    <t>congestion /1000s</t>
  </si>
  <si>
    <t>changing /1000s</t>
  </si>
  <si>
    <t>pass /1000s</t>
  </si>
  <si>
    <t>waiting /1000s</t>
  </si>
  <si>
    <t>average density (vehicles/meter)</t>
  </si>
  <si>
    <t>car generating rate (vehicle/s)</t>
  </si>
  <si>
    <t>average volume of flow in(vehicles/s)</t>
  </si>
  <si>
    <t>average volume of flow out(vehicles/s)</t>
  </si>
  <si>
    <t>speed at maximum flow</t>
  </si>
  <si>
    <t>average_speed2 m/s</t>
  </si>
  <si>
    <t>无数据</t>
  </si>
  <si>
    <t>限速70mph(36m/s)三条路</t>
  </si>
  <si>
    <t>限速70mph(36m/s)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</si>
</sst>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/>
    <xf numFmtId="10" fontId="0" fillId="2" borderId="0" xfId="0" applyNumberFormat="1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B5AE7"/>
      <color rgb="FFFF5050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03364867161358E-2"/>
          <c:y val="2.4855765743996047E-2"/>
          <c:w val="0.45389512641855018"/>
          <c:h val="0.48899581306826267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rgbClr val="FF5050"/>
            </a:solidFill>
          </c:spPr>
          <c:invertIfNegative val="0"/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(Sheet1!$G$6,Sheet1!$G$14,Sheet1!$G$22,Sheet1!$G$30)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129</c:v>
                </c:pt>
                <c:pt idx="3">
                  <c:v>253</c:v>
                </c:pt>
              </c:numCache>
            </c:numRef>
          </c:val>
        </c:ser>
        <c:ser>
          <c:idx val="1"/>
          <c:order val="1"/>
          <c:tx>
            <c:v>Keep-Right-Except-To-Pass</c:v>
          </c:tx>
          <c:spPr>
            <a:solidFill>
              <a:srgbClr val="4B5AE7"/>
            </a:solidFill>
          </c:spPr>
          <c:invertIfNegative val="0"/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(Sheet1!$G$7,Sheet1!$G$15,Sheet1!$G$23,Sheet1!$G$31)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115</c:v>
                </c:pt>
                <c:pt idx="3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62112"/>
        <c:axId val="43741120"/>
      </c:barChart>
      <c:catAx>
        <c:axId val="1119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 condition</a:t>
                </a:r>
                <a:endParaRPr lang="zh-CN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3741120"/>
        <c:crosses val="autoZero"/>
        <c:auto val="1"/>
        <c:lblAlgn val="ctr"/>
        <c:lblOffset val="100"/>
        <c:noMultiLvlLbl val="0"/>
      </c:catAx>
      <c:valAx>
        <c:axId val="437411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waiting vehicles</a:t>
                </a:r>
              </a:p>
            </c:rich>
          </c:tx>
          <c:layout>
            <c:manualLayout>
              <c:xMode val="edge"/>
              <c:yMode val="edge"/>
              <c:x val="7.0217942181687726E-2"/>
              <c:y val="2.4489036847755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96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35712532336332"/>
          <c:y val="4.3227284450715338E-2"/>
          <c:w val="0.3084053701920354"/>
          <c:h val="0.1909702087418135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input-output characteristics</a:t>
            </a:r>
          </a:p>
          <a:p>
            <a:pPr>
              <a:defRPr/>
            </a:pPr>
            <a:r>
              <a:rPr lang="en-US" altLang="zh-CN" sz="1800"/>
              <a:t>(70mph,2 lanes)</a:t>
            </a:r>
            <a:endParaRPr lang="zh-CN" altLang="en-US" sz="1800"/>
          </a:p>
        </c:rich>
      </c:tx>
      <c:layout>
        <c:manualLayout>
          <c:xMode val="edge"/>
          <c:yMode val="edge"/>
          <c:x val="0.2859508880408354"/>
          <c:y val="1.818181818181818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018861545701044"/>
          <c:y val="0.20040276783583871"/>
          <c:w val="0.43288472376535747"/>
          <c:h val="0.45530947267955135"/>
        </c:manualLayout>
      </c:layout>
      <c:lineChart>
        <c:grouping val="standard"/>
        <c:varyColors val="0"/>
        <c:ser>
          <c:idx val="2"/>
          <c:order val="0"/>
          <c:tx>
            <c:v>80mph</c:v>
          </c:tx>
          <c:dLbls>
            <c:delete val="1"/>
          </c:dLbls>
          <c:cat>
            <c:numRef>
              <c:f>(Sheet1!$B$14,Sheet1!$B$16,Sheet1!$B$18)</c:f>
              <c:numCache>
                <c:formatCode>General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</c:numCache>
            </c:numRef>
          </c:cat>
          <c:val>
            <c:numRef>
              <c:f>(Sheet1!$J$7,Sheet1!$J$9,Sheet1!$J$11)</c:f>
              <c:numCache>
                <c:formatCode>General</c:formatCode>
                <c:ptCount val="3"/>
                <c:pt idx="0">
                  <c:v>2.0030000000000001</c:v>
                </c:pt>
                <c:pt idx="1">
                  <c:v>0.99399999999999999</c:v>
                </c:pt>
                <c:pt idx="2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v>70mph</c:v>
          </c:tx>
          <c:dLbls>
            <c:delete val="1"/>
          </c:dLbls>
          <c:cat>
            <c:numRef>
              <c:f>(Sheet1!$B$14,Sheet1!$B$16,Sheet1!$B$18)</c:f>
              <c:numCache>
                <c:formatCode>General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</c:numCache>
            </c:numRef>
          </c:cat>
          <c:val>
            <c:numRef>
              <c:f>(Sheet1!$J$15,Sheet1!$J$17,Sheet1!$J$19)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0.28999999999999998</c:v>
                </c:pt>
                <c:pt idx="2">
                  <c:v>9.8000000000000004E-2</c:v>
                </c:pt>
              </c:numCache>
            </c:numRef>
          </c:val>
          <c:smooth val="0"/>
        </c:ser>
        <c:ser>
          <c:idx val="4"/>
          <c:order val="2"/>
          <c:tx>
            <c:v>60mph</c:v>
          </c:tx>
          <c:dLbls>
            <c:delete val="1"/>
          </c:dLbls>
          <c:cat>
            <c:numRef>
              <c:f>(Sheet1!$B$14,Sheet1!$B$16,Sheet1!$B$18)</c:f>
              <c:numCache>
                <c:formatCode>General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</c:numCache>
            </c:numRef>
          </c:cat>
          <c:val>
            <c:numRef>
              <c:f>(Sheet1!$J$23,Sheet1!$J$25,Sheet1!$J$27)</c:f>
              <c:numCache>
                <c:formatCode>General</c:formatCode>
                <c:ptCount val="3"/>
                <c:pt idx="0">
                  <c:v>0.32700000000000001</c:v>
                </c:pt>
                <c:pt idx="1">
                  <c:v>0.28999999999999998</c:v>
                </c:pt>
                <c:pt idx="2">
                  <c:v>0.108</c:v>
                </c:pt>
              </c:numCache>
            </c:numRef>
          </c:val>
          <c:smooth val="0"/>
        </c:ser>
        <c:ser>
          <c:idx val="0"/>
          <c:order val="3"/>
          <c:tx>
            <c:v>70mph 3 lanes</c:v>
          </c:tx>
          <c:val>
            <c:numRef>
              <c:f>(Sheet1!$J$31,Sheet1!$J$33,Sheet1!$J$35)</c:f>
              <c:numCache>
                <c:formatCode>General</c:formatCode>
                <c:ptCount val="3"/>
                <c:pt idx="0">
                  <c:v>0.623</c:v>
                </c:pt>
                <c:pt idx="1">
                  <c:v>0.42399999999999999</c:v>
                </c:pt>
                <c:pt idx="2">
                  <c:v>0.16500000000000001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665664"/>
        <c:axId val="43743424"/>
      </c:lineChart>
      <c:catAx>
        <c:axId val="10366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zh-CN" sz="1800"/>
                  <a:t>flow-in(vehicles/s/lane)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31224243595317458"/>
              <c:y val="0.775747792889525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3743424"/>
        <c:crosses val="autoZero"/>
        <c:auto val="1"/>
        <c:lblAlgn val="ctr"/>
        <c:lblOffset val="100"/>
        <c:noMultiLvlLbl val="0"/>
      </c:catAx>
      <c:valAx>
        <c:axId val="437434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US" altLang="zh-CN" sz="1600"/>
                  <a:t>flow-out (vehicles/s/lane)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1057289985991015"/>
              <c:y val="2.865235027439751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366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00552308262086"/>
          <c:y val="4.9232402767835831E-2"/>
          <c:w val="0.27262438207494"/>
          <c:h val="0.356343354807921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Keep-Right-Except-To-Pass</c:v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(Sheet1!$D$7,Sheet1!$D$9,Sheet1!$D$11,Sheet1!$D$15,Sheet1!$D$17,Sheet1!$D$19,Sheet1!$D$23,Sheet1!$D$25,Sheet1!$D$27)</c:f>
              <c:numCache>
                <c:formatCode>General</c:formatCode>
                <c:ptCount val="9"/>
                <c:pt idx="0">
                  <c:v>25732</c:v>
                </c:pt>
                <c:pt idx="1">
                  <c:v>2748</c:v>
                </c:pt>
                <c:pt idx="3">
                  <c:v>501</c:v>
                </c:pt>
                <c:pt idx="4">
                  <c:v>119</c:v>
                </c:pt>
                <c:pt idx="5">
                  <c:v>2</c:v>
                </c:pt>
                <c:pt idx="6">
                  <c:v>5747</c:v>
                </c:pt>
                <c:pt idx="7">
                  <c:v>2695</c:v>
                </c:pt>
                <c:pt idx="8">
                  <c:v>6</c:v>
                </c:pt>
              </c:numCache>
            </c:numRef>
          </c:xVal>
          <c:yVal>
            <c:numRef>
              <c:f>(Sheet1!$E$7,Sheet1!$E$9,Sheet1!$E$11,Sheet1!$E$15,Sheet1!$E$17,Sheet1!$E$19,Sheet1!$E$23,Sheet1!$E$25,Sheet1!$E$27)</c:f>
              <c:numCache>
                <c:formatCode>General</c:formatCode>
                <c:ptCount val="9"/>
                <c:pt idx="0">
                  <c:v>4538</c:v>
                </c:pt>
                <c:pt idx="1">
                  <c:v>2861</c:v>
                </c:pt>
                <c:pt idx="3">
                  <c:v>972</c:v>
                </c:pt>
                <c:pt idx="4">
                  <c:v>351</c:v>
                </c:pt>
                <c:pt idx="5">
                  <c:v>16</c:v>
                </c:pt>
                <c:pt idx="6">
                  <c:v>3967</c:v>
                </c:pt>
                <c:pt idx="7">
                  <c:v>2947</c:v>
                </c:pt>
                <c:pt idx="8">
                  <c:v>189</c:v>
                </c:pt>
              </c:numCache>
            </c:numRef>
          </c:yVal>
          <c:smooth val="0"/>
        </c:ser>
        <c:ser>
          <c:idx val="1"/>
          <c:order val="1"/>
          <c:tx>
            <c:v>Random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(Sheet1!$D$6,Sheet1!$D$8,Sheet1!$D$10,Sheet1!$D$14,Sheet1!$D$16,Sheet1!$D$18,Sheet1!$D$22,Sheet1!$D$24,Sheet1!$D$26)</c:f>
              <c:numCache>
                <c:formatCode>General</c:formatCode>
                <c:ptCount val="9"/>
                <c:pt idx="0">
                  <c:v>19872</c:v>
                </c:pt>
                <c:pt idx="1">
                  <c:v>2894</c:v>
                </c:pt>
                <c:pt idx="3">
                  <c:v>318</c:v>
                </c:pt>
                <c:pt idx="4">
                  <c:v>12</c:v>
                </c:pt>
                <c:pt idx="5">
                  <c:v>0</c:v>
                </c:pt>
                <c:pt idx="6">
                  <c:v>2242</c:v>
                </c:pt>
                <c:pt idx="7">
                  <c:v>973</c:v>
                </c:pt>
                <c:pt idx="8">
                  <c:v>17</c:v>
                </c:pt>
              </c:numCache>
            </c:numRef>
          </c:xVal>
          <c:yVal>
            <c:numRef>
              <c:f>(Sheet1!$E$6,Sheet1!$E$8,Sheet1!$E$10,Sheet1!$E$14,Sheet1!$E$16,Sheet1!$E$18,Sheet1!$E$22,Sheet1!$E$24,Sheet1!$E$26)</c:f>
              <c:numCache>
                <c:formatCode>General</c:formatCode>
                <c:ptCount val="9"/>
                <c:pt idx="0">
                  <c:v>448</c:v>
                </c:pt>
                <c:pt idx="1">
                  <c:v>453</c:v>
                </c:pt>
                <c:pt idx="3">
                  <c:v>162</c:v>
                </c:pt>
                <c:pt idx="4">
                  <c:v>47</c:v>
                </c:pt>
                <c:pt idx="5">
                  <c:v>11</c:v>
                </c:pt>
                <c:pt idx="6">
                  <c:v>33</c:v>
                </c:pt>
                <c:pt idx="7">
                  <c:v>111</c:v>
                </c:pt>
                <c:pt idx="8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41984"/>
        <c:axId val="112042560"/>
      </c:scatterChart>
      <c:valAx>
        <c:axId val="1120419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u="none" strike="noStrike" baseline="0">
                    <a:effectLst/>
                  </a:rPr>
                  <a:t>traffic_congestion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2042560"/>
        <c:crosses val="autoZero"/>
        <c:crossBetween val="midCat"/>
      </c:valAx>
      <c:valAx>
        <c:axId val="1120425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lane_changing </a:t>
                </a:r>
              </a:p>
            </c:rich>
          </c:tx>
          <c:layout>
            <c:manualLayout>
              <c:xMode val="edge"/>
              <c:yMode val="edge"/>
              <c:x val="9.699732880509581E-3"/>
              <c:y val="3.02102977868507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600"/>
            </a:pPr>
            <a:endParaRPr lang="en-US"/>
          </a:p>
        </c:txPr>
        <c:crossAx val="11204198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2236266995429113"/>
          <c:y val="4.8902627912251702E-2"/>
          <c:w val="0.31264471557008106"/>
          <c:h val="0.3359393409157188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2000" b="1" i="0" baseline="0">
                <a:effectLst/>
              </a:rPr>
              <a:t>Average density in high </a:t>
            </a:r>
            <a:r>
              <a:rPr lang="en-US" sz="2000" b="1" i="0" u="none" strike="noStrike" baseline="0">
                <a:effectLst/>
              </a:rPr>
              <a:t>traffic flow</a:t>
            </a:r>
            <a:r>
              <a:rPr lang="en-US" sz="2000" b="1" i="0" baseline="0">
                <a:effectLst/>
              </a:rPr>
              <a:t> condition</a:t>
            </a:r>
            <a:r>
              <a:rPr lang="en-US" sz="1800" b="1" i="0" baseline="0">
                <a:effectLst/>
              </a:rPr>
              <a:t> </a:t>
            </a:r>
            <a:endParaRPr lang="en-US">
              <a:effectLst/>
            </a:endParaRPr>
          </a:p>
          <a:p>
            <a:pPr algn="l">
              <a:defRPr/>
            </a:pPr>
            <a:r>
              <a:rPr lang="en-US" sz="1800" b="1" i="0" baseline="0">
                <a:effectLst/>
              </a:rPr>
              <a:t>(vehicles/meter)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2.0685738023754213E-2"/>
          <c:y val="2.212167268348716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2"/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(Sheet1!$L$6,Sheet1!$L$14,Sheet1!$L$22)</c:f>
              <c:numCache>
                <c:formatCode>General</c:formatCode>
                <c:ptCount val="3"/>
                <c:pt idx="0">
                  <c:v>1.01047834024821</c:v>
                </c:pt>
                <c:pt idx="1">
                  <c:v>0.17572944761501294</c:v>
                </c:pt>
                <c:pt idx="2">
                  <c:v>4.8305350475798071E-2</c:v>
                </c:pt>
              </c:numCache>
            </c:numRef>
          </c:val>
        </c:ser>
        <c:ser>
          <c:idx val="1"/>
          <c:order val="1"/>
          <c:tx>
            <c:v>Keep-Right-Except-To-Pass</c:v>
          </c:tx>
          <c:spPr>
            <a:solidFill>
              <a:srgbClr val="92D050"/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(Sheet1!$L$7,Sheet1!$L$15,Sheet1!$L$23)</c:f>
              <c:numCache>
                <c:formatCode>General</c:formatCode>
                <c:ptCount val="3"/>
                <c:pt idx="0">
                  <c:v>0.90964954824061928</c:v>
                </c:pt>
                <c:pt idx="1">
                  <c:v>0.19685813357563969</c:v>
                </c:pt>
                <c:pt idx="2">
                  <c:v>5.5024861333080634E-2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67200"/>
        <c:axId val="112044864"/>
      </c:barChart>
      <c:catAx>
        <c:axId val="1036672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2044864"/>
        <c:crosses val="autoZero"/>
        <c:auto val="1"/>
        <c:lblAlgn val="ctr"/>
        <c:lblOffset val="100"/>
        <c:noMultiLvlLbl val="0"/>
      </c:catAx>
      <c:valAx>
        <c:axId val="112044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66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052047810570439"/>
          <c:y val="0.13268648950115233"/>
          <c:w val="0.28796873052738914"/>
          <c:h val="0.2792117446152240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2000" b="1" i="0" baseline="0">
                <a:effectLst/>
              </a:rPr>
              <a:t>Average density i</a:t>
            </a:r>
            <a:r>
              <a:rPr lang="en-US" sz="2000" b="1" i="0" u="none" strike="noStrike" baseline="0">
                <a:effectLst/>
              </a:rPr>
              <a:t>n medium traffic flow condition </a:t>
            </a:r>
            <a:endParaRPr lang="en-US" sz="2000">
              <a:effectLst/>
            </a:endParaRPr>
          </a:p>
          <a:p>
            <a:pPr algn="l">
              <a:defRPr/>
            </a:pPr>
            <a:r>
              <a:rPr lang="en-US" sz="2000" b="1" i="0" baseline="0">
                <a:effectLst/>
              </a:rPr>
              <a:t>(vehicles/meter)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2.0685738023754213E-2"/>
          <c:y val="2.212167268348716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2"/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(Sheet1!$L$8,Sheet1!$L$16,Sheet1!$L$24)</c:f>
              <c:numCache>
                <c:formatCode>General</c:formatCode>
                <c:ptCount val="3"/>
                <c:pt idx="0">
                  <c:v>0.39029461320760234</c:v>
                </c:pt>
                <c:pt idx="1">
                  <c:v>0.10201410636746309</c:v>
                </c:pt>
                <c:pt idx="2">
                  <c:v>2.3650107910871361E-2</c:v>
                </c:pt>
              </c:numCache>
            </c:numRef>
          </c:val>
        </c:ser>
        <c:ser>
          <c:idx val="1"/>
          <c:order val="1"/>
          <c:tx>
            <c:v>Keep-Right-Except-To-Pass</c:v>
          </c:tx>
          <c:spPr>
            <a:solidFill>
              <a:schemeClr val="accent3"/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(Sheet1!$L$9,Sheet1!$L$17,Sheet1!$L$25)</c:f>
              <c:numCache>
                <c:formatCode>General</c:formatCode>
                <c:ptCount val="3"/>
                <c:pt idx="0">
                  <c:v>0.35852786607605303</c:v>
                </c:pt>
                <c:pt idx="1">
                  <c:v>0.10297794547212495</c:v>
                </c:pt>
                <c:pt idx="2">
                  <c:v>2.9028557880095743E-2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3667712"/>
        <c:axId val="112046592"/>
      </c:barChart>
      <c:catAx>
        <c:axId val="1036677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2046592"/>
        <c:crosses val="autoZero"/>
        <c:auto val="1"/>
        <c:lblAlgn val="ctr"/>
        <c:lblOffset val="100"/>
        <c:noMultiLvlLbl val="0"/>
      </c:catAx>
      <c:valAx>
        <c:axId val="112046592"/>
        <c:scaling>
          <c:orientation val="minMax"/>
          <c:max val="6.0000000000000012E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66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43894333352219"/>
          <c:y val="0.11301831142437919"/>
          <c:w val="0.28796873052738914"/>
          <c:h val="0.2185684601637288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45</xdr:row>
      <xdr:rowOff>28575</xdr:rowOff>
    </xdr:from>
    <xdr:to>
      <xdr:col>16</xdr:col>
      <xdr:colOff>285750</xdr:colOff>
      <xdr:row>78</xdr:row>
      <xdr:rowOff>57149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533400</xdr:colOff>
      <xdr:row>11</xdr:row>
      <xdr:rowOff>180974</xdr:rowOff>
    </xdr:from>
    <xdr:to>
      <xdr:col>37</xdr:col>
      <xdr:colOff>371475</xdr:colOff>
      <xdr:row>31</xdr:row>
      <xdr:rowOff>114299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39</xdr:row>
      <xdr:rowOff>180975</xdr:rowOff>
    </xdr:from>
    <xdr:to>
      <xdr:col>7</xdr:col>
      <xdr:colOff>390524</xdr:colOff>
      <xdr:row>60</xdr:row>
      <xdr:rowOff>38100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390525</xdr:colOff>
      <xdr:row>31</xdr:row>
      <xdr:rowOff>152400</xdr:rowOff>
    </xdr:from>
    <xdr:to>
      <xdr:col>10</xdr:col>
      <xdr:colOff>1400175</xdr:colOff>
      <xdr:row>46</xdr:row>
      <xdr:rowOff>19049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1552575</xdr:colOff>
      <xdr:row>31</xdr:row>
      <xdr:rowOff>152400</xdr:rowOff>
    </xdr:from>
    <xdr:to>
      <xdr:col>18</xdr:col>
      <xdr:colOff>266700</xdr:colOff>
      <xdr:row>46</xdr:row>
      <xdr:rowOff>38101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H9" sqref="C6:H9"/>
    </sheetView>
  </sheetViews>
  <sheetFormatPr defaultRowHeight="15" x14ac:dyDescent="0.25"/>
  <cols>
    <col min="1" max="1" width="24" customWidth="1"/>
    <col min="2" max="2" width="17.85546875" customWidth="1"/>
    <col min="3" max="3" width="15.140625" customWidth="1"/>
    <col min="4" max="4" width="11" customWidth="1"/>
    <col min="5" max="5" width="8.85546875" bestFit="1" customWidth="1"/>
    <col min="6" max="6" width="9.7109375" customWidth="1"/>
    <col min="7" max="7" width="7.140625" customWidth="1"/>
    <col min="8" max="8" width="17.140625" customWidth="1"/>
    <col min="9" max="9" width="21.42578125" customWidth="1"/>
    <col min="10" max="10" width="19.85546875" customWidth="1"/>
    <col min="11" max="11" width="24.42578125" customWidth="1"/>
    <col min="12" max="12" width="20.28515625" customWidth="1"/>
    <col min="13" max="13" width="20.85546875" customWidth="1"/>
    <col min="14" max="14" width="16.42578125" customWidth="1"/>
  </cols>
  <sheetData>
    <row r="1" spans="1:15" s="2" customFormat="1" ht="45" x14ac:dyDescent="0.25">
      <c r="A1" s="4" t="s">
        <v>1</v>
      </c>
      <c r="B1" s="4" t="s">
        <v>16</v>
      </c>
      <c r="C1" s="5" t="s">
        <v>2</v>
      </c>
      <c r="D1" s="5" t="s">
        <v>11</v>
      </c>
      <c r="E1" s="5" t="s">
        <v>12</v>
      </c>
      <c r="F1" s="5" t="s">
        <v>13</v>
      </c>
      <c r="G1" s="5" t="s">
        <v>14</v>
      </c>
      <c r="H1" s="4" t="s">
        <v>20</v>
      </c>
      <c r="I1" s="4" t="s">
        <v>10</v>
      </c>
      <c r="J1" s="4" t="s">
        <v>18</v>
      </c>
      <c r="K1" s="4" t="s">
        <v>17</v>
      </c>
      <c r="L1" s="4" t="s">
        <v>15</v>
      </c>
      <c r="N1" s="2" t="s">
        <v>19</v>
      </c>
    </row>
    <row r="2" spans="1:15" x14ac:dyDescent="0.25">
      <c r="A2" t="s">
        <v>23</v>
      </c>
      <c r="I2" s="3"/>
    </row>
    <row r="3" spans="1:15" x14ac:dyDescent="0.25">
      <c r="A3" t="s">
        <v>1</v>
      </c>
      <c r="I3" s="3"/>
    </row>
    <row r="4" spans="1:15" s="17" customFormat="1" x14ac:dyDescent="0.25">
      <c r="A4" s="17" t="s">
        <v>0</v>
      </c>
      <c r="B4" s="17">
        <v>3</v>
      </c>
      <c r="C4" s="17">
        <v>0</v>
      </c>
      <c r="D4" s="17">
        <v>38878</v>
      </c>
      <c r="E4" s="17">
        <v>238</v>
      </c>
      <c r="F4" s="17">
        <v>2844</v>
      </c>
      <c r="G4" s="17">
        <v>161</v>
      </c>
      <c r="H4" s="17">
        <v>0</v>
      </c>
      <c r="I4" s="3"/>
    </row>
    <row r="5" spans="1:15" s="17" customFormat="1" x14ac:dyDescent="0.25">
      <c r="A5" s="17" t="s">
        <v>3</v>
      </c>
      <c r="I5" s="3"/>
    </row>
    <row r="6" spans="1:15" ht="16.5" customHeight="1" x14ac:dyDescent="0.25">
      <c r="A6" t="s">
        <v>0</v>
      </c>
      <c r="B6">
        <v>2</v>
      </c>
      <c r="C6">
        <v>2.0072742790124698</v>
      </c>
      <c r="D6">
        <v>19872</v>
      </c>
      <c r="E6">
        <v>448</v>
      </c>
      <c r="F6" s="1">
        <v>2039</v>
      </c>
      <c r="G6">
        <v>0</v>
      </c>
      <c r="H6" s="1">
        <v>2.0178562159968201</v>
      </c>
      <c r="I6" s="3">
        <f>F6/(G6+F6)</f>
        <v>1</v>
      </c>
      <c r="J6" s="1">
        <f>(F6)/1000</f>
        <v>2.0390000000000001</v>
      </c>
      <c r="K6" s="1">
        <f>(F6+G6)/1000</f>
        <v>2.0390000000000001</v>
      </c>
      <c r="L6">
        <f>J6/H6</f>
        <v>1.01047834024821</v>
      </c>
      <c r="M6">
        <f>D7/D6</f>
        <v>1.2948872785829308</v>
      </c>
      <c r="O6">
        <f>J6/2</f>
        <v>1.0195000000000001</v>
      </c>
    </row>
    <row r="7" spans="1:15" x14ac:dyDescent="0.25">
      <c r="A7" t="s">
        <v>3</v>
      </c>
      <c r="B7">
        <v>2</v>
      </c>
      <c r="C7">
        <v>2.19652646026847</v>
      </c>
      <c r="D7">
        <v>25732</v>
      </c>
      <c r="E7">
        <v>4538</v>
      </c>
      <c r="F7" s="1">
        <v>2003</v>
      </c>
      <c r="G7">
        <v>0</v>
      </c>
      <c r="H7" s="1">
        <v>2.2019468968835998</v>
      </c>
      <c r="I7" s="3">
        <f t="shared" ref="I7:I35" si="0">F7/(G7+F7)</f>
        <v>1</v>
      </c>
      <c r="J7" s="1">
        <f t="shared" ref="J7:J35" si="1">(F7)/1000</f>
        <v>2.0030000000000001</v>
      </c>
      <c r="K7" s="1">
        <f t="shared" ref="K7:K35" si="2">(F7+G7)/1000</f>
        <v>2.0030000000000001</v>
      </c>
      <c r="L7">
        <f>J7/H7</f>
        <v>0.90964954824061928</v>
      </c>
      <c r="O7" s="17">
        <f t="shared" ref="O7:O27" si="3">J7/2</f>
        <v>1.0015000000000001</v>
      </c>
    </row>
    <row r="8" spans="1:15" x14ac:dyDescent="0.25">
      <c r="A8" t="s">
        <v>4</v>
      </c>
      <c r="B8">
        <v>1</v>
      </c>
      <c r="C8">
        <v>2.5197847629674199</v>
      </c>
      <c r="D8">
        <v>2894</v>
      </c>
      <c r="E8">
        <v>453</v>
      </c>
      <c r="F8" s="1">
        <v>984</v>
      </c>
      <c r="G8">
        <v>0</v>
      </c>
      <c r="H8">
        <v>2.5211723828650401</v>
      </c>
      <c r="I8" s="3">
        <f t="shared" si="0"/>
        <v>1</v>
      </c>
      <c r="J8" s="1">
        <f t="shared" si="1"/>
        <v>0.98399999999999999</v>
      </c>
      <c r="K8" s="1">
        <f t="shared" si="2"/>
        <v>0.98399999999999999</v>
      </c>
      <c r="L8">
        <f t="shared" ref="L8:L35" si="4">J8/H8</f>
        <v>0.39029461320760234</v>
      </c>
      <c r="M8" s="17">
        <f>D9/D8</f>
        <v>0.94955079474775395</v>
      </c>
      <c r="O8" s="17">
        <f t="shared" si="3"/>
        <v>0.49199999999999999</v>
      </c>
    </row>
    <row r="9" spans="1:15" x14ac:dyDescent="0.25">
      <c r="A9" t="s">
        <v>5</v>
      </c>
      <c r="B9">
        <v>1</v>
      </c>
      <c r="C9">
        <v>2.77051241903126</v>
      </c>
      <c r="D9">
        <v>2748</v>
      </c>
      <c r="E9">
        <v>2861</v>
      </c>
      <c r="F9" s="1">
        <v>994</v>
      </c>
      <c r="G9">
        <v>0</v>
      </c>
      <c r="H9">
        <v>2.7724483758513401</v>
      </c>
      <c r="I9" s="3">
        <f t="shared" si="0"/>
        <v>1</v>
      </c>
      <c r="J9" s="1">
        <f t="shared" si="1"/>
        <v>0.99399999999999999</v>
      </c>
      <c r="K9" s="1">
        <f t="shared" si="2"/>
        <v>0.99399999999999999</v>
      </c>
      <c r="L9">
        <f t="shared" si="4"/>
        <v>0.35852786607605303</v>
      </c>
      <c r="O9" s="17">
        <f t="shared" si="3"/>
        <v>0.497</v>
      </c>
    </row>
    <row r="10" spans="1:15" x14ac:dyDescent="0.25">
      <c r="A10" t="s">
        <v>6</v>
      </c>
      <c r="B10">
        <v>0.5</v>
      </c>
      <c r="C10" s="17"/>
      <c r="F10" s="1"/>
      <c r="H10" s="17"/>
      <c r="I10" s="3" t="e">
        <f t="shared" si="0"/>
        <v>#DIV/0!</v>
      </c>
      <c r="J10" s="1">
        <f t="shared" si="1"/>
        <v>0</v>
      </c>
      <c r="K10" s="1">
        <f t="shared" si="2"/>
        <v>0</v>
      </c>
      <c r="L10" t="e">
        <f t="shared" si="4"/>
        <v>#DIV/0!</v>
      </c>
      <c r="M10" s="17" t="e">
        <f>D11/D10</f>
        <v>#DIV/0!</v>
      </c>
      <c r="O10" s="17">
        <f t="shared" si="3"/>
        <v>0</v>
      </c>
    </row>
    <row r="11" spans="1:15" x14ac:dyDescent="0.25">
      <c r="A11" t="s">
        <v>7</v>
      </c>
      <c r="B11">
        <v>0.5</v>
      </c>
      <c r="C11" s="17"/>
      <c r="F11" s="1"/>
      <c r="H11" s="17"/>
      <c r="I11" s="3" t="e">
        <f t="shared" si="0"/>
        <v>#DIV/0!</v>
      </c>
      <c r="J11" s="1">
        <f t="shared" si="1"/>
        <v>0</v>
      </c>
      <c r="K11" s="1">
        <f t="shared" si="2"/>
        <v>0</v>
      </c>
      <c r="L11" t="e">
        <f t="shared" si="4"/>
        <v>#DIV/0!</v>
      </c>
      <c r="O11" s="17">
        <f t="shared" si="3"/>
        <v>0</v>
      </c>
    </row>
    <row r="12" spans="1:15" x14ac:dyDescent="0.25">
      <c r="A12" t="s">
        <v>8</v>
      </c>
      <c r="I12" s="3"/>
      <c r="O12" s="17">
        <f t="shared" si="3"/>
        <v>0</v>
      </c>
    </row>
    <row r="13" spans="1:15" x14ac:dyDescent="0.25">
      <c r="A13" t="s">
        <v>1</v>
      </c>
      <c r="I13" s="3"/>
      <c r="O13" s="17">
        <f t="shared" si="3"/>
        <v>0</v>
      </c>
    </row>
    <row r="14" spans="1:15" x14ac:dyDescent="0.25">
      <c r="A14" t="s">
        <v>0</v>
      </c>
      <c r="B14">
        <v>0.5</v>
      </c>
      <c r="C14" s="14">
        <v>2.7593672485162499</v>
      </c>
      <c r="D14" s="13">
        <v>318</v>
      </c>
      <c r="E14" s="13">
        <v>162</v>
      </c>
      <c r="F14" s="14">
        <v>485</v>
      </c>
      <c r="G14" s="15">
        <v>0</v>
      </c>
      <c r="H14" s="15">
        <v>2.7599244553624001</v>
      </c>
      <c r="I14" s="8">
        <f t="shared" si="0"/>
        <v>1</v>
      </c>
      <c r="J14">
        <f t="shared" si="1"/>
        <v>0.48499999999999999</v>
      </c>
      <c r="K14">
        <f t="shared" si="2"/>
        <v>0.48499999999999999</v>
      </c>
      <c r="L14">
        <f t="shared" si="4"/>
        <v>0.17572944761501294</v>
      </c>
      <c r="M14" s="17">
        <f>D15/D14</f>
        <v>1.5754716981132075</v>
      </c>
      <c r="O14" s="17">
        <f t="shared" si="3"/>
        <v>0.24249999999999999</v>
      </c>
    </row>
    <row r="15" spans="1:15" x14ac:dyDescent="0.25">
      <c r="A15" t="s">
        <v>3</v>
      </c>
      <c r="B15">
        <v>0.5</v>
      </c>
      <c r="C15" s="14">
        <v>2.7933052400356599</v>
      </c>
      <c r="D15" s="13">
        <v>501</v>
      </c>
      <c r="E15" s="13">
        <v>972</v>
      </c>
      <c r="F15" s="14">
        <v>550</v>
      </c>
      <c r="G15" s="15">
        <v>0</v>
      </c>
      <c r="H15" s="15">
        <v>2.7938901482506999</v>
      </c>
      <c r="I15" s="8">
        <f t="shared" si="0"/>
        <v>1</v>
      </c>
      <c r="J15">
        <f t="shared" si="1"/>
        <v>0.55000000000000004</v>
      </c>
      <c r="K15">
        <f t="shared" si="2"/>
        <v>0.55000000000000004</v>
      </c>
      <c r="L15">
        <f t="shared" si="4"/>
        <v>0.19685813357563969</v>
      </c>
      <c r="O15" s="17">
        <f t="shared" si="3"/>
        <v>0.27500000000000002</v>
      </c>
    </row>
    <row r="16" spans="1:15" x14ac:dyDescent="0.25">
      <c r="A16" t="s">
        <v>4</v>
      </c>
      <c r="B16">
        <v>0.3</v>
      </c>
      <c r="C16" s="9">
        <v>2.8525222334608</v>
      </c>
      <c r="D16" s="9">
        <v>12</v>
      </c>
      <c r="E16" s="9">
        <v>47</v>
      </c>
      <c r="F16" s="10">
        <v>291</v>
      </c>
      <c r="G16" s="10">
        <v>0</v>
      </c>
      <c r="H16" s="10">
        <v>2.8525466757684899</v>
      </c>
      <c r="I16" s="3">
        <f t="shared" si="0"/>
        <v>1</v>
      </c>
      <c r="J16">
        <f t="shared" si="1"/>
        <v>0.29099999999999998</v>
      </c>
      <c r="K16">
        <f t="shared" si="2"/>
        <v>0.29099999999999998</v>
      </c>
      <c r="L16">
        <f t="shared" si="4"/>
        <v>0.10201410636746309</v>
      </c>
      <c r="M16" s="17">
        <f>D17/D16</f>
        <v>9.9166666666666661</v>
      </c>
      <c r="O16" s="17">
        <f t="shared" si="3"/>
        <v>0.14549999999999999</v>
      </c>
    </row>
    <row r="17" spans="1:15" x14ac:dyDescent="0.25">
      <c r="A17" t="s">
        <v>5</v>
      </c>
      <c r="B17">
        <v>0.3</v>
      </c>
      <c r="C17" s="9">
        <v>2.81581279905408</v>
      </c>
      <c r="D17" s="9">
        <v>119</v>
      </c>
      <c r="E17" s="9">
        <v>351</v>
      </c>
      <c r="F17" s="10">
        <v>290</v>
      </c>
      <c r="G17" s="10">
        <v>0</v>
      </c>
      <c r="H17" s="10">
        <v>2.8161369764218098</v>
      </c>
      <c r="I17" s="3">
        <f t="shared" si="0"/>
        <v>1</v>
      </c>
      <c r="J17">
        <f t="shared" si="1"/>
        <v>0.28999999999999998</v>
      </c>
      <c r="K17">
        <f t="shared" si="2"/>
        <v>0.28999999999999998</v>
      </c>
      <c r="L17">
        <f t="shared" si="4"/>
        <v>0.10297794547212495</v>
      </c>
      <c r="O17" s="17">
        <f t="shared" si="3"/>
        <v>0.14499999999999999</v>
      </c>
    </row>
    <row r="18" spans="1:15" x14ac:dyDescent="0.25">
      <c r="A18" t="s">
        <v>6</v>
      </c>
      <c r="B18">
        <v>0.1</v>
      </c>
      <c r="C18" s="16">
        <v>2.8594164265872899</v>
      </c>
      <c r="D18">
        <v>0</v>
      </c>
      <c r="E18">
        <v>11</v>
      </c>
      <c r="F18" s="7">
        <v>114</v>
      </c>
      <c r="G18" s="7">
        <v>0</v>
      </c>
      <c r="H18" s="17">
        <v>2.8594164265872899</v>
      </c>
      <c r="I18" s="3">
        <f t="shared" si="0"/>
        <v>1</v>
      </c>
      <c r="J18">
        <f t="shared" si="1"/>
        <v>0.114</v>
      </c>
      <c r="K18">
        <f t="shared" si="2"/>
        <v>0.114</v>
      </c>
      <c r="L18">
        <f t="shared" si="4"/>
        <v>3.9868274847976191E-2</v>
      </c>
      <c r="M18" s="17" t="e">
        <f>D19/D18</f>
        <v>#DIV/0!</v>
      </c>
      <c r="O18" s="17">
        <f t="shared" si="3"/>
        <v>5.7000000000000002E-2</v>
      </c>
    </row>
    <row r="19" spans="1:15" x14ac:dyDescent="0.25">
      <c r="A19" t="s">
        <v>7</v>
      </c>
      <c r="B19">
        <v>0.1</v>
      </c>
      <c r="C19" s="16">
        <v>2.8273780520833101</v>
      </c>
      <c r="D19">
        <v>2</v>
      </c>
      <c r="E19">
        <v>16</v>
      </c>
      <c r="F19" s="7">
        <v>98</v>
      </c>
      <c r="G19" s="7">
        <v>0</v>
      </c>
      <c r="H19" s="17">
        <v>2.8273780520833101</v>
      </c>
      <c r="I19" s="3">
        <f t="shared" si="0"/>
        <v>1</v>
      </c>
      <c r="J19">
        <f t="shared" si="1"/>
        <v>9.8000000000000004E-2</v>
      </c>
      <c r="K19">
        <f t="shared" si="2"/>
        <v>9.8000000000000004E-2</v>
      </c>
      <c r="L19">
        <f t="shared" si="4"/>
        <v>3.4661088186558643E-2</v>
      </c>
      <c r="O19" s="17">
        <f t="shared" si="3"/>
        <v>4.9000000000000002E-2</v>
      </c>
    </row>
    <row r="20" spans="1:15" x14ac:dyDescent="0.25">
      <c r="A20" t="s">
        <v>9</v>
      </c>
      <c r="I20" s="3"/>
      <c r="O20" s="17">
        <f t="shared" si="3"/>
        <v>0</v>
      </c>
    </row>
    <row r="21" spans="1:15" x14ac:dyDescent="0.25">
      <c r="A21" t="s">
        <v>1</v>
      </c>
      <c r="I21" s="3"/>
      <c r="O21" s="17">
        <f t="shared" si="3"/>
        <v>0</v>
      </c>
    </row>
    <row r="22" spans="1:15" x14ac:dyDescent="0.25">
      <c r="A22" t="s">
        <v>0</v>
      </c>
      <c r="B22">
        <v>0.5</v>
      </c>
      <c r="C22" s="1">
        <v>3.3509941655168198</v>
      </c>
      <c r="D22">
        <v>2242</v>
      </c>
      <c r="E22">
        <v>33</v>
      </c>
      <c r="F22" s="6">
        <v>366</v>
      </c>
      <c r="G22">
        <v>129</v>
      </c>
      <c r="H22">
        <v>7.5768004246935998</v>
      </c>
      <c r="I22" s="3">
        <f t="shared" si="0"/>
        <v>0.73939393939393938</v>
      </c>
      <c r="J22">
        <f t="shared" si="1"/>
        <v>0.36599999999999999</v>
      </c>
      <c r="K22">
        <f t="shared" si="2"/>
        <v>0.495</v>
      </c>
      <c r="L22">
        <f t="shared" si="4"/>
        <v>4.8305350475798071E-2</v>
      </c>
      <c r="M22" s="17">
        <f>D23/D22</f>
        <v>2.5633363068688673</v>
      </c>
      <c r="O22" s="17">
        <f t="shared" si="3"/>
        <v>0.183</v>
      </c>
    </row>
    <row r="23" spans="1:15" x14ac:dyDescent="0.25">
      <c r="A23" t="s">
        <v>3</v>
      </c>
      <c r="B23">
        <v>0.5</v>
      </c>
      <c r="C23" s="1">
        <v>3.2669901822757299</v>
      </c>
      <c r="D23">
        <v>5747</v>
      </c>
      <c r="E23">
        <v>3967</v>
      </c>
      <c r="F23" s="6">
        <v>327</v>
      </c>
      <c r="G23">
        <v>115</v>
      </c>
      <c r="H23">
        <v>5.9427682701566296</v>
      </c>
      <c r="I23" s="3">
        <f t="shared" si="0"/>
        <v>0.73981900452488691</v>
      </c>
      <c r="J23">
        <f t="shared" si="1"/>
        <v>0.32700000000000001</v>
      </c>
      <c r="K23">
        <f t="shared" si="2"/>
        <v>0.442</v>
      </c>
      <c r="L23">
        <f t="shared" si="4"/>
        <v>5.5024861333080634E-2</v>
      </c>
      <c r="O23" s="17">
        <f t="shared" si="3"/>
        <v>0.16350000000000001</v>
      </c>
    </row>
    <row r="24" spans="1:15" x14ac:dyDescent="0.25">
      <c r="A24" t="s">
        <v>4</v>
      </c>
      <c r="B24">
        <v>0.3</v>
      </c>
      <c r="C24" s="1">
        <v>10.640631834597601</v>
      </c>
      <c r="D24">
        <v>973</v>
      </c>
      <c r="E24">
        <v>111</v>
      </c>
      <c r="F24" s="7">
        <v>253</v>
      </c>
      <c r="G24">
        <v>0</v>
      </c>
      <c r="H24">
        <v>10.6976256071839</v>
      </c>
      <c r="I24" s="3">
        <f t="shared" si="0"/>
        <v>1</v>
      </c>
      <c r="J24">
        <f t="shared" si="1"/>
        <v>0.253</v>
      </c>
      <c r="K24">
        <f t="shared" si="2"/>
        <v>0.253</v>
      </c>
      <c r="L24">
        <f t="shared" si="4"/>
        <v>2.3650107910871361E-2</v>
      </c>
      <c r="M24" s="17">
        <f t="shared" ref="M24:M26" si="5">D25/D24</f>
        <v>2.7697841726618706</v>
      </c>
      <c r="O24" s="17">
        <f t="shared" si="3"/>
        <v>0.1265</v>
      </c>
    </row>
    <row r="25" spans="1:15" x14ac:dyDescent="0.25">
      <c r="A25" t="s">
        <v>5</v>
      </c>
      <c r="B25">
        <v>0.3</v>
      </c>
      <c r="C25" s="1">
        <v>9.7848767493218194</v>
      </c>
      <c r="D25">
        <v>2695</v>
      </c>
      <c r="E25">
        <v>2947</v>
      </c>
      <c r="F25" s="7">
        <v>290</v>
      </c>
      <c r="G25">
        <v>0</v>
      </c>
      <c r="H25">
        <v>9.9901621430131993</v>
      </c>
      <c r="I25" s="3">
        <f t="shared" si="0"/>
        <v>1</v>
      </c>
      <c r="J25">
        <f t="shared" si="1"/>
        <v>0.28999999999999998</v>
      </c>
      <c r="K25">
        <f t="shared" si="2"/>
        <v>0.28999999999999998</v>
      </c>
      <c r="L25">
        <f t="shared" si="4"/>
        <v>2.9028557880095743E-2</v>
      </c>
      <c r="M25" s="17"/>
      <c r="O25" s="17">
        <f t="shared" si="3"/>
        <v>0.14499999999999999</v>
      </c>
    </row>
    <row r="26" spans="1:15" x14ac:dyDescent="0.25">
      <c r="A26" t="s">
        <v>6</v>
      </c>
      <c r="B26">
        <v>0.1</v>
      </c>
      <c r="C26" s="18">
        <v>23.066645006353699</v>
      </c>
      <c r="D26">
        <v>17</v>
      </c>
      <c r="E26">
        <v>36</v>
      </c>
      <c r="F26" s="7">
        <v>94</v>
      </c>
      <c r="G26">
        <v>0</v>
      </c>
      <c r="H26" s="17">
        <v>23.066645006353699</v>
      </c>
      <c r="I26" s="3">
        <f t="shared" si="0"/>
        <v>1</v>
      </c>
      <c r="J26">
        <f t="shared" si="1"/>
        <v>9.4E-2</v>
      </c>
      <c r="K26">
        <f t="shared" si="2"/>
        <v>9.4E-2</v>
      </c>
      <c r="L26">
        <f t="shared" si="4"/>
        <v>4.0751483353607659E-3</v>
      </c>
      <c r="M26" s="17">
        <f t="shared" si="5"/>
        <v>0.35294117647058826</v>
      </c>
      <c r="O26" s="17">
        <f t="shared" si="3"/>
        <v>4.7E-2</v>
      </c>
    </row>
    <row r="27" spans="1:15" x14ac:dyDescent="0.25">
      <c r="A27" t="s">
        <v>7</v>
      </c>
      <c r="B27">
        <v>0.1</v>
      </c>
      <c r="C27" s="18">
        <v>21.906649264291399</v>
      </c>
      <c r="D27">
        <v>6</v>
      </c>
      <c r="E27">
        <v>189</v>
      </c>
      <c r="F27" s="7">
        <v>108</v>
      </c>
      <c r="G27">
        <v>0</v>
      </c>
      <c r="H27" s="17">
        <v>21.906649264291399</v>
      </c>
      <c r="I27" s="3">
        <f t="shared" si="0"/>
        <v>1</v>
      </c>
      <c r="J27">
        <f t="shared" si="1"/>
        <v>0.108</v>
      </c>
      <c r="K27">
        <f t="shared" si="2"/>
        <v>0.108</v>
      </c>
      <c r="L27">
        <f t="shared" si="4"/>
        <v>4.9300100027640358E-3</v>
      </c>
      <c r="O27" s="17">
        <f t="shared" si="3"/>
        <v>5.3999999999999999E-2</v>
      </c>
    </row>
    <row r="28" spans="1:15" x14ac:dyDescent="0.25">
      <c r="A28" t="s">
        <v>22</v>
      </c>
      <c r="I28" s="3"/>
    </row>
    <row r="29" spans="1:15" x14ac:dyDescent="0.25">
      <c r="A29" t="s">
        <v>1</v>
      </c>
      <c r="I29" s="3"/>
    </row>
    <row r="30" spans="1:15" x14ac:dyDescent="0.25">
      <c r="A30" t="s">
        <v>0</v>
      </c>
      <c r="B30">
        <v>0.5</v>
      </c>
      <c r="C30">
        <v>4.2505506688996304</v>
      </c>
      <c r="D30">
        <v>1612</v>
      </c>
      <c r="E30">
        <v>186</v>
      </c>
      <c r="F30" s="7">
        <v>538</v>
      </c>
      <c r="G30">
        <v>253</v>
      </c>
      <c r="H30" s="19" t="s">
        <v>21</v>
      </c>
      <c r="I30" s="3">
        <f t="shared" si="0"/>
        <v>0.68015170670037928</v>
      </c>
      <c r="J30">
        <f t="shared" si="1"/>
        <v>0.53800000000000003</v>
      </c>
      <c r="K30">
        <f t="shared" si="2"/>
        <v>0.79100000000000004</v>
      </c>
      <c r="L30" t="e">
        <f t="shared" si="4"/>
        <v>#VALUE!</v>
      </c>
      <c r="M30" s="17">
        <f t="shared" ref="M30" si="6">D31/D30</f>
        <v>4.3033498759305209</v>
      </c>
      <c r="N30" s="17">
        <f t="shared" ref="N30:N35" si="7">(J30)/1000</f>
        <v>5.3800000000000007E-4</v>
      </c>
      <c r="O30">
        <f>J30/3</f>
        <v>0.17933333333333334</v>
      </c>
    </row>
    <row r="31" spans="1:15" x14ac:dyDescent="0.25">
      <c r="A31" t="s">
        <v>3</v>
      </c>
      <c r="B31">
        <v>0.5</v>
      </c>
      <c r="C31">
        <v>8.6463185096973305</v>
      </c>
      <c r="D31">
        <v>6937</v>
      </c>
      <c r="E31">
        <v>13463</v>
      </c>
      <c r="F31" s="7">
        <v>623</v>
      </c>
      <c r="G31">
        <v>46</v>
      </c>
      <c r="H31" s="19" t="s">
        <v>21</v>
      </c>
      <c r="I31" s="3">
        <f t="shared" si="0"/>
        <v>0.93124065769805675</v>
      </c>
      <c r="J31">
        <f t="shared" si="1"/>
        <v>0.623</v>
      </c>
      <c r="K31">
        <f t="shared" si="2"/>
        <v>0.66900000000000004</v>
      </c>
      <c r="L31" t="e">
        <f t="shared" si="4"/>
        <v>#VALUE!</v>
      </c>
      <c r="N31" s="17">
        <f t="shared" si="7"/>
        <v>6.2299999999999996E-4</v>
      </c>
      <c r="O31" s="17">
        <f t="shared" ref="O31:O35" si="8">J31/3</f>
        <v>0.20766666666666667</v>
      </c>
    </row>
    <row r="32" spans="1:15" x14ac:dyDescent="0.25">
      <c r="A32" t="s">
        <v>4</v>
      </c>
      <c r="B32">
        <v>0.3</v>
      </c>
      <c r="C32">
        <v>15.9535660825316</v>
      </c>
      <c r="D32">
        <v>771</v>
      </c>
      <c r="E32">
        <v>631</v>
      </c>
      <c r="F32" s="7">
        <v>412</v>
      </c>
      <c r="G32" s="7">
        <v>0</v>
      </c>
      <c r="H32" s="19" t="s">
        <v>21</v>
      </c>
      <c r="I32" s="3">
        <f t="shared" si="0"/>
        <v>1</v>
      </c>
      <c r="J32">
        <f t="shared" si="1"/>
        <v>0.41199999999999998</v>
      </c>
      <c r="K32">
        <f t="shared" si="2"/>
        <v>0.41199999999999998</v>
      </c>
      <c r="L32" t="e">
        <f t="shared" si="4"/>
        <v>#VALUE!</v>
      </c>
      <c r="M32" s="17">
        <f t="shared" ref="M32" si="9">D33/D32</f>
        <v>0.16861219195849547</v>
      </c>
      <c r="N32" s="17">
        <f t="shared" si="7"/>
        <v>4.1199999999999999E-4</v>
      </c>
      <c r="O32" s="17">
        <f t="shared" si="8"/>
        <v>0.13733333333333334</v>
      </c>
    </row>
    <row r="33" spans="1:15" x14ac:dyDescent="0.25">
      <c r="A33" t="s">
        <v>5</v>
      </c>
      <c r="B33">
        <v>0.3</v>
      </c>
      <c r="C33">
        <v>25.662760830078302</v>
      </c>
      <c r="D33">
        <v>130</v>
      </c>
      <c r="E33">
        <v>3194</v>
      </c>
      <c r="F33" s="7">
        <v>424</v>
      </c>
      <c r="G33" s="7">
        <v>0</v>
      </c>
      <c r="H33" s="19" t="s">
        <v>21</v>
      </c>
      <c r="I33" s="3">
        <f t="shared" si="0"/>
        <v>1</v>
      </c>
      <c r="J33">
        <f t="shared" si="1"/>
        <v>0.42399999999999999</v>
      </c>
      <c r="K33">
        <f t="shared" si="2"/>
        <v>0.42399999999999999</v>
      </c>
      <c r="L33" t="e">
        <f t="shared" si="4"/>
        <v>#VALUE!</v>
      </c>
      <c r="N33" s="17">
        <f t="shared" si="7"/>
        <v>4.2400000000000001E-4</v>
      </c>
      <c r="O33" s="17">
        <f t="shared" si="8"/>
        <v>0.14133333333333334</v>
      </c>
    </row>
    <row r="34" spans="1:15" x14ac:dyDescent="0.25">
      <c r="A34" t="s">
        <v>6</v>
      </c>
      <c r="B34">
        <v>0.1</v>
      </c>
      <c r="C34" s="11">
        <v>22.124455166929099</v>
      </c>
      <c r="D34" s="11">
        <v>4</v>
      </c>
      <c r="E34" s="11">
        <v>90</v>
      </c>
      <c r="F34" s="12">
        <v>160</v>
      </c>
      <c r="G34" s="11">
        <v>0</v>
      </c>
      <c r="H34" s="19" t="s">
        <v>21</v>
      </c>
      <c r="I34" s="3">
        <f t="shared" si="0"/>
        <v>1</v>
      </c>
      <c r="J34">
        <f t="shared" si="1"/>
        <v>0.16</v>
      </c>
      <c r="K34">
        <f t="shared" si="2"/>
        <v>0.16</v>
      </c>
      <c r="L34" t="e">
        <f t="shared" si="4"/>
        <v>#VALUE!</v>
      </c>
      <c r="M34" s="17">
        <f t="shared" ref="M34" si="10">D35/D34</f>
        <v>0.5</v>
      </c>
      <c r="N34" s="17">
        <f t="shared" si="7"/>
        <v>1.6000000000000001E-4</v>
      </c>
      <c r="O34" s="17">
        <f t="shared" si="8"/>
        <v>5.3333333333333337E-2</v>
      </c>
    </row>
    <row r="35" spans="1:15" x14ac:dyDescent="0.25">
      <c r="A35" t="s">
        <v>7</v>
      </c>
      <c r="B35">
        <v>0.1</v>
      </c>
      <c r="C35" s="11">
        <v>24.218419632782499</v>
      </c>
      <c r="D35" s="11">
        <v>2</v>
      </c>
      <c r="E35" s="11">
        <v>326</v>
      </c>
      <c r="F35" s="12">
        <v>165</v>
      </c>
      <c r="G35" s="11">
        <v>0</v>
      </c>
      <c r="H35" s="19" t="s">
        <v>21</v>
      </c>
      <c r="I35" s="3">
        <f t="shared" si="0"/>
        <v>1</v>
      </c>
      <c r="J35">
        <f t="shared" si="1"/>
        <v>0.16500000000000001</v>
      </c>
      <c r="K35">
        <f t="shared" si="2"/>
        <v>0.16500000000000001</v>
      </c>
      <c r="L35" t="e">
        <f t="shared" si="4"/>
        <v>#VALUE!</v>
      </c>
      <c r="N35" s="17">
        <f t="shared" si="7"/>
        <v>1.65E-4</v>
      </c>
      <c r="O35" s="17">
        <f t="shared" si="8"/>
        <v>5.5E-2</v>
      </c>
    </row>
    <row r="36" spans="1:15" ht="191.25" customHeight="1" x14ac:dyDescent="0.25">
      <c r="D36" s="2"/>
      <c r="E36" s="2"/>
      <c r="F36" s="2"/>
      <c r="G36" s="2"/>
      <c r="H36" s="2"/>
      <c r="I36" s="2"/>
      <c r="J36" s="5"/>
      <c r="K36" s="5"/>
      <c r="L36" s="5"/>
    </row>
    <row r="37" spans="1:15" ht="13.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Linhehe</dc:creator>
  <cp:lastModifiedBy>Linhehe</cp:lastModifiedBy>
  <dcterms:created xsi:type="dcterms:W3CDTF">2014-02-08T03:33:37Z</dcterms:created>
  <dcterms:modified xsi:type="dcterms:W3CDTF">2014-02-09T13:38:43Z</dcterms:modified>
</cp:coreProperties>
</file>