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0490" windowHeight="7650"/>
  </bookViews>
  <sheets>
    <sheet name="Лист1" sheetId="1" r:id="rId1"/>
  </sheets>
  <calcPr calcId="114210"/>
</workbook>
</file>

<file path=xl/calcChain.xml><?xml version="1.0" encoding="utf-8"?>
<calcChain xmlns="http://schemas.openxmlformats.org/spreadsheetml/2006/main">
  <c r="G34" i="1"/>
  <c r="G30"/>
  <c r="G33"/>
  <c r="G31"/>
  <c r="G32"/>
  <c r="G36"/>
  <c r="H30"/>
  <c r="H31"/>
  <c r="H32"/>
  <c r="H33"/>
  <c r="H34"/>
  <c r="B37"/>
  <c r="B38"/>
  <c r="F37"/>
  <c r="F38"/>
  <c r="D37"/>
  <c r="D38"/>
  <c r="C37"/>
  <c r="C38"/>
  <c r="E37"/>
  <c r="E38"/>
  <c r="B39"/>
  <c r="B40"/>
  <c r="B41"/>
  <c r="B42"/>
  <c r="H12"/>
  <c r="H14"/>
  <c r="H13"/>
  <c r="H11"/>
  <c r="H18"/>
  <c r="I11"/>
  <c r="B20"/>
  <c r="B21"/>
  <c r="I12"/>
  <c r="C20"/>
  <c r="C21"/>
  <c r="I13"/>
  <c r="D20"/>
  <c r="D21"/>
  <c r="E20"/>
  <c r="I14"/>
  <c r="E21"/>
  <c r="I15"/>
  <c r="F21"/>
  <c r="B22"/>
  <c r="B23"/>
  <c r="B24"/>
  <c r="B25"/>
  <c r="H15"/>
  <c r="F20"/>
  <c r="C24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H11" authorId="0">
      <text>
        <r>
          <rPr>
            <b/>
            <sz val="9"/>
            <color indexed="81"/>
            <rFont val="Tahoma"/>
            <charset val="1"/>
          </rPr>
          <t>Пользователь Windows: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11" authorId="0">
      <text>
        <r>
          <rPr>
            <b/>
            <sz val="9"/>
            <color indexed="81"/>
            <rFont val="Tahoma"/>
            <charset val="1"/>
          </rPr>
          <t>Пользователь Windows: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30" authorId="0">
      <text>
        <r>
          <rPr>
            <b/>
            <sz val="9"/>
            <color indexed="81"/>
            <rFont val="Tahoma"/>
            <charset val="1"/>
          </rPr>
          <t>Пользователь Windows: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<sst xmlns="http://schemas.openxmlformats.org/spreadsheetml/2006/main" count="73" uniqueCount="34">
  <si>
    <t>Название</t>
  </si>
  <si>
    <t>Оценки компонент собственного вектора</t>
  </si>
  <si>
    <t>Нормализованные оценки вектора приоритета</t>
  </si>
  <si>
    <t>Lmax</t>
  </si>
  <si>
    <t>Сумма по столбцам:</t>
  </si>
  <si>
    <t>Произведение суммы по столбцам и нормализованной оценки вектора приоритета</t>
  </si>
  <si>
    <t>ОС</t>
  </si>
  <si>
    <t>Скорость Wi-Fi:</t>
  </si>
  <si>
    <t>Частота работы Wi-Fi:</t>
  </si>
  <si>
    <t>Кол-во LAN портов:</t>
  </si>
  <si>
    <t>Кол-во антенн:</t>
  </si>
  <si>
    <t>Цена:</t>
  </si>
  <si>
    <t xml:space="preserve">TP-LINK TD-W8950N </t>
  </si>
  <si>
    <t xml:space="preserve">150 Мбит/с </t>
  </si>
  <si>
    <t xml:space="preserve">2.4 ГГц </t>
  </si>
  <si>
    <t>4 порта</t>
  </si>
  <si>
    <t>399 грн</t>
  </si>
  <si>
    <t xml:space="preserve">Xiaomi Mini Wifi White  </t>
  </si>
  <si>
    <t xml:space="preserve">&gt;300 Мбит/с </t>
  </si>
  <si>
    <t>5 ГГц</t>
  </si>
  <si>
    <t>2 порта</t>
  </si>
  <si>
    <t>598 грн</t>
  </si>
  <si>
    <t xml:space="preserve">TP-LINK TL-WR841N  </t>
  </si>
  <si>
    <t xml:space="preserve">300 Мбит/с </t>
  </si>
  <si>
    <t>499 грн</t>
  </si>
  <si>
    <t xml:space="preserve">TP-LINK TL-WR940N_V3  </t>
  </si>
  <si>
    <t>699 грн</t>
  </si>
  <si>
    <t xml:space="preserve">D-Link DIR-632  </t>
  </si>
  <si>
    <t>2.4 ГГц</t>
  </si>
  <si>
    <t>8 порта</t>
  </si>
  <si>
    <t>576 грн</t>
  </si>
  <si>
    <t>Критерий</t>
  </si>
  <si>
    <t>Ис</t>
  </si>
  <si>
    <t xml:space="preserve">200 Мбит/с </t>
  </si>
</sst>
</file>

<file path=xl/styles.xml><?xml version="1.0" encoding="utf-8"?>
<styleSheet xmlns="http://schemas.openxmlformats.org/spreadsheetml/2006/main">
  <numFmts count="1">
    <numFmt numFmtId="164" formatCode="0.0000000000"/>
  </numFmts>
  <fonts count="8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ahoma"/>
      <family val="2"/>
      <charset val="204"/>
    </font>
    <font>
      <sz val="8"/>
      <name val="Calibri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2" fontId="0" fillId="0" borderId="1" xfId="0" applyNumberFormat="1" applyBorder="1" applyAlignment="1">
      <alignment horizontal="center" vertical="center" wrapText="1"/>
    </xf>
    <xf numFmtId="12" fontId="0" fillId="0" borderId="0" xfId="0" applyNumberFormat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3" fillId="0" borderId="0" xfId="0" applyFont="1" applyBorder="1"/>
    <xf numFmtId="0" fontId="2" fillId="0" borderId="0" xfId="0" applyFont="1" applyBorder="1"/>
    <xf numFmtId="0" fontId="0" fillId="0" borderId="0" xfId="0" applyBorder="1" applyAlignment="1">
      <alignment horizontal="center" vertical="center" wrapText="1"/>
    </xf>
    <xf numFmtId="12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2" fontId="3" fillId="0" borderId="1" xfId="0" applyNumberFormat="1" applyFont="1" applyBorder="1" applyAlignment="1">
      <alignment horizontal="center"/>
    </xf>
    <xf numFmtId="0" fontId="0" fillId="0" borderId="0" xfId="0" applyNumberForma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2" fontId="0" fillId="0" borderId="1" xfId="0" applyNumberForma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2"/>
  <sheetViews>
    <sheetView tabSelected="1" workbookViewId="0">
      <selection activeCell="G13" sqref="G13"/>
    </sheetView>
  </sheetViews>
  <sheetFormatPr defaultRowHeight="15"/>
  <cols>
    <col min="1" max="1" width="28" style="2" customWidth="1"/>
    <col min="2" max="2" width="20.42578125" style="2" customWidth="1"/>
    <col min="3" max="3" width="22.140625" style="2" customWidth="1"/>
    <col min="4" max="4" width="20.140625" style="2" customWidth="1"/>
    <col min="5" max="5" width="18.28515625" style="2" customWidth="1"/>
    <col min="6" max="6" width="22.85546875" style="2" customWidth="1"/>
    <col min="7" max="7" width="18.85546875" style="1" customWidth="1"/>
    <col min="8" max="8" width="26.140625" style="11" customWidth="1"/>
    <col min="9" max="9" width="46.5703125" customWidth="1"/>
    <col min="10" max="10" width="15.7109375" style="13" customWidth="1"/>
    <col min="11" max="11" width="19.5703125" style="11" customWidth="1"/>
    <col min="12" max="12" width="14.7109375" customWidth="1"/>
    <col min="13" max="13" width="14.28515625" customWidth="1"/>
  </cols>
  <sheetData>
    <row r="1" spans="1:10" ht="45" customHeight="1">
      <c r="A1" s="15" t="s">
        <v>0</v>
      </c>
      <c r="B1" s="15" t="s">
        <v>7</v>
      </c>
      <c r="C1" s="15" t="s">
        <v>8</v>
      </c>
      <c r="D1" s="15" t="s">
        <v>9</v>
      </c>
      <c r="E1" s="15" t="s">
        <v>10</v>
      </c>
      <c r="F1" s="15" t="s">
        <v>11</v>
      </c>
      <c r="G1" s="17"/>
    </row>
    <row r="2" spans="1:10">
      <c r="A2" s="15" t="s">
        <v>12</v>
      </c>
      <c r="B2" s="15" t="s">
        <v>13</v>
      </c>
      <c r="C2" s="15" t="s">
        <v>14</v>
      </c>
      <c r="D2" s="15" t="s">
        <v>15</v>
      </c>
      <c r="E2" s="16">
        <v>1</v>
      </c>
      <c r="F2" s="15" t="s">
        <v>16</v>
      </c>
      <c r="G2" s="18"/>
    </row>
    <row r="3" spans="1:10">
      <c r="A3" s="15" t="s">
        <v>17</v>
      </c>
      <c r="B3" s="15" t="s">
        <v>18</v>
      </c>
      <c r="C3" s="15" t="s">
        <v>19</v>
      </c>
      <c r="D3" s="15" t="s">
        <v>20</v>
      </c>
      <c r="E3" s="16">
        <v>2</v>
      </c>
      <c r="F3" s="15" t="s">
        <v>21</v>
      </c>
      <c r="G3" s="18"/>
    </row>
    <row r="4" spans="1:10">
      <c r="A4" s="15" t="s">
        <v>22</v>
      </c>
      <c r="B4" s="15" t="s">
        <v>23</v>
      </c>
      <c r="C4" s="15" t="s">
        <v>14</v>
      </c>
      <c r="D4" s="15" t="s">
        <v>15</v>
      </c>
      <c r="E4" s="16">
        <v>2</v>
      </c>
      <c r="F4" s="15" t="s">
        <v>24</v>
      </c>
      <c r="G4" s="18"/>
    </row>
    <row r="5" spans="1:10">
      <c r="A5" s="15" t="s">
        <v>25</v>
      </c>
      <c r="B5" s="15" t="s">
        <v>18</v>
      </c>
      <c r="C5" s="15" t="s">
        <v>19</v>
      </c>
      <c r="D5" s="15" t="s">
        <v>15</v>
      </c>
      <c r="E5" s="16">
        <v>3</v>
      </c>
      <c r="F5" s="15" t="s">
        <v>26</v>
      </c>
      <c r="G5" s="18"/>
    </row>
    <row r="6" spans="1:10" ht="15" customHeight="1">
      <c r="A6" s="15" t="s">
        <v>27</v>
      </c>
      <c r="B6" s="15" t="s">
        <v>23</v>
      </c>
      <c r="C6" s="15" t="s">
        <v>28</v>
      </c>
      <c r="D6" s="15" t="s">
        <v>29</v>
      </c>
      <c r="E6" s="16">
        <v>2</v>
      </c>
      <c r="F6" s="15" t="s">
        <v>30</v>
      </c>
      <c r="G6" s="19"/>
    </row>
    <row r="7" spans="1:10" ht="15.75">
      <c r="A7" s="20"/>
      <c r="B7" s="21"/>
      <c r="C7" s="21"/>
      <c r="D7" s="21"/>
      <c r="E7" s="21"/>
      <c r="F7" s="21"/>
      <c r="G7" s="19"/>
    </row>
    <row r="10" spans="1:10" ht="52.5" customHeight="1">
      <c r="A10" s="5" t="s">
        <v>31</v>
      </c>
      <c r="B10" s="6" t="s">
        <v>10</v>
      </c>
      <c r="C10" s="6" t="s">
        <v>8</v>
      </c>
      <c r="D10" s="6" t="s">
        <v>9</v>
      </c>
      <c r="E10" s="4" t="s">
        <v>11</v>
      </c>
      <c r="F10" s="4" t="s">
        <v>7</v>
      </c>
      <c r="H10" s="10" t="s">
        <v>1</v>
      </c>
      <c r="I10" s="11" t="s">
        <v>2</v>
      </c>
    </row>
    <row r="11" spans="1:10">
      <c r="A11" s="4" t="s">
        <v>10</v>
      </c>
      <c r="B11" s="3">
        <v>1</v>
      </c>
      <c r="C11" s="24">
        <v>0.25</v>
      </c>
      <c r="D11" s="24">
        <v>0.25</v>
      </c>
      <c r="E11" s="24">
        <v>0.2</v>
      </c>
      <c r="F11" s="24">
        <v>0.16666666666666666</v>
      </c>
      <c r="G11" s="22"/>
      <c r="H11" s="12">
        <f>(B11*C11*D11*E11*F11)^(1/5)</f>
        <v>0.29090537957634399</v>
      </c>
      <c r="I11" s="12">
        <f>H11/$H$18</f>
        <v>4.4533166524270036E-2</v>
      </c>
      <c r="J11" s="14"/>
    </row>
    <row r="12" spans="1:10">
      <c r="A12" s="4" t="s">
        <v>8</v>
      </c>
      <c r="B12" s="3">
        <v>4</v>
      </c>
      <c r="C12" s="3">
        <v>1</v>
      </c>
      <c r="D12" s="7">
        <v>0.5</v>
      </c>
      <c r="E12" s="7">
        <v>0.33333333333333331</v>
      </c>
      <c r="F12" s="24">
        <v>0.25</v>
      </c>
      <c r="G12" s="22"/>
      <c r="H12" s="12">
        <f>(B12*C12*D12*E12*F12)^(1/5)</f>
        <v>0.69882711877157921</v>
      </c>
      <c r="I12" s="12">
        <f>H12/$H$18</f>
        <v>0.10697974886972934</v>
      </c>
      <c r="J12" s="14"/>
    </row>
    <row r="13" spans="1:10">
      <c r="A13" s="4" t="s">
        <v>9</v>
      </c>
      <c r="B13" s="3">
        <v>4</v>
      </c>
      <c r="C13" s="3">
        <v>2</v>
      </c>
      <c r="D13" s="3">
        <v>1</v>
      </c>
      <c r="E13" s="7">
        <v>0.33333333333333298</v>
      </c>
      <c r="F13" s="7">
        <v>0.33333333333333331</v>
      </c>
      <c r="G13" s="22"/>
      <c r="H13" s="12">
        <f>(B13*C13*D13*E13*F13)^(1/5)</f>
        <v>0.97671868386117366</v>
      </c>
      <c r="I13" s="12">
        <f>H13/$H$18</f>
        <v>0.14952069933908013</v>
      </c>
      <c r="J13" s="14"/>
    </row>
    <row r="14" spans="1:10">
      <c r="A14" s="4" t="s">
        <v>11</v>
      </c>
      <c r="B14" s="3">
        <v>5</v>
      </c>
      <c r="C14" s="3">
        <v>3</v>
      </c>
      <c r="D14" s="3">
        <v>3</v>
      </c>
      <c r="E14" s="3">
        <v>1</v>
      </c>
      <c r="F14" s="7">
        <v>0.5</v>
      </c>
      <c r="G14" s="22"/>
      <c r="H14" s="12">
        <f>(B14*C14*D14*E14*F14)^(1/5)</f>
        <v>1.8639596365956757</v>
      </c>
      <c r="I14" s="12">
        <f>H14/$H$18</f>
        <v>0.28534372589438073</v>
      </c>
      <c r="J14" s="14"/>
    </row>
    <row r="15" spans="1:10">
      <c r="A15" s="4" t="s">
        <v>7</v>
      </c>
      <c r="B15" s="3">
        <v>6</v>
      </c>
      <c r="C15" s="3">
        <v>4</v>
      </c>
      <c r="D15" s="3">
        <v>3</v>
      </c>
      <c r="E15" s="3">
        <v>2</v>
      </c>
      <c r="F15" s="3">
        <v>1</v>
      </c>
      <c r="G15" s="22"/>
      <c r="H15" s="12">
        <f>(B15*C15*D15*E15*F15)^(1/5)</f>
        <v>2.7019200770412271</v>
      </c>
      <c r="I15" s="12">
        <f>H15/$H$18</f>
        <v>0.41362265937253967</v>
      </c>
      <c r="J15" s="14"/>
    </row>
    <row r="16" spans="1:10">
      <c r="A16" s="17"/>
      <c r="B16" s="21"/>
      <c r="C16" s="21"/>
      <c r="D16" s="21"/>
      <c r="E16" s="21"/>
      <c r="F16" s="21"/>
      <c r="G16" s="23"/>
      <c r="H16" s="12"/>
      <c r="I16" s="12"/>
      <c r="J16" s="14"/>
    </row>
    <row r="18" spans="1:8">
      <c r="H18" s="12">
        <f>SUM(H11:H15)</f>
        <v>6.532330895846</v>
      </c>
    </row>
    <row r="20" spans="1:8">
      <c r="A20" s="2" t="s">
        <v>4</v>
      </c>
      <c r="B20" s="2">
        <f>SUM(B11:B15)</f>
        <v>20</v>
      </c>
      <c r="C20" s="8">
        <f>SUM(C11:C15)</f>
        <v>10.25</v>
      </c>
      <c r="D20" s="25">
        <f>SUM(D11:D15)</f>
        <v>7.75</v>
      </c>
      <c r="E20" s="25">
        <f>SUM(E11:E15)</f>
        <v>3.8666666666666663</v>
      </c>
      <c r="F20" s="25">
        <f>SUM(F11:F15)</f>
        <v>2.25</v>
      </c>
      <c r="G20" s="2"/>
    </row>
    <row r="21" spans="1:8">
      <c r="A21" s="9" t="s">
        <v>5</v>
      </c>
      <c r="B21" s="2">
        <f>B20*I11</f>
        <v>0.89066333048540069</v>
      </c>
      <c r="C21" s="2">
        <f>C20*I12</f>
        <v>1.0965424259147258</v>
      </c>
      <c r="D21" s="2">
        <f>D20*I13</f>
        <v>1.1587854198778711</v>
      </c>
      <c r="E21" s="2">
        <f>E20*I14</f>
        <v>1.1033290734582721</v>
      </c>
      <c r="F21" s="2">
        <f>F20*I15</f>
        <v>0.9306509835882143</v>
      </c>
    </row>
    <row r="22" spans="1:8">
      <c r="A22" s="2" t="s">
        <v>3</v>
      </c>
      <c r="B22" s="2">
        <f>B21+C21+D21+E21+F21</f>
        <v>5.1799712333244843</v>
      </c>
    </row>
    <row r="23" spans="1:8">
      <c r="A23" s="9" t="s">
        <v>32</v>
      </c>
      <c r="B23" s="2">
        <f>(B22-5)/4</f>
        <v>4.499280833112107E-2</v>
      </c>
    </row>
    <row r="24" spans="1:8">
      <c r="A24" s="2" t="s">
        <v>6</v>
      </c>
      <c r="B24" s="2">
        <f>B23/0.58</f>
        <v>7.7573807467450129E-2</v>
      </c>
      <c r="C24" s="2">
        <f>B23/36</f>
        <v>1.2498002314200298E-3</v>
      </c>
    </row>
    <row r="25" spans="1:8">
      <c r="B25" s="2">
        <f>B24*100</f>
        <v>7.7573807467450129</v>
      </c>
    </row>
    <row r="28" spans="1:8">
      <c r="A28" s="26" t="s">
        <v>7</v>
      </c>
      <c r="B28" s="15" t="s">
        <v>13</v>
      </c>
      <c r="C28" s="15" t="s">
        <v>23</v>
      </c>
      <c r="D28" s="15" t="s">
        <v>33</v>
      </c>
      <c r="E28" s="15" t="s">
        <v>23</v>
      </c>
      <c r="F28" s="15" t="s">
        <v>18</v>
      </c>
    </row>
    <row r="29" spans="1:8" ht="30">
      <c r="A29" s="15" t="s">
        <v>0</v>
      </c>
      <c r="B29" s="15" t="s">
        <v>12</v>
      </c>
      <c r="C29" s="15" t="s">
        <v>17</v>
      </c>
      <c r="D29" s="15" t="s">
        <v>22</v>
      </c>
      <c r="E29" s="15" t="s">
        <v>27</v>
      </c>
      <c r="F29" s="15" t="s">
        <v>25</v>
      </c>
      <c r="G29" s="10" t="s">
        <v>1</v>
      </c>
      <c r="H29" s="11" t="s">
        <v>2</v>
      </c>
    </row>
    <row r="30" spans="1:8">
      <c r="A30" s="15" t="s">
        <v>12</v>
      </c>
      <c r="B30" s="27">
        <v>1</v>
      </c>
      <c r="C30" s="28">
        <v>0.33333333333333298</v>
      </c>
      <c r="D30" s="28">
        <v>0.5</v>
      </c>
      <c r="E30" s="28">
        <v>0.33333333333333331</v>
      </c>
      <c r="F30" s="28">
        <v>0.25</v>
      </c>
      <c r="G30" s="12">
        <f>(F30*B30*C30*D30*E30)^(1/5)</f>
        <v>0.42514150020859687</v>
      </c>
      <c r="H30" s="12">
        <f>G30/$G$36</f>
        <v>7.4507649920984395E-2</v>
      </c>
    </row>
    <row r="31" spans="1:8">
      <c r="A31" s="15" t="s">
        <v>17</v>
      </c>
      <c r="B31" s="28">
        <v>3</v>
      </c>
      <c r="C31" s="27">
        <v>1</v>
      </c>
      <c r="D31" s="28">
        <v>0.5</v>
      </c>
      <c r="E31" s="27">
        <v>1</v>
      </c>
      <c r="F31" s="28">
        <v>0.5</v>
      </c>
      <c r="G31" s="12">
        <f>(F31*B31*C31*D31*E31)^(1/5)</f>
        <v>0.94408751129490198</v>
      </c>
      <c r="H31" s="12">
        <f>G31/$G$36</f>
        <v>0.16545489384550929</v>
      </c>
    </row>
    <row r="32" spans="1:8">
      <c r="A32" s="15" t="s">
        <v>22</v>
      </c>
      <c r="B32" s="27">
        <v>2</v>
      </c>
      <c r="C32" s="27">
        <v>2</v>
      </c>
      <c r="D32" s="27">
        <v>1</v>
      </c>
      <c r="E32" s="28">
        <v>0.5</v>
      </c>
      <c r="F32" s="28">
        <v>0.33333333333333331</v>
      </c>
      <c r="G32" s="12">
        <f>(F32*B32*C32*D32*E32)^(1/5)</f>
        <v>0.92210791148172777</v>
      </c>
      <c r="H32" s="12">
        <f>G32/$G$36</f>
        <v>0.16160288615517607</v>
      </c>
    </row>
    <row r="33" spans="1:8">
      <c r="A33" s="15" t="s">
        <v>27</v>
      </c>
      <c r="B33" s="27">
        <v>3</v>
      </c>
      <c r="C33" s="27">
        <v>1</v>
      </c>
      <c r="D33" s="28">
        <v>2</v>
      </c>
      <c r="E33" s="27">
        <v>1</v>
      </c>
      <c r="F33" s="28">
        <v>0.5</v>
      </c>
      <c r="G33" s="12">
        <f>(F33*B33*C33*D33*E33)^(1/5)</f>
        <v>1.2457309396155174</v>
      </c>
      <c r="H33" s="12">
        <f>G33/$G$36</f>
        <v>0.21831904130523899</v>
      </c>
    </row>
    <row r="34" spans="1:8">
      <c r="A34" s="15" t="s">
        <v>25</v>
      </c>
      <c r="B34" s="27">
        <v>4</v>
      </c>
      <c r="C34" s="27">
        <v>2</v>
      </c>
      <c r="D34" s="27">
        <v>3</v>
      </c>
      <c r="E34" s="27">
        <v>2</v>
      </c>
      <c r="F34" s="27">
        <v>1</v>
      </c>
      <c r="G34" s="12">
        <f>(F34*B34*C34*D34*E34)^(1/5)</f>
        <v>2.1689435423953976</v>
      </c>
      <c r="H34" s="12">
        <f>G34/$G$36</f>
        <v>0.38011552877309124</v>
      </c>
    </row>
    <row r="36" spans="1:8">
      <c r="G36" s="12">
        <f>SUM(G30:G34)</f>
        <v>5.7060114049961417</v>
      </c>
    </row>
    <row r="37" spans="1:8">
      <c r="A37" s="2" t="s">
        <v>4</v>
      </c>
      <c r="B37" s="2">
        <f>SUM(B30:B34)</f>
        <v>13</v>
      </c>
      <c r="C37" s="2">
        <f>SUM(C30:C34)</f>
        <v>6.333333333333333</v>
      </c>
      <c r="D37" s="2">
        <f>SUM(D30:D34)</f>
        <v>7</v>
      </c>
      <c r="E37" s="2">
        <f>SUM(E30:E34)</f>
        <v>4.833333333333333</v>
      </c>
      <c r="F37" s="2">
        <f>SUM(F30:F34)</f>
        <v>2.583333333333333</v>
      </c>
    </row>
    <row r="38" spans="1:8">
      <c r="A38" s="9" t="s">
        <v>5</v>
      </c>
      <c r="B38" s="2">
        <f>B37*H30</f>
        <v>0.96859944897279715</v>
      </c>
      <c r="C38" s="2">
        <f>C37*H31</f>
        <v>1.0478809943548921</v>
      </c>
      <c r="D38" s="2">
        <f>D37*H32</f>
        <v>1.1312202030862324</v>
      </c>
      <c r="E38" s="2">
        <f>E37*H33</f>
        <v>1.0552086996419885</v>
      </c>
      <c r="F38" s="2">
        <f>F37*H34</f>
        <v>0.9819651159971523</v>
      </c>
    </row>
    <row r="39" spans="1:8">
      <c r="A39" s="2" t="s">
        <v>3</v>
      </c>
      <c r="B39" s="2">
        <f>B38+C38+D38+E38+F38</f>
        <v>5.1848744620530622</v>
      </c>
    </row>
    <row r="40" spans="1:8">
      <c r="A40" s="9" t="s">
        <v>32</v>
      </c>
      <c r="B40" s="2">
        <f>(B39-5)/4</f>
        <v>4.621861551326556E-2</v>
      </c>
    </row>
    <row r="41" spans="1:8">
      <c r="A41" s="2" t="s">
        <v>6</v>
      </c>
      <c r="B41" s="2">
        <f>B40/0.58</f>
        <v>7.9687268126319932E-2</v>
      </c>
    </row>
    <row r="42" spans="1:8">
      <c r="B42" s="2">
        <f>B41*100</f>
        <v>7.968726812631993</v>
      </c>
    </row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Ты не пройдешь</cp:lastModifiedBy>
  <dcterms:created xsi:type="dcterms:W3CDTF">2017-09-26T16:39:11Z</dcterms:created>
  <dcterms:modified xsi:type="dcterms:W3CDTF">2017-09-30T10:53:20Z</dcterms:modified>
</cp:coreProperties>
</file>