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10275" windowHeight="7500" xr2:uid="{00000000-000D-0000-FFFF-FFFF00000000}"/>
  </bookViews>
  <sheets>
    <sheet name="Лист1" sheetId="1" r:id="rId1"/>
    <sheet name="Лист2" sheetId="2" r:id="rId2"/>
    <sheet name="Лист3" sheetId="3" r:id="rId3"/>
  </sheets>
  <calcPr calcId="171027"/>
</workbook>
</file>

<file path=xl/calcChain.xml><?xml version="1.0" encoding="utf-8"?>
<calcChain xmlns="http://schemas.openxmlformats.org/spreadsheetml/2006/main">
  <c r="A45" i="1" l="1"/>
  <c r="H9" i="1"/>
  <c r="H4" i="1"/>
  <c r="H5" i="1"/>
  <c r="H6" i="1"/>
  <c r="H7" i="1"/>
  <c r="H8" i="1"/>
  <c r="H3" i="1"/>
  <c r="M12" i="1"/>
  <c r="A37" i="1"/>
  <c r="A38" i="1"/>
  <c r="A39" i="1"/>
  <c r="A40" i="1"/>
  <c r="A41" i="1"/>
  <c r="A42" i="1"/>
  <c r="A43" i="1"/>
  <c r="M18" i="1"/>
  <c r="M14" i="1"/>
  <c r="M15" i="1"/>
  <c r="M16" i="1"/>
  <c r="M13" i="1"/>
  <c r="M17" i="1"/>
  <c r="D14" i="1"/>
  <c r="D23" i="1" s="1"/>
  <c r="B14" i="1"/>
  <c r="B23" i="1" s="1"/>
  <c r="C14" i="1"/>
  <c r="C23" i="1" s="1"/>
  <c r="E14" i="1"/>
  <c r="E23" i="1" s="1"/>
  <c r="F14" i="1"/>
  <c r="F23" i="1" s="1"/>
  <c r="B15" i="1"/>
  <c r="B24" i="1" s="1"/>
  <c r="F20" i="1"/>
  <c r="F29" i="1" s="1"/>
  <c r="B16" i="1"/>
  <c r="B25" i="1" s="1"/>
  <c r="C16" i="1"/>
  <c r="C25" i="1" s="1"/>
  <c r="D16" i="1"/>
  <c r="D25" i="1" s="1"/>
  <c r="E16" i="1"/>
  <c r="E25" i="1" s="1"/>
  <c r="F16" i="1"/>
  <c r="F25" i="1" s="1"/>
  <c r="B17" i="1"/>
  <c r="B26" i="1" s="1"/>
  <c r="C17" i="1"/>
  <c r="C26" i="1" s="1"/>
  <c r="D17" i="1"/>
  <c r="D26" i="1" s="1"/>
  <c r="E17" i="1"/>
  <c r="E26" i="1" s="1"/>
  <c r="F17" i="1"/>
  <c r="F26" i="1" s="1"/>
  <c r="B18" i="1"/>
  <c r="B27" i="1" s="1"/>
  <c r="C18" i="1"/>
  <c r="C27" i="1" s="1"/>
  <c r="D18" i="1"/>
  <c r="D27" i="1" s="1"/>
  <c r="E18" i="1"/>
  <c r="E27" i="1" s="1"/>
  <c r="F18" i="1"/>
  <c r="F27" i="1" s="1"/>
  <c r="B19" i="1"/>
  <c r="B28" i="1" s="1"/>
  <c r="C19" i="1"/>
  <c r="C28" i="1" s="1"/>
  <c r="D19" i="1"/>
  <c r="D28" i="1" s="1"/>
  <c r="E19" i="1"/>
  <c r="E28" i="1" s="1"/>
  <c r="F19" i="1"/>
  <c r="F28" i="1" s="1"/>
  <c r="B20" i="1"/>
  <c r="B29" i="1" s="1"/>
  <c r="C20" i="1"/>
  <c r="C29" i="1" s="1"/>
  <c r="D20" i="1"/>
  <c r="D29" i="1" s="1"/>
  <c r="E20" i="1"/>
  <c r="E29" i="1" s="1"/>
  <c r="C15" i="1"/>
  <c r="C24" i="1" s="1"/>
  <c r="D15" i="1"/>
  <c r="D24" i="1" s="1"/>
  <c r="E15" i="1"/>
  <c r="E24" i="1" s="1"/>
  <c r="F15" i="1"/>
  <c r="F24" i="1" s="1"/>
  <c r="H10" i="1" l="1"/>
  <c r="I9" i="1" s="1"/>
  <c r="I3" i="1"/>
  <c r="M19" i="1"/>
  <c r="B33" i="1" s="1"/>
  <c r="C49" i="1"/>
  <c r="G49" i="1"/>
  <c r="B49" i="1"/>
  <c r="F49" i="1"/>
  <c r="A49" i="1"/>
  <c r="E49" i="1"/>
  <c r="D49" i="1"/>
  <c r="C45" i="1"/>
  <c r="B45" i="1"/>
  <c r="F45" i="1"/>
  <c r="G45" i="1"/>
  <c r="E45" i="1"/>
  <c r="D45" i="1"/>
  <c r="I7" i="1"/>
  <c r="I6" i="1"/>
  <c r="D50" i="1"/>
  <c r="C50" i="1"/>
  <c r="G50" i="1"/>
  <c r="B50" i="1"/>
  <c r="F50" i="1"/>
  <c r="A50" i="1"/>
  <c r="E50" i="1"/>
  <c r="G51" i="1"/>
  <c r="A51" i="1"/>
  <c r="E51" i="1"/>
  <c r="D51" i="1"/>
  <c r="C51" i="1"/>
  <c r="B51" i="1"/>
  <c r="F51" i="1"/>
  <c r="A47" i="1"/>
  <c r="E47" i="1"/>
  <c r="D47" i="1"/>
  <c r="C47" i="1"/>
  <c r="G47" i="1"/>
  <c r="B47" i="1"/>
  <c r="F47" i="1"/>
  <c r="I5" i="1"/>
  <c r="G24" i="1"/>
  <c r="D46" i="1"/>
  <c r="C46" i="1"/>
  <c r="G46" i="1"/>
  <c r="B46" i="1"/>
  <c r="F46" i="1"/>
  <c r="A46" i="1"/>
  <c r="E46" i="1"/>
  <c r="B48" i="1"/>
  <c r="F48" i="1"/>
  <c r="A48" i="1"/>
  <c r="E48" i="1"/>
  <c r="D48" i="1"/>
  <c r="C48" i="1"/>
  <c r="G48" i="1"/>
  <c r="I8" i="1"/>
  <c r="I4" i="1"/>
  <c r="G23" i="1"/>
  <c r="G27" i="1"/>
  <c r="G28" i="1"/>
  <c r="G25" i="1"/>
  <c r="G26" i="1"/>
  <c r="G29" i="1"/>
  <c r="I11" i="1" l="1"/>
  <c r="I12" i="1" s="1"/>
  <c r="I33" i="1" s="1"/>
  <c r="A59" i="1"/>
  <c r="A53" i="1"/>
  <c r="A57" i="1"/>
  <c r="A56" i="1"/>
  <c r="A54" i="1"/>
  <c r="A58" i="1"/>
  <c r="A55" i="1"/>
  <c r="A61" i="1" l="1"/>
  <c r="D56" i="1" s="1"/>
  <c r="D53" i="1" l="1"/>
  <c r="D57" i="1"/>
  <c r="D58" i="1"/>
  <c r="D59" i="1"/>
  <c r="D54" i="1"/>
  <c r="A69" i="1" s="1"/>
  <c r="B69" i="1" s="1"/>
  <c r="D55" i="1"/>
  <c r="A64" i="1"/>
  <c r="B64" i="1" s="1"/>
  <c r="A68" i="1"/>
  <c r="B68" i="1" s="1"/>
  <c r="A66" i="1"/>
  <c r="B66" i="1" s="1"/>
  <c r="A63" i="1" l="1"/>
  <c r="B63" i="1" s="1"/>
  <c r="C63" i="1" s="1"/>
  <c r="D63" i="1" s="1"/>
  <c r="A65" i="1"/>
  <c r="B65" i="1" s="1"/>
  <c r="A67" i="1"/>
  <c r="B67" i="1" s="1"/>
  <c r="C68" i="1" s="1"/>
  <c r="D68" i="1" s="1"/>
  <c r="C69" i="1"/>
  <c r="D69" i="1" s="1"/>
  <c r="C65" i="1"/>
  <c r="D65" i="1" s="1"/>
  <c r="C64" i="1" l="1"/>
  <c r="D64" i="1" s="1"/>
  <c r="E66" i="1" s="1"/>
  <c r="F66" i="1" s="1"/>
  <c r="C66" i="1"/>
  <c r="D66" i="1" s="1"/>
  <c r="C67" i="1"/>
  <c r="D67" i="1" s="1"/>
  <c r="E63" i="1" s="1"/>
  <c r="F63" i="1" s="1"/>
  <c r="E68" i="1"/>
  <c r="F68" i="1" s="1"/>
  <c r="E64" i="1"/>
  <c r="F64" i="1" s="1"/>
  <c r="E65" i="1" l="1"/>
  <c r="F65" i="1" s="1"/>
  <c r="G63" i="1" s="1"/>
  <c r="H63" i="1" s="1"/>
  <c r="E69" i="1"/>
  <c r="F69" i="1" s="1"/>
  <c r="E67" i="1"/>
  <c r="F67" i="1" s="1"/>
  <c r="G68" i="1" l="1"/>
  <c r="H68" i="1" s="1"/>
  <c r="G66" i="1"/>
  <c r="H66" i="1" s="1"/>
  <c r="G64" i="1"/>
  <c r="H64" i="1" s="1"/>
  <c r="G65" i="1"/>
  <c r="H65" i="1" s="1"/>
  <c r="G67" i="1"/>
  <c r="H67" i="1" s="1"/>
  <c r="G69" i="1"/>
  <c r="H69" i="1" s="1"/>
</calcChain>
</file>

<file path=xl/sharedStrings.xml><?xml version="1.0" encoding="utf-8"?>
<sst xmlns="http://schemas.openxmlformats.org/spreadsheetml/2006/main" count="34" uniqueCount="34">
  <si>
    <t>Критерий</t>
  </si>
  <si>
    <t xml:space="preserve">Опрашиваемые лица (эксперты) </t>
  </si>
  <si>
    <t>Rr</t>
  </si>
  <si>
    <t>Матрица преобразованных рангов</t>
  </si>
  <si>
    <t>n=</t>
  </si>
  <si>
    <t>Индивидуальные веса матрицы Х</t>
  </si>
  <si>
    <t>Груповые ранги</t>
  </si>
  <si>
    <t>r12=</t>
  </si>
  <si>
    <t>коэффициент Спирмена(для первых двух экспертов)</t>
  </si>
  <si>
    <t>для коеф Спирмена</t>
  </si>
  <si>
    <t>Вектор компетентности</t>
  </si>
  <si>
    <t>вектор начальной компетентности К0</t>
  </si>
  <si>
    <t>матрицв В</t>
  </si>
  <si>
    <t>матрица Xt</t>
  </si>
  <si>
    <t>вектор «невзвешенных» коэффициентов для экспертов:Q1</t>
  </si>
  <si>
    <t>Нормирующий множитель</t>
  </si>
  <si>
    <t>Q2</t>
  </si>
  <si>
    <t>k1=</t>
  </si>
  <si>
    <t>K2</t>
  </si>
  <si>
    <t>Q3</t>
  </si>
  <si>
    <t>K4</t>
  </si>
  <si>
    <t>K3</t>
  </si>
  <si>
    <t>Q4</t>
  </si>
  <si>
    <t>Q5</t>
  </si>
  <si>
    <t>K5</t>
  </si>
  <si>
    <t>СУММА</t>
  </si>
  <si>
    <t>СРЕДНЕЕ</t>
  </si>
  <si>
    <t>коэффициент конкордации:</t>
  </si>
  <si>
    <t>сумма квадратов отклонений</t>
  </si>
  <si>
    <t>сумма</t>
  </si>
  <si>
    <t>коеф конкордвции</t>
  </si>
  <si>
    <t>W=</t>
  </si>
  <si>
    <t>проверка Пирсона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</si>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</sst>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Fill="1" applyBorder="1" applyAlignment="1">
      <alignment horizontal="center"/>
    </xf>
    <xf numFmtId="0" fontId="0" fillId="4" borderId="11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topLeftCell="A21" zoomScale="85" zoomScaleNormal="85" workbookViewId="0">
      <selection activeCell="A45" sqref="A45"/>
    </sheetView>
  </sheetViews>
  <sheetFormatPr defaultRowHeight="15" x14ac:dyDescent="0.25"/>
  <cols>
    <col min="1" max="1" width="20.42578125" customWidth="1"/>
    <col min="7" max="7" width="18.140625" customWidth="1"/>
    <col min="9" max="9" width="28.42578125" customWidth="1"/>
    <col min="10" max="10" width="9.7109375" customWidth="1"/>
  </cols>
  <sheetData>
    <row r="1" spans="1:14" x14ac:dyDescent="0.25">
      <c r="A1" s="1" t="s">
        <v>0</v>
      </c>
      <c r="B1" s="23" t="s">
        <v>1</v>
      </c>
      <c r="C1" s="23"/>
      <c r="D1" s="23"/>
      <c r="E1" s="23"/>
      <c r="F1" s="23"/>
      <c r="G1" s="24" t="s">
        <v>2</v>
      </c>
      <c r="H1" s="26" t="s">
        <v>27</v>
      </c>
      <c r="I1" s="26"/>
      <c r="J1" s="26"/>
    </row>
    <row r="2" spans="1:14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25"/>
      <c r="H2" s="21" t="s">
        <v>25</v>
      </c>
      <c r="I2" s="11" t="s">
        <v>28</v>
      </c>
      <c r="J2" s="11"/>
      <c r="K2" s="11"/>
    </row>
    <row r="3" spans="1:14" x14ac:dyDescent="0.25">
      <c r="A3" s="4">
        <v>1</v>
      </c>
      <c r="B3" s="5">
        <v>5</v>
      </c>
      <c r="C3" s="5">
        <v>2</v>
      </c>
      <c r="D3" s="5">
        <v>4</v>
      </c>
      <c r="E3" s="5">
        <v>1</v>
      </c>
      <c r="F3" s="5">
        <v>3</v>
      </c>
      <c r="G3" s="20">
        <v>1</v>
      </c>
      <c r="H3" s="1">
        <f>SUM(B3:F3)</f>
        <v>15</v>
      </c>
      <c r="I3">
        <f t="shared" ref="I3:I9" si="0">POWER(H3-$H$10,2)</f>
        <v>0.32653061224489766</v>
      </c>
    </row>
    <row r="4" spans="1:14" x14ac:dyDescent="0.25">
      <c r="A4" s="4">
        <v>2</v>
      </c>
      <c r="B4" s="2">
        <v>1</v>
      </c>
      <c r="C4" s="2">
        <v>1</v>
      </c>
      <c r="D4" s="2">
        <v>3</v>
      </c>
      <c r="E4" s="2">
        <v>1.5</v>
      </c>
      <c r="F4" s="2">
        <v>4</v>
      </c>
      <c r="G4" s="20">
        <v>2</v>
      </c>
      <c r="H4" s="1">
        <f t="shared" ref="H4:H8" si="1">SUM(B4:F4)</f>
        <v>10.5</v>
      </c>
      <c r="I4">
        <f t="shared" si="0"/>
        <v>15.433673469387758</v>
      </c>
    </row>
    <row r="5" spans="1:14" x14ac:dyDescent="0.25">
      <c r="A5" s="4">
        <v>3</v>
      </c>
      <c r="B5" s="2">
        <v>3</v>
      </c>
      <c r="C5" s="2">
        <v>4</v>
      </c>
      <c r="D5" s="2">
        <v>1</v>
      </c>
      <c r="E5" s="2">
        <v>5</v>
      </c>
      <c r="F5" s="2">
        <v>1</v>
      </c>
      <c r="G5" s="20">
        <v>3</v>
      </c>
      <c r="H5" s="1">
        <f t="shared" si="1"/>
        <v>14</v>
      </c>
      <c r="I5">
        <f t="shared" si="0"/>
        <v>0.18367346938775531</v>
      </c>
    </row>
    <row r="6" spans="1:14" x14ac:dyDescent="0.25">
      <c r="A6" s="4">
        <v>4</v>
      </c>
      <c r="B6" s="2">
        <v>2</v>
      </c>
      <c r="C6" s="2">
        <v>2</v>
      </c>
      <c r="D6" s="2">
        <v>3</v>
      </c>
      <c r="E6" s="2">
        <v>4</v>
      </c>
      <c r="F6" s="2">
        <v>2</v>
      </c>
      <c r="G6" s="20">
        <v>4</v>
      </c>
      <c r="H6" s="1">
        <f t="shared" si="1"/>
        <v>13</v>
      </c>
      <c r="I6">
        <f t="shared" si="0"/>
        <v>2.0408163265306132</v>
      </c>
    </row>
    <row r="7" spans="1:14" x14ac:dyDescent="0.25">
      <c r="A7" s="4">
        <v>5</v>
      </c>
      <c r="B7" s="2">
        <v>5</v>
      </c>
      <c r="C7" s="2">
        <v>3</v>
      </c>
      <c r="D7" s="2">
        <v>3</v>
      </c>
      <c r="E7" s="2">
        <v>1</v>
      </c>
      <c r="F7" s="2">
        <v>5</v>
      </c>
      <c r="G7" s="20">
        <v>5</v>
      </c>
      <c r="H7" s="1">
        <f t="shared" si="1"/>
        <v>17</v>
      </c>
      <c r="I7">
        <f t="shared" si="0"/>
        <v>6.6122448979591821</v>
      </c>
    </row>
    <row r="8" spans="1:14" x14ac:dyDescent="0.25">
      <c r="A8" s="4">
        <v>6</v>
      </c>
      <c r="B8" s="2">
        <v>4</v>
      </c>
      <c r="C8" s="2">
        <v>5</v>
      </c>
      <c r="D8" s="2">
        <v>4</v>
      </c>
      <c r="E8" s="2">
        <v>3</v>
      </c>
      <c r="F8" s="2">
        <v>2</v>
      </c>
      <c r="G8" s="20">
        <v>6</v>
      </c>
      <c r="H8" s="1">
        <f t="shared" si="1"/>
        <v>18</v>
      </c>
      <c r="I8">
        <f t="shared" si="0"/>
        <v>12.755102040816325</v>
      </c>
    </row>
    <row r="9" spans="1:14" x14ac:dyDescent="0.25">
      <c r="A9" s="4">
        <v>7</v>
      </c>
      <c r="B9" s="2">
        <v>1.5</v>
      </c>
      <c r="C9" s="2">
        <v>1</v>
      </c>
      <c r="D9" s="2">
        <v>5</v>
      </c>
      <c r="E9" s="2">
        <v>2</v>
      </c>
      <c r="F9" s="2">
        <v>4</v>
      </c>
      <c r="G9" s="20">
        <v>7</v>
      </c>
      <c r="H9" s="1">
        <f>SUM(B9:F9)</f>
        <v>13.5</v>
      </c>
      <c r="I9">
        <f t="shared" si="0"/>
        <v>0.86224489795918413</v>
      </c>
    </row>
    <row r="10" spans="1:14" ht="15.75" thickBot="1" x14ac:dyDescent="0.3">
      <c r="A10" s="12" t="s">
        <v>4</v>
      </c>
      <c r="B10" s="5">
        <v>7</v>
      </c>
      <c r="G10" s="1" t="s">
        <v>26</v>
      </c>
      <c r="H10" s="1">
        <f>SUM(H3:H9)/7</f>
        <v>14.428571428571429</v>
      </c>
    </row>
    <row r="11" spans="1:14" x14ac:dyDescent="0.25">
      <c r="A11" s="13"/>
      <c r="B11" s="5"/>
      <c r="C11" s="5"/>
      <c r="D11" s="5"/>
      <c r="E11" s="5"/>
      <c r="F11" s="5"/>
      <c r="H11" t="s">
        <v>29</v>
      </c>
      <c r="I11">
        <f>SUM(I3:I9)</f>
        <v>38.214285714285722</v>
      </c>
      <c r="M11" s="14" t="s">
        <v>9</v>
      </c>
      <c r="N11" s="15"/>
    </row>
    <row r="12" spans="1:14" x14ac:dyDescent="0.25">
      <c r="A12" t="s">
        <v>3</v>
      </c>
      <c r="G12" t="s">
        <v>30</v>
      </c>
      <c r="H12" t="s">
        <v>31</v>
      </c>
      <c r="I12">
        <f>(12*I11)/(5*5*(POWER(7,3)-7))</f>
        <v>5.4591836734693887E-2</v>
      </c>
      <c r="M12" s="16">
        <f t="shared" ref="M12:M18" si="2">POWER(B3-C3,2)</f>
        <v>9</v>
      </c>
      <c r="N12" s="17"/>
    </row>
    <row r="13" spans="1:14" x14ac:dyDescent="0.25">
      <c r="B13" s="4">
        <v>1</v>
      </c>
      <c r="C13" s="4">
        <v>2</v>
      </c>
      <c r="D13" s="4">
        <v>3</v>
      </c>
      <c r="E13" s="4">
        <v>4</v>
      </c>
      <c r="F13" s="4">
        <v>5</v>
      </c>
      <c r="M13" s="16">
        <f t="shared" si="2"/>
        <v>0</v>
      </c>
      <c r="N13" s="17"/>
    </row>
    <row r="14" spans="1:14" x14ac:dyDescent="0.25">
      <c r="A14" s="4">
        <v>1</v>
      </c>
      <c r="B14" s="2">
        <f>$B$10-B3</f>
        <v>2</v>
      </c>
      <c r="C14" s="2">
        <f t="shared" ref="C14:F15" si="3">$B$10-C3</f>
        <v>5</v>
      </c>
      <c r="D14" s="2">
        <f>$B$10-D3</f>
        <v>3</v>
      </c>
      <c r="E14" s="2">
        <f t="shared" si="3"/>
        <v>6</v>
      </c>
      <c r="F14" s="2">
        <f t="shared" si="3"/>
        <v>4</v>
      </c>
      <c r="M14" s="16">
        <f t="shared" si="2"/>
        <v>1</v>
      </c>
      <c r="N14" s="17"/>
    </row>
    <row r="15" spans="1:14" x14ac:dyDescent="0.25">
      <c r="A15" s="4">
        <v>2</v>
      </c>
      <c r="B15" s="2">
        <f>$B$10-B4</f>
        <v>6</v>
      </c>
      <c r="C15" s="2">
        <f t="shared" si="3"/>
        <v>6</v>
      </c>
      <c r="D15" s="2">
        <f t="shared" si="3"/>
        <v>4</v>
      </c>
      <c r="E15" s="2">
        <f t="shared" si="3"/>
        <v>5.5</v>
      </c>
      <c r="F15" s="2">
        <f t="shared" si="3"/>
        <v>3</v>
      </c>
      <c r="M15" s="16">
        <f t="shared" si="2"/>
        <v>0</v>
      </c>
      <c r="N15" s="17"/>
    </row>
    <row r="16" spans="1:14" x14ac:dyDescent="0.25">
      <c r="A16" s="4">
        <v>3</v>
      </c>
      <c r="B16" s="2">
        <f t="shared" ref="B16:F16" si="4">$B$10-B5</f>
        <v>4</v>
      </c>
      <c r="C16" s="2">
        <f t="shared" si="4"/>
        <v>3</v>
      </c>
      <c r="D16" s="2">
        <f t="shared" si="4"/>
        <v>6</v>
      </c>
      <c r="E16" s="2">
        <f t="shared" si="4"/>
        <v>2</v>
      </c>
      <c r="F16" s="2">
        <f t="shared" si="4"/>
        <v>6</v>
      </c>
      <c r="M16" s="16">
        <f t="shared" si="2"/>
        <v>4</v>
      </c>
      <c r="N16" s="17"/>
    </row>
    <row r="17" spans="1:15" x14ac:dyDescent="0.25">
      <c r="A17" s="4">
        <v>4</v>
      </c>
      <c r="B17" s="2">
        <f t="shared" ref="B17:F17" si="5">$B$10-B6</f>
        <v>5</v>
      </c>
      <c r="C17" s="2">
        <f t="shared" si="5"/>
        <v>5</v>
      </c>
      <c r="D17" s="2">
        <f t="shared" si="5"/>
        <v>4</v>
      </c>
      <c r="E17" s="2">
        <f t="shared" si="5"/>
        <v>3</v>
      </c>
      <c r="F17" s="2">
        <f t="shared" si="5"/>
        <v>5</v>
      </c>
      <c r="M17" s="16">
        <f t="shared" si="2"/>
        <v>1</v>
      </c>
      <c r="N17" s="17"/>
    </row>
    <row r="18" spans="1:15" x14ac:dyDescent="0.25">
      <c r="A18" s="4">
        <v>5</v>
      </c>
      <c r="B18" s="2">
        <f t="shared" ref="B18:F18" si="6">$B$10-B7</f>
        <v>2</v>
      </c>
      <c r="C18" s="2">
        <f t="shared" si="6"/>
        <v>4</v>
      </c>
      <c r="D18" s="2">
        <f t="shared" si="6"/>
        <v>4</v>
      </c>
      <c r="E18" s="2">
        <f t="shared" si="6"/>
        <v>6</v>
      </c>
      <c r="F18" s="2">
        <f t="shared" si="6"/>
        <v>2</v>
      </c>
      <c r="M18" s="16">
        <f t="shared" si="2"/>
        <v>0.25</v>
      </c>
      <c r="N18" s="17"/>
    </row>
    <row r="19" spans="1:15" ht="15.75" thickBot="1" x14ac:dyDescent="0.3">
      <c r="A19" s="4">
        <v>6</v>
      </c>
      <c r="B19" s="2">
        <f t="shared" ref="B19:F19" si="7">$B$10-B8</f>
        <v>3</v>
      </c>
      <c r="C19" s="2">
        <f t="shared" si="7"/>
        <v>2</v>
      </c>
      <c r="D19" s="2">
        <f t="shared" si="7"/>
        <v>3</v>
      </c>
      <c r="E19" s="2">
        <f t="shared" si="7"/>
        <v>4</v>
      </c>
      <c r="F19" s="2">
        <f t="shared" si="7"/>
        <v>5</v>
      </c>
      <c r="M19" s="18">
        <f>SUM(M12:M18)</f>
        <v>15.25</v>
      </c>
      <c r="N19" s="19"/>
    </row>
    <row r="20" spans="1:15" x14ac:dyDescent="0.25">
      <c r="A20" s="4">
        <v>7</v>
      </c>
      <c r="B20" s="2">
        <f>$B$10-B9</f>
        <v>5.5</v>
      </c>
      <c r="C20" s="2">
        <f>$B$10-C9</f>
        <v>6</v>
      </c>
      <c r="D20" s="2">
        <f>$B$10-D9</f>
        <v>2</v>
      </c>
      <c r="E20" s="2">
        <f>$B$10-E9</f>
        <v>5</v>
      </c>
      <c r="F20" s="2">
        <f>$B$10-F9</f>
        <v>3</v>
      </c>
    </row>
    <row r="21" spans="1:15" x14ac:dyDescent="0.25">
      <c r="A21" t="s">
        <v>5</v>
      </c>
      <c r="H21" t="s">
        <v>13</v>
      </c>
    </row>
    <row r="22" spans="1:15" x14ac:dyDescent="0.25">
      <c r="B22" s="4">
        <v>1</v>
      </c>
      <c r="C22" s="4">
        <v>2</v>
      </c>
      <c r="D22" s="4">
        <v>3</v>
      </c>
      <c r="E22" s="4">
        <v>4</v>
      </c>
      <c r="F22" s="4">
        <v>5</v>
      </c>
      <c r="G22" t="s">
        <v>6</v>
      </c>
      <c r="I22" s="4">
        <v>1</v>
      </c>
      <c r="J22" s="4">
        <v>2</v>
      </c>
      <c r="K22" s="4">
        <v>3</v>
      </c>
      <c r="L22" s="4">
        <v>4</v>
      </c>
      <c r="M22" s="4">
        <v>5</v>
      </c>
      <c r="N22" s="4">
        <v>6</v>
      </c>
      <c r="O22" s="4">
        <v>7</v>
      </c>
    </row>
    <row r="23" spans="1:15" x14ac:dyDescent="0.25">
      <c r="A23" s="4">
        <v>1</v>
      </c>
      <c r="B23" s="2">
        <f>$B14/10</f>
        <v>0.2</v>
      </c>
      <c r="C23" s="2">
        <f>$C14/10</f>
        <v>0.5</v>
      </c>
      <c r="D23" s="2">
        <f>$D14/10</f>
        <v>0.3</v>
      </c>
      <c r="E23" s="2">
        <f>$E14/10</f>
        <v>0.6</v>
      </c>
      <c r="F23" s="2">
        <f>$F14/10</f>
        <v>0.4</v>
      </c>
      <c r="G23" s="3">
        <f>SUM(B23:F23)/5</f>
        <v>0.4</v>
      </c>
      <c r="H23" s="4">
        <v>1</v>
      </c>
      <c r="I23" s="8">
        <v>0.2</v>
      </c>
      <c r="J23" s="9">
        <v>0.6</v>
      </c>
      <c r="K23" s="8">
        <v>0.4</v>
      </c>
      <c r="L23" s="8">
        <v>0.5</v>
      </c>
      <c r="M23" s="8">
        <v>0.2</v>
      </c>
      <c r="N23" s="8">
        <v>0.3</v>
      </c>
      <c r="O23" s="8">
        <v>0.55000000000000004</v>
      </c>
    </row>
    <row r="24" spans="1:15" x14ac:dyDescent="0.25">
      <c r="A24" s="4">
        <v>2</v>
      </c>
      <c r="B24" s="2">
        <f>$B15/10</f>
        <v>0.6</v>
      </c>
      <c r="C24" s="2">
        <f t="shared" ref="C24:C29" si="8">$C15/10</f>
        <v>0.6</v>
      </c>
      <c r="D24" s="2">
        <f t="shared" ref="D24:D29" si="9">$D15/10</f>
        <v>0.4</v>
      </c>
      <c r="E24" s="2">
        <f t="shared" ref="E24:E29" si="10">$E15/10</f>
        <v>0.55000000000000004</v>
      </c>
      <c r="F24" s="2">
        <f t="shared" ref="F24:F29" si="11">$F15/10</f>
        <v>0.3</v>
      </c>
      <c r="G24" s="3">
        <f>SUM(B24:F24)/5</f>
        <v>0.49000000000000005</v>
      </c>
      <c r="H24" s="4">
        <v>2</v>
      </c>
      <c r="I24" s="8">
        <v>0.5</v>
      </c>
      <c r="J24" s="8">
        <v>0.6</v>
      </c>
      <c r="K24" s="8">
        <v>0.3</v>
      </c>
      <c r="L24" s="9">
        <v>0.5</v>
      </c>
      <c r="M24" s="9">
        <v>0.4</v>
      </c>
      <c r="N24" s="9">
        <v>0.2</v>
      </c>
      <c r="O24" s="9">
        <v>0.6</v>
      </c>
    </row>
    <row r="25" spans="1:15" x14ac:dyDescent="0.25">
      <c r="A25" s="4">
        <v>3</v>
      </c>
      <c r="B25" s="2">
        <f t="shared" ref="B25:B28" si="12">$B16/10</f>
        <v>0.4</v>
      </c>
      <c r="C25" s="2">
        <f t="shared" si="8"/>
        <v>0.3</v>
      </c>
      <c r="D25" s="2">
        <f t="shared" si="9"/>
        <v>0.6</v>
      </c>
      <c r="E25" s="2">
        <f t="shared" si="10"/>
        <v>0.2</v>
      </c>
      <c r="F25" s="2">
        <f t="shared" si="11"/>
        <v>0.6</v>
      </c>
      <c r="G25" s="3">
        <f t="shared" ref="G25:G29" si="13">SUM(B25:F25)/5</f>
        <v>0.41999999999999993</v>
      </c>
      <c r="H25" s="4">
        <v>3</v>
      </c>
      <c r="I25" s="8">
        <v>0.3</v>
      </c>
      <c r="J25" s="8">
        <v>0.4</v>
      </c>
      <c r="K25" s="8">
        <v>0.6</v>
      </c>
      <c r="L25" s="9">
        <v>0.4</v>
      </c>
      <c r="M25" s="9">
        <v>0.4</v>
      </c>
      <c r="N25" s="9">
        <v>0.3</v>
      </c>
      <c r="O25" s="9">
        <v>0.2</v>
      </c>
    </row>
    <row r="26" spans="1:15" x14ac:dyDescent="0.25">
      <c r="A26" s="4">
        <v>4</v>
      </c>
      <c r="B26" s="2">
        <f t="shared" si="12"/>
        <v>0.5</v>
      </c>
      <c r="C26" s="2">
        <f t="shared" si="8"/>
        <v>0.5</v>
      </c>
      <c r="D26" s="2">
        <f t="shared" si="9"/>
        <v>0.4</v>
      </c>
      <c r="E26" s="2">
        <f t="shared" si="10"/>
        <v>0.3</v>
      </c>
      <c r="F26" s="2">
        <f t="shared" si="11"/>
        <v>0.5</v>
      </c>
      <c r="G26" s="3">
        <f t="shared" si="13"/>
        <v>0.44000000000000006</v>
      </c>
      <c r="H26" s="4">
        <v>4</v>
      </c>
      <c r="I26" s="8">
        <v>0.3</v>
      </c>
      <c r="J26" s="8">
        <v>0.55000000000000004</v>
      </c>
      <c r="K26" s="8">
        <v>0.2</v>
      </c>
      <c r="L26" s="8">
        <v>0.3</v>
      </c>
      <c r="M26" s="8">
        <v>0.6</v>
      </c>
      <c r="N26" s="8">
        <v>0.4</v>
      </c>
      <c r="O26" s="8">
        <v>0.5</v>
      </c>
    </row>
    <row r="27" spans="1:15" x14ac:dyDescent="0.25">
      <c r="A27" s="4">
        <v>5</v>
      </c>
      <c r="B27" s="2">
        <f t="shared" si="12"/>
        <v>0.2</v>
      </c>
      <c r="C27" s="2">
        <f t="shared" si="8"/>
        <v>0.4</v>
      </c>
      <c r="D27" s="2">
        <f t="shared" si="9"/>
        <v>0.4</v>
      </c>
      <c r="E27" s="2">
        <f t="shared" si="10"/>
        <v>0.6</v>
      </c>
      <c r="F27" s="2">
        <f t="shared" si="11"/>
        <v>0.2</v>
      </c>
      <c r="G27" s="6">
        <f t="shared" si="13"/>
        <v>0.36</v>
      </c>
      <c r="H27" s="4">
        <v>5</v>
      </c>
      <c r="I27" s="8">
        <v>0.4</v>
      </c>
      <c r="J27" s="8">
        <v>0.3</v>
      </c>
      <c r="K27" s="8">
        <v>0.6</v>
      </c>
      <c r="L27" s="9">
        <v>0.5</v>
      </c>
      <c r="M27" s="9">
        <v>0.2</v>
      </c>
      <c r="N27" s="9">
        <v>0.5</v>
      </c>
      <c r="O27" s="9">
        <v>0.3</v>
      </c>
    </row>
    <row r="28" spans="1:15" x14ac:dyDescent="0.25">
      <c r="A28" s="4">
        <v>6</v>
      </c>
      <c r="B28" s="2">
        <f t="shared" si="12"/>
        <v>0.3</v>
      </c>
      <c r="C28" s="2">
        <f t="shared" si="8"/>
        <v>0.2</v>
      </c>
      <c r="D28" s="2">
        <f t="shared" si="9"/>
        <v>0.3</v>
      </c>
      <c r="E28" s="2">
        <f t="shared" si="10"/>
        <v>0.4</v>
      </c>
      <c r="F28" s="2">
        <f t="shared" si="11"/>
        <v>0.5</v>
      </c>
      <c r="G28" s="6">
        <f t="shared" si="13"/>
        <v>0.34</v>
      </c>
      <c r="H28" s="7"/>
    </row>
    <row r="29" spans="1:15" x14ac:dyDescent="0.25">
      <c r="A29" s="4">
        <v>7</v>
      </c>
      <c r="B29" s="2">
        <f>$B20/10</f>
        <v>0.55000000000000004</v>
      </c>
      <c r="C29" s="2">
        <f t="shared" si="8"/>
        <v>0.6</v>
      </c>
      <c r="D29" s="2">
        <f t="shared" si="9"/>
        <v>0.2</v>
      </c>
      <c r="E29" s="2">
        <f t="shared" si="10"/>
        <v>0.5</v>
      </c>
      <c r="F29" s="2">
        <f t="shared" si="11"/>
        <v>0.3</v>
      </c>
      <c r="G29" s="6">
        <f t="shared" si="13"/>
        <v>0.43</v>
      </c>
      <c r="H29" s="7"/>
    </row>
    <row r="31" spans="1:15" x14ac:dyDescent="0.25">
      <c r="A31" t="s">
        <v>8</v>
      </c>
    </row>
    <row r="32" spans="1:15" x14ac:dyDescent="0.25">
      <c r="I32" s="22" t="s">
        <v>32</v>
      </c>
    </row>
    <row r="33" spans="1:9" x14ac:dyDescent="0.25">
      <c r="A33" t="s">
        <v>7</v>
      </c>
      <c r="B33">
        <f>1-((6/(POWER(7,3)-7))*M19)</f>
        <v>0.7276785714285714</v>
      </c>
      <c r="H33" t="s">
        <v>33</v>
      </c>
      <c r="I33">
        <f>5*(7-1)*I12</f>
        <v>1.6377551020408165</v>
      </c>
    </row>
    <row r="34" spans="1:9" x14ac:dyDescent="0.25">
      <c r="A34" t="s">
        <v>10</v>
      </c>
    </row>
    <row r="36" spans="1:9" x14ac:dyDescent="0.25">
      <c r="A36" t="s">
        <v>11</v>
      </c>
    </row>
    <row r="37" spans="1:9" x14ac:dyDescent="0.25">
      <c r="A37">
        <f>1/7</f>
        <v>0.14285714285714285</v>
      </c>
    </row>
    <row r="38" spans="1:9" x14ac:dyDescent="0.25">
      <c r="A38">
        <f t="shared" ref="A38:A43" si="14">1/7</f>
        <v>0.14285714285714285</v>
      </c>
    </row>
    <row r="39" spans="1:9" x14ac:dyDescent="0.25">
      <c r="A39">
        <f t="shared" si="14"/>
        <v>0.14285714285714285</v>
      </c>
    </row>
    <row r="40" spans="1:9" x14ac:dyDescent="0.25">
      <c r="A40">
        <f t="shared" si="14"/>
        <v>0.14285714285714285</v>
      </c>
    </row>
    <row r="41" spans="1:9" x14ac:dyDescent="0.25">
      <c r="A41">
        <f t="shared" si="14"/>
        <v>0.14285714285714285</v>
      </c>
    </row>
    <row r="42" spans="1:9" x14ac:dyDescent="0.25">
      <c r="A42">
        <f t="shared" si="14"/>
        <v>0.14285714285714285</v>
      </c>
    </row>
    <row r="43" spans="1:9" x14ac:dyDescent="0.25">
      <c r="A43">
        <f t="shared" si="14"/>
        <v>0.14285714285714285</v>
      </c>
    </row>
    <row r="44" spans="1:9" x14ac:dyDescent="0.25">
      <c r="A44" t="s">
        <v>12</v>
      </c>
    </row>
    <row r="45" spans="1:9" x14ac:dyDescent="0.25">
      <c r="A45">
        <f>MMULT($B23:$F23,I$23:I$27)</f>
        <v>0.72000000000000008</v>
      </c>
      <c r="B45">
        <f t="shared" ref="A45:G45" si="15">MMULT($B23:$F23,J$23:J$27)</f>
        <v>0.9900000000000001</v>
      </c>
      <c r="C45">
        <f t="shared" si="15"/>
        <v>0.77</v>
      </c>
      <c r="D45">
        <f t="shared" si="15"/>
        <v>0.84999999999999987</v>
      </c>
      <c r="E45">
        <f t="shared" si="15"/>
        <v>0.8</v>
      </c>
      <c r="F45">
        <f t="shared" si="15"/>
        <v>0.69</v>
      </c>
      <c r="G45">
        <f t="shared" si="15"/>
        <v>0.89</v>
      </c>
    </row>
    <row r="46" spans="1:9" x14ac:dyDescent="0.25">
      <c r="A46">
        <f t="shared" ref="A46:A51" si="16">MMULT($B24:$F24,I$23:I$27)</f>
        <v>0.82500000000000007</v>
      </c>
      <c r="B46">
        <f t="shared" ref="B46:B51" si="17">MMULT($B24:$F24,J$23:J$27)</f>
        <v>1.2725000000000002</v>
      </c>
      <c r="C46">
        <f t="shared" ref="C46:C51" si="18">MMULT($B24:$F24,K$23:K$27)</f>
        <v>0.95</v>
      </c>
      <c r="D46">
        <f t="shared" ref="D46:D51" si="19">MMULT($B24:$F24,L$23:L$27)</f>
        <v>1.075</v>
      </c>
      <c r="E46">
        <f t="shared" ref="E46:E51" si="20">MMULT($B24:$F24,M$23:M$27)</f>
        <v>0.91000000000000014</v>
      </c>
      <c r="F46">
        <f t="shared" ref="F46:G51" si="21">MMULT($B24:$F24,N$23:N$27)</f>
        <v>0.79</v>
      </c>
      <c r="G46">
        <f t="shared" si="21"/>
        <v>1.135</v>
      </c>
    </row>
    <row r="47" spans="1:9" x14ac:dyDescent="0.25">
      <c r="A47">
        <f t="shared" si="16"/>
        <v>0.71</v>
      </c>
      <c r="B47">
        <f t="shared" si="17"/>
        <v>0.95</v>
      </c>
      <c r="C47">
        <f t="shared" si="18"/>
        <v>1.01</v>
      </c>
      <c r="D47">
        <f t="shared" si="19"/>
        <v>0.95</v>
      </c>
      <c r="E47">
        <f t="shared" si="20"/>
        <v>0.68</v>
      </c>
      <c r="F47">
        <f t="shared" si="21"/>
        <v>0.74</v>
      </c>
      <c r="G47">
        <f>MMULT($B25:$F25,O$23:O$27)</f>
        <v>0.8</v>
      </c>
    </row>
    <row r="48" spans="1:9" x14ac:dyDescent="0.25">
      <c r="A48">
        <f t="shared" si="16"/>
        <v>0.76</v>
      </c>
      <c r="B48">
        <f t="shared" si="17"/>
        <v>1.075</v>
      </c>
      <c r="C48">
        <f t="shared" si="18"/>
        <v>0.95</v>
      </c>
      <c r="D48">
        <f t="shared" si="19"/>
        <v>1</v>
      </c>
      <c r="E48">
        <f t="shared" si="20"/>
        <v>0.7400000000000001</v>
      </c>
      <c r="F48">
        <f t="shared" si="21"/>
        <v>0.74</v>
      </c>
      <c r="G48">
        <f>MMULT($B26:$F26,O$23:O$27)</f>
        <v>0.95500000000000007</v>
      </c>
    </row>
    <row r="49" spans="1:8" x14ac:dyDescent="0.25">
      <c r="A49">
        <f t="shared" si="16"/>
        <v>0.62000000000000011</v>
      </c>
      <c r="B49">
        <f t="shared" si="17"/>
        <v>0.91000000000000014</v>
      </c>
      <c r="C49">
        <f t="shared" si="18"/>
        <v>0.68</v>
      </c>
      <c r="D49">
        <f t="shared" si="19"/>
        <v>0.7400000000000001</v>
      </c>
      <c r="E49">
        <f t="shared" si="20"/>
        <v>0.76000000000000012</v>
      </c>
      <c r="F49">
        <f t="shared" si="21"/>
        <v>0.6</v>
      </c>
      <c r="G49">
        <f>MMULT($B27:$F27,O$23:O$27)</f>
        <v>0.79</v>
      </c>
    </row>
    <row r="50" spans="1:8" x14ac:dyDescent="0.25">
      <c r="A50">
        <f t="shared" si="16"/>
        <v>0.57000000000000006</v>
      </c>
      <c r="B50">
        <f t="shared" si="17"/>
        <v>0.79</v>
      </c>
      <c r="C50">
        <f t="shared" si="18"/>
        <v>0.74</v>
      </c>
      <c r="D50">
        <f t="shared" si="19"/>
        <v>0.74</v>
      </c>
      <c r="E50">
        <f t="shared" si="20"/>
        <v>0.6</v>
      </c>
      <c r="F50">
        <f t="shared" si="21"/>
        <v>0.63</v>
      </c>
      <c r="G50">
        <f>MMULT($B28:$F28,O$23:O$27)</f>
        <v>0.69500000000000006</v>
      </c>
    </row>
    <row r="51" spans="1:8" x14ac:dyDescent="0.25">
      <c r="A51">
        <f t="shared" si="16"/>
        <v>0.74</v>
      </c>
      <c r="B51">
        <f t="shared" si="17"/>
        <v>1.135</v>
      </c>
      <c r="C51">
        <f t="shared" si="18"/>
        <v>0.8</v>
      </c>
      <c r="D51">
        <f t="shared" si="19"/>
        <v>0.95500000000000007</v>
      </c>
      <c r="E51">
        <f t="shared" si="20"/>
        <v>0.79</v>
      </c>
      <c r="F51">
        <f t="shared" si="21"/>
        <v>0.69500000000000006</v>
      </c>
      <c r="G51">
        <f>MMULT($B29:$F29,O$23:O$27)</f>
        <v>1.0425000000000002</v>
      </c>
    </row>
    <row r="52" spans="1:8" x14ac:dyDescent="0.25">
      <c r="A52" t="s">
        <v>14</v>
      </c>
    </row>
    <row r="53" spans="1:8" x14ac:dyDescent="0.25">
      <c r="A53">
        <f t="shared" ref="A53:A59" si="22">$A45*$A$37+$B45*$A$38+$C45*$A$39+$D45*$A$40+$E45*$A$41+$F45*$A$42+$G45*$A$43</f>
        <v>0.81571428571428561</v>
      </c>
      <c r="C53" s="10" t="s">
        <v>17</v>
      </c>
      <c r="D53" s="10">
        <f t="shared" ref="D53:D59" si="23">A53/$A$61</f>
        <v>0.14012269938650307</v>
      </c>
    </row>
    <row r="54" spans="1:8" x14ac:dyDescent="0.25">
      <c r="A54">
        <f t="shared" si="22"/>
        <v>0.99392857142857149</v>
      </c>
      <c r="C54" s="10"/>
      <c r="D54" s="10">
        <f t="shared" si="23"/>
        <v>0.17073619631901843</v>
      </c>
    </row>
    <row r="55" spans="1:8" x14ac:dyDescent="0.25">
      <c r="A55">
        <f t="shared" si="22"/>
        <v>0.8342857142857143</v>
      </c>
      <c r="C55" s="10"/>
      <c r="D55" s="10">
        <f t="shared" si="23"/>
        <v>0.14331288343558282</v>
      </c>
    </row>
    <row r="56" spans="1:8" x14ac:dyDescent="0.25">
      <c r="A56">
        <f t="shared" si="22"/>
        <v>0.88857142857142868</v>
      </c>
      <c r="C56" s="10"/>
      <c r="D56" s="10">
        <f t="shared" si="23"/>
        <v>0.15263803680981597</v>
      </c>
    </row>
    <row r="57" spans="1:8" x14ac:dyDescent="0.25">
      <c r="A57">
        <f t="shared" si="22"/>
        <v>0.72857142857142865</v>
      </c>
      <c r="C57" s="10"/>
      <c r="D57" s="10">
        <f t="shared" si="23"/>
        <v>0.12515337423312886</v>
      </c>
    </row>
    <row r="58" spans="1:8" x14ac:dyDescent="0.25">
      <c r="A58">
        <f t="shared" si="22"/>
        <v>0.68071428571428572</v>
      </c>
      <c r="C58" s="10"/>
      <c r="D58" s="10">
        <f t="shared" si="23"/>
        <v>0.11693251533742331</v>
      </c>
    </row>
    <row r="59" spans="1:8" x14ac:dyDescent="0.25">
      <c r="A59">
        <f t="shared" si="22"/>
        <v>0.87964285714285717</v>
      </c>
      <c r="C59" s="10"/>
      <c r="D59" s="10">
        <f t="shared" si="23"/>
        <v>0.15110429447852761</v>
      </c>
    </row>
    <row r="60" spans="1:8" x14ac:dyDescent="0.25">
      <c r="A60" t="s">
        <v>15</v>
      </c>
    </row>
    <row r="61" spans="1:8" x14ac:dyDescent="0.25">
      <c r="A61">
        <f>SUM(A53:A59)</f>
        <v>5.8214285714285712</v>
      </c>
    </row>
    <row r="62" spans="1:8" x14ac:dyDescent="0.25">
      <c r="A62" t="s">
        <v>16</v>
      </c>
      <c r="B62" t="s">
        <v>18</v>
      </c>
      <c r="C62" t="s">
        <v>19</v>
      </c>
      <c r="D62" t="s">
        <v>21</v>
      </c>
      <c r="E62" t="s">
        <v>22</v>
      </c>
      <c r="F62" t="s">
        <v>20</v>
      </c>
      <c r="G62" t="s">
        <v>23</v>
      </c>
      <c r="H62" t="s">
        <v>24</v>
      </c>
    </row>
    <row r="63" spans="1:8" x14ac:dyDescent="0.25">
      <c r="A63">
        <f>MMULT(A45:G45,$D$53:$D$59)</f>
        <v>0.82529938650306767</v>
      </c>
      <c r="B63">
        <f t="shared" ref="B63:B69" si="24">A63/$A$61</f>
        <v>0.14176921976739812</v>
      </c>
      <c r="C63">
        <f t="shared" ref="C63:C69" si="25">MMULT(A45:G45,$B$63:$B$69)</f>
        <v>0.83708551131017372</v>
      </c>
      <c r="D63">
        <f t="shared" ref="D63:D69" si="26">C63/$A$61</f>
        <v>0.14379383016371083</v>
      </c>
      <c r="E63">
        <f>MMULT(A45:G45,$D$63:$D$69)</f>
        <v>0.84906230393110049</v>
      </c>
      <c r="F63">
        <f t="shared" ref="F63:F69" si="27">E63/$A$61</f>
        <v>0.14585119331331789</v>
      </c>
      <c r="G63">
        <f t="shared" ref="G63:G69" si="28">MMULT(A45:G45,$F$63:$F$69)</f>
        <v>0.86120945104050961</v>
      </c>
      <c r="H63">
        <f t="shared" ref="H63:H69" si="29">G63/$A$61</f>
        <v>0.14793781981063969</v>
      </c>
    </row>
    <row r="64" spans="1:8" x14ac:dyDescent="0.25">
      <c r="A64">
        <f t="shared" ref="A63:A69" si="30">MMULT(A46:G46,$D$53:$D$59)</f>
        <v>1.0108657975460125</v>
      </c>
      <c r="B64">
        <f t="shared" si="24"/>
        <v>0.17364565847416166</v>
      </c>
      <c r="C64">
        <f t="shared" si="25"/>
        <v>1.025427120789266</v>
      </c>
      <c r="D64">
        <f t="shared" si="26"/>
        <v>0.17614699007422976</v>
      </c>
      <c r="E64">
        <f t="shared" ref="E64:E68" si="31">MMULT(A46:G46,$D$63:$D$69)</f>
        <v>1.0401016060898625</v>
      </c>
      <c r="F64">
        <f t="shared" si="27"/>
        <v>0.1786677605553138</v>
      </c>
      <c r="G64">
        <f t="shared" si="28"/>
        <v>1.0549819401908653</v>
      </c>
      <c r="H64">
        <f t="shared" si="29"/>
        <v>0.18122389156652902</v>
      </c>
    </row>
    <row r="65" spans="1:8" x14ac:dyDescent="0.25">
      <c r="A65">
        <f t="shared" si="30"/>
        <v>0.84395644171779149</v>
      </c>
      <c r="B65">
        <f t="shared" si="24"/>
        <v>0.14497411268771879</v>
      </c>
      <c r="C65">
        <f t="shared" si="25"/>
        <v>0.85587623896270093</v>
      </c>
      <c r="D65">
        <f t="shared" si="26"/>
        <v>0.14702168522058667</v>
      </c>
      <c r="E65">
        <f t="shared" si="31"/>
        <v>0.86811196420062653</v>
      </c>
      <c r="F65">
        <f t="shared" si="27"/>
        <v>0.14912352759274566</v>
      </c>
      <c r="G65">
        <f t="shared" si="28"/>
        <v>0.88053105280814181</v>
      </c>
      <c r="H65">
        <f t="shared" si="29"/>
        <v>0.15125686796704277</v>
      </c>
    </row>
    <row r="66" spans="1:8" x14ac:dyDescent="0.25">
      <c r="A66">
        <f t="shared" si="30"/>
        <v>0.90226809815950926</v>
      </c>
      <c r="B66">
        <f t="shared" si="24"/>
        <v>0.15499083894764576</v>
      </c>
      <c r="C66">
        <f t="shared" si="25"/>
        <v>0.91516567356693912</v>
      </c>
      <c r="D66">
        <f t="shared" si="26"/>
        <v>0.15720637337346194</v>
      </c>
      <c r="E66">
        <f t="shared" si="31"/>
        <v>0.92825655615397784</v>
      </c>
      <c r="F66">
        <f t="shared" si="27"/>
        <v>0.15945511394056061</v>
      </c>
      <c r="G66">
        <f t="shared" si="28"/>
        <v>0.94153645197342728</v>
      </c>
      <c r="H66">
        <f t="shared" si="29"/>
        <v>0.16173632303838015</v>
      </c>
    </row>
    <row r="67" spans="1:8" x14ac:dyDescent="0.25">
      <c r="A67">
        <f t="shared" si="30"/>
        <v>0.73729938650306759</v>
      </c>
      <c r="B67">
        <f t="shared" si="24"/>
        <v>0.12665265535022022</v>
      </c>
      <c r="C67">
        <f t="shared" si="25"/>
        <v>0.7478409571304907</v>
      </c>
      <c r="D67">
        <f t="shared" si="26"/>
        <v>0.1284634772984892</v>
      </c>
      <c r="E67">
        <f t="shared" si="31"/>
        <v>0.75854171632693868</v>
      </c>
      <c r="F67">
        <f t="shared" si="27"/>
        <v>0.13030164452241891</v>
      </c>
      <c r="G67">
        <f t="shared" si="28"/>
        <v>0.76939387989074048</v>
      </c>
      <c r="H67">
        <f t="shared" si="29"/>
        <v>0.13216581985853212</v>
      </c>
    </row>
    <row r="68" spans="1:8" x14ac:dyDescent="0.25">
      <c r="A68">
        <f t="shared" si="30"/>
        <v>0.68753220858895703</v>
      </c>
      <c r="B68">
        <f t="shared" si="24"/>
        <v>0.11810369227294967</v>
      </c>
      <c r="C68">
        <f t="shared" si="25"/>
        <v>0.69727746514735234</v>
      </c>
      <c r="D68">
        <f t="shared" si="26"/>
        <v>0.11977772407439181</v>
      </c>
      <c r="E68">
        <f t="shared" si="31"/>
        <v>0.70724891701438475</v>
      </c>
      <c r="F68">
        <f t="shared" si="27"/>
        <v>0.12149061151167347</v>
      </c>
      <c r="G68">
        <f t="shared" si="28"/>
        <v>0.7173669072025215</v>
      </c>
      <c r="H68">
        <f t="shared" si="29"/>
        <v>0.12322867117589327</v>
      </c>
    </row>
    <row r="69" spans="1:8" x14ac:dyDescent="0.25">
      <c r="A69">
        <f t="shared" si="30"/>
        <v>0.89556150306748494</v>
      </c>
      <c r="B69">
        <f t="shared" si="24"/>
        <v>0.15383878580300356</v>
      </c>
      <c r="C69">
        <f t="shared" si="25"/>
        <v>0.90850718439723011</v>
      </c>
      <c r="D69">
        <f t="shared" si="26"/>
        <v>0.15606258382283708</v>
      </c>
      <c r="E69">
        <f>MMULT(A51:G51,$D$63:$D$69)</f>
        <v>0.92151061173633897</v>
      </c>
      <c r="F69">
        <f t="shared" si="27"/>
        <v>0.15829630140256129</v>
      </c>
      <c r="G69">
        <f t="shared" si="28"/>
        <v>0.9346944155550625</v>
      </c>
      <c r="H69">
        <f t="shared" si="29"/>
        <v>0.16056100389902914</v>
      </c>
    </row>
  </sheetData>
  <mergeCells count="3">
    <mergeCell ref="B1:F1"/>
    <mergeCell ref="G1:G2"/>
    <mergeCell ref="H1:J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2017-11-29T09:50:39Z</dcterms:modified>
</cp:coreProperties>
</file>