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853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0" i="1"/>
  <c r="D40"/>
  <c r="D70" s="1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B70"/>
  <c r="AI28"/>
  <c r="AI22"/>
  <c r="AI23"/>
  <c r="AI24"/>
  <c r="AI25"/>
  <c r="AI26"/>
  <c r="AI27"/>
  <c r="AI21"/>
  <c r="AH22"/>
  <c r="AH23"/>
  <c r="AH24"/>
  <c r="AH25"/>
  <c r="AH26"/>
  <c r="AH27"/>
  <c r="AH21"/>
  <c r="AF28"/>
  <c r="B33"/>
  <c r="W33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6"/>
  <c r="Y16" s="1"/>
  <c r="X17"/>
  <c r="Y17" s="1"/>
  <c r="X18"/>
  <c r="Y18" s="1"/>
  <c r="X19"/>
  <c r="Y19" s="1"/>
  <c r="X20"/>
  <c r="Y20" s="1"/>
  <c r="X21"/>
  <c r="Y21" s="1"/>
  <c r="X22"/>
  <c r="Y22" s="1"/>
  <c r="X23"/>
  <c r="Y23" s="1"/>
  <c r="X24"/>
  <c r="Y24" s="1"/>
  <c r="X25"/>
  <c r="Y25" s="1"/>
  <c r="X26"/>
  <c r="Y26" s="1"/>
  <c r="X27"/>
  <c r="Y27" s="1"/>
  <c r="X28"/>
  <c r="Y28" s="1"/>
  <c r="X29"/>
  <c r="Y29" s="1"/>
  <c r="X30"/>
  <c r="Y30" s="1"/>
  <c r="X31"/>
  <c r="Y31" s="1"/>
  <c r="X32"/>
  <c r="Y32" s="1"/>
  <c r="X3"/>
  <c r="X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70" l="1"/>
  <c r="Y3"/>
  <c r="Y33" s="1"/>
  <c r="C33"/>
  <c r="D33"/>
</calcChain>
</file>

<file path=xl/sharedStrings.xml><?xml version="1.0" encoding="utf-8"?>
<sst xmlns="http://schemas.openxmlformats.org/spreadsheetml/2006/main" count="107" uniqueCount="82">
  <si>
    <t>Xi</t>
  </si>
  <si>
    <t>Xi-Xbar</t>
  </si>
  <si>
    <t>(Xi-Xbar)^2</t>
  </si>
  <si>
    <t>SOAL 2</t>
  </si>
  <si>
    <t>Berikut data pendapatan dari salah satu perusahaan konsultan bisnis selama satu bulan terakhir (dalam miliyar)</t>
  </si>
  <si>
    <t>Data yang telah diurutkan :</t>
  </si>
  <si>
    <r>
      <t xml:space="preserve">Berdasarkan data di atas, Anda diminta </t>
    </r>
    <r>
      <rPr>
        <b/>
        <sz val="11"/>
        <color theme="1"/>
        <rFont val="Calibri"/>
        <family val="2"/>
        <scheme val="minor"/>
      </rPr>
      <t>*data tidak berkelompok</t>
    </r>
  </si>
  <si>
    <r>
      <t>a. Hitung nilai jarak(</t>
    </r>
    <r>
      <rPr>
        <i/>
        <sz val="11"/>
        <color theme="1"/>
        <rFont val="Calibri"/>
        <family val="2"/>
        <scheme val="minor"/>
      </rPr>
      <t>range)</t>
    </r>
  </si>
  <si>
    <r>
      <t>à</t>
    </r>
    <r>
      <rPr>
        <sz val="11"/>
        <color theme="1"/>
        <rFont val="Calibri"/>
        <family val="2"/>
        <scheme val="minor"/>
      </rPr>
      <t xml:space="preserve"> R = Xmax – Xmin</t>
    </r>
  </si>
  <si>
    <t xml:space="preserve">         = 410 – 110</t>
  </si>
  <si>
    <t>b. Hitung</t>
  </si>
  <si>
    <t xml:space="preserve">     1. Nilai Rata-Rata (Mean)</t>
  </si>
  <si>
    <t xml:space="preserve">     2. Nilai Tengah (Median)</t>
  </si>
  <si>
    <t xml:space="preserve">     3. Nilai yang paling sering muncul (Modus)</t>
  </si>
  <si>
    <t xml:space="preserve">       = 200, 210, 250, 320, dan 410</t>
  </si>
  <si>
    <t xml:space="preserve">c. Hitung </t>
  </si>
  <si>
    <t xml:space="preserve">     1. Kuartil 3</t>
  </si>
  <si>
    <t xml:space="preserve">        = </t>
  </si>
  <si>
    <t xml:space="preserve"> = </t>
  </si>
  <si>
    <t xml:space="preserve"> = 23,25</t>
  </si>
  <si>
    <t xml:space="preserve">     2. Desil 8</t>
  </si>
  <si>
    <t xml:space="preserve"> = 24,8</t>
  </si>
  <si>
    <t xml:space="preserve"> </t>
  </si>
  <si>
    <t xml:space="preserve"> 8037 / 30 = 267,9</t>
  </si>
  <si>
    <t>(260 + 280) / 2 = 540 / 2 = 270</t>
  </si>
  <si>
    <t>=</t>
  </si>
  <si>
    <t xml:space="preserve">d. Hitung </t>
  </si>
  <si>
    <t xml:space="preserve">     1. Nilai Deviasi Standar </t>
  </si>
  <si>
    <t xml:space="preserve">          s = </t>
  </si>
  <si>
    <t xml:space="preserve">          s =            92,34</t>
  </si>
  <si>
    <t xml:space="preserve">       2. Variansi</t>
  </si>
  <si>
    <r>
      <t xml:space="preserve">              S</t>
    </r>
    <r>
      <rPr>
        <sz val="11"/>
        <color theme="1"/>
        <rFont val="Vrinda"/>
        <family val="2"/>
      </rPr>
      <t>²</t>
    </r>
    <r>
      <rPr>
        <sz val="11"/>
        <color theme="1"/>
        <rFont val="Calibri"/>
        <family val="2"/>
        <scheme val="minor"/>
      </rPr>
      <t xml:space="preserve"> = (92,34)</t>
    </r>
    <r>
      <rPr>
        <sz val="11"/>
        <color theme="1"/>
        <rFont val="Vrinda"/>
        <family val="2"/>
      </rPr>
      <t>²</t>
    </r>
  </si>
  <si>
    <t xml:space="preserve">                  = 8526,67</t>
  </si>
  <si>
    <t>e. Hitung nilai koefisien variansi</t>
  </si>
  <si>
    <t xml:space="preserve">KV = </t>
  </si>
  <si>
    <t>X 100%</t>
  </si>
  <si>
    <t xml:space="preserve">     = 92,34/267,90 x 100%</t>
  </si>
  <si>
    <t xml:space="preserve">     = 0,34 %</t>
  </si>
  <si>
    <t>Xbar</t>
  </si>
  <si>
    <t>å</t>
  </si>
  <si>
    <t>f. Buat tabel distribusi frekuensi dengan menggunakan strugess dan hitunglah deviasi, variansi dan koefisien variasi</t>
  </si>
  <si>
    <t>n (jumlah data ) = 30</t>
  </si>
  <si>
    <t>&gt; k = 1 + 3,322 log n</t>
  </si>
  <si>
    <t xml:space="preserve">   k = 1 + 3,322 log 30</t>
  </si>
  <si>
    <t xml:space="preserve">   k = 1 + 4,90</t>
  </si>
  <si>
    <t>&gt; c = Rentang/k</t>
  </si>
  <si>
    <t xml:space="preserve">   c = (410-110) / 6</t>
  </si>
  <si>
    <t xml:space="preserve">   c = 300 / 6</t>
  </si>
  <si>
    <t xml:space="preserve">   c = 50</t>
  </si>
  <si>
    <t>* dimana rentang = Xmax-Xmin, c = kelas interval, k=jumlah kelas</t>
  </si>
  <si>
    <t>Pendapat Perusahan Selama Satu Bulan</t>
  </si>
  <si>
    <t>Batas Bawah</t>
  </si>
  <si>
    <t>Batas Atas</t>
  </si>
  <si>
    <t>Nilai Tengah (Xi)</t>
  </si>
  <si>
    <t xml:space="preserve">   k = 5,9 --&gt; 6 kelas --&gt; 7 kelas</t>
  </si>
  <si>
    <t>1. Tabel Distribusi Frekuensi</t>
  </si>
  <si>
    <t>2. Deviasi</t>
  </si>
  <si>
    <t>Frekuensi (Fi)</t>
  </si>
  <si>
    <t>Fi * Xi</t>
  </si>
  <si>
    <t xml:space="preserve">S = </t>
  </si>
  <si>
    <t>S = 255.824,17</t>
  </si>
  <si>
    <t xml:space="preserve">3. Variansi </t>
  </si>
  <si>
    <r>
      <t xml:space="preserve">    S</t>
    </r>
    <r>
      <rPr>
        <sz val="11"/>
        <color theme="1"/>
        <rFont val="Vrinda"/>
        <family val="2"/>
      </rPr>
      <t>²</t>
    </r>
    <r>
      <rPr>
        <sz val="11"/>
        <color theme="1"/>
        <rFont val="Calibri"/>
        <family val="2"/>
        <scheme val="minor"/>
      </rPr>
      <t xml:space="preserve"> = (255.824,17)</t>
    </r>
    <r>
      <rPr>
        <sz val="11"/>
        <color theme="1"/>
        <rFont val="Vrinda"/>
        <family val="2"/>
      </rPr>
      <t>²</t>
    </r>
  </si>
  <si>
    <t xml:space="preserve">    S² = </t>
  </si>
  <si>
    <t>4. Koefisien Variansi</t>
  </si>
  <si>
    <t xml:space="preserve">SOAL 1 </t>
  </si>
  <si>
    <t xml:space="preserve">Pengguna internet di dunia termasuk di Indonesia semakin bertambah setiap saat. Hal ini menyebabkan </t>
  </si>
  <si>
    <t>semakin bertumbuhnya berbagai bisnis yang menggunakan media online dan juga berbagai jejaring sosial.</t>
  </si>
  <si>
    <t xml:space="preserve">Seorang pengamat teknologi mengumpulkan data rata-rata waktu yang diluangkan untuk online oleh 30 orang pengguna </t>
  </si>
  <si>
    <t>internet. Berikut data yang berhasil dikumpulkan ( dalam jam ):</t>
  </si>
  <si>
    <t xml:space="preserve">Data yang telah diurutkan : </t>
  </si>
  <si>
    <t xml:space="preserve">         = 10 – 1</t>
  </si>
  <si>
    <t>184 / 30 = 6,13</t>
  </si>
  <si>
    <t>(6 + 7) / 2 = 13/ 2 = 6,5</t>
  </si>
  <si>
    <t xml:space="preserve">       = 7</t>
  </si>
  <si>
    <t>c. Hitung</t>
  </si>
  <si>
    <t xml:space="preserve">   1. Desil 7</t>
  </si>
  <si>
    <t xml:space="preserve"> = 21,7</t>
  </si>
  <si>
    <t xml:space="preserve">   2. Persentil 30</t>
  </si>
  <si>
    <t xml:space="preserve"> = 9,3</t>
  </si>
  <si>
    <t>d. Standar Deviasi</t>
  </si>
  <si>
    <t>Xi - Xbar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</si>
</sst>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Vrinda"/>
      <family val="2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" fontId="0" fillId="0" borderId="0" xfId="0" applyNumberFormat="1"/>
    <xf numFmtId="4" fontId="0" fillId="3" borderId="0" xfId="0" applyNumberFormat="1" applyFill="1" applyAlignment="1">
      <alignment horizontal="center"/>
    </xf>
    <xf numFmtId="4" fontId="0" fillId="4" borderId="0" xfId="0" applyNumberFormat="1" applyFill="1" applyAlignment="1">
      <alignment horizontal="center"/>
    </xf>
    <xf numFmtId="0" fontId="0" fillId="5" borderId="0" xfId="0" applyFill="1"/>
    <xf numFmtId="4" fontId="0" fillId="5" borderId="0" xfId="0" applyNumberFormat="1" applyFill="1" applyAlignment="1">
      <alignment horizontal="center"/>
    </xf>
    <xf numFmtId="4" fontId="0" fillId="5" borderId="0" xfId="0" applyNumberFormat="1" applyFill="1"/>
    <xf numFmtId="0" fontId="1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/>
    <xf numFmtId="0" fontId="1" fillId="6" borderId="0" xfId="0" applyFont="1" applyFill="1"/>
    <xf numFmtId="0" fontId="0" fillId="6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/>
    <xf numFmtId="4" fontId="0" fillId="4" borderId="0" xfId="0" applyNumberFormat="1" applyFill="1"/>
    <xf numFmtId="0" fontId="7" fillId="5" borderId="0" xfId="0" applyFont="1" applyFill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13" borderId="0" xfId="0" applyFill="1"/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2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1" fillId="12" borderId="8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29</xdr:row>
      <xdr:rowOff>35718</xdr:rowOff>
    </xdr:from>
    <xdr:to>
      <xdr:col>9</xdr:col>
      <xdr:colOff>345282</xdr:colOff>
      <xdr:row>31</xdr:row>
      <xdr:rowOff>48706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24439" y="5655468"/>
          <a:ext cx="619124" cy="393988"/>
        </a:xfrm>
        <a:prstGeom prst="rect">
          <a:avLst/>
        </a:prstGeom>
        <a:noFill/>
      </xdr:spPr>
    </xdr:pic>
    <xdr:clientData/>
  </xdr:twoCellAnchor>
  <xdr:twoCellAnchor>
    <xdr:from>
      <xdr:col>11</xdr:col>
      <xdr:colOff>202405</xdr:colOff>
      <xdr:row>29</xdr:row>
      <xdr:rowOff>11909</xdr:rowOff>
    </xdr:from>
    <xdr:to>
      <xdr:col>11</xdr:col>
      <xdr:colOff>380999</xdr:colOff>
      <xdr:row>31</xdr:row>
      <xdr:rowOff>32746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4" y="5631659"/>
          <a:ext cx="178594" cy="401837"/>
        </a:xfrm>
        <a:prstGeom prst="rect">
          <a:avLst/>
        </a:prstGeom>
        <a:noFill/>
      </xdr:spPr>
    </xdr:pic>
    <xdr:clientData/>
  </xdr:twoCellAnchor>
  <xdr:twoCellAnchor>
    <xdr:from>
      <xdr:col>8</xdr:col>
      <xdr:colOff>297656</xdr:colOff>
      <xdr:row>34</xdr:row>
      <xdr:rowOff>71436</xdr:rowOff>
    </xdr:from>
    <xdr:to>
      <xdr:col>9</xdr:col>
      <xdr:colOff>357188</xdr:colOff>
      <xdr:row>36</xdr:row>
      <xdr:rowOff>114731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988719" y="6643686"/>
          <a:ext cx="666750" cy="424295"/>
        </a:xfrm>
        <a:prstGeom prst="rect">
          <a:avLst/>
        </a:prstGeom>
        <a:noFill/>
      </xdr:spPr>
    </xdr:pic>
    <xdr:clientData/>
  </xdr:twoCellAnchor>
  <xdr:twoCellAnchor>
    <xdr:from>
      <xdr:col>11</xdr:col>
      <xdr:colOff>95251</xdr:colOff>
      <xdr:row>34</xdr:row>
      <xdr:rowOff>35719</xdr:rowOff>
    </xdr:from>
    <xdr:to>
      <xdr:col>11</xdr:col>
      <xdr:colOff>416719</xdr:colOff>
      <xdr:row>36</xdr:row>
      <xdr:rowOff>128462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07970" y="6607969"/>
          <a:ext cx="321468" cy="473743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323850</xdr:colOff>
      <xdr:row>16</xdr:row>
      <xdr:rowOff>100013</xdr:rowOff>
    </xdr:from>
    <xdr:to>
      <xdr:col>16</xdr:col>
      <xdr:colOff>457200</xdr:colOff>
      <xdr:row>19</xdr:row>
      <xdr:rowOff>90488</xdr:rowOff>
    </xdr:to>
    <xdr:pic>
      <xdr:nvPicPr>
        <xdr:cNvPr id="103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48859" t="52071" r="33858" b="35207"/>
        <a:stretch>
          <a:fillRect/>
        </a:stretch>
      </xdr:blipFill>
      <xdr:spPr bwMode="auto">
        <a:xfrm>
          <a:off x="8658225" y="3243263"/>
          <a:ext cx="1347788" cy="561975"/>
        </a:xfrm>
        <a:prstGeom prst="rect">
          <a:avLst/>
        </a:prstGeom>
        <a:noFill/>
      </xdr:spPr>
    </xdr:pic>
    <xdr:clientData/>
  </xdr:twoCellAnchor>
  <xdr:twoCellAnchor>
    <xdr:from>
      <xdr:col>15</xdr:col>
      <xdr:colOff>92866</xdr:colOff>
      <xdr:row>19</xdr:row>
      <xdr:rowOff>107156</xdr:rowOff>
    </xdr:from>
    <xdr:to>
      <xdr:col>17</xdr:col>
      <xdr:colOff>1</xdr:colOff>
      <xdr:row>21</xdr:row>
      <xdr:rowOff>134326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332116" y="3964781"/>
          <a:ext cx="1204916" cy="40817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142876</xdr:colOff>
      <xdr:row>22</xdr:row>
      <xdr:rowOff>23813</xdr:rowOff>
    </xdr:from>
    <xdr:to>
      <xdr:col>16</xdr:col>
      <xdr:colOff>317004</xdr:colOff>
      <xdr:row>23</xdr:row>
      <xdr:rowOff>130969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382126" y="4452938"/>
          <a:ext cx="864691" cy="297656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369093</xdr:colOff>
      <xdr:row>31</xdr:row>
      <xdr:rowOff>35719</xdr:rowOff>
    </xdr:from>
    <xdr:to>
      <xdr:col>14</xdr:col>
      <xdr:colOff>476250</xdr:colOff>
      <xdr:row>33</xdr:row>
      <xdr:rowOff>154785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03468" y="6060282"/>
          <a:ext cx="107157" cy="500066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11906</xdr:colOff>
      <xdr:row>30</xdr:row>
      <xdr:rowOff>47625</xdr:rowOff>
    </xdr:from>
    <xdr:to>
      <xdr:col>27</xdr:col>
      <xdr:colOff>814388</xdr:colOff>
      <xdr:row>34</xdr:row>
      <xdr:rowOff>38100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9"/>
        <a:srcRect l="77443" t="52959" r="11090" b="36095"/>
        <a:stretch>
          <a:fillRect/>
        </a:stretch>
      </xdr:blipFill>
      <xdr:spPr bwMode="auto">
        <a:xfrm>
          <a:off x="16537781" y="6024563"/>
          <a:ext cx="14097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226219</xdr:colOff>
      <xdr:row>34</xdr:row>
      <xdr:rowOff>0</xdr:rowOff>
    </xdr:from>
    <xdr:to>
      <xdr:col>27</xdr:col>
      <xdr:colOff>854869</xdr:colOff>
      <xdr:row>35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752094" y="6738938"/>
          <a:ext cx="1235869" cy="361950"/>
        </a:xfrm>
        <a:prstGeom prst="rect">
          <a:avLst/>
        </a:prstGeom>
        <a:noFill/>
      </xdr:spPr>
    </xdr:pic>
    <xdr:clientData/>
  </xdr:twoCellAnchor>
  <xdr:twoCellAnchor>
    <xdr:from>
      <xdr:col>26</xdr:col>
      <xdr:colOff>214312</xdr:colOff>
      <xdr:row>36</xdr:row>
      <xdr:rowOff>11906</xdr:rowOff>
    </xdr:from>
    <xdr:to>
      <xdr:col>27</xdr:col>
      <xdr:colOff>500062</xdr:colOff>
      <xdr:row>37</xdr:row>
      <xdr:rowOff>183356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740187" y="7131844"/>
          <a:ext cx="892969" cy="3619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202406</xdr:colOff>
      <xdr:row>70</xdr:row>
      <xdr:rowOff>47624</xdr:rowOff>
    </xdr:from>
    <xdr:to>
      <xdr:col>9</xdr:col>
      <xdr:colOff>119062</xdr:colOff>
      <xdr:row>71</xdr:row>
      <xdr:rowOff>190499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500687" y="13763624"/>
          <a:ext cx="523875" cy="33337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142874</xdr:colOff>
      <xdr:row>70</xdr:row>
      <xdr:rowOff>1</xdr:rowOff>
    </xdr:from>
    <xdr:to>
      <xdr:col>10</xdr:col>
      <xdr:colOff>440531</xdr:colOff>
      <xdr:row>72</xdr:row>
      <xdr:rowOff>57653</xdr:rowOff>
    </xdr:to>
    <xdr:pic>
      <xdr:nvPicPr>
        <xdr:cNvPr id="1071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34187" y="13716001"/>
          <a:ext cx="297657" cy="438652"/>
        </a:xfrm>
        <a:prstGeom prst="rect">
          <a:avLst/>
        </a:prstGeom>
        <a:noFill/>
      </xdr:spPr>
    </xdr:pic>
    <xdr:clientData/>
  </xdr:twoCellAnchor>
  <xdr:twoCellAnchor>
    <xdr:from>
      <xdr:col>8</xdr:col>
      <xdr:colOff>190500</xdr:colOff>
      <xdr:row>75</xdr:row>
      <xdr:rowOff>59532</xdr:rowOff>
    </xdr:from>
    <xdr:to>
      <xdr:col>9</xdr:col>
      <xdr:colOff>154781</xdr:colOff>
      <xdr:row>76</xdr:row>
      <xdr:rowOff>189072</xdr:rowOff>
    </xdr:to>
    <xdr:pic>
      <xdr:nvPicPr>
        <xdr:cNvPr id="1074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8781" y="14728032"/>
          <a:ext cx="571500" cy="32004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154778</xdr:colOff>
      <xdr:row>75</xdr:row>
      <xdr:rowOff>11907</xdr:rowOff>
    </xdr:from>
    <xdr:to>
      <xdr:col>10</xdr:col>
      <xdr:colOff>464341</xdr:colOff>
      <xdr:row>77</xdr:row>
      <xdr:rowOff>87105</xdr:rowOff>
    </xdr:to>
    <xdr:pic>
      <xdr:nvPicPr>
        <xdr:cNvPr id="1073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46091" y="14680407"/>
          <a:ext cx="309563" cy="456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0"/>
  <sheetViews>
    <sheetView tabSelected="1" topLeftCell="A26" zoomScale="80" zoomScaleNormal="80" workbookViewId="0">
      <selection activeCell="W70" sqref="W70"/>
    </sheetView>
  </sheetViews>
  <sheetFormatPr defaultRowHeight="15"/>
  <cols>
    <col min="1" max="2" width="9.140625" customWidth="1"/>
    <col min="3" max="3" width="12" customWidth="1"/>
    <col min="4" max="4" width="12.85546875" customWidth="1"/>
    <col min="10" max="10" width="11.85546875" customWidth="1"/>
    <col min="12" max="12" width="8.140625" customWidth="1"/>
    <col min="13" max="13" width="9.140625" hidden="1" customWidth="1"/>
    <col min="15" max="15" width="7.7109375" customWidth="1"/>
    <col min="16" max="16" width="10.28515625" customWidth="1"/>
    <col min="21" max="21" width="12.85546875" customWidth="1"/>
    <col min="23" max="23" width="12.140625" customWidth="1"/>
    <col min="25" max="25" width="13.28515625" customWidth="1"/>
    <col min="28" max="28" width="12.85546875" customWidth="1"/>
    <col min="30" max="30" width="8.7109375" customWidth="1"/>
    <col min="31" max="31" width="6.42578125" hidden="1" customWidth="1"/>
    <col min="34" max="34" width="17.85546875" customWidth="1"/>
  </cols>
  <sheetData>
    <row r="1" spans="2:34">
      <c r="B1" s="4">
        <v>267.89999999999998</v>
      </c>
      <c r="W1" s="22"/>
    </row>
    <row r="2" spans="2:34" ht="26.25">
      <c r="B2" s="1" t="s">
        <v>0</v>
      </c>
      <c r="C2" s="2" t="s">
        <v>1</v>
      </c>
      <c r="D2" s="3" t="s">
        <v>2</v>
      </c>
      <c r="F2">
        <v>200</v>
      </c>
      <c r="G2">
        <v>2</v>
      </c>
      <c r="I2" s="29" t="s">
        <v>3</v>
      </c>
      <c r="J2" s="30"/>
      <c r="V2" s="24" t="s">
        <v>38</v>
      </c>
      <c r="W2" s="1" t="s">
        <v>0</v>
      </c>
      <c r="X2" s="2" t="s">
        <v>1</v>
      </c>
      <c r="Y2" s="3" t="s">
        <v>2</v>
      </c>
    </row>
    <row r="3" spans="2:34" ht="15.75" thickBot="1">
      <c r="B3" s="1">
        <v>110</v>
      </c>
      <c r="C3" s="5">
        <f>B3-B1</f>
        <v>-157.89999999999998</v>
      </c>
      <c r="D3" s="6">
        <f>C3^2</f>
        <v>24932.409999999993</v>
      </c>
      <c r="F3">
        <v>210</v>
      </c>
      <c r="G3">
        <v>2</v>
      </c>
      <c r="I3" s="10" t="s">
        <v>4</v>
      </c>
      <c r="V3" s="25">
        <v>267.89999999999998</v>
      </c>
      <c r="W3" s="1">
        <v>110</v>
      </c>
      <c r="X3" s="26">
        <f>W3-V3</f>
        <v>-157.89999999999998</v>
      </c>
      <c r="Y3" s="27">
        <f>X3^2</f>
        <v>24932.409999999993</v>
      </c>
      <c r="AA3" t="s">
        <v>40</v>
      </c>
    </row>
    <row r="4" spans="2:34" ht="15.75" thickBot="1">
      <c r="B4" s="1">
        <v>115</v>
      </c>
      <c r="C4" s="5">
        <f>B4-B1</f>
        <v>-152.89999999999998</v>
      </c>
      <c r="D4" s="6">
        <f t="shared" ref="D4:D32" si="0">C4^2</f>
        <v>23378.409999999993</v>
      </c>
      <c r="F4">
        <v>250</v>
      </c>
      <c r="G4">
        <v>2</v>
      </c>
      <c r="I4" s="11">
        <v>309</v>
      </c>
      <c r="J4" s="12">
        <v>405</v>
      </c>
      <c r="K4" s="12">
        <v>210</v>
      </c>
      <c r="L4" s="12">
        <v>115</v>
      </c>
      <c r="M4" s="12">
        <v>130</v>
      </c>
      <c r="N4" s="12">
        <v>190</v>
      </c>
      <c r="O4" s="12">
        <v>410</v>
      </c>
      <c r="P4" s="12">
        <v>380</v>
      </c>
      <c r="Q4" s="12">
        <v>250</v>
      </c>
      <c r="R4" s="12">
        <v>299</v>
      </c>
      <c r="V4" s="25">
        <v>267.89999999999998</v>
      </c>
      <c r="W4" s="1">
        <v>115</v>
      </c>
      <c r="X4" s="26">
        <f t="shared" ref="X4:X32" si="1">W4-V4</f>
        <v>-152.89999999999998</v>
      </c>
      <c r="Y4" s="27">
        <f t="shared" ref="Y4:Y32" si="2">X4^2</f>
        <v>23378.409999999993</v>
      </c>
      <c r="AA4" t="s">
        <v>41</v>
      </c>
    </row>
    <row r="5" spans="2:34" ht="15.75" thickBot="1">
      <c r="B5" s="1">
        <v>130</v>
      </c>
      <c r="C5" s="5">
        <f>B5-B1</f>
        <v>-137.89999999999998</v>
      </c>
      <c r="D5" s="6">
        <f t="shared" si="0"/>
        <v>19016.409999999993</v>
      </c>
      <c r="F5">
        <v>320</v>
      </c>
      <c r="G5">
        <v>2</v>
      </c>
      <c r="I5" s="13">
        <v>200</v>
      </c>
      <c r="J5" s="14">
        <v>399</v>
      </c>
      <c r="K5" s="14">
        <v>260</v>
      </c>
      <c r="L5" s="14">
        <v>200</v>
      </c>
      <c r="M5" s="14">
        <v>320</v>
      </c>
      <c r="N5" s="14">
        <v>210</v>
      </c>
      <c r="O5" s="14">
        <v>146</v>
      </c>
      <c r="P5" s="14">
        <v>410</v>
      </c>
      <c r="Q5" s="14">
        <v>300</v>
      </c>
      <c r="R5" s="14">
        <v>250</v>
      </c>
      <c r="V5" s="25">
        <v>267.89999999999998</v>
      </c>
      <c r="W5" s="1">
        <v>130</v>
      </c>
      <c r="X5" s="26">
        <f t="shared" si="1"/>
        <v>-137.89999999999998</v>
      </c>
      <c r="Y5" s="27">
        <f t="shared" si="2"/>
        <v>19016.409999999993</v>
      </c>
      <c r="AA5" t="s">
        <v>42</v>
      </c>
    </row>
    <row r="6" spans="2:34" ht="15.75" thickBot="1">
      <c r="B6" s="1">
        <v>146</v>
      </c>
      <c r="C6" s="5">
        <f>B6-B1</f>
        <v>-121.89999999999998</v>
      </c>
      <c r="D6" s="6">
        <f t="shared" si="0"/>
        <v>14859.609999999995</v>
      </c>
      <c r="F6">
        <v>410</v>
      </c>
      <c r="G6">
        <v>2</v>
      </c>
      <c r="I6" s="13">
        <v>280</v>
      </c>
      <c r="J6" s="14">
        <v>110</v>
      </c>
      <c r="K6" s="14">
        <v>368</v>
      </c>
      <c r="L6" s="14">
        <v>350</v>
      </c>
      <c r="M6" s="14">
        <v>256</v>
      </c>
      <c r="N6" s="14">
        <v>180</v>
      </c>
      <c r="O6" s="14">
        <v>340</v>
      </c>
      <c r="P6" s="14">
        <v>290</v>
      </c>
      <c r="Q6" s="14">
        <v>320</v>
      </c>
      <c r="R6" s="14">
        <v>150</v>
      </c>
      <c r="V6" s="25">
        <v>267.89999999999998</v>
      </c>
      <c r="W6" s="1">
        <v>146</v>
      </c>
      <c r="X6" s="26">
        <f t="shared" si="1"/>
        <v>-121.89999999999998</v>
      </c>
      <c r="Y6" s="27">
        <f t="shared" si="2"/>
        <v>14859.609999999995</v>
      </c>
      <c r="AA6" t="s">
        <v>43</v>
      </c>
    </row>
    <row r="7" spans="2:34">
      <c r="B7" s="1">
        <v>150</v>
      </c>
      <c r="C7" s="5">
        <f>B7-B1</f>
        <v>-117.89999999999998</v>
      </c>
      <c r="D7" s="6">
        <f t="shared" si="0"/>
        <v>13900.409999999994</v>
      </c>
      <c r="I7" s="10"/>
      <c r="V7" s="25">
        <v>267.89999999999998</v>
      </c>
      <c r="W7" s="1">
        <v>150</v>
      </c>
      <c r="X7" s="26">
        <f t="shared" si="1"/>
        <v>-117.89999999999998</v>
      </c>
      <c r="Y7" s="27">
        <f t="shared" si="2"/>
        <v>13900.409999999994</v>
      </c>
      <c r="AA7" t="s">
        <v>44</v>
      </c>
    </row>
    <row r="8" spans="2:34" ht="15.75" thickBot="1">
      <c r="B8" s="1">
        <v>180</v>
      </c>
      <c r="C8" s="5">
        <f>B8-B1</f>
        <v>-87.899999999999977</v>
      </c>
      <c r="D8" s="6">
        <f t="shared" si="0"/>
        <v>7726.4099999999962</v>
      </c>
      <c r="I8" s="10" t="s">
        <v>5</v>
      </c>
      <c r="V8" s="25">
        <v>267.89999999999998</v>
      </c>
      <c r="W8" s="1">
        <v>180</v>
      </c>
      <c r="X8" s="26">
        <f t="shared" si="1"/>
        <v>-87.899999999999977</v>
      </c>
      <c r="Y8" s="27">
        <f t="shared" si="2"/>
        <v>7726.4099999999962</v>
      </c>
      <c r="AA8" t="s">
        <v>54</v>
      </c>
    </row>
    <row r="9" spans="2:34" ht="15.75" thickBot="1">
      <c r="B9" s="1">
        <v>190</v>
      </c>
      <c r="C9" s="5">
        <f>B9-B1</f>
        <v>-77.899999999999977</v>
      </c>
      <c r="D9" s="6">
        <f t="shared" si="0"/>
        <v>6068.4099999999962</v>
      </c>
      <c r="I9" s="11">
        <v>110</v>
      </c>
      <c r="J9" s="12">
        <v>115</v>
      </c>
      <c r="K9" s="12">
        <v>130</v>
      </c>
      <c r="L9" s="12">
        <v>146</v>
      </c>
      <c r="M9" s="12">
        <v>150</v>
      </c>
      <c r="N9" s="12">
        <v>180</v>
      </c>
      <c r="O9" s="12">
        <v>190</v>
      </c>
      <c r="P9" s="12">
        <v>200</v>
      </c>
      <c r="Q9" s="12">
        <v>200</v>
      </c>
      <c r="R9" s="12">
        <v>210</v>
      </c>
      <c r="V9" s="25">
        <v>267.89999999999998</v>
      </c>
      <c r="W9" s="1">
        <v>190</v>
      </c>
      <c r="X9" s="26">
        <f t="shared" si="1"/>
        <v>-77.899999999999977</v>
      </c>
      <c r="Y9" s="27">
        <f t="shared" si="2"/>
        <v>6068.4099999999962</v>
      </c>
    </row>
    <row r="10" spans="2:34" ht="15.75" thickBot="1">
      <c r="B10" s="1">
        <v>200</v>
      </c>
      <c r="C10" s="5">
        <f>B10-B1</f>
        <v>-67.899999999999977</v>
      </c>
      <c r="D10" s="6">
        <f t="shared" si="0"/>
        <v>4610.4099999999971</v>
      </c>
      <c r="I10" s="13">
        <v>210</v>
      </c>
      <c r="J10" s="14">
        <v>250</v>
      </c>
      <c r="K10" s="14">
        <v>250</v>
      </c>
      <c r="L10" s="14">
        <v>256</v>
      </c>
      <c r="M10" s="14">
        <v>260</v>
      </c>
      <c r="N10" s="14">
        <v>280</v>
      </c>
      <c r="O10" s="14">
        <v>290</v>
      </c>
      <c r="P10" s="14">
        <v>299</v>
      </c>
      <c r="Q10" s="14">
        <v>300</v>
      </c>
      <c r="R10" s="14">
        <v>309</v>
      </c>
      <c r="V10" s="25">
        <v>267.89999999999998</v>
      </c>
      <c r="W10" s="1">
        <v>200</v>
      </c>
      <c r="X10" s="26">
        <f t="shared" si="1"/>
        <v>-67.899999999999977</v>
      </c>
      <c r="Y10" s="27">
        <f t="shared" si="2"/>
        <v>4610.4099999999971</v>
      </c>
      <c r="AA10" t="s">
        <v>45</v>
      </c>
    </row>
    <row r="11" spans="2:34" ht="15.75" thickBot="1">
      <c r="B11" s="1">
        <v>200</v>
      </c>
      <c r="C11" s="5">
        <f>B11-B1</f>
        <v>-67.899999999999977</v>
      </c>
      <c r="D11" s="6">
        <f t="shared" si="0"/>
        <v>4610.4099999999971</v>
      </c>
      <c r="I11" s="13">
        <v>320</v>
      </c>
      <c r="J11" s="14">
        <v>320</v>
      </c>
      <c r="K11" s="14">
        <v>340</v>
      </c>
      <c r="L11" s="14">
        <v>350</v>
      </c>
      <c r="M11" s="14">
        <v>368</v>
      </c>
      <c r="N11" s="14">
        <v>380</v>
      </c>
      <c r="O11" s="14">
        <v>399</v>
      </c>
      <c r="P11" s="14">
        <v>405</v>
      </c>
      <c r="Q11" s="14">
        <v>410</v>
      </c>
      <c r="R11" s="14">
        <v>410</v>
      </c>
      <c r="V11" s="25">
        <v>267.89999999999998</v>
      </c>
      <c r="W11" s="1">
        <v>200</v>
      </c>
      <c r="X11" s="26">
        <f t="shared" si="1"/>
        <v>-67.899999999999977</v>
      </c>
      <c r="Y11" s="27">
        <f t="shared" si="2"/>
        <v>4610.4099999999971</v>
      </c>
      <c r="AA11" t="s">
        <v>46</v>
      </c>
    </row>
    <row r="12" spans="2:34">
      <c r="B12" s="1">
        <v>210</v>
      </c>
      <c r="C12" s="5">
        <f>B12-B1</f>
        <v>-57.899999999999977</v>
      </c>
      <c r="D12" s="6">
        <f t="shared" si="0"/>
        <v>3352.4099999999976</v>
      </c>
      <c r="I12" s="10"/>
      <c r="V12" s="25">
        <v>267.89999999999998</v>
      </c>
      <c r="W12" s="1">
        <v>210</v>
      </c>
      <c r="X12" s="26">
        <f t="shared" si="1"/>
        <v>-57.899999999999977</v>
      </c>
      <c r="Y12" s="27">
        <f t="shared" si="2"/>
        <v>3352.4099999999976</v>
      </c>
      <c r="AA12" t="s">
        <v>47</v>
      </c>
    </row>
    <row r="13" spans="2:34">
      <c r="B13" s="1">
        <v>210</v>
      </c>
      <c r="C13" s="5">
        <f>B13-B1</f>
        <v>-57.899999999999977</v>
      </c>
      <c r="D13" s="6">
        <f t="shared" si="0"/>
        <v>3352.4099999999976</v>
      </c>
      <c r="I13" s="10"/>
      <c r="V13" s="25">
        <v>267.89999999999998</v>
      </c>
      <c r="W13" s="1">
        <v>210</v>
      </c>
      <c r="X13" s="26">
        <f t="shared" si="1"/>
        <v>-57.899999999999977</v>
      </c>
      <c r="Y13" s="27">
        <f t="shared" si="2"/>
        <v>3352.4099999999976</v>
      </c>
      <c r="AA13" t="s">
        <v>48</v>
      </c>
    </row>
    <row r="14" spans="2:34">
      <c r="B14" s="1">
        <v>250</v>
      </c>
      <c r="C14" s="5">
        <f>B14-B1</f>
        <v>-17.899999999999977</v>
      </c>
      <c r="D14" s="6">
        <f t="shared" si="0"/>
        <v>320.40999999999917</v>
      </c>
      <c r="I14" s="10" t="s">
        <v>6</v>
      </c>
      <c r="V14" s="25">
        <v>267.89999999999998</v>
      </c>
      <c r="W14" s="1">
        <v>250</v>
      </c>
      <c r="X14" s="26">
        <f t="shared" si="1"/>
        <v>-17.899999999999977</v>
      </c>
      <c r="Y14" s="27">
        <f t="shared" si="2"/>
        <v>320.40999999999917</v>
      </c>
    </row>
    <row r="15" spans="2:34">
      <c r="B15" s="1">
        <v>250</v>
      </c>
      <c r="C15" s="5">
        <f>B15-B1</f>
        <v>-17.899999999999977</v>
      </c>
      <c r="D15" s="6">
        <f t="shared" si="0"/>
        <v>320.40999999999917</v>
      </c>
      <c r="I15" s="10" t="s">
        <v>7</v>
      </c>
      <c r="O15" t="s">
        <v>26</v>
      </c>
      <c r="V15" s="25">
        <v>267.89999999999998</v>
      </c>
      <c r="W15" s="1">
        <v>250</v>
      </c>
      <c r="X15" s="26">
        <f t="shared" si="1"/>
        <v>-17.899999999999977</v>
      </c>
      <c r="Y15" s="27">
        <f t="shared" si="2"/>
        <v>320.40999999999917</v>
      </c>
      <c r="AA15" s="31" t="s">
        <v>49</v>
      </c>
      <c r="AB15" s="31"/>
      <c r="AC15" s="31"/>
      <c r="AD15" s="31"/>
      <c r="AE15" s="31"/>
      <c r="AF15" s="31"/>
      <c r="AG15" s="31"/>
      <c r="AH15" s="31"/>
    </row>
    <row r="16" spans="2:34">
      <c r="B16" s="1">
        <v>256</v>
      </c>
      <c r="C16" s="5">
        <f>B16-B1</f>
        <v>-11.899999999999977</v>
      </c>
      <c r="D16" s="6">
        <f t="shared" si="0"/>
        <v>141.60999999999945</v>
      </c>
      <c r="I16" s="15" t="s">
        <v>8</v>
      </c>
      <c r="O16" s="10" t="s">
        <v>27</v>
      </c>
      <c r="V16" s="25">
        <v>267.89999999999998</v>
      </c>
      <c r="W16" s="1">
        <v>256</v>
      </c>
      <c r="X16" s="26">
        <f t="shared" si="1"/>
        <v>-11.899999999999977</v>
      </c>
      <c r="Y16" s="27">
        <f t="shared" si="2"/>
        <v>141.60999999999945</v>
      </c>
    </row>
    <row r="17" spans="2:35">
      <c r="B17" s="1">
        <v>260</v>
      </c>
      <c r="C17" s="5">
        <f>B17-B1</f>
        <v>-7.8999999999999773</v>
      </c>
      <c r="D17" s="6">
        <f t="shared" si="0"/>
        <v>62.409999999999641</v>
      </c>
      <c r="I17" s="17" t="s">
        <v>9</v>
      </c>
      <c r="J17" s="18"/>
      <c r="V17" s="25">
        <v>267.89999999999998</v>
      </c>
      <c r="W17" s="1">
        <v>260</v>
      </c>
      <c r="X17" s="26">
        <f t="shared" si="1"/>
        <v>-7.8999999999999773</v>
      </c>
      <c r="Y17" s="27">
        <f t="shared" si="2"/>
        <v>62.409999999999641</v>
      </c>
      <c r="AA17" t="s">
        <v>55</v>
      </c>
    </row>
    <row r="18" spans="2:35">
      <c r="B18" s="1">
        <v>280</v>
      </c>
      <c r="C18" s="5">
        <f>B18-B1</f>
        <v>12.100000000000023</v>
      </c>
      <c r="D18" s="6">
        <f t="shared" si="0"/>
        <v>146.41000000000054</v>
      </c>
      <c r="I18" s="10" t="s">
        <v>10</v>
      </c>
      <c r="V18" s="25">
        <v>267.89999999999998</v>
      </c>
      <c r="W18" s="1">
        <v>280</v>
      </c>
      <c r="X18" s="26">
        <f t="shared" si="1"/>
        <v>12.100000000000023</v>
      </c>
      <c r="Y18" s="27">
        <f t="shared" si="2"/>
        <v>146.41000000000054</v>
      </c>
      <c r="AA18" s="32"/>
      <c r="AB18" s="32"/>
      <c r="AC18" s="32"/>
      <c r="AD18" s="23"/>
    </row>
    <row r="19" spans="2:35">
      <c r="B19" s="1">
        <v>290</v>
      </c>
      <c r="C19" s="5">
        <f>B19-B1</f>
        <v>22.100000000000023</v>
      </c>
      <c r="D19" s="6">
        <f t="shared" si="0"/>
        <v>488.41000000000099</v>
      </c>
      <c r="I19" s="10" t="s">
        <v>11</v>
      </c>
      <c r="V19" s="25">
        <v>267.89999999999998</v>
      </c>
      <c r="W19" s="1">
        <v>290</v>
      </c>
      <c r="X19" s="26">
        <f t="shared" si="1"/>
        <v>22.100000000000023</v>
      </c>
      <c r="Y19" s="27">
        <f t="shared" si="2"/>
        <v>488.41000000000099</v>
      </c>
      <c r="AA19" s="39" t="s">
        <v>50</v>
      </c>
      <c r="AB19" s="39"/>
      <c r="AC19" s="39"/>
      <c r="AD19" s="39"/>
      <c r="AE19" s="38"/>
      <c r="AF19" s="40" t="s">
        <v>57</v>
      </c>
      <c r="AG19" s="40"/>
      <c r="AH19" s="41" t="s">
        <v>53</v>
      </c>
      <c r="AI19" s="54" t="s">
        <v>58</v>
      </c>
    </row>
    <row r="20" spans="2:35">
      <c r="B20" s="1">
        <v>299</v>
      </c>
      <c r="C20" s="5">
        <f>B20-B1</f>
        <v>31.100000000000023</v>
      </c>
      <c r="D20" s="6">
        <f t="shared" si="0"/>
        <v>967.2100000000014</v>
      </c>
      <c r="H20" t="s">
        <v>22</v>
      </c>
      <c r="I20" s="21" t="s">
        <v>23</v>
      </c>
      <c r="J20" s="21"/>
      <c r="K20" s="21"/>
      <c r="V20" s="25">
        <v>267.89999999999998</v>
      </c>
      <c r="W20" s="1">
        <v>299</v>
      </c>
      <c r="X20" s="26">
        <f t="shared" si="1"/>
        <v>31.100000000000023</v>
      </c>
      <c r="Y20" s="27">
        <f t="shared" si="2"/>
        <v>967.2100000000014</v>
      </c>
      <c r="AA20" s="34" t="s">
        <v>51</v>
      </c>
      <c r="AB20" s="34"/>
      <c r="AC20" s="35" t="s">
        <v>52</v>
      </c>
      <c r="AD20" s="35"/>
      <c r="AF20" s="40"/>
      <c r="AG20" s="40"/>
      <c r="AH20" s="41"/>
      <c r="AI20" s="54"/>
    </row>
    <row r="21" spans="2:35">
      <c r="B21" s="1">
        <v>300</v>
      </c>
      <c r="C21" s="5">
        <f>B21-B1</f>
        <v>32.100000000000023</v>
      </c>
      <c r="D21" s="6">
        <f t="shared" si="0"/>
        <v>1030.4100000000014</v>
      </c>
      <c r="K21" s="10"/>
      <c r="O21" s="10" t="s">
        <v>28</v>
      </c>
      <c r="V21" s="25">
        <v>267.89999999999998</v>
      </c>
      <c r="W21" s="1">
        <v>300</v>
      </c>
      <c r="X21" s="26">
        <f t="shared" si="1"/>
        <v>32.100000000000023</v>
      </c>
      <c r="Y21" s="27">
        <f t="shared" si="2"/>
        <v>1030.4100000000014</v>
      </c>
      <c r="AA21" s="34">
        <v>110</v>
      </c>
      <c r="AB21" s="34"/>
      <c r="AC21" s="35">
        <v>159</v>
      </c>
      <c r="AD21" s="35"/>
      <c r="AF21" s="33">
        <v>5</v>
      </c>
      <c r="AG21" s="33"/>
      <c r="AH21" s="52">
        <f>(AA21+AC21)/2</f>
        <v>134.5</v>
      </c>
      <c r="AI21" s="43">
        <f>AF21*AH21</f>
        <v>672.5</v>
      </c>
    </row>
    <row r="22" spans="2:35">
      <c r="B22" s="1">
        <v>309</v>
      </c>
      <c r="C22" s="5">
        <f>B22-B1</f>
        <v>41.100000000000023</v>
      </c>
      <c r="D22" s="6">
        <f t="shared" si="0"/>
        <v>1689.2100000000019</v>
      </c>
      <c r="I22" s="10" t="s">
        <v>12</v>
      </c>
      <c r="O22" s="10"/>
      <c r="V22" s="25">
        <v>267.89999999999998</v>
      </c>
      <c r="W22" s="1">
        <v>309</v>
      </c>
      <c r="X22" s="26">
        <f t="shared" si="1"/>
        <v>41.100000000000023</v>
      </c>
      <c r="Y22" s="27">
        <f t="shared" si="2"/>
        <v>1689.2100000000019</v>
      </c>
      <c r="AA22" s="34">
        <v>160</v>
      </c>
      <c r="AB22" s="34"/>
      <c r="AC22" s="35">
        <v>209</v>
      </c>
      <c r="AD22" s="35"/>
      <c r="AF22" s="33">
        <v>4</v>
      </c>
      <c r="AG22" s="33"/>
      <c r="AH22" s="52">
        <f t="shared" ref="AH22:AH27" si="3">(AA22+AC22)/2</f>
        <v>184.5</v>
      </c>
      <c r="AI22" s="43">
        <f t="shared" ref="AI22:AI27" si="4">AF22*AH22</f>
        <v>738</v>
      </c>
    </row>
    <row r="23" spans="2:35">
      <c r="B23" s="1">
        <v>320</v>
      </c>
      <c r="C23" s="5">
        <f>B23-B1</f>
        <v>52.100000000000023</v>
      </c>
      <c r="D23" s="6">
        <f t="shared" si="0"/>
        <v>2714.4100000000026</v>
      </c>
      <c r="I23" s="21" t="s">
        <v>24</v>
      </c>
      <c r="J23" s="21"/>
      <c r="K23" s="21"/>
      <c r="L23" s="21"/>
      <c r="M23" s="16"/>
      <c r="O23" s="10" t="s">
        <v>28</v>
      </c>
      <c r="V23" s="25">
        <v>267.89999999999998</v>
      </c>
      <c r="W23" s="1">
        <v>320</v>
      </c>
      <c r="X23" s="26">
        <f t="shared" si="1"/>
        <v>52.100000000000023</v>
      </c>
      <c r="Y23" s="27">
        <f t="shared" si="2"/>
        <v>2714.4100000000026</v>
      </c>
      <c r="AA23" s="34">
        <v>210</v>
      </c>
      <c r="AB23" s="34"/>
      <c r="AC23" s="35">
        <v>259</v>
      </c>
      <c r="AD23" s="35"/>
      <c r="AF23" s="33">
        <v>5</v>
      </c>
      <c r="AG23" s="33"/>
      <c r="AH23" s="52">
        <f t="shared" si="3"/>
        <v>234.5</v>
      </c>
      <c r="AI23" s="43">
        <f t="shared" si="4"/>
        <v>1172.5</v>
      </c>
    </row>
    <row r="24" spans="2:35">
      <c r="B24" s="1">
        <v>320</v>
      </c>
      <c r="C24" s="5">
        <f>B24-B1</f>
        <v>52.100000000000023</v>
      </c>
      <c r="D24" s="6">
        <f t="shared" si="0"/>
        <v>2714.4100000000026</v>
      </c>
      <c r="I24" s="10"/>
      <c r="V24" s="25">
        <v>267.89999999999998</v>
      </c>
      <c r="W24" s="1">
        <v>320</v>
      </c>
      <c r="X24" s="26">
        <f t="shared" si="1"/>
        <v>52.100000000000023</v>
      </c>
      <c r="Y24" s="27">
        <f t="shared" si="2"/>
        <v>2714.4100000000026</v>
      </c>
      <c r="AA24" s="34">
        <v>260</v>
      </c>
      <c r="AB24" s="34"/>
      <c r="AC24" s="35">
        <v>309</v>
      </c>
      <c r="AD24" s="35"/>
      <c r="AF24" s="33">
        <v>6</v>
      </c>
      <c r="AG24" s="33"/>
      <c r="AH24" s="52">
        <f t="shared" si="3"/>
        <v>284.5</v>
      </c>
      <c r="AI24" s="43">
        <f t="shared" si="4"/>
        <v>1707</v>
      </c>
    </row>
    <row r="25" spans="2:35">
      <c r="B25" s="1">
        <v>340</v>
      </c>
      <c r="C25" s="5">
        <f>B25-B1</f>
        <v>72.100000000000023</v>
      </c>
      <c r="D25" s="6">
        <f t="shared" si="0"/>
        <v>5198.4100000000035</v>
      </c>
      <c r="I25" s="10" t="s">
        <v>13</v>
      </c>
      <c r="O25" s="17" t="s">
        <v>29</v>
      </c>
      <c r="P25" s="18"/>
      <c r="Q25" s="18"/>
      <c r="V25" s="25">
        <v>267.89999999999998</v>
      </c>
      <c r="W25" s="1">
        <v>340</v>
      </c>
      <c r="X25" s="26">
        <f t="shared" si="1"/>
        <v>72.100000000000023</v>
      </c>
      <c r="Y25" s="27">
        <f t="shared" si="2"/>
        <v>5198.4100000000035</v>
      </c>
      <c r="AA25" s="34">
        <v>310</v>
      </c>
      <c r="AB25" s="34"/>
      <c r="AC25" s="35">
        <v>359</v>
      </c>
      <c r="AD25" s="35"/>
      <c r="AF25" s="33">
        <v>4</v>
      </c>
      <c r="AG25" s="33"/>
      <c r="AH25" s="52">
        <f t="shared" si="3"/>
        <v>334.5</v>
      </c>
      <c r="AI25" s="43">
        <f t="shared" si="4"/>
        <v>1338</v>
      </c>
    </row>
    <row r="26" spans="2:35">
      <c r="B26" s="1">
        <v>350</v>
      </c>
      <c r="C26" s="5">
        <f>B26-B1</f>
        <v>82.100000000000023</v>
      </c>
      <c r="D26" s="6">
        <f t="shared" si="0"/>
        <v>6740.4100000000035</v>
      </c>
      <c r="I26" s="17" t="s">
        <v>14</v>
      </c>
      <c r="J26" s="18"/>
      <c r="K26" s="18"/>
      <c r="L26" s="18"/>
      <c r="V26" s="25">
        <v>267.89999999999998</v>
      </c>
      <c r="W26" s="1">
        <v>350</v>
      </c>
      <c r="X26" s="26">
        <f t="shared" si="1"/>
        <v>82.100000000000023</v>
      </c>
      <c r="Y26" s="27">
        <f t="shared" si="2"/>
        <v>6740.4100000000035</v>
      </c>
      <c r="AA26" s="34">
        <v>360</v>
      </c>
      <c r="AB26" s="34"/>
      <c r="AC26" s="35">
        <v>409</v>
      </c>
      <c r="AD26" s="35"/>
      <c r="AF26" s="33">
        <v>4</v>
      </c>
      <c r="AG26" s="33"/>
      <c r="AH26" s="52">
        <f t="shared" si="3"/>
        <v>384.5</v>
      </c>
      <c r="AI26" s="43">
        <f t="shared" si="4"/>
        <v>1538</v>
      </c>
    </row>
    <row r="27" spans="2:35">
      <c r="B27" s="1">
        <v>368</v>
      </c>
      <c r="C27" s="5">
        <f>B27-B1</f>
        <v>100.10000000000002</v>
      </c>
      <c r="D27" s="6">
        <f t="shared" si="0"/>
        <v>10020.010000000004</v>
      </c>
      <c r="O27" t="s">
        <v>30</v>
      </c>
      <c r="V27" s="25">
        <v>267.89999999999998</v>
      </c>
      <c r="W27" s="1">
        <v>368</v>
      </c>
      <c r="X27" s="26">
        <f t="shared" si="1"/>
        <v>100.10000000000002</v>
      </c>
      <c r="Y27" s="27">
        <f t="shared" si="2"/>
        <v>10020.010000000004</v>
      </c>
      <c r="AA27" s="48">
        <v>410</v>
      </c>
      <c r="AB27" s="49"/>
      <c r="AC27" s="50">
        <v>459</v>
      </c>
      <c r="AD27" s="51"/>
      <c r="AF27" s="36">
        <v>2</v>
      </c>
      <c r="AG27" s="37"/>
      <c r="AH27" s="52">
        <f t="shared" si="3"/>
        <v>434.5</v>
      </c>
      <c r="AI27" s="43">
        <f t="shared" si="4"/>
        <v>869</v>
      </c>
    </row>
    <row r="28" spans="2:35" ht="16.5">
      <c r="B28" s="1">
        <v>380</v>
      </c>
      <c r="C28" s="5">
        <f>B28-B1</f>
        <v>112.10000000000002</v>
      </c>
      <c r="D28" s="6">
        <f t="shared" si="0"/>
        <v>12566.410000000005</v>
      </c>
      <c r="I28" s="10" t="s">
        <v>15</v>
      </c>
      <c r="O28" s="10" t="s">
        <v>31</v>
      </c>
      <c r="V28" s="25">
        <v>267.89999999999998</v>
      </c>
      <c r="W28" s="1">
        <v>380</v>
      </c>
      <c r="X28" s="26">
        <f t="shared" si="1"/>
        <v>112.10000000000002</v>
      </c>
      <c r="Y28" s="27">
        <f t="shared" si="2"/>
        <v>12566.410000000005</v>
      </c>
      <c r="AA28" s="55" t="s">
        <v>39</v>
      </c>
      <c r="AB28" s="33"/>
      <c r="AC28" s="33"/>
      <c r="AD28" s="33"/>
      <c r="AF28" s="42">
        <f>SUM(AF21:AG27)</f>
        <v>30</v>
      </c>
      <c r="AG28" s="42"/>
      <c r="AH28" s="53"/>
      <c r="AI28" s="44">
        <f>SUM(AI21:AI27)</f>
        <v>8035</v>
      </c>
    </row>
    <row r="29" spans="2:35">
      <c r="B29" s="1">
        <v>399</v>
      </c>
      <c r="C29" s="5">
        <f>B29-B1</f>
        <v>131.10000000000002</v>
      </c>
      <c r="D29" s="6">
        <f t="shared" si="0"/>
        <v>17187.210000000006</v>
      </c>
      <c r="I29" s="10" t="s">
        <v>16</v>
      </c>
      <c r="O29" s="10" t="s">
        <v>32</v>
      </c>
      <c r="P29" s="18"/>
      <c r="V29" s="25">
        <v>267.89999999999998</v>
      </c>
      <c r="W29" s="1">
        <v>399</v>
      </c>
      <c r="X29" s="26">
        <f t="shared" si="1"/>
        <v>131.10000000000002</v>
      </c>
      <c r="Y29" s="27">
        <f t="shared" si="2"/>
        <v>17187.210000000006</v>
      </c>
    </row>
    <row r="30" spans="2:35">
      <c r="B30" s="1">
        <v>405</v>
      </c>
      <c r="C30" s="5">
        <f>B30-B1</f>
        <v>137.10000000000002</v>
      </c>
      <c r="D30" s="6">
        <f t="shared" si="0"/>
        <v>18796.410000000007</v>
      </c>
      <c r="I30" s="10" t="s">
        <v>17</v>
      </c>
      <c r="K30" s="20" t="s">
        <v>25</v>
      </c>
      <c r="V30" s="25">
        <v>267.89999999999998</v>
      </c>
      <c r="W30" s="1">
        <v>405</v>
      </c>
      <c r="X30" s="26">
        <f t="shared" si="1"/>
        <v>137.10000000000002</v>
      </c>
      <c r="Y30" s="27">
        <f t="shared" si="2"/>
        <v>18796.410000000007</v>
      </c>
      <c r="AA30" t="s">
        <v>56</v>
      </c>
      <c r="AD30" t="s">
        <v>64</v>
      </c>
    </row>
    <row r="31" spans="2:35">
      <c r="B31" s="1">
        <v>410</v>
      </c>
      <c r="C31" s="5">
        <f>B31-B1</f>
        <v>142.10000000000002</v>
      </c>
      <c r="D31" s="6">
        <f t="shared" si="0"/>
        <v>20192.410000000007</v>
      </c>
      <c r="I31" s="10" t="s">
        <v>18</v>
      </c>
      <c r="K31" s="20"/>
      <c r="O31" s="10" t="s">
        <v>33</v>
      </c>
      <c r="V31" s="25">
        <v>267.89999999999998</v>
      </c>
      <c r="W31" s="1">
        <v>410</v>
      </c>
      <c r="X31" s="26">
        <f t="shared" si="1"/>
        <v>142.10000000000002</v>
      </c>
      <c r="Y31" s="27">
        <f t="shared" si="2"/>
        <v>20192.410000000007</v>
      </c>
    </row>
    <row r="32" spans="2:35">
      <c r="B32" s="1">
        <v>410</v>
      </c>
      <c r="C32" s="5">
        <f>B32-B1</f>
        <v>142.10000000000002</v>
      </c>
      <c r="D32" s="6">
        <f t="shared" si="0"/>
        <v>20192.410000000007</v>
      </c>
      <c r="I32" s="17" t="s">
        <v>19</v>
      </c>
      <c r="O32" s="10" t="s">
        <v>34</v>
      </c>
      <c r="P32" s="20" t="s">
        <v>35</v>
      </c>
      <c r="V32" s="25">
        <v>267.89999999999998</v>
      </c>
      <c r="W32" s="1">
        <v>410</v>
      </c>
      <c r="X32" s="26">
        <f t="shared" si="1"/>
        <v>142.10000000000002</v>
      </c>
      <c r="Y32" s="27">
        <f t="shared" si="2"/>
        <v>20192.410000000007</v>
      </c>
    </row>
    <row r="33" spans="1:27">
      <c r="A33" s="28" t="s">
        <v>39</v>
      </c>
      <c r="B33" s="7">
        <f>SUM(B3:B32)</f>
        <v>8037</v>
      </c>
      <c r="C33" s="8">
        <f>SUM(C3:C32)</f>
        <v>0</v>
      </c>
      <c r="D33" s="9">
        <f>SUM(D3:D32)</f>
        <v>247296.70000000004</v>
      </c>
      <c r="O33" s="19"/>
      <c r="P33" s="20"/>
      <c r="V33" s="28" t="s">
        <v>39</v>
      </c>
      <c r="W33" s="7">
        <f>SUM(W3:W32)</f>
        <v>8037</v>
      </c>
      <c r="X33" s="9">
        <f>SUM(X3:X32)</f>
        <v>0</v>
      </c>
      <c r="Y33" s="9">
        <f>SUM(Y3:Y32)</f>
        <v>247296.70000000004</v>
      </c>
    </row>
    <row r="34" spans="1:27">
      <c r="I34" s="10" t="s">
        <v>20</v>
      </c>
    </row>
    <row r="35" spans="1:27">
      <c r="I35" s="10"/>
      <c r="K35" s="20" t="s">
        <v>25</v>
      </c>
      <c r="O35" t="s">
        <v>36</v>
      </c>
      <c r="AA35" s="19" t="s">
        <v>59</v>
      </c>
    </row>
    <row r="36" spans="1:27">
      <c r="K36" s="20"/>
      <c r="O36" s="18" t="s">
        <v>37</v>
      </c>
      <c r="P36" s="18"/>
    </row>
    <row r="37" spans="1:27">
      <c r="I37" s="10"/>
      <c r="AA37" s="19" t="s">
        <v>59</v>
      </c>
    </row>
    <row r="38" spans="1:27">
      <c r="I38" s="17" t="s">
        <v>21</v>
      </c>
    </row>
    <row r="39" spans="1:27">
      <c r="B39" s="1" t="s">
        <v>0</v>
      </c>
      <c r="C39" s="72" t="s">
        <v>81</v>
      </c>
      <c r="D39" s="3" t="s">
        <v>2</v>
      </c>
      <c r="AA39" t="s">
        <v>60</v>
      </c>
    </row>
    <row r="40" spans="1:27">
      <c r="A40" s="23">
        <v>6.13</v>
      </c>
      <c r="B40" s="1">
        <v>1</v>
      </c>
      <c r="C40" s="72">
        <f>B40-A40</f>
        <v>-5.13</v>
      </c>
      <c r="D40" s="3">
        <f>C40^2</f>
        <v>26.3169</v>
      </c>
      <c r="E40" s="23"/>
      <c r="I40" s="57" t="s">
        <v>65</v>
      </c>
      <c r="J40" s="56"/>
    </row>
    <row r="41" spans="1:27">
      <c r="A41" s="23">
        <v>6.13</v>
      </c>
      <c r="B41" s="1">
        <v>2</v>
      </c>
      <c r="C41" s="72">
        <f t="shared" ref="C41:C69" si="5">B41-A41</f>
        <v>-4.13</v>
      </c>
      <c r="D41" s="3">
        <f t="shared" ref="D41:D69" si="6">C41^2</f>
        <v>17.056899999999999</v>
      </c>
      <c r="E41" s="23"/>
      <c r="I41" s="56"/>
      <c r="J41" s="56"/>
      <c r="W41" s="23"/>
      <c r="X41" s="71"/>
      <c r="Y41" s="23"/>
      <c r="Z41" s="23"/>
      <c r="AA41" t="s">
        <v>61</v>
      </c>
    </row>
    <row r="42" spans="1:27" ht="16.5">
      <c r="A42" s="23">
        <v>6.13</v>
      </c>
      <c r="B42" s="1">
        <v>2</v>
      </c>
      <c r="C42" s="72">
        <f t="shared" si="5"/>
        <v>-4.13</v>
      </c>
      <c r="D42" s="3">
        <f t="shared" si="6"/>
        <v>17.056899999999999</v>
      </c>
      <c r="E42" s="23"/>
      <c r="I42" t="s">
        <v>66</v>
      </c>
      <c r="W42" s="23"/>
      <c r="X42" s="71"/>
      <c r="Y42" s="23"/>
      <c r="Z42" s="23"/>
      <c r="AA42" s="10" t="s">
        <v>62</v>
      </c>
    </row>
    <row r="43" spans="1:27">
      <c r="A43" s="23">
        <v>6.13</v>
      </c>
      <c r="B43" s="1">
        <v>3</v>
      </c>
      <c r="C43" s="72">
        <f t="shared" si="5"/>
        <v>-3.13</v>
      </c>
      <c r="D43" s="3">
        <f t="shared" si="6"/>
        <v>9.7968999999999991</v>
      </c>
      <c r="E43" s="23"/>
      <c r="I43" t="s">
        <v>67</v>
      </c>
      <c r="W43" s="23"/>
      <c r="X43" s="71"/>
      <c r="Y43" s="23"/>
      <c r="Z43" s="23"/>
      <c r="AA43" t="s">
        <v>63</v>
      </c>
    </row>
    <row r="44" spans="1:27">
      <c r="A44" s="23">
        <v>6.13</v>
      </c>
      <c r="B44" s="1">
        <v>3</v>
      </c>
      <c r="C44" s="72">
        <f t="shared" si="5"/>
        <v>-3.13</v>
      </c>
      <c r="D44" s="3">
        <f t="shared" si="6"/>
        <v>9.7968999999999991</v>
      </c>
      <c r="E44" s="23"/>
      <c r="I44" t="s">
        <v>68</v>
      </c>
      <c r="W44" s="23"/>
      <c r="X44" s="71"/>
      <c r="Y44" s="23"/>
      <c r="Z44" s="23"/>
    </row>
    <row r="45" spans="1:27" ht="15.75" thickBot="1">
      <c r="A45" s="23">
        <v>6.13</v>
      </c>
      <c r="B45" s="1">
        <v>4</v>
      </c>
      <c r="C45" s="72">
        <f t="shared" si="5"/>
        <v>-2.13</v>
      </c>
      <c r="D45" s="3">
        <f t="shared" si="6"/>
        <v>4.5368999999999993</v>
      </c>
      <c r="E45" s="23"/>
      <c r="H45" t="s">
        <v>22</v>
      </c>
      <c r="I45" t="s">
        <v>69</v>
      </c>
      <c r="W45" s="23"/>
      <c r="X45" s="71"/>
      <c r="Y45" s="23"/>
      <c r="Z45" s="23"/>
    </row>
    <row r="46" spans="1:27" ht="15.75" thickBot="1">
      <c r="A46" s="23">
        <v>6.13</v>
      </c>
      <c r="B46" s="1">
        <v>4</v>
      </c>
      <c r="C46" s="72">
        <f t="shared" si="5"/>
        <v>-2.13</v>
      </c>
      <c r="D46" s="3">
        <f t="shared" si="6"/>
        <v>4.5368999999999993</v>
      </c>
      <c r="E46" s="23"/>
      <c r="I46" s="60">
        <v>6</v>
      </c>
      <c r="J46" s="60">
        <v>9</v>
      </c>
      <c r="K46" s="60">
        <v>4</v>
      </c>
      <c r="L46" s="58">
        <v>6</v>
      </c>
      <c r="M46" s="62"/>
      <c r="N46" s="60">
        <v>10</v>
      </c>
      <c r="O46" s="60">
        <v>8</v>
      </c>
      <c r="P46" s="60">
        <v>7</v>
      </c>
      <c r="Q46" s="60">
        <v>10</v>
      </c>
      <c r="R46" s="60">
        <v>7</v>
      </c>
      <c r="S46" s="64">
        <v>7</v>
      </c>
      <c r="W46" s="23"/>
      <c r="X46" s="71"/>
      <c r="Y46" s="23"/>
      <c r="Z46" s="23"/>
    </row>
    <row r="47" spans="1:27" ht="15.75" thickBot="1">
      <c r="A47" s="23">
        <v>6.13</v>
      </c>
      <c r="B47" s="1">
        <v>4</v>
      </c>
      <c r="C47" s="72">
        <f t="shared" si="5"/>
        <v>-2.13</v>
      </c>
      <c r="D47" s="3">
        <f t="shared" si="6"/>
        <v>4.5368999999999993</v>
      </c>
      <c r="E47" s="23"/>
      <c r="I47" s="60">
        <v>4</v>
      </c>
      <c r="J47" s="60">
        <v>6</v>
      </c>
      <c r="K47" s="60">
        <v>10</v>
      </c>
      <c r="L47" s="58">
        <v>5</v>
      </c>
      <c r="M47" s="62"/>
      <c r="N47" s="60">
        <v>7</v>
      </c>
      <c r="O47" s="60">
        <v>9</v>
      </c>
      <c r="P47" s="60">
        <v>3</v>
      </c>
      <c r="Q47" s="60">
        <v>1</v>
      </c>
      <c r="R47" s="60">
        <v>2</v>
      </c>
      <c r="S47" s="64">
        <v>7</v>
      </c>
      <c r="W47" s="23"/>
      <c r="X47" s="71"/>
      <c r="Y47" s="23"/>
      <c r="Z47" s="23"/>
    </row>
    <row r="48" spans="1:27" ht="15.75" thickBot="1">
      <c r="A48" s="23">
        <v>6.13</v>
      </c>
      <c r="B48" s="1">
        <v>4</v>
      </c>
      <c r="C48" s="72">
        <f t="shared" si="5"/>
        <v>-2.13</v>
      </c>
      <c r="D48" s="3">
        <f t="shared" si="6"/>
        <v>4.5368999999999993</v>
      </c>
      <c r="E48" s="23"/>
      <c r="H48" t="s">
        <v>22</v>
      </c>
      <c r="I48" s="61">
        <v>2</v>
      </c>
      <c r="J48" s="61">
        <v>4</v>
      </c>
      <c r="K48" s="61">
        <v>7</v>
      </c>
      <c r="L48" s="59">
        <v>9</v>
      </c>
      <c r="M48" s="63"/>
      <c r="N48" s="61">
        <v>8</v>
      </c>
      <c r="O48" s="61">
        <v>5</v>
      </c>
      <c r="P48" s="61">
        <v>4</v>
      </c>
      <c r="Q48" s="61">
        <v>6</v>
      </c>
      <c r="R48" s="61">
        <v>8</v>
      </c>
      <c r="S48" s="65">
        <v>3</v>
      </c>
      <c r="W48" s="23"/>
      <c r="X48" s="71"/>
      <c r="Y48" s="23"/>
      <c r="Z48" s="23"/>
    </row>
    <row r="49" spans="1:26">
      <c r="A49" s="23">
        <v>6.13</v>
      </c>
      <c r="B49" s="1">
        <v>5</v>
      </c>
      <c r="C49" s="72">
        <f t="shared" si="5"/>
        <v>-1.1299999999999999</v>
      </c>
      <c r="D49" s="3">
        <f t="shared" si="6"/>
        <v>1.2768999999999997</v>
      </c>
      <c r="E49" s="23"/>
      <c r="W49" s="23"/>
      <c r="X49" s="71"/>
      <c r="Y49" s="23"/>
      <c r="Z49" s="23"/>
    </row>
    <row r="50" spans="1:26" ht="15.75" thickBot="1">
      <c r="A50" s="23">
        <v>6.13</v>
      </c>
      <c r="B50" s="1">
        <v>5</v>
      </c>
      <c r="C50" s="72">
        <f t="shared" si="5"/>
        <v>-1.1299999999999999</v>
      </c>
      <c r="D50" s="3">
        <f t="shared" si="6"/>
        <v>1.2768999999999997</v>
      </c>
      <c r="E50" s="23"/>
      <c r="H50" t="s">
        <v>22</v>
      </c>
      <c r="I50" t="s">
        <v>70</v>
      </c>
      <c r="T50" s="47"/>
      <c r="W50" s="23"/>
      <c r="X50" s="71"/>
      <c r="Y50" s="23"/>
      <c r="Z50" s="23"/>
    </row>
    <row r="51" spans="1:26" ht="15.75" thickBot="1">
      <c r="A51" s="23">
        <v>6.13</v>
      </c>
      <c r="B51" s="1">
        <v>6</v>
      </c>
      <c r="C51" s="72">
        <f t="shared" si="5"/>
        <v>-0.12999999999999989</v>
      </c>
      <c r="D51" s="3">
        <f t="shared" si="6"/>
        <v>1.6899999999999971E-2</v>
      </c>
      <c r="E51" s="23"/>
      <c r="I51" s="60">
        <v>1</v>
      </c>
      <c r="J51" s="60">
        <v>2</v>
      </c>
      <c r="K51" s="60">
        <v>2</v>
      </c>
      <c r="L51" s="58">
        <v>3</v>
      </c>
      <c r="M51" s="62"/>
      <c r="N51" s="60">
        <v>3</v>
      </c>
      <c r="O51" s="60">
        <v>4</v>
      </c>
      <c r="P51" s="60">
        <v>4</v>
      </c>
      <c r="Q51" s="60">
        <v>4</v>
      </c>
      <c r="R51" s="60">
        <v>4</v>
      </c>
      <c r="S51" s="64">
        <v>5</v>
      </c>
      <c r="T51" s="47"/>
      <c r="W51" s="23"/>
      <c r="X51" s="71"/>
      <c r="Y51" s="23"/>
      <c r="Z51" s="23"/>
    </row>
    <row r="52" spans="1:26" ht="15.75" thickBot="1">
      <c r="A52" s="23">
        <v>6.13</v>
      </c>
      <c r="B52" s="1">
        <v>6</v>
      </c>
      <c r="C52" s="72">
        <f t="shared" si="5"/>
        <v>-0.12999999999999989</v>
      </c>
      <c r="D52" s="3">
        <f t="shared" si="6"/>
        <v>1.6899999999999971E-2</v>
      </c>
      <c r="E52" s="23"/>
      <c r="I52" s="60">
        <v>5</v>
      </c>
      <c r="J52" s="60">
        <v>6</v>
      </c>
      <c r="K52" s="60">
        <v>6</v>
      </c>
      <c r="L52" s="58">
        <v>6</v>
      </c>
      <c r="M52" s="62"/>
      <c r="N52" s="60">
        <v>6</v>
      </c>
      <c r="O52" s="67">
        <v>7</v>
      </c>
      <c r="P52" s="67">
        <v>7</v>
      </c>
      <c r="Q52" s="67">
        <v>7</v>
      </c>
      <c r="R52" s="67">
        <v>7</v>
      </c>
      <c r="S52" s="68">
        <v>7</v>
      </c>
      <c r="T52" s="47"/>
      <c r="W52" s="23"/>
      <c r="X52" s="71"/>
      <c r="Y52" s="23"/>
      <c r="Z52" s="23"/>
    </row>
    <row r="53" spans="1:26" ht="15.75" thickBot="1">
      <c r="A53" s="23">
        <v>6.13</v>
      </c>
      <c r="B53" s="1">
        <v>6</v>
      </c>
      <c r="C53" s="72">
        <f t="shared" si="5"/>
        <v>-0.12999999999999989</v>
      </c>
      <c r="D53" s="3">
        <f t="shared" si="6"/>
        <v>1.6899999999999971E-2</v>
      </c>
      <c r="E53" s="23"/>
      <c r="I53" s="69">
        <v>7</v>
      </c>
      <c r="J53" s="61">
        <v>8</v>
      </c>
      <c r="K53" s="61">
        <v>8</v>
      </c>
      <c r="L53" s="59">
        <v>8</v>
      </c>
      <c r="M53" s="63"/>
      <c r="N53" s="61">
        <v>9</v>
      </c>
      <c r="O53" s="61">
        <v>9</v>
      </c>
      <c r="P53" s="61">
        <v>9</v>
      </c>
      <c r="Q53" s="61">
        <v>10</v>
      </c>
      <c r="R53" s="61">
        <v>10</v>
      </c>
      <c r="S53" s="65">
        <v>10</v>
      </c>
      <c r="W53" s="23"/>
      <c r="X53" s="71"/>
      <c r="Y53" s="23"/>
      <c r="Z53" s="23"/>
    </row>
    <row r="54" spans="1:26">
      <c r="A54" s="23">
        <v>6.13</v>
      </c>
      <c r="B54" s="1">
        <v>6</v>
      </c>
      <c r="C54" s="72">
        <f t="shared" si="5"/>
        <v>-0.12999999999999989</v>
      </c>
      <c r="D54" s="3">
        <f t="shared" si="6"/>
        <v>1.6899999999999971E-2</v>
      </c>
      <c r="E54" s="23"/>
      <c r="I54" s="47"/>
      <c r="J54" s="47"/>
      <c r="K54" s="47"/>
      <c r="L54" s="47"/>
      <c r="M54" s="47"/>
      <c r="N54" s="47"/>
      <c r="O54" s="47"/>
      <c r="P54" s="47"/>
      <c r="Q54" s="47"/>
      <c r="V54" s="47"/>
      <c r="W54" s="23"/>
      <c r="X54" s="71"/>
      <c r="Y54" s="23"/>
      <c r="Z54" s="23"/>
    </row>
    <row r="55" spans="1:26">
      <c r="A55" s="23">
        <v>6.13</v>
      </c>
      <c r="B55" s="1">
        <v>7</v>
      </c>
      <c r="C55" s="72">
        <f t="shared" si="5"/>
        <v>0.87000000000000011</v>
      </c>
      <c r="D55" s="3">
        <f t="shared" si="6"/>
        <v>0.75690000000000024</v>
      </c>
      <c r="E55" s="23"/>
      <c r="I55" s="10" t="s">
        <v>6</v>
      </c>
      <c r="Q55" s="47"/>
      <c r="W55" s="23"/>
      <c r="X55" s="71"/>
      <c r="Y55" s="23"/>
      <c r="Z55" s="23"/>
    </row>
    <row r="56" spans="1:26">
      <c r="A56" s="23">
        <v>6.13</v>
      </c>
      <c r="B56" s="1">
        <v>7</v>
      </c>
      <c r="C56" s="72">
        <f t="shared" si="5"/>
        <v>0.87000000000000011</v>
      </c>
      <c r="D56" s="3">
        <f t="shared" si="6"/>
        <v>0.75690000000000024</v>
      </c>
      <c r="E56" s="23"/>
      <c r="I56" s="10" t="s">
        <v>7</v>
      </c>
      <c r="O56" s="66"/>
      <c r="P56" s="66"/>
      <c r="Q56" s="47"/>
      <c r="W56" s="23"/>
      <c r="X56" s="71"/>
      <c r="Y56" s="23"/>
      <c r="Z56" s="23"/>
    </row>
    <row r="57" spans="1:26">
      <c r="A57" s="23">
        <v>6.13</v>
      </c>
      <c r="B57" s="1">
        <v>7</v>
      </c>
      <c r="C57" s="72">
        <f t="shared" si="5"/>
        <v>0.87000000000000011</v>
      </c>
      <c r="D57" s="3">
        <f t="shared" si="6"/>
        <v>0.75690000000000024</v>
      </c>
      <c r="E57" s="23"/>
      <c r="I57" s="15" t="s">
        <v>8</v>
      </c>
      <c r="O57" s="66"/>
      <c r="P57" s="66"/>
      <c r="Q57" s="47"/>
      <c r="W57" s="23"/>
      <c r="X57" s="71"/>
      <c r="Y57" s="23"/>
      <c r="Z57" s="23"/>
    </row>
    <row r="58" spans="1:26">
      <c r="A58" s="23">
        <v>6.13</v>
      </c>
      <c r="B58" s="1">
        <v>7</v>
      </c>
      <c r="C58" s="72">
        <f t="shared" si="5"/>
        <v>0.87000000000000011</v>
      </c>
      <c r="D58" s="3">
        <f t="shared" si="6"/>
        <v>0.75690000000000024</v>
      </c>
      <c r="E58" s="23"/>
      <c r="I58" s="17" t="s">
        <v>71</v>
      </c>
      <c r="J58" s="18"/>
      <c r="O58" s="66"/>
      <c r="P58" s="46"/>
      <c r="Q58" s="47"/>
      <c r="W58" s="23"/>
      <c r="X58" s="71"/>
      <c r="Y58" s="23"/>
      <c r="Z58" s="23"/>
    </row>
    <row r="59" spans="1:26">
      <c r="A59" s="23">
        <v>6.13</v>
      </c>
      <c r="B59" s="1">
        <v>7</v>
      </c>
      <c r="C59" s="72">
        <f t="shared" si="5"/>
        <v>0.87000000000000011</v>
      </c>
      <c r="D59" s="3">
        <f t="shared" si="6"/>
        <v>0.75690000000000024</v>
      </c>
      <c r="E59" s="23"/>
      <c r="I59" s="10" t="s">
        <v>10</v>
      </c>
      <c r="O59" s="66"/>
      <c r="P59" s="46"/>
      <c r="W59" s="23"/>
      <c r="X59" s="71"/>
      <c r="Y59" s="23"/>
      <c r="Z59" s="23"/>
    </row>
    <row r="60" spans="1:26">
      <c r="A60" s="23">
        <v>6.13</v>
      </c>
      <c r="B60" s="1">
        <v>7</v>
      </c>
      <c r="C60" s="72">
        <f t="shared" si="5"/>
        <v>0.87000000000000011</v>
      </c>
      <c r="D60" s="3">
        <f t="shared" si="6"/>
        <v>0.75690000000000024</v>
      </c>
      <c r="E60" s="23"/>
      <c r="I60" s="10" t="s">
        <v>11</v>
      </c>
      <c r="O60" s="66"/>
      <c r="P60" s="46"/>
      <c r="W60" s="23"/>
      <c r="X60" s="71"/>
      <c r="Y60" s="23"/>
      <c r="Z60" s="23"/>
    </row>
    <row r="61" spans="1:26">
      <c r="A61" s="23">
        <v>6.13</v>
      </c>
      <c r="B61" s="1">
        <v>8</v>
      </c>
      <c r="C61" s="72">
        <f t="shared" si="5"/>
        <v>1.87</v>
      </c>
      <c r="D61" s="3">
        <f t="shared" si="6"/>
        <v>3.4969000000000006</v>
      </c>
      <c r="E61" s="23"/>
      <c r="I61" s="21" t="s">
        <v>72</v>
      </c>
      <c r="J61" s="21"/>
      <c r="K61" s="21"/>
      <c r="O61" s="66"/>
      <c r="P61" s="46"/>
      <c r="W61" s="23"/>
      <c r="X61" s="71"/>
      <c r="Y61" s="23"/>
      <c r="Z61" s="23"/>
    </row>
    <row r="62" spans="1:26">
      <c r="A62" s="23">
        <v>6.13</v>
      </c>
      <c r="B62" s="1">
        <v>8</v>
      </c>
      <c r="C62" s="72">
        <f t="shared" si="5"/>
        <v>1.87</v>
      </c>
      <c r="D62" s="3">
        <f t="shared" si="6"/>
        <v>3.4969000000000006</v>
      </c>
      <c r="E62" s="23"/>
      <c r="K62" s="10"/>
      <c r="O62" s="66"/>
      <c r="P62" s="46"/>
      <c r="W62" s="23"/>
      <c r="X62" s="71"/>
      <c r="Y62" s="23"/>
      <c r="Z62" s="23"/>
    </row>
    <row r="63" spans="1:26">
      <c r="A63" s="23">
        <v>6.13</v>
      </c>
      <c r="B63" s="1">
        <v>8</v>
      </c>
      <c r="C63" s="72">
        <f t="shared" si="5"/>
        <v>1.87</v>
      </c>
      <c r="D63" s="3">
        <f t="shared" si="6"/>
        <v>3.4969000000000006</v>
      </c>
      <c r="E63" s="23"/>
      <c r="I63" s="10" t="s">
        <v>12</v>
      </c>
      <c r="O63" s="66"/>
      <c r="P63" s="46"/>
      <c r="W63" s="23"/>
      <c r="X63" s="71"/>
      <c r="Y63" s="23"/>
      <c r="Z63" s="23"/>
    </row>
    <row r="64" spans="1:26">
      <c r="A64" s="23">
        <v>6.13</v>
      </c>
      <c r="B64" s="1">
        <v>9</v>
      </c>
      <c r="C64" s="72">
        <f t="shared" si="5"/>
        <v>2.87</v>
      </c>
      <c r="D64" s="3">
        <f t="shared" si="6"/>
        <v>8.2369000000000003</v>
      </c>
      <c r="E64" s="23"/>
      <c r="I64" s="21" t="s">
        <v>73</v>
      </c>
      <c r="J64" s="21"/>
      <c r="K64" s="21"/>
      <c r="L64" s="21"/>
      <c r="M64" s="16"/>
      <c r="O64" s="66"/>
      <c r="P64" s="46"/>
      <c r="W64" s="23"/>
      <c r="X64" s="71"/>
      <c r="Y64" s="23"/>
      <c r="Z64" s="23"/>
    </row>
    <row r="65" spans="1:26">
      <c r="A65" s="23">
        <v>6.13</v>
      </c>
      <c r="B65" s="1">
        <v>9</v>
      </c>
      <c r="C65" s="72">
        <f t="shared" si="5"/>
        <v>2.87</v>
      </c>
      <c r="D65" s="3">
        <f t="shared" si="6"/>
        <v>8.2369000000000003</v>
      </c>
      <c r="E65" s="23"/>
      <c r="I65" s="10"/>
      <c r="W65" s="23"/>
      <c r="X65" s="71"/>
      <c r="Y65" s="23"/>
      <c r="Z65" s="23"/>
    </row>
    <row r="66" spans="1:26">
      <c r="A66" s="23">
        <v>6.13</v>
      </c>
      <c r="B66" s="1">
        <v>9</v>
      </c>
      <c r="C66" s="72">
        <f t="shared" si="5"/>
        <v>2.87</v>
      </c>
      <c r="D66" s="3">
        <f t="shared" si="6"/>
        <v>8.2369000000000003</v>
      </c>
      <c r="E66" s="23"/>
      <c r="I66" s="10" t="s">
        <v>13</v>
      </c>
      <c r="W66" s="23"/>
      <c r="X66" s="71"/>
      <c r="Y66" s="23"/>
      <c r="Z66" s="23"/>
    </row>
    <row r="67" spans="1:26">
      <c r="A67" s="23">
        <v>6.13</v>
      </c>
      <c r="B67" s="1">
        <v>10</v>
      </c>
      <c r="C67" s="72">
        <f t="shared" si="5"/>
        <v>3.87</v>
      </c>
      <c r="D67" s="3">
        <f t="shared" si="6"/>
        <v>14.976900000000001</v>
      </c>
      <c r="E67" s="23"/>
      <c r="I67" s="17" t="s">
        <v>74</v>
      </c>
      <c r="J67" s="45"/>
      <c r="K67" s="45"/>
      <c r="L67" s="45"/>
      <c r="W67" s="23"/>
      <c r="X67" s="71"/>
      <c r="Y67" s="23"/>
      <c r="Z67" s="23"/>
    </row>
    <row r="68" spans="1:26">
      <c r="A68" s="23">
        <v>6.13</v>
      </c>
      <c r="B68" s="1">
        <v>10</v>
      </c>
      <c r="C68" s="72">
        <f t="shared" si="5"/>
        <v>3.87</v>
      </c>
      <c r="D68" s="3">
        <f t="shared" si="6"/>
        <v>14.976900000000001</v>
      </c>
      <c r="E68" s="23"/>
      <c r="W68" s="23"/>
      <c r="X68" s="71"/>
      <c r="Y68" s="23"/>
      <c r="Z68" s="23"/>
    </row>
    <row r="69" spans="1:26">
      <c r="A69" s="23">
        <v>6.13</v>
      </c>
      <c r="B69" s="1">
        <v>10</v>
      </c>
      <c r="C69" s="72">
        <f t="shared" si="5"/>
        <v>3.87</v>
      </c>
      <c r="D69" s="3">
        <f t="shared" si="6"/>
        <v>14.976900000000001</v>
      </c>
      <c r="E69" s="23"/>
      <c r="I69" t="s">
        <v>75</v>
      </c>
      <c r="W69" s="23"/>
      <c r="X69" s="71"/>
      <c r="Y69" s="23"/>
      <c r="Z69" s="23"/>
    </row>
    <row r="70" spans="1:26">
      <c r="A70" s="28" t="s">
        <v>39</v>
      </c>
      <c r="B70" s="70">
        <f>SUM(B40:B69)</f>
        <v>184</v>
      </c>
      <c r="C70" s="70">
        <f>SUM(C40:C69)</f>
        <v>0.10000000000002363</v>
      </c>
      <c r="D70" s="70">
        <f>SUM(D40:D69)</f>
        <v>185.46700000000001</v>
      </c>
      <c r="E70" s="23"/>
      <c r="I70" t="s">
        <v>76</v>
      </c>
      <c r="W70" s="23"/>
      <c r="X70" s="71"/>
      <c r="Y70" s="23"/>
      <c r="Z70" s="23"/>
    </row>
    <row r="71" spans="1:26">
      <c r="I71" s="10" t="s">
        <v>18</v>
      </c>
      <c r="J71" s="20" t="s">
        <v>25</v>
      </c>
      <c r="W71" s="23"/>
      <c r="X71" s="45"/>
      <c r="Y71" s="23"/>
    </row>
    <row r="72" spans="1:26">
      <c r="J72" s="20"/>
    </row>
    <row r="73" spans="1:26">
      <c r="I73" s="17" t="s">
        <v>77</v>
      </c>
    </row>
    <row r="75" spans="1:26">
      <c r="I75" t="s">
        <v>78</v>
      </c>
    </row>
    <row r="76" spans="1:26">
      <c r="I76" s="10" t="s">
        <v>18</v>
      </c>
      <c r="J76" s="20" t="s">
        <v>25</v>
      </c>
    </row>
    <row r="77" spans="1:26">
      <c r="J77" s="20"/>
    </row>
    <row r="78" spans="1:26">
      <c r="I78" s="17" t="s">
        <v>79</v>
      </c>
    </row>
    <row r="80" spans="1:26">
      <c r="I80" t="s">
        <v>80</v>
      </c>
    </row>
  </sheetData>
  <mergeCells count="39">
    <mergeCell ref="AI19:AI20"/>
    <mergeCell ref="I40:J41"/>
    <mergeCell ref="I61:K61"/>
    <mergeCell ref="J71:J72"/>
    <mergeCell ref="J76:J77"/>
    <mergeCell ref="AA28:AD28"/>
    <mergeCell ref="AF28:AG28"/>
    <mergeCell ref="AF27:AG27"/>
    <mergeCell ref="AA27:AB27"/>
    <mergeCell ref="AC27:AD27"/>
    <mergeCell ref="AA19:AE19"/>
    <mergeCell ref="AF19:AG20"/>
    <mergeCell ref="AH19:AH20"/>
    <mergeCell ref="AA20:AB20"/>
    <mergeCell ref="AC20:AD20"/>
    <mergeCell ref="AA21:AB21"/>
    <mergeCell ref="AC21:AD21"/>
    <mergeCell ref="AF21:AG21"/>
    <mergeCell ref="AA22:AB22"/>
    <mergeCell ref="AC22:AD22"/>
    <mergeCell ref="AF22:AG22"/>
    <mergeCell ref="AA23:AB23"/>
    <mergeCell ref="AC23:AD23"/>
    <mergeCell ref="AF23:AG23"/>
    <mergeCell ref="AA25:AB25"/>
    <mergeCell ref="AC25:AD25"/>
    <mergeCell ref="AF25:AG25"/>
    <mergeCell ref="AA26:AB26"/>
    <mergeCell ref="AC26:AD26"/>
    <mergeCell ref="AF26:AG26"/>
    <mergeCell ref="AA24:AB24"/>
    <mergeCell ref="AC24:AD24"/>
    <mergeCell ref="AF24:AG24"/>
    <mergeCell ref="I64:L64"/>
    <mergeCell ref="K35:K36"/>
    <mergeCell ref="P32:P33"/>
    <mergeCell ref="I20:K20"/>
    <mergeCell ref="I23:L23"/>
    <mergeCell ref="K30:K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2021-02-11T10:26:36Z</dcterms:created>
  <dcterms:modified xsi:type="dcterms:W3CDTF">2021-02-13T09:08:32Z</dcterms:modified>
</cp:coreProperties>
</file>