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b596a51c046dd0/Dokumenty/Repositories/LEDs/board/"/>
    </mc:Choice>
  </mc:AlternateContent>
  <xr:revisionPtr revIDLastSave="203" documentId="13_ncr:1_{6EE75E83-D7CF-46D0-8B23-150AE0864030}" xr6:coauthVersionLast="47" xr6:coauthVersionMax="47" xr10:uidLastSave="{552817B7-B170-4170-AB7E-786F9F917647}"/>
  <bookViews>
    <workbookView xWindow="3810" yWindow="4545" windowWidth="28800" windowHeight="15825" xr2:uid="{50EAEA74-9C29-4A1D-92A9-45D75221801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14" i="1" s="1"/>
  <c r="C39" i="1"/>
  <c r="C29" i="1"/>
  <c r="C24" i="1"/>
  <c r="C18" i="1"/>
  <c r="C16" i="1"/>
  <c r="C12" i="1"/>
  <c r="E49" i="1"/>
</calcChain>
</file>

<file path=xl/sharedStrings.xml><?xml version="1.0" encoding="utf-8"?>
<sst xmlns="http://schemas.openxmlformats.org/spreadsheetml/2006/main" count="152" uniqueCount="116">
  <si>
    <t>Name</t>
  </si>
  <si>
    <t>Value</t>
  </si>
  <si>
    <t>Amount</t>
  </si>
  <si>
    <t>Resistor</t>
  </si>
  <si>
    <t>LCSC Number</t>
  </si>
  <si>
    <t>1M</t>
  </si>
  <si>
    <t>C103216</t>
  </si>
  <si>
    <t>40.2k</t>
  </si>
  <si>
    <t>C12447</t>
  </si>
  <si>
    <t>10k</t>
  </si>
  <si>
    <t>C103210</t>
  </si>
  <si>
    <t>5.1k</t>
  </si>
  <si>
    <t>C2907114</t>
  </si>
  <si>
    <t>1.2k</t>
  </si>
  <si>
    <t>C2907081</t>
  </si>
  <si>
    <t>1k</t>
  </si>
  <si>
    <t>C3016283</t>
  </si>
  <si>
    <t>C3017758</t>
  </si>
  <si>
    <t>C3017772</t>
  </si>
  <si>
    <t>100k~200k</t>
  </si>
  <si>
    <t>C125631</t>
  </si>
  <si>
    <t>Capacitor</t>
  </si>
  <si>
    <t>22uF</t>
  </si>
  <si>
    <t>C98190</t>
  </si>
  <si>
    <t>10uF</t>
  </si>
  <si>
    <t>C1713</t>
  </si>
  <si>
    <t>0.1uF</t>
  </si>
  <si>
    <t>C344189</t>
  </si>
  <si>
    <t>Inductors</t>
  </si>
  <si>
    <t>22uH</t>
  </si>
  <si>
    <t>C2942298</t>
  </si>
  <si>
    <t>Diodes</t>
  </si>
  <si>
    <t>White</t>
  </si>
  <si>
    <t>C965808</t>
  </si>
  <si>
    <t>Blue</t>
  </si>
  <si>
    <t>C965807</t>
  </si>
  <si>
    <t>SS86C</t>
  </si>
  <si>
    <t>C382823</t>
  </si>
  <si>
    <t>BAT54C</t>
  </si>
  <si>
    <t>C2992451</t>
  </si>
  <si>
    <t>SD103AWS</t>
  </si>
  <si>
    <t>C513472</t>
  </si>
  <si>
    <t>G30N03D3</t>
  </si>
  <si>
    <t>MOSFET Transistors</t>
  </si>
  <si>
    <t>C840054</t>
  </si>
  <si>
    <t>BSS138</t>
  </si>
  <si>
    <t>C347484</t>
  </si>
  <si>
    <t>C545575</t>
  </si>
  <si>
    <t>SI2303</t>
  </si>
  <si>
    <t>AO4407C</t>
  </si>
  <si>
    <t>C469397</t>
  </si>
  <si>
    <t>Logic boards</t>
  </si>
  <si>
    <t>ESP32-C3 -WROOM</t>
  </si>
  <si>
    <t>TP4056</t>
  </si>
  <si>
    <t>C7473158</t>
  </si>
  <si>
    <t>DW01A</t>
  </si>
  <si>
    <t>C351410</t>
  </si>
  <si>
    <t>MT3608</t>
  </si>
  <si>
    <t>C2932326</t>
  </si>
  <si>
    <t>AMS1117-3.3</t>
  </si>
  <si>
    <t>C5181460</t>
  </si>
  <si>
    <t>DS18B20</t>
  </si>
  <si>
    <t>C5379069</t>
  </si>
  <si>
    <t>Connectors</t>
  </si>
  <si>
    <t>USB-C</t>
  </si>
  <si>
    <t>C2927038</t>
  </si>
  <si>
    <t>4pin UART</t>
  </si>
  <si>
    <t>C541858</t>
  </si>
  <si>
    <t>3pin LEDs</t>
  </si>
  <si>
    <t>C429954</t>
  </si>
  <si>
    <t>Battery (18650) holder</t>
  </si>
  <si>
    <t>C5290176</t>
  </si>
  <si>
    <t>Switches</t>
  </si>
  <si>
    <t>DIP NC Power</t>
  </si>
  <si>
    <t>C5299502</t>
  </si>
  <si>
    <t>Flash tactile switch</t>
  </si>
  <si>
    <t>C5359331</t>
  </si>
  <si>
    <t>Power button</t>
  </si>
  <si>
    <t>(FN) Calculated price per 1 (PLN)</t>
  </si>
  <si>
    <t>! € -&gt; PLN</t>
  </si>
  <si>
    <t>! JLCPCB total price (€)</t>
  </si>
  <si>
    <t>Third party</t>
  </si>
  <si>
    <t>LEDs</t>
  </si>
  <si>
    <t>18650 battery</t>
  </si>
  <si>
    <t>-</t>
  </si>
  <si>
    <t>Price per unit (PLN)</t>
  </si>
  <si>
    <t>866k</t>
  </si>
  <si>
    <t>C5126056</t>
  </si>
  <si>
    <t>Photoresistor</t>
  </si>
  <si>
    <t>Additional info</t>
  </si>
  <si>
    <t>Temperature sensor</t>
  </si>
  <si>
    <t>3.3V  voltage regulator</t>
  </si>
  <si>
    <t>Voltage regulator -&gt; FB 0.6*(1+R1/R2)</t>
  </si>
  <si>
    <t>Battery protection IC</t>
  </si>
  <si>
    <t>Battery charger IC</t>
  </si>
  <si>
    <t>Main CPU</t>
  </si>
  <si>
    <t>P-channel 30V 1.7A</t>
  </si>
  <si>
    <t>P-channel 30V 14A</t>
  </si>
  <si>
    <t>N-channel 50V 0.2A</t>
  </si>
  <si>
    <t>N-channel 30V 30A</t>
  </si>
  <si>
    <t>LM358S</t>
  </si>
  <si>
    <t>C83902</t>
  </si>
  <si>
    <t>Dual amplifier</t>
  </si>
  <si>
    <t>TUSB321</t>
  </si>
  <si>
    <t>C139392</t>
  </si>
  <si>
    <t xml:space="preserve"> USB Type-C Configuration Channel IC</t>
  </si>
  <si>
    <t>C5160215</t>
  </si>
  <si>
    <t>Condenser Microphone</t>
  </si>
  <si>
    <t>Microphone</t>
  </si>
  <si>
    <t>4pin power</t>
  </si>
  <si>
    <t>C6332216</t>
  </si>
  <si>
    <t>C2944070</t>
  </si>
  <si>
    <t>! Price for amount</t>
  </si>
  <si>
    <t>(FN) Sum</t>
  </si>
  <si>
    <t>(FN)Sum</t>
  </si>
  <si>
    <t>! LCSC total price (PLN)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</si>
</sst>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92D050"/>
      </right>
      <top/>
      <bottom style="thin">
        <color rgb="FF92D05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medium">
        <color indexed="64"/>
      </left>
      <right style="thin">
        <color rgb="FF92D050"/>
      </right>
      <top style="thin">
        <color rgb="FF92D05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92D050"/>
      </right>
      <top style="thin">
        <color rgb="FF92D05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92D050"/>
      </right>
      <top style="thin">
        <color rgb="FF92D050"/>
      </top>
      <bottom/>
      <diagonal/>
    </border>
    <border>
      <left style="medium">
        <color indexed="64"/>
      </left>
      <right style="thin">
        <color rgb="FF92D050"/>
      </right>
      <top style="thin">
        <color indexed="64"/>
      </top>
      <bottom style="thin">
        <color rgb="FF92D050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92D050"/>
      </right>
      <top style="medium">
        <color indexed="64"/>
      </top>
      <bottom/>
      <diagonal/>
    </border>
    <border>
      <left style="medium">
        <color indexed="64"/>
      </left>
      <right style="thin">
        <color rgb="FF92D050"/>
      </right>
      <top/>
      <bottom/>
      <diagonal/>
    </border>
    <border>
      <left style="medium">
        <color indexed="64"/>
      </left>
      <right style="thin">
        <color rgb="FF92D050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5" xfId="0" applyBorder="1"/>
    <xf numFmtId="0" fontId="0" fillId="0" borderId="11" xfId="0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2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>
      <alignment horizontal="right" vertical="center"/>
    </xf>
    <xf numFmtId="0" fontId="0" fillId="0" borderId="11" xfId="0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0" fillId="0" borderId="5" xfId="0" applyBorder="1"/>
    <xf numFmtId="0" fontId="1" fillId="0" borderId="21" xfId="0" applyFont="1" applyBorder="1" applyAlignment="1">
      <alignment horizontal="center" vertical="center"/>
    </xf>
    <xf numFmtId="0" fontId="0" fillId="0" borderId="22" xfId="0" applyBorder="1"/>
    <xf numFmtId="0" fontId="1" fillId="0" borderId="22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0" fillId="0" borderId="20" xfId="0" applyBorder="1"/>
    <xf numFmtId="0" fontId="2" fillId="0" borderId="5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D968-C472-4488-96CD-EDAB12747B1B}">
  <dimension ref="A1:H50"/>
  <sheetViews>
    <sheetView tabSelected="1" workbookViewId="0">
      <selection activeCell="H14" sqref="H14"/>
    </sheetView>
  </sheetViews>
  <sheetFormatPr defaultRowHeight="15" x14ac:dyDescent="0.25"/>
  <cols>
    <col min="1" max="1" width="17.75" customWidth="1"/>
    <col min="2" max="2" width="19.75" customWidth="1"/>
    <col min="3" max="3" width="11.625" customWidth="1"/>
    <col min="4" max="4" width="14" customWidth="1"/>
    <col min="5" max="5" width="32.25" customWidth="1"/>
    <col min="6" max="6" width="15.625" customWidth="1"/>
    <col min="7" max="7" width="9" customWidth="1"/>
    <col min="8" max="8" width="27.125" customWidth="1"/>
    <col min="9" max="9" width="20.25" customWidth="1"/>
  </cols>
  <sheetData>
    <row r="1" spans="1:8" ht="15.75" thickBot="1" x14ac:dyDescent="0.3">
      <c r="A1" s="3" t="s">
        <v>0</v>
      </c>
      <c r="B1" s="4" t="s">
        <v>1</v>
      </c>
      <c r="C1" s="4" t="s">
        <v>2</v>
      </c>
      <c r="D1" s="4" t="s">
        <v>4</v>
      </c>
      <c r="E1" s="5" t="s">
        <v>89</v>
      </c>
      <c r="F1" s="2"/>
      <c r="H1" t="s">
        <v>79</v>
      </c>
    </row>
    <row r="2" spans="1:8" x14ac:dyDescent="0.25">
      <c r="A2" s="33" t="s">
        <v>3</v>
      </c>
      <c r="B2" s="22" t="s">
        <v>5</v>
      </c>
      <c r="C2" s="22">
        <v>6</v>
      </c>
      <c r="D2" s="22" t="s">
        <v>6</v>
      </c>
      <c r="E2" s="6" t="s">
        <v>84</v>
      </c>
      <c r="F2" s="2"/>
      <c r="H2" s="1">
        <v>4.63</v>
      </c>
    </row>
    <row r="3" spans="1:8" x14ac:dyDescent="0.25">
      <c r="A3" s="34"/>
      <c r="B3" s="23" t="s">
        <v>86</v>
      </c>
      <c r="C3" s="23">
        <v>1</v>
      </c>
      <c r="D3" s="23" t="s">
        <v>87</v>
      </c>
      <c r="E3" s="24" t="s">
        <v>84</v>
      </c>
      <c r="F3" s="2"/>
    </row>
    <row r="4" spans="1:8" x14ac:dyDescent="0.25">
      <c r="A4" s="34"/>
      <c r="B4" s="22" t="s">
        <v>7</v>
      </c>
      <c r="C4" s="22">
        <v>5</v>
      </c>
      <c r="D4" s="22" t="s">
        <v>8</v>
      </c>
      <c r="E4" s="6" t="s">
        <v>84</v>
      </c>
      <c r="F4" s="2"/>
      <c r="H4" t="s">
        <v>80</v>
      </c>
    </row>
    <row r="5" spans="1:8" x14ac:dyDescent="0.25">
      <c r="A5" s="34"/>
      <c r="B5" s="22" t="s">
        <v>9</v>
      </c>
      <c r="C5" s="22">
        <v>15</v>
      </c>
      <c r="D5" s="22" t="s">
        <v>10</v>
      </c>
      <c r="E5" s="6" t="s">
        <v>84</v>
      </c>
      <c r="F5" s="2"/>
      <c r="H5" s="1">
        <f>SUM(24.2, 6.25)</f>
        <v>30.45</v>
      </c>
    </row>
    <row r="6" spans="1:8" x14ac:dyDescent="0.25">
      <c r="A6" s="34"/>
      <c r="B6" s="22" t="s">
        <v>11</v>
      </c>
      <c r="C6" s="22">
        <v>3</v>
      </c>
      <c r="D6" s="22" t="s">
        <v>12</v>
      </c>
      <c r="E6" s="6" t="s">
        <v>84</v>
      </c>
      <c r="F6" s="2"/>
    </row>
    <row r="7" spans="1:8" x14ac:dyDescent="0.25">
      <c r="A7" s="34"/>
      <c r="B7" s="22" t="s">
        <v>13</v>
      </c>
      <c r="C7" s="22">
        <v>1</v>
      </c>
      <c r="D7" s="22" t="s">
        <v>14</v>
      </c>
      <c r="E7" s="6" t="s">
        <v>84</v>
      </c>
      <c r="F7" s="2"/>
      <c r="H7" t="s">
        <v>115</v>
      </c>
    </row>
    <row r="8" spans="1:8" x14ac:dyDescent="0.25">
      <c r="A8" s="34"/>
      <c r="B8" s="22" t="s">
        <v>15</v>
      </c>
      <c r="C8" s="22">
        <v>2</v>
      </c>
      <c r="D8" s="22" t="s">
        <v>16</v>
      </c>
      <c r="E8" s="6" t="s">
        <v>84</v>
      </c>
      <c r="F8" s="2"/>
      <c r="H8" s="1">
        <v>200</v>
      </c>
    </row>
    <row r="9" spans="1:8" x14ac:dyDescent="0.25">
      <c r="A9" s="34"/>
      <c r="B9" s="22">
        <v>100</v>
      </c>
      <c r="C9" s="22">
        <v>3</v>
      </c>
      <c r="D9" s="22" t="s">
        <v>17</v>
      </c>
      <c r="E9" s="6" t="s">
        <v>84</v>
      </c>
      <c r="F9" s="2"/>
    </row>
    <row r="10" spans="1:8" x14ac:dyDescent="0.25">
      <c r="A10" s="36"/>
      <c r="B10" s="22">
        <v>24</v>
      </c>
      <c r="C10" s="22">
        <v>1</v>
      </c>
      <c r="D10" s="22" t="s">
        <v>18</v>
      </c>
      <c r="E10" s="6" t="s">
        <v>84</v>
      </c>
      <c r="F10" s="2"/>
      <c r="H10" t="s">
        <v>112</v>
      </c>
    </row>
    <row r="11" spans="1:8" x14ac:dyDescent="0.25">
      <c r="A11" s="36"/>
      <c r="B11" s="22" t="s">
        <v>19</v>
      </c>
      <c r="C11" s="23">
        <v>1</v>
      </c>
      <c r="D11" s="25" t="s">
        <v>20</v>
      </c>
      <c r="E11" s="47" t="s">
        <v>88</v>
      </c>
      <c r="F11" s="2"/>
      <c r="H11" s="1">
        <v>5</v>
      </c>
    </row>
    <row r="12" spans="1:8" x14ac:dyDescent="0.25">
      <c r="A12" s="35"/>
      <c r="B12" s="41" t="s">
        <v>113</v>
      </c>
      <c r="C12" s="42">
        <f>SUM(C2:C11)</f>
        <v>38</v>
      </c>
      <c r="D12" s="29" t="s">
        <v>84</v>
      </c>
      <c r="E12" s="12" t="s">
        <v>84</v>
      </c>
      <c r="F12" s="2"/>
    </row>
    <row r="13" spans="1:8" x14ac:dyDescent="0.25">
      <c r="A13" s="48" t="s">
        <v>21</v>
      </c>
      <c r="B13" s="13" t="s">
        <v>22</v>
      </c>
      <c r="C13" s="13">
        <v>4</v>
      </c>
      <c r="D13" s="16" t="s">
        <v>23</v>
      </c>
      <c r="E13" s="14" t="s">
        <v>84</v>
      </c>
      <c r="F13" s="2"/>
      <c r="H13" t="s">
        <v>78</v>
      </c>
    </row>
    <row r="14" spans="1:8" x14ac:dyDescent="0.25">
      <c r="A14" s="36"/>
      <c r="B14" s="22" t="s">
        <v>24</v>
      </c>
      <c r="C14" s="22">
        <v>8</v>
      </c>
      <c r="D14" s="25" t="s">
        <v>25</v>
      </c>
      <c r="E14" s="6" t="s">
        <v>84</v>
      </c>
      <c r="F14" s="2"/>
      <c r="H14" s="1">
        <f>((H5/H11)*H2) + H8/H11 + SUM(E48:E50)</f>
        <v>98.946699999999993</v>
      </c>
    </row>
    <row r="15" spans="1:8" x14ac:dyDescent="0.25">
      <c r="A15" s="36"/>
      <c r="B15" s="22" t="s">
        <v>26</v>
      </c>
      <c r="C15" s="22">
        <v>7</v>
      </c>
      <c r="D15" s="25" t="s">
        <v>27</v>
      </c>
      <c r="E15" s="6" t="s">
        <v>84</v>
      </c>
      <c r="F15" s="2"/>
    </row>
    <row r="16" spans="1:8" x14ac:dyDescent="0.25">
      <c r="A16" s="36"/>
      <c r="B16" s="41" t="s">
        <v>113</v>
      </c>
      <c r="C16" s="26">
        <f>SUM(C13:C15)</f>
        <v>19</v>
      </c>
      <c r="D16" s="25"/>
      <c r="E16" s="49"/>
      <c r="F16" s="2"/>
    </row>
    <row r="17" spans="1:6" x14ac:dyDescent="0.25">
      <c r="A17" s="50" t="s">
        <v>28</v>
      </c>
      <c r="B17" s="13" t="s">
        <v>29</v>
      </c>
      <c r="C17" s="13">
        <v>2</v>
      </c>
      <c r="D17" s="16" t="s">
        <v>30</v>
      </c>
      <c r="E17" s="14" t="s">
        <v>84</v>
      </c>
      <c r="F17" s="2"/>
    </row>
    <row r="18" spans="1:6" x14ac:dyDescent="0.25">
      <c r="A18" s="51"/>
      <c r="B18" s="43" t="s">
        <v>113</v>
      </c>
      <c r="C18" s="44">
        <f>SUM(C17)</f>
        <v>2</v>
      </c>
      <c r="D18" s="17"/>
      <c r="E18" s="27"/>
      <c r="F18" s="2"/>
    </row>
    <row r="19" spans="1:6" x14ac:dyDescent="0.25">
      <c r="A19" s="48" t="s">
        <v>31</v>
      </c>
      <c r="B19" s="13" t="s">
        <v>32</v>
      </c>
      <c r="C19" s="13">
        <v>1</v>
      </c>
      <c r="D19" s="16" t="s">
        <v>33</v>
      </c>
      <c r="E19" s="14" t="s">
        <v>84</v>
      </c>
      <c r="F19" s="2"/>
    </row>
    <row r="20" spans="1:6" x14ac:dyDescent="0.25">
      <c r="A20" s="36"/>
      <c r="B20" s="22" t="s">
        <v>34</v>
      </c>
      <c r="C20" s="22">
        <v>2</v>
      </c>
      <c r="D20" s="25" t="s">
        <v>35</v>
      </c>
      <c r="E20" s="6" t="s">
        <v>84</v>
      </c>
      <c r="F20" s="2"/>
    </row>
    <row r="21" spans="1:6" x14ac:dyDescent="0.25">
      <c r="A21" s="36"/>
      <c r="B21" s="25" t="s">
        <v>36</v>
      </c>
      <c r="C21" s="22">
        <v>2</v>
      </c>
      <c r="D21" s="25" t="s">
        <v>37</v>
      </c>
      <c r="E21" s="6" t="s">
        <v>84</v>
      </c>
      <c r="F21" s="2"/>
    </row>
    <row r="22" spans="1:6" x14ac:dyDescent="0.25">
      <c r="A22" s="36"/>
      <c r="B22" s="22" t="s">
        <v>38</v>
      </c>
      <c r="C22" s="22">
        <v>1</v>
      </c>
      <c r="D22" s="25" t="s">
        <v>39</v>
      </c>
      <c r="E22" s="6" t="s">
        <v>84</v>
      </c>
      <c r="F22" s="2"/>
    </row>
    <row r="23" spans="1:6" x14ac:dyDescent="0.25">
      <c r="A23" s="36"/>
      <c r="B23" s="22" t="s">
        <v>40</v>
      </c>
      <c r="C23" s="22">
        <v>2</v>
      </c>
      <c r="D23" s="25" t="s">
        <v>41</v>
      </c>
      <c r="E23" s="6" t="s">
        <v>84</v>
      </c>
      <c r="F23" s="2"/>
    </row>
    <row r="24" spans="1:6" x14ac:dyDescent="0.25">
      <c r="A24" s="52"/>
      <c r="B24" s="43" t="s">
        <v>114</v>
      </c>
      <c r="C24" s="44">
        <f>SUM(C19:C23)</f>
        <v>8</v>
      </c>
      <c r="D24" s="17"/>
      <c r="E24" s="27"/>
      <c r="F24" s="2"/>
    </row>
    <row r="25" spans="1:6" x14ac:dyDescent="0.25">
      <c r="A25" s="37" t="s">
        <v>43</v>
      </c>
      <c r="B25" s="13" t="s">
        <v>42</v>
      </c>
      <c r="C25" s="13">
        <v>2</v>
      </c>
      <c r="D25" s="13" t="s">
        <v>44</v>
      </c>
      <c r="E25" s="45" t="s">
        <v>99</v>
      </c>
      <c r="F25" s="2"/>
    </row>
    <row r="26" spans="1:6" x14ac:dyDescent="0.25">
      <c r="A26" s="31"/>
      <c r="B26" s="22" t="s">
        <v>45</v>
      </c>
      <c r="C26" s="22">
        <v>8</v>
      </c>
      <c r="D26" s="22" t="s">
        <v>46</v>
      </c>
      <c r="E26" s="46" t="s">
        <v>98</v>
      </c>
      <c r="F26" s="2"/>
    </row>
    <row r="27" spans="1:6" x14ac:dyDescent="0.25">
      <c r="A27" s="32"/>
      <c r="B27" s="22" t="s">
        <v>48</v>
      </c>
      <c r="C27" s="22">
        <v>2</v>
      </c>
      <c r="D27" s="22" t="s">
        <v>47</v>
      </c>
      <c r="E27" s="46" t="s">
        <v>96</v>
      </c>
      <c r="F27" s="2"/>
    </row>
    <row r="28" spans="1:6" x14ac:dyDescent="0.25">
      <c r="A28" s="53"/>
      <c r="B28" s="22" t="s">
        <v>49</v>
      </c>
      <c r="C28" s="22">
        <v>1</v>
      </c>
      <c r="D28" s="22" t="s">
        <v>50</v>
      </c>
      <c r="E28" s="46" t="s">
        <v>97</v>
      </c>
      <c r="F28" s="2"/>
    </row>
    <row r="29" spans="1:6" x14ac:dyDescent="0.25">
      <c r="A29" s="51"/>
      <c r="B29" s="43" t="s">
        <v>113</v>
      </c>
      <c r="C29" s="44">
        <f>SUM(C25:C28)</f>
        <v>13</v>
      </c>
      <c r="D29" s="17"/>
      <c r="E29" s="27"/>
      <c r="F29" s="2"/>
    </row>
    <row r="30" spans="1:6" x14ac:dyDescent="0.25">
      <c r="A30" s="37" t="s">
        <v>51</v>
      </c>
      <c r="B30" s="13" t="s">
        <v>52</v>
      </c>
      <c r="C30" s="13">
        <v>1</v>
      </c>
      <c r="D30" s="13" t="s">
        <v>111</v>
      </c>
      <c r="E30" s="45" t="s">
        <v>95</v>
      </c>
      <c r="F30" s="2"/>
    </row>
    <row r="31" spans="1:6" x14ac:dyDescent="0.25">
      <c r="A31" s="31"/>
      <c r="B31" s="22" t="s">
        <v>53</v>
      </c>
      <c r="C31" s="22">
        <v>1</v>
      </c>
      <c r="D31" s="22" t="s">
        <v>54</v>
      </c>
      <c r="E31" s="46" t="s">
        <v>94</v>
      </c>
      <c r="F31" s="2"/>
    </row>
    <row r="32" spans="1:6" x14ac:dyDescent="0.25">
      <c r="A32" s="31"/>
      <c r="B32" s="22" t="s">
        <v>55</v>
      </c>
      <c r="C32" s="22">
        <v>1</v>
      </c>
      <c r="D32" s="22" t="s">
        <v>56</v>
      </c>
      <c r="E32" s="46" t="s">
        <v>93</v>
      </c>
      <c r="F32" s="2"/>
    </row>
    <row r="33" spans="1:6" x14ac:dyDescent="0.25">
      <c r="A33" s="31"/>
      <c r="B33" s="22" t="s">
        <v>57</v>
      </c>
      <c r="C33" s="22">
        <v>2</v>
      </c>
      <c r="D33" s="22" t="s">
        <v>58</v>
      </c>
      <c r="E33" s="46" t="s">
        <v>92</v>
      </c>
      <c r="F33" s="2"/>
    </row>
    <row r="34" spans="1:6" x14ac:dyDescent="0.25">
      <c r="A34" s="32"/>
      <c r="B34" s="22" t="s">
        <v>59</v>
      </c>
      <c r="C34" s="22">
        <v>1</v>
      </c>
      <c r="D34" s="22" t="s">
        <v>60</v>
      </c>
      <c r="E34" s="46" t="s">
        <v>91</v>
      </c>
      <c r="F34" s="2"/>
    </row>
    <row r="35" spans="1:6" x14ac:dyDescent="0.25">
      <c r="A35" s="53"/>
      <c r="B35" s="22" t="s">
        <v>61</v>
      </c>
      <c r="C35" s="22">
        <v>1</v>
      </c>
      <c r="D35" s="22" t="s">
        <v>62</v>
      </c>
      <c r="E35" s="46" t="s">
        <v>90</v>
      </c>
      <c r="F35" s="2"/>
    </row>
    <row r="36" spans="1:6" x14ac:dyDescent="0.25">
      <c r="A36" s="54"/>
      <c r="B36" s="40" t="s">
        <v>100</v>
      </c>
      <c r="C36" s="40">
        <v>1</v>
      </c>
      <c r="D36" s="25" t="s">
        <v>101</v>
      </c>
      <c r="E36" s="55" t="s">
        <v>102</v>
      </c>
      <c r="F36" s="2"/>
    </row>
    <row r="37" spans="1:6" x14ac:dyDescent="0.25">
      <c r="A37" s="54"/>
      <c r="B37" s="40" t="s">
        <v>103</v>
      </c>
      <c r="C37" s="40">
        <v>1</v>
      </c>
      <c r="D37" s="25" t="s">
        <v>104</v>
      </c>
      <c r="E37" s="55" t="s">
        <v>105</v>
      </c>
      <c r="F37" s="2"/>
    </row>
    <row r="38" spans="1:6" x14ac:dyDescent="0.25">
      <c r="A38" s="54"/>
      <c r="B38" s="40" t="s">
        <v>107</v>
      </c>
      <c r="C38" s="40">
        <v>1</v>
      </c>
      <c r="D38" s="25" t="s">
        <v>106</v>
      </c>
      <c r="E38" s="55" t="s">
        <v>108</v>
      </c>
      <c r="F38" s="2"/>
    </row>
    <row r="39" spans="1:6" x14ac:dyDescent="0.25">
      <c r="A39" s="51"/>
      <c r="B39" s="43" t="s">
        <v>113</v>
      </c>
      <c r="C39" s="44">
        <f>SUM(C30:C38)</f>
        <v>10</v>
      </c>
      <c r="D39" s="17"/>
      <c r="E39" s="27"/>
      <c r="F39" s="18"/>
    </row>
    <row r="40" spans="1:6" x14ac:dyDescent="0.25">
      <c r="A40" s="37" t="s">
        <v>63</v>
      </c>
      <c r="B40" s="13" t="s">
        <v>64</v>
      </c>
      <c r="C40" s="13">
        <v>1</v>
      </c>
      <c r="D40" s="13" t="s">
        <v>65</v>
      </c>
      <c r="E40" s="14" t="s">
        <v>84</v>
      </c>
      <c r="F40" s="7"/>
    </row>
    <row r="41" spans="1:6" x14ac:dyDescent="0.25">
      <c r="A41" s="31"/>
      <c r="B41" s="22" t="s">
        <v>66</v>
      </c>
      <c r="C41" s="22">
        <v>1</v>
      </c>
      <c r="D41" s="22" t="s">
        <v>67</v>
      </c>
      <c r="E41" s="6" t="s">
        <v>84</v>
      </c>
      <c r="F41" s="7"/>
    </row>
    <row r="42" spans="1:6" x14ac:dyDescent="0.25">
      <c r="A42" s="31"/>
      <c r="B42" s="23" t="s">
        <v>68</v>
      </c>
      <c r="C42" s="23">
        <v>1</v>
      </c>
      <c r="D42" s="23" t="s">
        <v>69</v>
      </c>
      <c r="E42" s="6" t="s">
        <v>84</v>
      </c>
      <c r="F42" s="7"/>
    </row>
    <row r="43" spans="1:6" x14ac:dyDescent="0.25">
      <c r="A43" s="31"/>
      <c r="B43" s="23" t="s">
        <v>109</v>
      </c>
      <c r="C43" s="23">
        <v>1</v>
      </c>
      <c r="D43" s="23" t="s">
        <v>110</v>
      </c>
      <c r="E43" s="6" t="s">
        <v>84</v>
      </c>
    </row>
    <row r="44" spans="1:6" x14ac:dyDescent="0.25">
      <c r="A44" s="38"/>
      <c r="B44" s="15" t="s">
        <v>70</v>
      </c>
      <c r="C44" s="15">
        <v>1</v>
      </c>
      <c r="D44" s="15" t="s">
        <v>71</v>
      </c>
      <c r="E44" s="12" t="s">
        <v>84</v>
      </c>
    </row>
    <row r="45" spans="1:6" x14ac:dyDescent="0.25">
      <c r="A45" s="37" t="s">
        <v>72</v>
      </c>
      <c r="B45" s="13" t="s">
        <v>73</v>
      </c>
      <c r="C45" s="13">
        <v>1</v>
      </c>
      <c r="D45" s="13" t="s">
        <v>74</v>
      </c>
      <c r="E45" s="14" t="s">
        <v>84</v>
      </c>
    </row>
    <row r="46" spans="1:6" x14ac:dyDescent="0.25">
      <c r="A46" s="38"/>
      <c r="B46" s="11" t="s">
        <v>75</v>
      </c>
      <c r="C46" s="11">
        <v>1</v>
      </c>
      <c r="D46" s="11" t="s">
        <v>76</v>
      </c>
      <c r="E46" s="12" t="s">
        <v>84</v>
      </c>
    </row>
    <row r="47" spans="1:6" x14ac:dyDescent="0.25">
      <c r="A47" s="30" t="s">
        <v>81</v>
      </c>
      <c r="B47" s="28" t="s">
        <v>84</v>
      </c>
      <c r="C47" s="28" t="s">
        <v>84</v>
      </c>
      <c r="D47" s="28" t="s">
        <v>84</v>
      </c>
      <c r="E47" s="19" t="s">
        <v>85</v>
      </c>
    </row>
    <row r="48" spans="1:6" x14ac:dyDescent="0.25">
      <c r="A48" s="31"/>
      <c r="B48" s="22" t="s">
        <v>77</v>
      </c>
      <c r="C48" s="22">
        <v>1</v>
      </c>
      <c r="D48" s="29" t="s">
        <v>84</v>
      </c>
      <c r="E48" s="20">
        <v>5</v>
      </c>
    </row>
    <row r="49" spans="1:5" x14ac:dyDescent="0.25">
      <c r="A49" s="31"/>
      <c r="B49" s="22" t="s">
        <v>82</v>
      </c>
      <c r="C49" s="22">
        <v>1</v>
      </c>
      <c r="D49" s="29" t="s">
        <v>84</v>
      </c>
      <c r="E49" s="20">
        <f>57.25/5</f>
        <v>11.45</v>
      </c>
    </row>
    <row r="50" spans="1:5" ht="15.75" thickBot="1" x14ac:dyDescent="0.3">
      <c r="A50" s="39"/>
      <c r="B50" s="8" t="s">
        <v>83</v>
      </c>
      <c r="C50" s="9">
        <v>1</v>
      </c>
      <c r="D50" s="10" t="s">
        <v>84</v>
      </c>
      <c r="E50" s="21">
        <v>14.3</v>
      </c>
    </row>
  </sheetData>
  <mergeCells count="3">
    <mergeCell ref="A2:A12"/>
    <mergeCell ref="A13:A16"/>
    <mergeCell ref="A19:A2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Skywalker</dc:creator>
  <cp:lastModifiedBy>Luke Skywalker</cp:lastModifiedBy>
  <dcterms:created xsi:type="dcterms:W3CDTF">2023-09-04T19:49:41Z</dcterms:created>
  <dcterms:modified xsi:type="dcterms:W3CDTF">2023-10-01T19:19:46Z</dcterms:modified>
</cp:coreProperties>
</file>