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rovumacp.sharepoint.com/sites/CriterionEnergyPartners/Shared Documents/Projects/Water Oak Project/Engineering/Well Design/Cost Estimates/"/>
    </mc:Choice>
  </mc:AlternateContent>
  <xr:revisionPtr revIDLastSave="890" documentId="8_{CDDD4ABF-185F-46CB-B317-74C476089983}" xr6:coauthVersionLast="47" xr6:coauthVersionMax="47" xr10:uidLastSave="{BFEFA2AB-1F60-43EE-B95F-0036572B7A48}"/>
  <bookViews>
    <workbookView xWindow="28680" yWindow="-120" windowWidth="29040" windowHeight="15720" firstSheet="1" activeTab="1" xr2:uid="{C4D11F33-926A-447A-B518-450C4AC52F9E}"/>
  </bookViews>
  <sheets>
    <sheet name="PDE" sheetId="4" state="hidden" r:id="rId1"/>
    <sheet name="Summary" sheetId="12" r:id="rId2"/>
    <sheet name="Facilities &amp; Plant" sheetId="11" r:id="rId3"/>
  </sheets>
  <definedNames>
    <definedName name="_xlnm.Print_Area" localSheetId="2">'Facilities &amp; Plant'!$B$2:$K$84</definedName>
    <definedName name="_xlnm.Print_Area" localSheetId="1">Summary!$B$2:$K$28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6" i="12" l="1"/>
  <c r="G16" i="12"/>
  <c r="G12" i="12"/>
  <c r="E4" i="11"/>
  <c r="B6" i="11"/>
  <c r="E16" i="12"/>
  <c r="E4" i="12"/>
  <c r="I10" i="12"/>
  <c r="G47" i="11"/>
  <c r="I47" i="11" s="1"/>
  <c r="I20" i="11"/>
  <c r="B20" i="11"/>
  <c r="I80" i="11"/>
  <c r="I49" i="11"/>
  <c r="I48" i="11"/>
  <c r="I79" i="11"/>
  <c r="I78" i="11"/>
  <c r="I77" i="11"/>
  <c r="I76" i="11"/>
  <c r="I75" i="11"/>
  <c r="I74" i="11"/>
  <c r="I73" i="11"/>
  <c r="I72" i="11"/>
  <c r="I71" i="11"/>
  <c r="I70" i="11"/>
  <c r="I69" i="11"/>
  <c r="I68" i="11"/>
  <c r="I67" i="11"/>
  <c r="I66" i="11"/>
  <c r="I65" i="11"/>
  <c r="I64" i="11"/>
  <c r="I63" i="11"/>
  <c r="I62" i="11"/>
  <c r="I61" i="11"/>
  <c r="I18" i="11"/>
  <c r="B18" i="11"/>
  <c r="I84" i="11"/>
  <c r="I83" i="11"/>
  <c r="K82" i="11"/>
  <c r="B82" i="11"/>
  <c r="B84" i="11" s="1"/>
  <c r="I81" i="11"/>
  <c r="I60" i="11"/>
  <c r="K59" i="11"/>
  <c r="B59" i="11"/>
  <c r="B79" i="11" s="1"/>
  <c r="I56" i="11"/>
  <c r="I55" i="11"/>
  <c r="K54" i="11"/>
  <c r="B54" i="11"/>
  <c r="B55" i="11" s="1"/>
  <c r="I53" i="11"/>
  <c r="I52" i="11"/>
  <c r="I51" i="11"/>
  <c r="I50" i="11"/>
  <c r="K46" i="11"/>
  <c r="B46" i="11"/>
  <c r="B50" i="11" s="1"/>
  <c r="I45" i="11"/>
  <c r="I44" i="11"/>
  <c r="I43" i="11"/>
  <c r="I42" i="11"/>
  <c r="K41" i="11"/>
  <c r="B41" i="11"/>
  <c r="B44" i="11" s="1"/>
  <c r="I40" i="11"/>
  <c r="I39" i="11"/>
  <c r="I38" i="11"/>
  <c r="I37" i="11"/>
  <c r="I36" i="11"/>
  <c r="I35" i="11"/>
  <c r="I34" i="11"/>
  <c r="K33" i="11"/>
  <c r="B33" i="11"/>
  <c r="B37" i="11" s="1"/>
  <c r="I32" i="11"/>
  <c r="I30" i="11"/>
  <c r="I29" i="11"/>
  <c r="K28" i="11"/>
  <c r="B28" i="11"/>
  <c r="B29" i="11" s="1"/>
  <c r="I27" i="11"/>
  <c r="I26" i="11"/>
  <c r="I25" i="11"/>
  <c r="I24" i="11"/>
  <c r="I23" i="11"/>
  <c r="K22" i="11"/>
  <c r="B22" i="11"/>
  <c r="I21" i="11"/>
  <c r="B21" i="11"/>
  <c r="I19" i="11"/>
  <c r="B19" i="11"/>
  <c r="I17" i="11"/>
  <c r="B17" i="11"/>
  <c r="I16" i="11"/>
  <c r="B16" i="11"/>
  <c r="K15" i="11"/>
  <c r="I12" i="12" l="1"/>
  <c r="B81" i="11"/>
  <c r="B80" i="11"/>
  <c r="B49" i="11"/>
  <c r="I54" i="11"/>
  <c r="B66" i="11"/>
  <c r="B73" i="11"/>
  <c r="B48" i="11"/>
  <c r="B67" i="11"/>
  <c r="B75" i="11"/>
  <c r="B61" i="11"/>
  <c r="B69" i="11"/>
  <c r="B76" i="11"/>
  <c r="B63" i="11"/>
  <c r="B70" i="11"/>
  <c r="B78" i="11"/>
  <c r="B64" i="11"/>
  <c r="B72" i="11"/>
  <c r="B62" i="11"/>
  <c r="B68" i="11"/>
  <c r="B74" i="11"/>
  <c r="B65" i="11"/>
  <c r="B71" i="11"/>
  <c r="B77" i="11"/>
  <c r="G12" i="11"/>
  <c r="I41" i="11"/>
  <c r="I82" i="11"/>
  <c r="B45" i="11"/>
  <c r="I22" i="11"/>
  <c r="I46" i="11"/>
  <c r="I28" i="11"/>
  <c r="I15" i="11"/>
  <c r="I59" i="11"/>
  <c r="I33" i="11"/>
  <c r="B83" i="11"/>
  <c r="B40" i="11"/>
  <c r="B56" i="11"/>
  <c r="B30" i="11"/>
  <c r="B36" i="11"/>
  <c r="B42" i="11"/>
  <c r="B31" i="11"/>
  <c r="B43" i="11"/>
  <c r="B60" i="11"/>
  <c r="B32" i="11"/>
  <c r="B47" i="11"/>
  <c r="B34" i="11"/>
  <c r="B38" i="11"/>
  <c r="B51" i="11"/>
  <c r="B24" i="11"/>
  <c r="B35" i="11"/>
  <c r="B39" i="11"/>
  <c r="B52" i="11"/>
  <c r="B27" i="11"/>
  <c r="B25" i="11"/>
  <c r="B53" i="11"/>
  <c r="B26" i="11"/>
  <c r="B23" i="11"/>
  <c r="I10" i="11" l="1"/>
  <c r="I12" i="11" s="1"/>
</calcChain>
</file>

<file path=xl/sharedStrings.xml><?xml version="1.0" encoding="utf-8"?>
<sst xmlns="http://schemas.openxmlformats.org/spreadsheetml/2006/main" count="204" uniqueCount="151">
  <si>
    <t>Well Name:</t>
  </si>
  <si>
    <t>API</t>
  </si>
  <si>
    <t>Surface Legal Location</t>
  </si>
  <si>
    <t>Field Name</t>
  </si>
  <si>
    <t>Permit Number</t>
  </si>
  <si>
    <t>State/Province</t>
  </si>
  <si>
    <t>Well Configuration Type</t>
  </si>
  <si>
    <t>Ground Elevation (ft)</t>
  </si>
  <si>
    <t>Casing Flange Elevation (ft)</t>
  </si>
  <si>
    <t>KB - Ground Distance (ft)</t>
  </si>
  <si>
    <t>KB - Casing Flange Distance (ft)</t>
  </si>
  <si>
    <t>Spud Date</t>
  </si>
  <si>
    <t>Rig Release Date</t>
  </si>
  <si>
    <t>Jobs</t>
  </si>
  <si>
    <t>Job Category</t>
  </si>
  <si>
    <t>Primary Job Type</t>
  </si>
  <si>
    <t>Secondary Job Type</t>
  </si>
  <si>
    <t>Start Date</t>
  </si>
  <si>
    <t>End Date</t>
  </si>
  <si>
    <t>Target Depth (ft-KB)</t>
  </si>
  <si>
    <t>Target Formation</t>
  </si>
  <si>
    <t>Objective</t>
  </si>
  <si>
    <t>AFE</t>
  </si>
  <si>
    <t>AFE Number</t>
  </si>
  <si>
    <t>AFE Date</t>
  </si>
  <si>
    <t>AFE Type</t>
  </si>
  <si>
    <t>Supplemental AFE Number</t>
  </si>
  <si>
    <t>Total AFE + Supplement Amount (Cost)</t>
  </si>
  <si>
    <t>Total AFE Amount (Cost)</t>
  </si>
  <si>
    <t>Total AFE Supplement Amount (Cost)</t>
  </si>
  <si>
    <t>AFE Status</t>
  </si>
  <si>
    <t>AFE Cost Breakdown</t>
  </si>
  <si>
    <t>Major Category Code</t>
  </si>
  <si>
    <t>Minor Category Code</t>
  </si>
  <si>
    <t>AFE Amount (Cost)</t>
  </si>
  <si>
    <t>Supplement Date</t>
  </si>
  <si>
    <t>Supplement Amount (Cost)</t>
  </si>
  <si>
    <t>Project Name</t>
  </si>
  <si>
    <t>County</t>
  </si>
  <si>
    <t>Pleasant Bayou (Frio Geothermal)</t>
  </si>
  <si>
    <t>Brazoria</t>
  </si>
  <si>
    <t>Texas</t>
  </si>
  <si>
    <t>---</t>
  </si>
  <si>
    <t>Primary Job Description</t>
  </si>
  <si>
    <t>Formation</t>
  </si>
  <si>
    <t>Total Depth, ft MD</t>
  </si>
  <si>
    <t>Project Type</t>
  </si>
  <si>
    <t>Power Plant</t>
  </si>
  <si>
    <t>Total FAC AFE, USD</t>
  </si>
  <si>
    <t>Supplement AFE Date</t>
  </si>
  <si>
    <t>Supplement FAC AFE, USD</t>
  </si>
  <si>
    <t>Total FAC AFE + Supplement FAC AFE, USD</t>
  </si>
  <si>
    <t>CAPITALIZED INTANGIBLE COSTS</t>
  </si>
  <si>
    <t>Major</t>
  </si>
  <si>
    <t>Minor</t>
  </si>
  <si>
    <t>Definition</t>
  </si>
  <si>
    <t>Type</t>
  </si>
  <si>
    <t>Units</t>
  </si>
  <si>
    <t>Unit Cost</t>
  </si>
  <si>
    <t>Qty</t>
  </si>
  <si>
    <t>Total Cost</t>
  </si>
  <si>
    <t>Supplement Cost</t>
  </si>
  <si>
    <t>Comments</t>
  </si>
  <si>
    <t>Location Preparation</t>
  </si>
  <si>
    <t>Permitting, Regulatory</t>
  </si>
  <si>
    <t>Road, Location, Pad Site, Foundations</t>
  </si>
  <si>
    <t>Cleanup</t>
  </si>
  <si>
    <t>Containment</t>
  </si>
  <si>
    <t>Fire Pond, etc</t>
  </si>
  <si>
    <t>Fluids</t>
  </si>
  <si>
    <t>Fuel, Lube</t>
  </si>
  <si>
    <t>Water &amp; Trucking Costs</t>
  </si>
  <si>
    <t>Fluid Disposal</t>
  </si>
  <si>
    <t>R-134 Working Fluid</t>
  </si>
  <si>
    <t>Filtration</t>
  </si>
  <si>
    <t>Rental Equipment</t>
  </si>
  <si>
    <t>Rentals - Surface</t>
  </si>
  <si>
    <t>Crane</t>
  </si>
  <si>
    <t>Tools</t>
  </si>
  <si>
    <t>Measurement</t>
  </si>
  <si>
    <t>Specialized Services</t>
  </si>
  <si>
    <t>HSE Equipment &amp; Services</t>
  </si>
  <si>
    <t>Flood Mitigation</t>
  </si>
  <si>
    <t>Welding &amp; Fabrication</t>
  </si>
  <si>
    <t>Torque &amp; Test</t>
  </si>
  <si>
    <t>Civil Work</t>
  </si>
  <si>
    <t>Electrical Work</t>
  </si>
  <si>
    <t>Testing, Inspection, Commissioning</t>
  </si>
  <si>
    <t>Transportation</t>
  </si>
  <si>
    <t>Trucking</t>
  </si>
  <si>
    <t>Hot Shot</t>
  </si>
  <si>
    <t>Air</t>
  </si>
  <si>
    <t>Marine</t>
  </si>
  <si>
    <t>Admin, Insurance &amp; Labor</t>
  </si>
  <si>
    <t>Contract Design &amp; Engineering</t>
  </si>
  <si>
    <t>Contract Labor - site supervision, etc</t>
  </si>
  <si>
    <t>Contract Labor - deconstruction</t>
  </si>
  <si>
    <t>Contract Labor - construction</t>
  </si>
  <si>
    <t>G&amp;A Overhead</t>
  </si>
  <si>
    <t>Payroll Labor</t>
  </si>
  <si>
    <t>Insurance - GenLiab &amp; Umbrella</t>
  </si>
  <si>
    <t>Miscellaneous Costs - Intangible</t>
  </si>
  <si>
    <t>Contingencies</t>
  </si>
  <si>
    <t>Accrual</t>
  </si>
  <si>
    <t>CAPITALIZED TANGIBLE COSTS</t>
  </si>
  <si>
    <t>Description</t>
  </si>
  <si>
    <t>Tangible Equipment</t>
  </si>
  <si>
    <t>Buildings</t>
  </si>
  <si>
    <t>Cathodic Protection</t>
  </si>
  <si>
    <t>Civil Installation</t>
  </si>
  <si>
    <t>Dehydrators</t>
  </si>
  <si>
    <t>Electrical Instrumentation &amp; Eqpmt</t>
  </si>
  <si>
    <t>Emission Controls</t>
  </si>
  <si>
    <t>Engines &amp; Motors</t>
  </si>
  <si>
    <t>Insulation &amp; Painting</t>
  </si>
  <si>
    <t>Line Pipe Installation Services</t>
  </si>
  <si>
    <t>Measurement Equipment &amp; Devices</t>
  </si>
  <si>
    <t>Mechanical Installation</t>
  </si>
  <si>
    <t>Pipe, Valves &amp; Fittings</t>
  </si>
  <si>
    <t>Processing Equipment &amp; Skids</t>
  </si>
  <si>
    <t>Pumps</t>
  </si>
  <si>
    <t>Switchgear &amp; Control Panels</t>
  </si>
  <si>
    <t>Tanks</t>
  </si>
  <si>
    <t>Telemetry Processing Equipment</t>
  </si>
  <si>
    <t>Three Phase Separators</t>
  </si>
  <si>
    <t>Knockouts</t>
  </si>
  <si>
    <t>Turbomachinery</t>
  </si>
  <si>
    <t>Heat Exchanger</t>
  </si>
  <si>
    <t>Programming &amp; Software</t>
  </si>
  <si>
    <t>Miscellaneous Costs - Tangible</t>
  </si>
  <si>
    <t>Install 1MW ORC Plant "A"</t>
  </si>
  <si>
    <t>Mechanical Work (Repairs)</t>
  </si>
  <si>
    <t>Water Oak Renewables, LLC</t>
  </si>
  <si>
    <t>Operator:</t>
  </si>
  <si>
    <t>Criterion Operating, LLC</t>
  </si>
  <si>
    <t>Water Oak Gen Plant "A"</t>
  </si>
  <si>
    <t>Total AFE, USD</t>
  </si>
  <si>
    <t>Supplement AFE Total, USD</t>
  </si>
  <si>
    <t>Total AFE + Supplement AFE, USD</t>
  </si>
  <si>
    <t>AFE SUMMARY</t>
  </si>
  <si>
    <t>Operations Category</t>
  </si>
  <si>
    <t>AFE Amount, USD</t>
  </si>
  <si>
    <t>Supplement AFE, USD</t>
  </si>
  <si>
    <t>Total DCE AFE + Supplement AFE, USD</t>
  </si>
  <si>
    <t>AUTHORIZATION FOR EXPENDITURES</t>
  </si>
  <si>
    <t>Danny Rehg, co-founder &amp; CEO</t>
  </si>
  <si>
    <t>Sean Marshall, co-founder &amp; CFO</t>
  </si>
  <si>
    <t>Partner Approval</t>
  </si>
  <si>
    <t>Jeff Toedter, VP of Engineering</t>
  </si>
  <si>
    <t>Denise Knight, VP of Geology &amp; Geophysics</t>
  </si>
  <si>
    <t>Facilities and Plant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</si>
</sst>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5" formatCode="&quot;$&quot;#,##0_);\(&quot;$&quot;#,##0\)"/>
    <numFmt numFmtId="7" formatCode="&quot;$&quot;#,##0.00_);\(&quot;$&quot;#,##0.00\)"/>
    <numFmt numFmtId="43" formatCode="_(* #,##0.00_);_(* \(#,##0.00\);_(* &quot;-&quot;??_);_(@_)"/>
    <numFmt numFmtId="164" formatCode="&quot;$&quot;#,##0"/>
    <numFmt numFmtId="165" formatCode="[$-409]mmmm\ d\,\ yyyy;@"/>
  </numFmts>
  <fonts count="1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theme="1"/>
      <name val="Gotham"/>
    </font>
    <font>
      <b/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47">
    <border>
      <left/>
      <right/>
      <top/>
      <bottom/>
      <diagonal/>
    </border>
    <border>
      <left style="thick">
        <color theme="1"/>
      </left>
      <right style="thick">
        <color theme="1"/>
      </right>
      <top style="thick">
        <color theme="1"/>
      </top>
      <bottom style="thin">
        <color theme="0"/>
      </bottom>
      <diagonal/>
    </border>
    <border>
      <left style="thick">
        <color theme="1"/>
      </left>
      <right style="thick">
        <color theme="1"/>
      </right>
      <top style="thin">
        <color theme="0"/>
      </top>
      <bottom style="thick">
        <color theme="1"/>
      </bottom>
      <diagonal/>
    </border>
    <border>
      <left/>
      <right/>
      <top/>
      <bottom style="thick">
        <color theme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theme="0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theme="0"/>
      </bottom>
      <diagonal/>
    </border>
    <border>
      <left style="thick">
        <color auto="1"/>
      </left>
      <right style="thick">
        <color auto="1"/>
      </right>
      <top style="thick">
        <color theme="0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theme="0"/>
      </bottom>
      <diagonal/>
    </border>
    <border>
      <left/>
      <right style="thick">
        <color auto="1"/>
      </right>
      <top style="thick">
        <color auto="1"/>
      </top>
      <bottom style="thick">
        <color theme="0"/>
      </bottom>
      <diagonal/>
    </border>
    <border>
      <left style="thick">
        <color auto="1"/>
      </left>
      <right/>
      <top style="thick">
        <color theme="0"/>
      </top>
      <bottom style="thick">
        <color auto="1"/>
      </bottom>
      <diagonal/>
    </border>
    <border>
      <left/>
      <right/>
      <top style="thick">
        <color theme="0"/>
      </top>
      <bottom style="thick">
        <color auto="1"/>
      </bottom>
      <diagonal/>
    </border>
    <border>
      <left/>
      <right style="thick">
        <color auto="1"/>
      </right>
      <top style="thick">
        <color theme="0"/>
      </top>
      <bottom style="thick">
        <color auto="1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n">
        <color theme="0"/>
      </bottom>
      <diagonal/>
    </border>
    <border>
      <left style="thick">
        <color auto="1"/>
      </left>
      <right style="thick">
        <color auto="1"/>
      </right>
      <top style="thin">
        <color theme="0"/>
      </top>
      <bottom style="thick">
        <color auto="1"/>
      </bottom>
      <diagonal/>
    </border>
    <border>
      <left style="thick">
        <color theme="1"/>
      </left>
      <right/>
      <top style="thick">
        <color theme="1"/>
      </top>
      <bottom style="thick">
        <color theme="1"/>
      </bottom>
      <diagonal/>
    </border>
    <border>
      <left/>
      <right/>
      <top style="thick">
        <color theme="1"/>
      </top>
      <bottom style="thick">
        <color theme="1"/>
      </bottom>
      <diagonal/>
    </border>
    <border>
      <left/>
      <right style="thick">
        <color theme="1"/>
      </right>
      <top style="thick">
        <color theme="1"/>
      </top>
      <bottom style="thick">
        <color theme="1"/>
      </bottom>
      <diagonal/>
    </border>
    <border>
      <left style="thick">
        <color theme="1"/>
      </left>
      <right style="medium">
        <color theme="1"/>
      </right>
      <top style="thick">
        <color theme="1"/>
      </top>
      <bottom style="medium">
        <color theme="1"/>
      </bottom>
      <diagonal/>
    </border>
    <border>
      <left style="medium">
        <color theme="1"/>
      </left>
      <right style="medium">
        <color theme="1"/>
      </right>
      <top style="thick">
        <color theme="1"/>
      </top>
      <bottom style="medium">
        <color theme="1"/>
      </bottom>
      <diagonal/>
    </border>
    <border>
      <left style="medium">
        <color theme="1"/>
      </left>
      <right style="thick">
        <color theme="1"/>
      </right>
      <top style="thick">
        <color theme="1"/>
      </top>
      <bottom style="medium">
        <color theme="1"/>
      </bottom>
      <diagonal/>
    </border>
    <border>
      <left style="thick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thick">
        <color theme="1"/>
      </left>
      <right style="medium">
        <color theme="1"/>
      </right>
      <top/>
      <bottom style="medium">
        <color theme="1"/>
      </bottom>
      <diagonal/>
    </border>
    <border>
      <left style="medium">
        <color theme="1"/>
      </left>
      <right style="medium">
        <color theme="1"/>
      </right>
      <top/>
      <bottom style="medium">
        <color theme="1"/>
      </bottom>
      <diagonal/>
    </border>
    <border>
      <left style="medium">
        <color theme="1"/>
      </left>
      <right style="thick">
        <color theme="1"/>
      </right>
      <top/>
      <bottom style="medium">
        <color theme="1"/>
      </bottom>
      <diagonal/>
    </border>
    <border>
      <left style="thick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/>
      <top style="thick">
        <color auto="1"/>
      </top>
      <bottom style="medium">
        <color auto="1"/>
      </bottom>
      <diagonal/>
    </border>
    <border>
      <left/>
      <right/>
      <top style="thick">
        <color auto="1"/>
      </top>
      <bottom style="medium">
        <color auto="1"/>
      </bottom>
      <diagonal/>
    </border>
    <border>
      <left/>
      <right style="thick">
        <color auto="1"/>
      </right>
      <top style="thick">
        <color auto="1"/>
      </top>
      <bottom style="medium">
        <color auto="1"/>
      </bottom>
      <diagonal/>
    </border>
    <border>
      <left style="medium">
        <color theme="1"/>
      </left>
      <right style="thick">
        <color theme="1"/>
      </right>
      <top style="medium">
        <color theme="1"/>
      </top>
      <bottom style="medium">
        <color indexed="64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indexed="64"/>
      </bottom>
      <diagonal/>
    </border>
    <border>
      <left style="medium">
        <color theme="1"/>
      </left>
      <right/>
      <top style="medium">
        <color theme="1"/>
      </top>
      <bottom style="medium">
        <color indexed="64"/>
      </bottom>
      <diagonal/>
    </border>
    <border>
      <left style="thick">
        <color theme="1"/>
      </left>
      <right style="medium">
        <color theme="1"/>
      </right>
      <top style="medium">
        <color theme="1"/>
      </top>
      <bottom style="medium">
        <color indexed="64"/>
      </bottom>
      <diagonal/>
    </border>
    <border>
      <left style="thick">
        <color theme="1"/>
      </left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 style="thick">
        <color theme="1"/>
      </right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theme="2" tint="-0.499984740745262"/>
      </top>
      <bottom style="medium">
        <color theme="1"/>
      </bottom>
      <diagonal/>
    </border>
    <border>
      <left style="medium">
        <color auto="1"/>
      </left>
      <right style="medium">
        <color auto="1"/>
      </right>
      <top style="medium">
        <color theme="1"/>
      </top>
      <bottom style="thin">
        <color theme="2" tint="-0.499984740745262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theme="2" tint="-0.499984740745262"/>
      </bottom>
      <diagonal/>
    </border>
    <border>
      <left style="medium">
        <color auto="1"/>
      </left>
      <right style="medium">
        <color auto="1"/>
      </right>
      <top style="thin">
        <color theme="2" tint="-0.499984740745262"/>
      </top>
      <bottom style="medium">
        <color auto="1"/>
      </bottom>
      <diagonal/>
    </border>
    <border>
      <left style="thick">
        <color theme="1"/>
      </left>
      <right style="medium">
        <color theme="1"/>
      </right>
      <top style="medium">
        <color indexed="64"/>
      </top>
      <bottom style="thin">
        <color theme="2"/>
      </bottom>
      <diagonal/>
    </border>
    <border>
      <left style="medium">
        <color theme="1"/>
      </left>
      <right style="medium">
        <color theme="1"/>
      </right>
      <top style="medium">
        <color indexed="64"/>
      </top>
      <bottom style="thin">
        <color theme="2"/>
      </bottom>
      <diagonal/>
    </border>
    <border>
      <left/>
      <right style="medium">
        <color theme="1"/>
      </right>
      <top style="medium">
        <color indexed="64"/>
      </top>
      <bottom style="thin">
        <color theme="2"/>
      </bottom>
      <diagonal/>
    </border>
    <border>
      <left/>
      <right/>
      <top style="medium">
        <color indexed="64"/>
      </top>
      <bottom style="thin">
        <color theme="2"/>
      </bottom>
      <diagonal/>
    </border>
    <border>
      <left style="medium">
        <color theme="1"/>
      </left>
      <right style="thick">
        <color theme="1"/>
      </right>
      <top style="medium">
        <color indexed="64"/>
      </top>
      <bottom style="thin">
        <color theme="2"/>
      </bottom>
      <diagonal/>
    </border>
    <border>
      <left style="thick">
        <color theme="1"/>
      </left>
      <right style="medium">
        <color theme="1"/>
      </right>
      <top style="thin">
        <color theme="2"/>
      </top>
      <bottom style="thin">
        <color theme="2"/>
      </bottom>
      <diagonal/>
    </border>
    <border>
      <left style="medium">
        <color theme="1"/>
      </left>
      <right style="medium">
        <color theme="1"/>
      </right>
      <top style="thin">
        <color theme="2"/>
      </top>
      <bottom style="thin">
        <color theme="2"/>
      </bottom>
      <diagonal/>
    </border>
    <border>
      <left/>
      <right style="medium">
        <color theme="1"/>
      </right>
      <top style="thin">
        <color theme="2"/>
      </top>
      <bottom style="thin">
        <color theme="2"/>
      </bottom>
      <diagonal/>
    </border>
    <border>
      <left/>
      <right/>
      <top style="thin">
        <color theme="2"/>
      </top>
      <bottom style="thin">
        <color theme="2"/>
      </bottom>
      <diagonal/>
    </border>
    <border>
      <left style="medium">
        <color theme="1"/>
      </left>
      <right style="thick">
        <color theme="1"/>
      </right>
      <top style="thin">
        <color theme="2"/>
      </top>
      <bottom style="thin">
        <color theme="2"/>
      </bottom>
      <diagonal/>
    </border>
    <border>
      <left style="thick">
        <color theme="1"/>
      </left>
      <right style="medium">
        <color theme="1"/>
      </right>
      <top style="thin">
        <color theme="2"/>
      </top>
      <bottom style="medium">
        <color theme="1"/>
      </bottom>
      <diagonal/>
    </border>
    <border>
      <left style="medium">
        <color theme="1"/>
      </left>
      <right style="medium">
        <color theme="1"/>
      </right>
      <top style="thin">
        <color theme="2"/>
      </top>
      <bottom style="medium">
        <color theme="1"/>
      </bottom>
      <diagonal/>
    </border>
    <border>
      <left/>
      <right style="medium">
        <color theme="1"/>
      </right>
      <top style="thin">
        <color theme="2"/>
      </top>
      <bottom style="medium">
        <color theme="1"/>
      </bottom>
      <diagonal/>
    </border>
    <border>
      <left style="medium">
        <color theme="1"/>
      </left>
      <right style="thick">
        <color theme="1"/>
      </right>
      <top style="thin">
        <color theme="2"/>
      </top>
      <bottom style="medium">
        <color theme="1"/>
      </bottom>
      <diagonal/>
    </border>
    <border>
      <left style="thick">
        <color theme="1"/>
      </left>
      <right style="medium">
        <color theme="1"/>
      </right>
      <top style="medium">
        <color theme="1"/>
      </top>
      <bottom style="thin">
        <color theme="2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thin">
        <color theme="2"/>
      </bottom>
      <diagonal/>
    </border>
    <border>
      <left/>
      <right style="medium">
        <color theme="1"/>
      </right>
      <top style="medium">
        <color theme="1"/>
      </top>
      <bottom style="thin">
        <color theme="2"/>
      </bottom>
      <diagonal/>
    </border>
    <border>
      <left style="medium">
        <color theme="1"/>
      </left>
      <right style="thick">
        <color theme="1"/>
      </right>
      <top style="medium">
        <color theme="1"/>
      </top>
      <bottom style="thin">
        <color theme="2"/>
      </bottom>
      <diagonal/>
    </border>
    <border>
      <left/>
      <right/>
      <top style="thin">
        <color theme="2"/>
      </top>
      <bottom style="medium">
        <color theme="1"/>
      </bottom>
      <diagonal/>
    </border>
    <border>
      <left/>
      <right/>
      <top style="medium">
        <color theme="1"/>
      </top>
      <bottom style="thin">
        <color theme="2"/>
      </bottom>
      <diagonal/>
    </border>
    <border>
      <left style="medium">
        <color theme="1"/>
      </left>
      <right/>
      <top style="medium">
        <color indexed="64"/>
      </top>
      <bottom style="thin">
        <color theme="2"/>
      </bottom>
      <diagonal/>
    </border>
    <border>
      <left style="medium">
        <color theme="1"/>
      </left>
      <right/>
      <top style="thin">
        <color theme="2"/>
      </top>
      <bottom style="thin">
        <color theme="2"/>
      </bottom>
      <diagonal/>
    </border>
    <border>
      <left style="thick">
        <color theme="1"/>
      </left>
      <right style="medium">
        <color theme="1"/>
      </right>
      <top style="thin">
        <color theme="2"/>
      </top>
      <bottom style="thick">
        <color theme="1"/>
      </bottom>
      <diagonal/>
    </border>
    <border>
      <left style="medium">
        <color theme="1"/>
      </left>
      <right style="medium">
        <color theme="1"/>
      </right>
      <top style="thin">
        <color theme="2"/>
      </top>
      <bottom style="thick">
        <color theme="1"/>
      </bottom>
      <diagonal/>
    </border>
    <border>
      <left/>
      <right style="medium">
        <color theme="1"/>
      </right>
      <top style="thin">
        <color theme="2"/>
      </top>
      <bottom style="thick">
        <color theme="1"/>
      </bottom>
      <diagonal/>
    </border>
    <border>
      <left style="medium">
        <color theme="1"/>
      </left>
      <right/>
      <top style="thin">
        <color theme="2"/>
      </top>
      <bottom style="thick">
        <color theme="1"/>
      </bottom>
      <diagonal/>
    </border>
    <border>
      <left style="medium">
        <color theme="1"/>
      </left>
      <right style="thick">
        <color theme="1"/>
      </right>
      <top style="thin">
        <color theme="2"/>
      </top>
      <bottom style="thick">
        <color theme="1"/>
      </bottom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ck">
        <color auto="1"/>
      </right>
      <top style="medium">
        <color auto="1"/>
      </top>
      <bottom/>
      <diagonal/>
    </border>
    <border>
      <left style="thick">
        <color auto="1"/>
      </left>
      <right style="medium">
        <color auto="1"/>
      </right>
      <top style="thin">
        <color theme="2" tint="-0.499984740745262"/>
      </top>
      <bottom style="medium">
        <color theme="1"/>
      </bottom>
      <diagonal/>
    </border>
    <border>
      <left style="medium">
        <color auto="1"/>
      </left>
      <right style="thick">
        <color auto="1"/>
      </right>
      <top style="thin">
        <color theme="2" tint="-0.499984740745262"/>
      </top>
      <bottom style="medium">
        <color theme="1"/>
      </bottom>
      <diagonal/>
    </border>
    <border>
      <left style="thick">
        <color auto="1"/>
      </left>
      <right style="medium">
        <color auto="1"/>
      </right>
      <top style="medium">
        <color theme="1"/>
      </top>
      <bottom style="thin">
        <color theme="2" tint="-0.499984740745262"/>
      </bottom>
      <diagonal/>
    </border>
    <border>
      <left style="medium">
        <color auto="1"/>
      </left>
      <right style="thick">
        <color auto="1"/>
      </right>
      <top style="medium">
        <color theme="1"/>
      </top>
      <bottom style="thin">
        <color theme="2" tint="-0.499984740745262"/>
      </bottom>
      <diagonal/>
    </border>
    <border>
      <left style="thick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thin">
        <color theme="2" tint="-0.499984740745262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thin">
        <color theme="2" tint="-0.499984740745262"/>
      </bottom>
      <diagonal/>
    </border>
    <border>
      <left style="thick">
        <color auto="1"/>
      </left>
      <right style="medium">
        <color auto="1"/>
      </right>
      <top style="thin">
        <color theme="2" tint="-0.499984740745262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thin">
        <color theme="2" tint="-0.499984740745262"/>
      </top>
      <bottom style="medium">
        <color auto="1"/>
      </bottom>
      <diagonal/>
    </border>
    <border>
      <left style="thick">
        <color auto="1"/>
      </left>
      <right/>
      <top style="medium">
        <color theme="1"/>
      </top>
      <bottom style="medium">
        <color auto="1"/>
      </bottom>
      <diagonal/>
    </border>
    <border>
      <left/>
      <right/>
      <top style="medium">
        <color theme="1"/>
      </top>
      <bottom style="medium">
        <color auto="1"/>
      </bottom>
      <diagonal/>
    </border>
    <border>
      <left/>
      <right style="thick">
        <color auto="1"/>
      </right>
      <top style="medium">
        <color theme="1"/>
      </top>
      <bottom style="medium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theme="1"/>
      </bottom>
      <diagonal/>
    </border>
    <border>
      <left style="medium">
        <color auto="1"/>
      </left>
      <right/>
      <top style="medium">
        <color auto="1"/>
      </top>
      <bottom style="thin">
        <color theme="1"/>
      </bottom>
      <diagonal/>
    </border>
    <border>
      <left/>
      <right/>
      <top style="medium">
        <color auto="1"/>
      </top>
      <bottom style="thin">
        <color theme="1"/>
      </bottom>
      <diagonal/>
    </border>
    <border>
      <left/>
      <right style="thick">
        <color auto="1"/>
      </right>
      <top style="medium">
        <color auto="1"/>
      </top>
      <bottom style="thin">
        <color theme="1"/>
      </bottom>
      <diagonal/>
    </border>
    <border>
      <left style="medium">
        <color auto="1"/>
      </left>
      <right/>
      <top style="thin">
        <color theme="1"/>
      </top>
      <bottom style="medium">
        <color auto="1"/>
      </bottom>
      <diagonal/>
    </border>
    <border>
      <left/>
      <right/>
      <top style="thin">
        <color theme="1"/>
      </top>
      <bottom style="medium">
        <color auto="1"/>
      </bottom>
      <diagonal/>
    </border>
    <border>
      <left/>
      <right style="thick">
        <color auto="1"/>
      </right>
      <top style="thin">
        <color theme="1"/>
      </top>
      <bottom style="medium">
        <color auto="1"/>
      </bottom>
      <diagonal/>
    </border>
    <border>
      <left style="thick">
        <color theme="1"/>
      </left>
      <right/>
      <top style="medium">
        <color auto="1"/>
      </top>
      <bottom style="medium">
        <color theme="1"/>
      </bottom>
      <diagonal/>
    </border>
    <border>
      <left/>
      <right/>
      <top style="medium">
        <color auto="1"/>
      </top>
      <bottom style="medium">
        <color theme="1"/>
      </bottom>
      <diagonal/>
    </border>
    <border>
      <left/>
      <right style="thick">
        <color theme="1"/>
      </right>
      <top style="medium">
        <color auto="1"/>
      </top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 style="thick">
        <color auto="1"/>
      </left>
      <right style="medium">
        <color auto="1"/>
      </right>
      <top style="medium">
        <color theme="1"/>
      </top>
      <bottom style="thin">
        <color theme="2"/>
      </bottom>
      <diagonal/>
    </border>
    <border>
      <left style="medium">
        <color auto="1"/>
      </left>
      <right style="medium">
        <color auto="1"/>
      </right>
      <top style="medium">
        <color theme="1"/>
      </top>
      <bottom style="thin">
        <color theme="2"/>
      </bottom>
      <diagonal/>
    </border>
    <border>
      <left style="medium">
        <color auto="1"/>
      </left>
      <right style="thick">
        <color auto="1"/>
      </right>
      <top style="medium">
        <color theme="1"/>
      </top>
      <bottom style="thin">
        <color theme="2"/>
      </bottom>
      <diagonal/>
    </border>
    <border>
      <left style="thick">
        <color auto="1"/>
      </left>
      <right style="medium">
        <color auto="1"/>
      </right>
      <top style="thin">
        <color theme="2"/>
      </top>
      <bottom style="thin">
        <color theme="2"/>
      </bottom>
      <diagonal/>
    </border>
    <border>
      <left style="medium">
        <color auto="1"/>
      </left>
      <right style="medium">
        <color auto="1"/>
      </right>
      <top style="thin">
        <color theme="2"/>
      </top>
      <bottom style="thin">
        <color theme="2"/>
      </bottom>
      <diagonal/>
    </border>
    <border>
      <left style="medium">
        <color auto="1"/>
      </left>
      <right style="thick">
        <color auto="1"/>
      </right>
      <top style="thin">
        <color theme="2"/>
      </top>
      <bottom style="thin">
        <color theme="2"/>
      </bottom>
      <diagonal/>
    </border>
    <border>
      <left style="thick">
        <color auto="1"/>
      </left>
      <right style="medium">
        <color auto="1"/>
      </right>
      <top style="thin">
        <color theme="2"/>
      </top>
      <bottom/>
      <diagonal/>
    </border>
    <border>
      <left style="medium">
        <color auto="1"/>
      </left>
      <right style="medium">
        <color auto="1"/>
      </right>
      <top style="thin">
        <color theme="2"/>
      </top>
      <bottom/>
      <diagonal/>
    </border>
    <border>
      <left style="medium">
        <color auto="1"/>
      </left>
      <right style="thick">
        <color auto="1"/>
      </right>
      <top style="thin">
        <color theme="2"/>
      </top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thick">
        <color auto="1"/>
      </left>
      <right/>
      <top/>
      <bottom style="hair">
        <color theme="2" tint="-0.499984740745262"/>
      </bottom>
      <diagonal/>
    </border>
    <border>
      <left/>
      <right/>
      <top/>
      <bottom style="hair">
        <color theme="2" tint="-0.499984740745262"/>
      </bottom>
      <diagonal/>
    </border>
    <border>
      <left/>
      <right style="medium">
        <color auto="1"/>
      </right>
      <top/>
      <bottom style="hair">
        <color theme="2" tint="-0.499984740745262"/>
      </bottom>
      <diagonal/>
    </border>
    <border>
      <left style="medium">
        <color auto="1"/>
      </left>
      <right/>
      <top/>
      <bottom style="hair">
        <color theme="2" tint="-0.499984740745262"/>
      </bottom>
      <diagonal/>
    </border>
    <border>
      <left/>
      <right style="thick">
        <color auto="1"/>
      </right>
      <top style="medium">
        <color auto="1"/>
      </top>
      <bottom/>
      <diagonal/>
    </border>
    <border>
      <left style="thick">
        <color auto="1"/>
      </left>
      <right/>
      <top style="hair">
        <color theme="2" tint="-0.499984740745262"/>
      </top>
      <bottom style="medium">
        <color auto="1"/>
      </bottom>
      <diagonal/>
    </border>
    <border>
      <left/>
      <right/>
      <top style="hair">
        <color theme="2" tint="-0.499984740745262"/>
      </top>
      <bottom style="medium">
        <color auto="1"/>
      </bottom>
      <diagonal/>
    </border>
    <border>
      <left/>
      <right style="medium">
        <color auto="1"/>
      </right>
      <top style="hair">
        <color theme="2" tint="-0.499984740745262"/>
      </top>
      <bottom style="medium">
        <color auto="1"/>
      </bottom>
      <diagonal/>
    </border>
    <border>
      <left style="medium">
        <color auto="1"/>
      </left>
      <right/>
      <top style="hair">
        <color theme="2" tint="-0.499984740745262"/>
      </top>
      <bottom style="medium">
        <color auto="1"/>
      </bottom>
      <diagonal/>
    </border>
    <border>
      <left/>
      <right style="thick">
        <color auto="1"/>
      </right>
      <top style="hair">
        <color theme="2" tint="-0.499984740745262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ck">
        <color auto="1"/>
      </left>
      <right style="medium">
        <color auto="1"/>
      </right>
      <top/>
      <bottom style="hair">
        <color theme="2" tint="-0.499984740745262"/>
      </bottom>
      <diagonal/>
    </border>
    <border>
      <left style="medium">
        <color auto="1"/>
      </left>
      <right style="medium">
        <color auto="1"/>
      </right>
      <top/>
      <bottom style="hair">
        <color theme="2" tint="-0.499984740745262"/>
      </bottom>
      <diagonal/>
    </border>
    <border>
      <left style="thick">
        <color auto="1"/>
      </left>
      <right/>
      <top style="hair">
        <color theme="2" tint="-0.499984740745262"/>
      </top>
      <bottom/>
      <diagonal/>
    </border>
    <border>
      <left/>
      <right/>
      <top style="hair">
        <color theme="2" tint="-0.499984740745262"/>
      </top>
      <bottom/>
      <diagonal/>
    </border>
    <border>
      <left/>
      <right style="medium">
        <color auto="1"/>
      </right>
      <top style="hair">
        <color theme="2" tint="-0.499984740745262"/>
      </top>
      <bottom/>
      <diagonal/>
    </border>
    <border>
      <left style="medium">
        <color auto="1"/>
      </left>
      <right/>
      <top style="hair">
        <color theme="2" tint="-0.499984740745262"/>
      </top>
      <bottom/>
      <diagonal/>
    </border>
    <border>
      <left/>
      <right style="thick">
        <color auto="1"/>
      </right>
      <top style="hair">
        <color theme="2" tint="-0.499984740745262"/>
      </top>
      <bottom/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278">
    <xf numFmtId="0" fontId="0" fillId="0" borderId="0" xfId="0"/>
    <xf numFmtId="0" fontId="0" fillId="0" borderId="2" xfId="0" applyBorder="1"/>
    <xf numFmtId="0" fontId="2" fillId="0" borderId="1" xfId="0" applyFont="1" applyBorder="1"/>
    <xf numFmtId="0" fontId="3" fillId="0" borderId="0" xfId="0" applyFont="1"/>
    <xf numFmtId="0" fontId="0" fillId="0" borderId="8" xfId="0" applyBorder="1"/>
    <xf numFmtId="0" fontId="0" fillId="0" borderId="9" xfId="0" applyBorder="1"/>
    <xf numFmtId="0" fontId="2" fillId="0" borderId="8" xfId="0" applyFont="1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6" xfId="0" applyBorder="1" applyAlignment="1">
      <alignment horizontal="left"/>
    </xf>
    <xf numFmtId="0" fontId="2" fillId="0" borderId="18" xfId="0" applyFont="1" applyBorder="1" applyAlignment="1">
      <alignment horizontal="left"/>
    </xf>
    <xf numFmtId="0" fontId="0" fillId="0" borderId="19" xfId="0" applyBorder="1" applyAlignment="1">
      <alignment horizontal="left"/>
    </xf>
    <xf numFmtId="0" fontId="2" fillId="0" borderId="18" xfId="0" applyFont="1" applyBorder="1"/>
    <xf numFmtId="0" fontId="0" fillId="0" borderId="19" xfId="0" applyBorder="1"/>
    <xf numFmtId="0" fontId="0" fillId="0" borderId="23" xfId="0" applyBorder="1"/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164" fontId="0" fillId="0" borderId="19" xfId="0" applyNumberFormat="1" applyBorder="1" applyAlignment="1">
      <alignment horizontal="left"/>
    </xf>
    <xf numFmtId="0" fontId="0" fillId="0" borderId="0" xfId="0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4" fillId="0" borderId="43" xfId="0" applyFont="1" applyBorder="1" applyAlignment="1">
      <alignment horizontal="center"/>
    </xf>
    <xf numFmtId="0" fontId="4" fillId="0" borderId="41" xfId="0" applyFont="1" applyBorder="1" applyAlignment="1">
      <alignment horizontal="center"/>
    </xf>
    <xf numFmtId="0" fontId="4" fillId="0" borderId="41" xfId="0" applyFont="1" applyBorder="1"/>
    <xf numFmtId="0" fontId="4" fillId="0" borderId="42" xfId="0" applyFont="1" applyBorder="1"/>
    <xf numFmtId="0" fontId="5" fillId="0" borderId="41" xfId="0" applyFont="1" applyBorder="1" applyAlignment="1">
      <alignment horizontal="center"/>
    </xf>
    <xf numFmtId="164" fontId="4" fillId="0" borderId="41" xfId="0" applyNumberFormat="1" applyFont="1" applyBorder="1" applyAlignment="1">
      <alignment horizontal="center"/>
    </xf>
    <xf numFmtId="0" fontId="5" fillId="0" borderId="0" xfId="0" applyFont="1"/>
    <xf numFmtId="0" fontId="4" fillId="0" borderId="26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0" fontId="4" fillId="0" borderId="27" xfId="0" applyFont="1" applyBorder="1"/>
    <xf numFmtId="164" fontId="4" fillId="0" borderId="27" xfId="0" applyNumberFormat="1" applyFont="1" applyBorder="1" applyAlignment="1">
      <alignment horizontal="center"/>
    </xf>
    <xf numFmtId="0" fontId="5" fillId="0" borderId="31" xfId="0" applyFont="1" applyBorder="1" applyAlignment="1">
      <alignment horizontal="center"/>
    </xf>
    <xf numFmtId="0" fontId="5" fillId="0" borderId="32" xfId="0" applyFont="1" applyBorder="1" applyAlignment="1">
      <alignment horizontal="center"/>
    </xf>
    <xf numFmtId="0" fontId="5" fillId="0" borderId="33" xfId="0" applyFont="1" applyBorder="1" applyAlignment="1">
      <alignment horizontal="center"/>
    </xf>
    <xf numFmtId="5" fontId="5" fillId="0" borderId="41" xfId="0" applyNumberFormat="1" applyFont="1" applyBorder="1" applyAlignment="1">
      <alignment horizontal="center"/>
    </xf>
    <xf numFmtId="5" fontId="4" fillId="0" borderId="27" xfId="0" applyNumberFormat="1" applyFont="1" applyBorder="1" applyAlignment="1">
      <alignment horizontal="center"/>
    </xf>
    <xf numFmtId="0" fontId="0" fillId="0" borderId="0" xfId="0" applyAlignment="1">
      <alignment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quotePrefix="1" applyFont="1" applyAlignment="1">
      <alignment horizontal="center"/>
    </xf>
    <xf numFmtId="0" fontId="0" fillId="0" borderId="0" xfId="0" quotePrefix="1" applyAlignment="1">
      <alignment horizontal="center"/>
    </xf>
    <xf numFmtId="0" fontId="7" fillId="0" borderId="0" xfId="0" applyFont="1"/>
    <xf numFmtId="0" fontId="2" fillId="0" borderId="0" xfId="0" applyFont="1"/>
    <xf numFmtId="0" fontId="0" fillId="0" borderId="50" xfId="0" applyBorder="1" applyAlignment="1">
      <alignment horizontal="left" vertical="center"/>
    </xf>
    <xf numFmtId="0" fontId="8" fillId="0" borderId="48" xfId="0" applyFont="1" applyBorder="1" applyAlignment="1">
      <alignment horizontal="left" vertical="center"/>
    </xf>
    <xf numFmtId="0" fontId="8" fillId="0" borderId="51" xfId="0" applyFont="1" applyBorder="1" applyAlignment="1">
      <alignment horizontal="left" vertical="center"/>
    </xf>
    <xf numFmtId="0" fontId="0" fillId="0" borderId="54" xfId="0" applyBorder="1" applyAlignment="1">
      <alignment horizontal="center"/>
    </xf>
    <xf numFmtId="0" fontId="0" fillId="0" borderId="55" xfId="0" applyBorder="1" applyAlignment="1">
      <alignment horizontal="center"/>
    </xf>
    <xf numFmtId="0" fontId="0" fillId="0" borderId="56" xfId="0" applyBorder="1" applyAlignment="1">
      <alignment horizontal="left" indent="2"/>
    </xf>
    <xf numFmtId="0" fontId="0" fillId="0" borderId="56" xfId="0" applyBorder="1" applyAlignment="1">
      <alignment horizontal="left"/>
    </xf>
    <xf numFmtId="164" fontId="0" fillId="0" borderId="55" xfId="0" applyNumberFormat="1" applyBorder="1" applyAlignment="1">
      <alignment horizontal="center"/>
    </xf>
    <xf numFmtId="0" fontId="0" fillId="0" borderId="55" xfId="0" applyBorder="1"/>
    <xf numFmtId="0" fontId="0" fillId="0" borderId="59" xfId="0" applyBorder="1" applyAlignment="1">
      <alignment horizontal="center"/>
    </xf>
    <xf numFmtId="0" fontId="0" fillId="0" borderId="60" xfId="0" applyBorder="1" applyAlignment="1">
      <alignment horizontal="center"/>
    </xf>
    <xf numFmtId="0" fontId="0" fillId="0" borderId="61" xfId="0" applyBorder="1" applyAlignment="1">
      <alignment horizontal="left" indent="2"/>
    </xf>
    <xf numFmtId="0" fontId="0" fillId="0" borderId="61" xfId="0" applyBorder="1" applyAlignment="1">
      <alignment horizontal="left"/>
    </xf>
    <xf numFmtId="164" fontId="0" fillId="0" borderId="60" xfId="0" applyNumberFormat="1" applyBorder="1" applyAlignment="1">
      <alignment horizontal="center"/>
    </xf>
    <xf numFmtId="0" fontId="0" fillId="0" borderId="60" xfId="0" applyBorder="1"/>
    <xf numFmtId="5" fontId="0" fillId="0" borderId="60" xfId="0" applyNumberFormat="1" applyBorder="1" applyAlignment="1">
      <alignment horizontal="center"/>
    </xf>
    <xf numFmtId="0" fontId="0" fillId="0" borderId="64" xfId="0" applyBorder="1" applyAlignment="1">
      <alignment horizontal="center"/>
    </xf>
    <xf numFmtId="0" fontId="0" fillId="0" borderId="65" xfId="0" applyBorder="1" applyAlignment="1">
      <alignment horizontal="center"/>
    </xf>
    <xf numFmtId="0" fontId="0" fillId="0" borderId="66" xfId="0" applyBorder="1" applyAlignment="1">
      <alignment horizontal="left" indent="2"/>
    </xf>
    <xf numFmtId="5" fontId="0" fillId="0" borderId="65" xfId="0" applyNumberFormat="1" applyBorder="1" applyAlignment="1">
      <alignment horizontal="center"/>
    </xf>
    <xf numFmtId="164" fontId="0" fillId="0" borderId="65" xfId="0" applyNumberFormat="1" applyBorder="1" applyAlignment="1">
      <alignment horizontal="center"/>
    </xf>
    <xf numFmtId="0" fontId="0" fillId="0" borderId="65" xfId="0" applyBorder="1"/>
    <xf numFmtId="0" fontId="0" fillId="0" borderId="68" xfId="0" applyBorder="1" applyAlignment="1">
      <alignment horizontal="center"/>
    </xf>
    <xf numFmtId="0" fontId="0" fillId="0" borderId="69" xfId="0" applyBorder="1" applyAlignment="1">
      <alignment horizontal="center"/>
    </xf>
    <xf numFmtId="0" fontId="0" fillId="0" borderId="70" xfId="0" applyBorder="1" applyAlignment="1">
      <alignment horizontal="left" indent="2"/>
    </xf>
    <xf numFmtId="0" fontId="0" fillId="0" borderId="69" xfId="0" applyBorder="1"/>
    <xf numFmtId="5" fontId="0" fillId="0" borderId="69" xfId="0" applyNumberFormat="1" applyBorder="1" applyAlignment="1">
      <alignment horizontal="center"/>
    </xf>
    <xf numFmtId="164" fontId="0" fillId="0" borderId="69" xfId="0" applyNumberFormat="1" applyBorder="1" applyAlignment="1">
      <alignment horizontal="center"/>
    </xf>
    <xf numFmtId="5" fontId="0" fillId="0" borderId="55" xfId="0" applyNumberFormat="1" applyBorder="1" applyAlignment="1">
      <alignment horizontal="center"/>
    </xf>
    <xf numFmtId="3" fontId="0" fillId="0" borderId="55" xfId="0" applyNumberFormat="1" applyBorder="1" applyAlignment="1">
      <alignment horizontal="center"/>
    </xf>
    <xf numFmtId="0" fontId="0" fillId="0" borderId="75" xfId="0" applyBorder="1"/>
    <xf numFmtId="3" fontId="0" fillId="0" borderId="60" xfId="0" applyNumberFormat="1" applyBorder="1" applyAlignment="1">
      <alignment horizontal="center"/>
    </xf>
    <xf numFmtId="7" fontId="0" fillId="0" borderId="60" xfId="0" applyNumberFormat="1" applyBorder="1" applyAlignment="1">
      <alignment horizontal="center"/>
    </xf>
    <xf numFmtId="0" fontId="0" fillId="0" borderId="76" xfId="0" applyBorder="1" applyAlignment="1">
      <alignment horizontal="center"/>
    </xf>
    <xf numFmtId="0" fontId="0" fillId="0" borderId="77" xfId="0" applyBorder="1" applyAlignment="1">
      <alignment horizontal="center"/>
    </xf>
    <xf numFmtId="0" fontId="0" fillId="0" borderId="79" xfId="0" applyBorder="1"/>
    <xf numFmtId="5" fontId="0" fillId="0" borderId="77" xfId="0" applyNumberFormat="1" applyBorder="1" applyAlignment="1">
      <alignment horizontal="center"/>
    </xf>
    <xf numFmtId="164" fontId="0" fillId="0" borderId="77" xfId="0" applyNumberFormat="1" applyBorder="1" applyAlignment="1">
      <alignment horizontal="center"/>
    </xf>
    <xf numFmtId="0" fontId="0" fillId="0" borderId="78" xfId="0" applyBorder="1" applyAlignment="1">
      <alignment horizontal="left" indent="2"/>
    </xf>
    <xf numFmtId="164" fontId="4" fillId="0" borderId="40" xfId="0" applyNumberFormat="1" applyFont="1" applyBorder="1" applyAlignment="1">
      <alignment horizontal="center" vertical="center"/>
    </xf>
    <xf numFmtId="164" fontId="0" fillId="0" borderId="58" xfId="0" applyNumberFormat="1" applyBorder="1" applyAlignment="1">
      <alignment horizontal="center" vertical="center"/>
    </xf>
    <xf numFmtId="164" fontId="0" fillId="0" borderId="63" xfId="0" applyNumberFormat="1" applyBorder="1" applyAlignment="1">
      <alignment horizontal="center" vertical="center"/>
    </xf>
    <xf numFmtId="164" fontId="0" fillId="0" borderId="67" xfId="0" applyNumberFormat="1" applyBorder="1" applyAlignment="1">
      <alignment horizontal="center" vertical="center"/>
    </xf>
    <xf numFmtId="164" fontId="0" fillId="0" borderId="71" xfId="0" applyNumberFormat="1" applyBorder="1" applyAlignment="1">
      <alignment horizontal="center" vertical="center"/>
    </xf>
    <xf numFmtId="5" fontId="4" fillId="0" borderId="40" xfId="0" applyNumberFormat="1" applyFont="1" applyBorder="1" applyAlignment="1">
      <alignment horizontal="center" vertical="center"/>
    </xf>
    <xf numFmtId="5" fontId="0" fillId="0" borderId="58" xfId="0" applyNumberFormat="1" applyBorder="1" applyAlignment="1">
      <alignment horizontal="center" vertical="center"/>
    </xf>
    <xf numFmtId="5" fontId="0" fillId="0" borderId="63" xfId="0" applyNumberFormat="1" applyBorder="1" applyAlignment="1">
      <alignment horizontal="center" vertical="center"/>
    </xf>
    <xf numFmtId="5" fontId="0" fillId="0" borderId="80" xfId="0" applyNumberFormat="1" applyBorder="1" applyAlignment="1">
      <alignment horizontal="center" vertical="center"/>
    </xf>
    <xf numFmtId="0" fontId="1" fillId="3" borderId="28" xfId="0" applyFont="1" applyFill="1" applyBorder="1" applyAlignment="1">
      <alignment horizontal="center"/>
    </xf>
    <xf numFmtId="0" fontId="1" fillId="3" borderId="29" xfId="0" applyFont="1" applyFill="1" applyBorder="1" applyAlignment="1">
      <alignment horizontal="center"/>
    </xf>
    <xf numFmtId="0" fontId="1" fillId="3" borderId="29" xfId="0" applyFont="1" applyFill="1" applyBorder="1"/>
    <xf numFmtId="0" fontId="1" fillId="3" borderId="30" xfId="0" applyFont="1" applyFill="1" applyBorder="1" applyAlignment="1">
      <alignment horizontal="center"/>
    </xf>
    <xf numFmtId="0" fontId="1" fillId="4" borderId="28" xfId="0" applyFont="1" applyFill="1" applyBorder="1" applyAlignment="1">
      <alignment horizontal="center"/>
    </xf>
    <xf numFmtId="0" fontId="1" fillId="4" borderId="29" xfId="0" applyFont="1" applyFill="1" applyBorder="1" applyAlignment="1">
      <alignment horizontal="center"/>
    </xf>
    <xf numFmtId="0" fontId="1" fillId="4" borderId="29" xfId="0" applyFont="1" applyFill="1" applyBorder="1"/>
    <xf numFmtId="0" fontId="1" fillId="4" borderId="30" xfId="0" applyFont="1" applyFill="1" applyBorder="1" applyAlignment="1">
      <alignment horizontal="center"/>
    </xf>
    <xf numFmtId="0" fontId="8" fillId="0" borderId="84" xfId="0" applyFont="1" applyBorder="1" applyAlignment="1">
      <alignment horizontal="left" vertical="center"/>
    </xf>
    <xf numFmtId="0" fontId="8" fillId="0" borderId="88" xfId="0" applyFont="1" applyBorder="1" applyAlignment="1">
      <alignment horizontal="left" vertical="center"/>
    </xf>
    <xf numFmtId="0" fontId="0" fillId="0" borderId="90" xfId="0" applyBorder="1" applyAlignment="1">
      <alignment vertical="center"/>
    </xf>
    <xf numFmtId="0" fontId="2" fillId="0" borderId="75" xfId="0" applyFont="1" applyBorder="1"/>
    <xf numFmtId="0" fontId="2" fillId="0" borderId="74" xfId="0" applyFont="1" applyBorder="1"/>
    <xf numFmtId="0" fontId="1" fillId="0" borderId="0" xfId="0" applyFont="1"/>
    <xf numFmtId="0" fontId="9" fillId="0" borderId="0" xfId="0" applyFont="1"/>
    <xf numFmtId="3" fontId="0" fillId="0" borderId="77" xfId="0" applyNumberFormat="1" applyBorder="1" applyAlignment="1">
      <alignment horizontal="center"/>
    </xf>
    <xf numFmtId="0" fontId="0" fillId="0" borderId="69" xfId="0" applyBorder="1" applyAlignment="1">
      <alignment horizontal="center" vertical="center"/>
    </xf>
    <xf numFmtId="7" fontId="0" fillId="0" borderId="69" xfId="0" applyNumberFormat="1" applyBorder="1" applyAlignment="1">
      <alignment horizontal="center"/>
    </xf>
    <xf numFmtId="3" fontId="0" fillId="0" borderId="69" xfId="0" applyNumberFormat="1" applyBorder="1" applyAlignment="1">
      <alignment horizontal="center"/>
    </xf>
    <xf numFmtId="5" fontId="0" fillId="0" borderId="0" xfId="0" applyNumberFormat="1" applyAlignment="1">
      <alignment horizontal="center" vertical="center"/>
    </xf>
    <xf numFmtId="5" fontId="1" fillId="4" borderId="29" xfId="0" applyNumberFormat="1" applyFont="1" applyFill="1" applyBorder="1" applyAlignment="1">
      <alignment horizontal="center" vertical="center"/>
    </xf>
    <xf numFmtId="5" fontId="5" fillId="0" borderId="41" xfId="0" applyNumberFormat="1" applyFont="1" applyBorder="1" applyAlignment="1">
      <alignment horizontal="center" vertical="center"/>
    </xf>
    <xf numFmtId="5" fontId="0" fillId="0" borderId="57" xfId="0" applyNumberFormat="1" applyBorder="1" applyAlignment="1">
      <alignment horizontal="center" vertical="center"/>
    </xf>
    <xf numFmtId="5" fontId="0" fillId="0" borderId="62" xfId="0" applyNumberFormat="1" applyBorder="1" applyAlignment="1">
      <alignment horizontal="center" vertical="center"/>
    </xf>
    <xf numFmtId="5" fontId="0" fillId="0" borderId="69" xfId="0" applyNumberFormat="1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5" fontId="4" fillId="0" borderId="27" xfId="0" applyNumberFormat="1" applyFont="1" applyBorder="1" applyAlignment="1">
      <alignment horizontal="center" vertical="center"/>
    </xf>
    <xf numFmtId="5" fontId="0" fillId="0" borderId="65" xfId="0" applyNumberFormat="1" applyBorder="1" applyAlignment="1">
      <alignment horizontal="center" vertical="center"/>
    </xf>
    <xf numFmtId="5" fontId="5" fillId="0" borderId="47" xfId="0" applyNumberFormat="1" applyFont="1" applyBorder="1" applyAlignment="1">
      <alignment horizontal="center" vertical="center"/>
    </xf>
    <xf numFmtId="5" fontId="0" fillId="0" borderId="56" xfId="0" applyNumberFormat="1" applyBorder="1" applyAlignment="1">
      <alignment horizontal="center" vertical="center"/>
    </xf>
    <xf numFmtId="5" fontId="0" fillId="0" borderId="61" xfId="0" applyNumberFormat="1" applyBorder="1" applyAlignment="1">
      <alignment horizontal="center" vertical="center"/>
    </xf>
    <xf numFmtId="5" fontId="0" fillId="0" borderId="78" xfId="0" applyNumberFormat="1" applyBorder="1" applyAlignment="1">
      <alignment horizontal="center" vertical="center"/>
    </xf>
    <xf numFmtId="0" fontId="5" fillId="0" borderId="27" xfId="0" applyFont="1" applyBorder="1" applyAlignment="1">
      <alignment horizontal="center" vertical="center"/>
    </xf>
    <xf numFmtId="0" fontId="0" fillId="0" borderId="65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0" fillId="0" borderId="73" xfId="0" applyBorder="1" applyAlignment="1">
      <alignment horizontal="center" vertical="center"/>
    </xf>
    <xf numFmtId="0" fontId="0" fillId="0" borderId="72" xfId="0" applyBorder="1" applyAlignment="1">
      <alignment horizontal="center" vertical="center"/>
    </xf>
    <xf numFmtId="3" fontId="0" fillId="0" borderId="0" xfId="0" applyNumberFormat="1" applyAlignment="1">
      <alignment horizontal="center"/>
    </xf>
    <xf numFmtId="3" fontId="1" fillId="4" borderId="29" xfId="0" applyNumberFormat="1" applyFont="1" applyFill="1" applyBorder="1" applyAlignment="1">
      <alignment horizontal="center"/>
    </xf>
    <xf numFmtId="3" fontId="5" fillId="0" borderId="41" xfId="0" applyNumberFormat="1" applyFont="1" applyBorder="1" applyAlignment="1">
      <alignment horizontal="center"/>
    </xf>
    <xf numFmtId="3" fontId="4" fillId="0" borderId="27" xfId="0" applyNumberFormat="1" applyFont="1" applyBorder="1" applyAlignment="1">
      <alignment horizontal="center"/>
    </xf>
    <xf numFmtId="3" fontId="0" fillId="0" borderId="65" xfId="0" applyNumberFormat="1" applyBorder="1" applyAlignment="1">
      <alignment horizontal="center"/>
    </xf>
    <xf numFmtId="3" fontId="1" fillId="3" borderId="29" xfId="0" applyNumberFormat="1" applyFont="1" applyFill="1" applyBorder="1" applyAlignment="1">
      <alignment horizontal="center"/>
    </xf>
    <xf numFmtId="5" fontId="2" fillId="0" borderId="61" xfId="0" applyNumberFormat="1" applyFont="1" applyBorder="1" applyAlignment="1">
      <alignment horizontal="center" vertical="center"/>
    </xf>
    <xf numFmtId="3" fontId="0" fillId="0" borderId="49" xfId="1" quotePrefix="1" applyNumberFormat="1" applyFont="1" applyBorder="1" applyAlignment="1">
      <alignment horizontal="center" vertical="center"/>
    </xf>
    <xf numFmtId="0" fontId="0" fillId="0" borderId="49" xfId="0" quotePrefix="1" applyBorder="1" applyAlignment="1">
      <alignment horizontal="center" vertical="center"/>
    </xf>
    <xf numFmtId="0" fontId="0" fillId="0" borderId="86" xfId="0" quotePrefix="1" applyBorder="1" applyAlignment="1">
      <alignment horizontal="center" vertical="center"/>
    </xf>
    <xf numFmtId="0" fontId="8" fillId="0" borderId="102" xfId="0" applyFont="1" applyBorder="1" applyAlignment="1">
      <alignment horizontal="left" vertical="center"/>
    </xf>
    <xf numFmtId="0" fontId="8" fillId="0" borderId="103" xfId="0" applyFont="1" applyBorder="1" applyAlignment="1">
      <alignment horizontal="left" vertical="center"/>
    </xf>
    <xf numFmtId="5" fontId="0" fillId="0" borderId="0" xfId="0" applyNumberFormat="1" applyAlignment="1">
      <alignment horizontal="center"/>
    </xf>
    <xf numFmtId="0" fontId="1" fillId="0" borderId="28" xfId="0" applyFont="1" applyBorder="1" applyAlignment="1">
      <alignment horizontal="center"/>
    </xf>
    <xf numFmtId="0" fontId="5" fillId="0" borderId="112" xfId="0" applyFont="1" applyBorder="1" applyAlignment="1">
      <alignment horizontal="center" vertical="center"/>
    </xf>
    <xf numFmtId="0" fontId="5" fillId="0" borderId="115" xfId="0" applyFont="1" applyBorder="1" applyAlignment="1">
      <alignment horizontal="center" vertical="center"/>
    </xf>
    <xf numFmtId="0" fontId="5" fillId="0" borderId="118" xfId="0" applyFont="1" applyBorder="1" applyAlignment="1">
      <alignment horizontal="center" vertical="center"/>
    </xf>
    <xf numFmtId="0" fontId="13" fillId="0" borderId="121" xfId="0" applyFont="1" applyBorder="1" applyAlignment="1">
      <alignment horizontal="center" vertical="center"/>
    </xf>
    <xf numFmtId="0" fontId="13" fillId="0" borderId="121" xfId="0" applyFont="1" applyBorder="1" applyAlignment="1">
      <alignment horizontal="left" vertical="center"/>
    </xf>
    <xf numFmtId="5" fontId="13" fillId="0" borderId="121" xfId="0" applyNumberFormat="1" applyFont="1" applyBorder="1" applyAlignment="1">
      <alignment horizontal="center" vertical="center"/>
    </xf>
    <xf numFmtId="0" fontId="0" fillId="0" borderId="121" xfId="0" applyBorder="1" applyAlignment="1">
      <alignment horizontal="center"/>
    </xf>
    <xf numFmtId="0" fontId="0" fillId="0" borderId="121" xfId="0" applyBorder="1"/>
    <xf numFmtId="5" fontId="0" fillId="0" borderId="121" xfId="0" applyNumberFormat="1" applyBorder="1" applyAlignment="1">
      <alignment horizontal="center"/>
    </xf>
    <xf numFmtId="164" fontId="0" fillId="0" borderId="19" xfId="0" applyNumberFormat="1" applyBorder="1" applyAlignment="1">
      <alignment horizontal="left"/>
    </xf>
    <xf numFmtId="0" fontId="1" fillId="2" borderId="20" xfId="0" applyFont="1" applyFill="1" applyBorder="1" applyAlignment="1">
      <alignment horizontal="left"/>
    </xf>
    <xf numFmtId="0" fontId="1" fillId="2" borderId="21" xfId="0" applyFont="1" applyFill="1" applyBorder="1" applyAlignment="1">
      <alignment horizontal="left"/>
    </xf>
    <xf numFmtId="0" fontId="1" fillId="2" borderId="22" xfId="0" applyFont="1" applyFill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14" xfId="0" applyBorder="1" applyAlignment="1">
      <alignment horizontal="left"/>
    </xf>
    <xf numFmtId="0" fontId="1" fillId="2" borderId="4" xfId="0" applyFont="1" applyFill="1" applyBorder="1" applyAlignment="1">
      <alignment horizontal="left"/>
    </xf>
    <xf numFmtId="0" fontId="1" fillId="2" borderId="5" xfId="0" applyFont="1" applyFill="1" applyBorder="1" applyAlignment="1">
      <alignment horizontal="left"/>
    </xf>
    <xf numFmtId="0" fontId="1" fillId="2" borderId="6" xfId="0" applyFont="1" applyFill="1" applyBorder="1" applyAlignment="1">
      <alignment horizontal="left"/>
    </xf>
    <xf numFmtId="0" fontId="2" fillId="0" borderId="18" xfId="0" applyFont="1" applyBorder="1" applyAlignment="1">
      <alignment horizontal="left"/>
    </xf>
    <xf numFmtId="0" fontId="0" fillId="0" borderId="19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2" borderId="5" xfId="0" applyFill="1" applyBorder="1" applyAlignment="1">
      <alignment horizontal="left"/>
    </xf>
    <xf numFmtId="0" fontId="0" fillId="2" borderId="6" xfId="0" applyFill="1" applyBorder="1" applyAlignment="1">
      <alignment horizontal="left"/>
    </xf>
    <xf numFmtId="0" fontId="2" fillId="0" borderId="8" xfId="0" applyFont="1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85" xfId="0" applyBorder="1" applyAlignment="1">
      <alignment horizontal="left" vertical="center"/>
    </xf>
    <xf numFmtId="0" fontId="0" fillId="0" borderId="50" xfId="0" applyBorder="1" applyAlignment="1">
      <alignment horizontal="left" vertical="center"/>
    </xf>
    <xf numFmtId="0" fontId="8" fillId="0" borderId="87" xfId="0" applyFont="1" applyBorder="1" applyAlignment="1">
      <alignment horizontal="left" vertical="center"/>
    </xf>
    <xf numFmtId="0" fontId="8" fillId="0" borderId="51" xfId="0" applyFont="1" applyBorder="1" applyAlignment="1">
      <alignment horizontal="left" vertical="center"/>
    </xf>
    <xf numFmtId="0" fontId="0" fillId="0" borderId="89" xfId="0" applyBorder="1" applyAlignment="1">
      <alignment horizontal="left" vertical="center"/>
    </xf>
    <xf numFmtId="0" fontId="0" fillId="0" borderId="49" xfId="0" applyBorder="1" applyAlignment="1">
      <alignment horizontal="left" vertical="center"/>
    </xf>
    <xf numFmtId="0" fontId="11" fillId="0" borderId="37" xfId="0" applyFont="1" applyBorder="1" applyAlignment="1">
      <alignment horizontal="center" vertical="center"/>
    </xf>
    <xf numFmtId="0" fontId="11" fillId="0" borderId="38" xfId="0" applyFont="1" applyBorder="1" applyAlignment="1">
      <alignment horizontal="center" vertical="center"/>
    </xf>
    <xf numFmtId="0" fontId="11" fillId="0" borderId="39" xfId="0" applyFont="1" applyBorder="1" applyAlignment="1">
      <alignment horizontal="center" vertical="center"/>
    </xf>
    <xf numFmtId="0" fontId="8" fillId="0" borderId="83" xfId="0" applyFont="1" applyBorder="1" applyAlignment="1">
      <alignment horizontal="left" vertical="center"/>
    </xf>
    <xf numFmtId="0" fontId="8" fillId="0" borderId="48" xfId="0" applyFont="1" applyBorder="1" applyAlignment="1">
      <alignment horizontal="left" vertical="center"/>
    </xf>
    <xf numFmtId="0" fontId="8" fillId="0" borderId="100" xfId="0" applyFont="1" applyBorder="1" applyAlignment="1">
      <alignment horizontal="left" vertical="center"/>
    </xf>
    <xf numFmtId="0" fontId="8" fillId="0" borderId="101" xfId="0" applyFont="1" applyBorder="1" applyAlignment="1">
      <alignment horizontal="left" vertical="center"/>
    </xf>
    <xf numFmtId="0" fontId="1" fillId="5" borderId="104" xfId="0" applyFont="1" applyFill="1" applyBorder="1" applyAlignment="1">
      <alignment horizontal="center" vertical="center"/>
    </xf>
    <xf numFmtId="0" fontId="1" fillId="5" borderId="105" xfId="0" applyFont="1" applyFill="1" applyBorder="1" applyAlignment="1">
      <alignment horizontal="center" vertical="center"/>
    </xf>
    <xf numFmtId="0" fontId="1" fillId="5" borderId="106" xfId="0" applyFont="1" applyFill="1" applyBorder="1" applyAlignment="1">
      <alignment horizontal="center" vertical="center"/>
    </xf>
    <xf numFmtId="0" fontId="0" fillId="0" borderId="83" xfId="0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138" xfId="0" applyBorder="1" applyAlignment="1">
      <alignment horizontal="center"/>
    </xf>
    <xf numFmtId="0" fontId="0" fillId="0" borderId="139" xfId="0" applyBorder="1" applyAlignment="1">
      <alignment horizontal="center"/>
    </xf>
    <xf numFmtId="0" fontId="0" fillId="0" borderId="140" xfId="0" applyBorder="1" applyAlignment="1">
      <alignment horizontal="center"/>
    </xf>
    <xf numFmtId="0" fontId="0" fillId="0" borderId="141" xfId="0" applyBorder="1" applyAlignment="1">
      <alignment horizontal="center"/>
    </xf>
    <xf numFmtId="0" fontId="0" fillId="0" borderId="126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125" xfId="0" applyBorder="1" applyAlignment="1">
      <alignment horizontal="center"/>
    </xf>
    <xf numFmtId="0" fontId="0" fillId="0" borderId="123" xfId="0" applyBorder="1" applyAlignment="1">
      <alignment horizontal="center"/>
    </xf>
    <xf numFmtId="0" fontId="0" fillId="0" borderId="132" xfId="0" applyBorder="1" applyAlignment="1">
      <alignment horizontal="center"/>
    </xf>
    <xf numFmtId="0" fontId="8" fillId="0" borderId="142" xfId="0" applyFont="1" applyBorder="1" applyAlignment="1">
      <alignment horizontal="left" vertical="center"/>
    </xf>
    <xf numFmtId="0" fontId="8" fillId="0" borderId="143" xfId="0" applyFont="1" applyBorder="1" applyAlignment="1">
      <alignment horizontal="left" vertical="center"/>
    </xf>
    <xf numFmtId="0" fontId="8" fillId="0" borderId="144" xfId="0" applyFont="1" applyBorder="1" applyAlignment="1">
      <alignment horizontal="left" vertical="center"/>
    </xf>
    <xf numFmtId="0" fontId="8" fillId="0" borderId="145" xfId="0" applyFont="1" applyBorder="1" applyAlignment="1">
      <alignment horizontal="left" vertical="center"/>
    </xf>
    <xf numFmtId="0" fontId="8" fillId="0" borderId="146" xfId="0" applyFont="1" applyBorder="1" applyAlignment="1">
      <alignment horizontal="left" vertical="center"/>
    </xf>
    <xf numFmtId="0" fontId="4" fillId="6" borderId="37" xfId="0" applyFont="1" applyFill="1" applyBorder="1" applyAlignment="1">
      <alignment horizontal="center"/>
    </xf>
    <xf numFmtId="0" fontId="4" fillId="6" borderId="38" xfId="0" applyFont="1" applyFill="1" applyBorder="1" applyAlignment="1">
      <alignment horizontal="center"/>
    </xf>
    <xf numFmtId="0" fontId="4" fillId="6" borderId="39" xfId="0" applyFont="1" applyFill="1" applyBorder="1" applyAlignment="1">
      <alignment horizontal="center"/>
    </xf>
    <xf numFmtId="0" fontId="0" fillId="0" borderId="122" xfId="0" applyBorder="1" applyAlignment="1">
      <alignment horizontal="center"/>
    </xf>
    <xf numFmtId="0" fontId="0" fillId="0" borderId="124" xfId="0" applyBorder="1" applyAlignment="1">
      <alignment horizontal="center"/>
    </xf>
    <xf numFmtId="0" fontId="0" fillId="0" borderId="98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99" xfId="0" applyBorder="1" applyAlignment="1">
      <alignment horizontal="center"/>
    </xf>
    <xf numFmtId="0" fontId="0" fillId="0" borderId="128" xfId="0" applyBorder="1" applyAlignment="1">
      <alignment horizontal="center"/>
    </xf>
    <xf numFmtId="0" fontId="0" fillId="0" borderId="129" xfId="0" applyBorder="1" applyAlignment="1">
      <alignment horizontal="center"/>
    </xf>
    <xf numFmtId="0" fontId="0" fillId="0" borderId="130" xfId="0" applyBorder="1" applyAlignment="1">
      <alignment horizontal="center"/>
    </xf>
    <xf numFmtId="0" fontId="0" fillId="0" borderId="127" xfId="0" applyBorder="1" applyAlignment="1">
      <alignment horizontal="center"/>
    </xf>
    <xf numFmtId="0" fontId="0" fillId="0" borderId="131" xfId="0" applyBorder="1" applyAlignment="1">
      <alignment horizontal="center"/>
    </xf>
    <xf numFmtId="0" fontId="8" fillId="0" borderId="133" xfId="0" applyFont="1" applyBorder="1" applyAlignment="1">
      <alignment horizontal="left"/>
    </xf>
    <xf numFmtId="0" fontId="8" fillId="0" borderId="134" xfId="0" applyFont="1" applyBorder="1" applyAlignment="1">
      <alignment horizontal="left"/>
    </xf>
    <xf numFmtId="0" fontId="8" fillId="0" borderId="135" xfId="0" applyFont="1" applyBorder="1" applyAlignment="1">
      <alignment horizontal="left"/>
    </xf>
    <xf numFmtId="0" fontId="8" fillId="7" borderId="136" xfId="0" applyFont="1" applyFill="1" applyBorder="1" applyAlignment="1">
      <alignment horizontal="left"/>
    </xf>
    <xf numFmtId="0" fontId="8" fillId="7" borderId="134" xfId="0" applyFont="1" applyFill="1" applyBorder="1" applyAlignment="1">
      <alignment horizontal="left"/>
    </xf>
    <xf numFmtId="0" fontId="8" fillId="7" borderId="135" xfId="0" applyFont="1" applyFill="1" applyBorder="1" applyAlignment="1">
      <alignment horizontal="left"/>
    </xf>
    <xf numFmtId="0" fontId="8" fillId="7" borderId="137" xfId="0" applyFont="1" applyFill="1" applyBorder="1" applyAlignment="1">
      <alignment horizontal="left"/>
    </xf>
    <xf numFmtId="0" fontId="5" fillId="0" borderId="116" xfId="0" applyFont="1" applyBorder="1" applyAlignment="1">
      <alignment horizontal="left" vertical="center"/>
    </xf>
    <xf numFmtId="5" fontId="5" fillId="0" borderId="116" xfId="0" applyNumberFormat="1" applyFont="1" applyBorder="1" applyAlignment="1">
      <alignment horizontal="center" vertical="center"/>
    </xf>
    <xf numFmtId="0" fontId="5" fillId="0" borderId="116" xfId="0" applyFont="1" applyBorder="1" applyAlignment="1">
      <alignment horizontal="center" vertical="center"/>
    </xf>
    <xf numFmtId="0" fontId="5" fillId="0" borderId="117" xfId="0" applyFont="1" applyBorder="1" applyAlignment="1">
      <alignment horizontal="center" vertical="center"/>
    </xf>
    <xf numFmtId="0" fontId="5" fillId="0" borderId="119" xfId="0" applyFont="1" applyBorder="1" applyAlignment="1">
      <alignment horizontal="left" vertical="center"/>
    </xf>
    <xf numFmtId="5" fontId="5" fillId="0" borderId="119" xfId="0" applyNumberFormat="1" applyFont="1" applyBorder="1" applyAlignment="1">
      <alignment horizontal="center" vertical="center"/>
    </xf>
    <xf numFmtId="0" fontId="5" fillId="0" borderId="119" xfId="0" applyFont="1" applyBorder="1" applyAlignment="1">
      <alignment horizontal="center" vertical="center"/>
    </xf>
    <xf numFmtId="0" fontId="5" fillId="0" borderId="120" xfId="0" applyFont="1" applyBorder="1" applyAlignment="1">
      <alignment horizontal="center" vertical="center"/>
    </xf>
    <xf numFmtId="0" fontId="4" fillId="6" borderId="107" xfId="0" applyFont="1" applyFill="1" applyBorder="1" applyAlignment="1">
      <alignment horizontal="center" vertical="center"/>
    </xf>
    <xf numFmtId="0" fontId="4" fillId="6" borderId="108" xfId="0" applyFont="1" applyFill="1" applyBorder="1" applyAlignment="1">
      <alignment horizontal="center" vertical="center"/>
    </xf>
    <xf numFmtId="0" fontId="4" fillId="6" borderId="109" xfId="0" applyFont="1" applyFill="1" applyBorder="1" applyAlignment="1">
      <alignment horizontal="center" vertical="center"/>
    </xf>
    <xf numFmtId="0" fontId="1" fillId="0" borderId="110" xfId="0" applyFont="1" applyBorder="1" applyAlignment="1">
      <alignment horizontal="center"/>
    </xf>
    <xf numFmtId="0" fontId="1" fillId="0" borderId="111" xfId="0" applyFont="1" applyBorder="1" applyAlignment="1">
      <alignment horizontal="center"/>
    </xf>
    <xf numFmtId="0" fontId="1" fillId="0" borderId="45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5" fillId="0" borderId="113" xfId="0" applyFont="1" applyBorder="1" applyAlignment="1">
      <alignment horizontal="left" vertical="center"/>
    </xf>
    <xf numFmtId="5" fontId="5" fillId="0" borderId="113" xfId="0" applyNumberFormat="1" applyFont="1" applyBorder="1" applyAlignment="1">
      <alignment horizontal="center" vertical="center"/>
    </xf>
    <xf numFmtId="0" fontId="5" fillId="0" borderId="113" xfId="0" applyFont="1" applyBorder="1" applyAlignment="1">
      <alignment horizontal="center" vertical="center"/>
    </xf>
    <xf numFmtId="0" fontId="5" fillId="0" borderId="114" xfId="0" applyFont="1" applyBorder="1" applyAlignment="1">
      <alignment horizontal="center" vertical="center"/>
    </xf>
    <xf numFmtId="0" fontId="8" fillId="0" borderId="91" xfId="0" applyFont="1" applyBorder="1" applyAlignment="1">
      <alignment horizontal="left" vertical="center"/>
    </xf>
    <xf numFmtId="0" fontId="8" fillId="0" borderId="52" xfId="0" applyFont="1" applyBorder="1" applyAlignment="1">
      <alignment horizontal="left" vertical="center"/>
    </xf>
    <xf numFmtId="165" fontId="8" fillId="0" borderId="52" xfId="0" applyNumberFormat="1" applyFont="1" applyBorder="1" applyAlignment="1">
      <alignment horizontal="left" vertical="center"/>
    </xf>
    <xf numFmtId="0" fontId="8" fillId="0" borderId="92" xfId="0" applyFont="1" applyBorder="1" applyAlignment="1">
      <alignment horizontal="left" vertical="center"/>
    </xf>
    <xf numFmtId="0" fontId="0" fillId="0" borderId="93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165" fontId="0" fillId="0" borderId="53" xfId="0" applyNumberFormat="1" applyBorder="1" applyAlignment="1">
      <alignment horizontal="center" vertical="center"/>
    </xf>
    <xf numFmtId="5" fontId="4" fillId="0" borderId="53" xfId="0" applyNumberFormat="1" applyFont="1" applyBorder="1" applyAlignment="1">
      <alignment horizontal="center" vertical="center"/>
    </xf>
    <xf numFmtId="5" fontId="4" fillId="0" borderId="94" xfId="0" applyNumberFormat="1" applyFont="1" applyBorder="1" applyAlignment="1">
      <alignment horizontal="center" vertical="center"/>
    </xf>
    <xf numFmtId="165" fontId="0" fillId="0" borderId="53" xfId="0" applyNumberFormat="1" applyBorder="1" applyAlignment="1">
      <alignment horizontal="left" vertical="center"/>
    </xf>
    <xf numFmtId="5" fontId="12" fillId="0" borderId="53" xfId="0" applyNumberFormat="1" applyFont="1" applyBorder="1" applyAlignment="1">
      <alignment horizontal="center" vertical="center"/>
    </xf>
    <xf numFmtId="5" fontId="12" fillId="0" borderId="94" xfId="0" applyNumberFormat="1" applyFont="1" applyBorder="1" applyAlignment="1">
      <alignment horizontal="center" vertical="center"/>
    </xf>
    <xf numFmtId="0" fontId="4" fillId="3" borderId="44" xfId="0" applyFont="1" applyFill="1" applyBorder="1" applyAlignment="1">
      <alignment horizontal="center" vertical="center"/>
    </xf>
    <xf numFmtId="0" fontId="4" fillId="3" borderId="45" xfId="0" applyFont="1" applyFill="1" applyBorder="1" applyAlignment="1">
      <alignment horizontal="center" vertical="center"/>
    </xf>
    <xf numFmtId="0" fontId="4" fillId="3" borderId="46" xfId="0" applyFont="1" applyFill="1" applyBorder="1" applyAlignment="1">
      <alignment horizontal="center" vertical="center"/>
    </xf>
    <xf numFmtId="0" fontId="1" fillId="3" borderId="81" xfId="0" applyFont="1" applyFill="1" applyBorder="1" applyAlignment="1">
      <alignment horizontal="center"/>
    </xf>
    <xf numFmtId="0" fontId="1" fillId="3" borderId="82" xfId="0" applyFont="1" applyFill="1" applyBorder="1" applyAlignment="1">
      <alignment horizontal="center"/>
    </xf>
    <xf numFmtId="0" fontId="0" fillId="0" borderId="31" xfId="0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5" fontId="10" fillId="0" borderId="53" xfId="0" applyNumberFormat="1" applyFont="1" applyBorder="1" applyAlignment="1">
      <alignment horizontal="center" vertical="center"/>
    </xf>
    <xf numFmtId="5" fontId="10" fillId="0" borderId="94" xfId="0" applyNumberFormat="1" applyFont="1" applyBorder="1" applyAlignment="1">
      <alignment horizontal="center" vertical="center"/>
    </xf>
    <xf numFmtId="0" fontId="4" fillId="4" borderId="95" xfId="0" applyFont="1" applyFill="1" applyBorder="1" applyAlignment="1">
      <alignment horizontal="center" vertical="center"/>
    </xf>
    <xf numFmtId="0" fontId="4" fillId="4" borderId="96" xfId="0" applyFont="1" applyFill="1" applyBorder="1" applyAlignment="1">
      <alignment horizontal="center" vertical="center"/>
    </xf>
    <xf numFmtId="0" fontId="4" fillId="4" borderId="97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5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8B01D-43FF-4DC4-BB47-2F143C03E15A}">
  <sheetPr codeName="Sheet1"/>
  <dimension ref="A1:H22"/>
  <sheetViews>
    <sheetView topLeftCell="A12" workbookViewId="0">
      <selection activeCell="J12" sqref="J12"/>
    </sheetView>
  </sheetViews>
  <sheetFormatPr defaultRowHeight="14.4"/>
  <cols>
    <col min="2" max="2" width="27.6640625" bestFit="1" customWidth="1"/>
    <col min="3" max="3" width="19.6640625" bestFit="1" customWidth="1"/>
    <col min="4" max="4" width="18.5546875" bestFit="1" customWidth="1"/>
    <col min="5" max="5" width="22.33203125" bestFit="1" customWidth="1"/>
    <col min="6" max="6" width="15" bestFit="1" customWidth="1"/>
    <col min="7" max="7" width="23" bestFit="1" customWidth="1"/>
  </cols>
  <sheetData>
    <row r="1" spans="1:8" ht="16.2" thickBot="1">
      <c r="B1" s="3" t="s">
        <v>0</v>
      </c>
      <c r="C1" s="175"/>
      <c r="D1" s="175"/>
    </row>
    <row r="2" spans="1:8" ht="15" thickTop="1"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</row>
    <row r="3" spans="1:8" ht="15" thickBot="1">
      <c r="B3" s="1"/>
      <c r="C3" s="1"/>
      <c r="D3" s="1"/>
      <c r="E3" s="1"/>
      <c r="F3" s="1"/>
      <c r="G3" s="1"/>
    </row>
    <row r="4" spans="1:8" ht="15" thickTop="1">
      <c r="B4" s="2" t="s">
        <v>7</v>
      </c>
      <c r="C4" s="2" t="s">
        <v>8</v>
      </c>
      <c r="D4" s="2" t="s">
        <v>9</v>
      </c>
      <c r="E4" s="2" t="s">
        <v>10</v>
      </c>
      <c r="F4" s="2" t="s">
        <v>11</v>
      </c>
      <c r="G4" s="2" t="s">
        <v>12</v>
      </c>
    </row>
    <row r="5" spans="1:8" ht="15" thickBot="1">
      <c r="B5" s="1"/>
      <c r="C5" s="1"/>
      <c r="D5" s="1"/>
      <c r="E5" s="1"/>
      <c r="F5" s="1"/>
      <c r="G5" s="1"/>
    </row>
    <row r="6" spans="1:8" ht="15.6" thickTop="1" thickBot="1">
      <c r="A6" s="7"/>
      <c r="B6" s="8"/>
      <c r="C6" s="8"/>
      <c r="D6" s="8"/>
      <c r="E6" s="8"/>
      <c r="F6" s="8"/>
      <c r="G6" s="8"/>
      <c r="H6" s="9"/>
    </row>
    <row r="7" spans="1:8" ht="15.6" thickTop="1" thickBot="1">
      <c r="B7" s="170" t="s">
        <v>13</v>
      </c>
      <c r="C7" s="176"/>
      <c r="D7" s="176"/>
      <c r="E7" s="176"/>
      <c r="F7" s="176"/>
      <c r="G7" s="177"/>
    </row>
    <row r="8" spans="1:8" ht="15.6" thickTop="1" thickBot="1">
      <c r="B8" s="6" t="s">
        <v>14</v>
      </c>
      <c r="C8" s="6" t="s">
        <v>15</v>
      </c>
      <c r="D8" s="6" t="s">
        <v>16</v>
      </c>
      <c r="E8" s="6" t="s">
        <v>17</v>
      </c>
      <c r="F8" s="6" t="s">
        <v>18</v>
      </c>
      <c r="G8" s="4"/>
    </row>
    <row r="9" spans="1:8" ht="15.6" thickTop="1" thickBot="1">
      <c r="B9" s="5"/>
      <c r="C9" s="5"/>
      <c r="D9" s="5"/>
      <c r="E9" s="5"/>
      <c r="F9" s="5"/>
      <c r="G9" s="5"/>
    </row>
    <row r="10" spans="1:8" ht="15.6" thickTop="1" thickBot="1">
      <c r="B10" s="178" t="s">
        <v>19</v>
      </c>
      <c r="C10" s="178"/>
      <c r="D10" s="178"/>
      <c r="E10" s="178" t="s">
        <v>20</v>
      </c>
      <c r="F10" s="178"/>
      <c r="G10" s="178"/>
    </row>
    <row r="11" spans="1:8" ht="15.6" thickTop="1" thickBot="1">
      <c r="B11" s="179"/>
      <c r="C11" s="179"/>
      <c r="D11" s="179"/>
      <c r="E11" s="179"/>
      <c r="F11" s="179"/>
      <c r="G11" s="179"/>
    </row>
    <row r="12" spans="1:8" ht="15.6" thickTop="1" thickBot="1">
      <c r="B12" s="164" t="s">
        <v>21</v>
      </c>
      <c r="C12" s="165"/>
      <c r="D12" s="165"/>
      <c r="E12" s="165"/>
      <c r="F12" s="165"/>
      <c r="G12" s="166"/>
    </row>
    <row r="13" spans="1:8" ht="15.6" thickTop="1" thickBot="1">
      <c r="B13" s="167"/>
      <c r="C13" s="168"/>
      <c r="D13" s="168"/>
      <c r="E13" s="168"/>
      <c r="F13" s="168"/>
      <c r="G13" s="169"/>
    </row>
    <row r="14" spans="1:8" ht="15.6" thickTop="1" thickBot="1">
      <c r="A14" s="7"/>
      <c r="B14" s="10"/>
      <c r="C14" s="10"/>
      <c r="D14" s="10"/>
      <c r="E14" s="10"/>
      <c r="F14" s="10"/>
      <c r="G14" s="10"/>
      <c r="H14" s="9"/>
    </row>
    <row r="15" spans="1:8" ht="15.6" thickTop="1" thickBot="1">
      <c r="B15" s="170" t="s">
        <v>22</v>
      </c>
      <c r="C15" s="171"/>
      <c r="D15" s="171"/>
      <c r="E15" s="171"/>
      <c r="F15" s="171"/>
      <c r="G15" s="172"/>
    </row>
    <row r="16" spans="1:8" ht="15" thickTop="1">
      <c r="B16" s="11" t="s">
        <v>23</v>
      </c>
      <c r="C16" s="11" t="s">
        <v>24</v>
      </c>
      <c r="D16" s="11" t="s">
        <v>25</v>
      </c>
      <c r="E16" s="173" t="s">
        <v>26</v>
      </c>
      <c r="F16" s="173"/>
      <c r="G16" s="173"/>
    </row>
    <row r="17" spans="1:8" ht="15" thickBot="1">
      <c r="B17" s="12"/>
      <c r="C17" s="12"/>
      <c r="D17" s="12"/>
      <c r="E17" s="174"/>
      <c r="F17" s="174"/>
      <c r="G17" s="174"/>
    </row>
    <row r="18" spans="1:8" ht="15" thickTop="1">
      <c r="B18" s="11" t="s">
        <v>27</v>
      </c>
      <c r="C18" s="173" t="s">
        <v>28</v>
      </c>
      <c r="D18" s="173"/>
      <c r="E18" s="173" t="s">
        <v>29</v>
      </c>
      <c r="F18" s="173"/>
      <c r="G18" s="13" t="s">
        <v>30</v>
      </c>
    </row>
    <row r="19" spans="1:8" ht="15" thickBot="1">
      <c r="B19" s="18"/>
      <c r="C19" s="160"/>
      <c r="D19" s="160"/>
      <c r="E19" s="160"/>
      <c r="F19" s="160"/>
      <c r="G19" s="14"/>
    </row>
    <row r="20" spans="1:8" ht="15.6" thickTop="1" thickBot="1">
      <c r="A20" s="7"/>
      <c r="B20" s="8"/>
      <c r="C20" s="8"/>
      <c r="D20" s="8"/>
      <c r="E20" s="8"/>
      <c r="F20" s="8"/>
      <c r="G20" s="8"/>
      <c r="H20" s="9"/>
    </row>
    <row r="21" spans="1:8" ht="15.6" thickTop="1" thickBot="1">
      <c r="B21" s="161" t="s">
        <v>31</v>
      </c>
      <c r="C21" s="162"/>
      <c r="D21" s="162"/>
      <c r="E21" s="162"/>
      <c r="F21" s="162"/>
      <c r="G21" s="163"/>
    </row>
    <row r="22" spans="1:8" ht="15.6" thickTop="1" thickBot="1">
      <c r="B22" s="15"/>
      <c r="C22" s="16" t="s">
        <v>32</v>
      </c>
      <c r="D22" s="16" t="s">
        <v>33</v>
      </c>
      <c r="E22" s="16" t="s">
        <v>34</v>
      </c>
      <c r="F22" s="16" t="s">
        <v>35</v>
      </c>
      <c r="G22" s="17" t="s">
        <v>36</v>
      </c>
    </row>
  </sheetData>
  <mergeCells count="16">
    <mergeCell ref="C1:D1"/>
    <mergeCell ref="B7:G7"/>
    <mergeCell ref="B10:D10"/>
    <mergeCell ref="E10:G10"/>
    <mergeCell ref="B11:D11"/>
    <mergeCell ref="E11:G11"/>
    <mergeCell ref="C19:D19"/>
    <mergeCell ref="E19:F19"/>
    <mergeCell ref="B21:G21"/>
    <mergeCell ref="B12:G12"/>
    <mergeCell ref="B13:G13"/>
    <mergeCell ref="B15:G15"/>
    <mergeCell ref="E16:G16"/>
    <mergeCell ref="E17:G17"/>
    <mergeCell ref="C18:D18"/>
    <mergeCell ref="E18:F1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9BC79B-845C-4D3F-B163-E961CC07B5E2}">
  <sheetPr>
    <pageSetUpPr fitToPage="1"/>
  </sheetPr>
  <dimension ref="A1:V28"/>
  <sheetViews>
    <sheetView tabSelected="1" zoomScaleNormal="100" workbookViewId="0">
      <selection activeCell="U16" sqref="U16"/>
    </sheetView>
  </sheetViews>
  <sheetFormatPr defaultRowHeight="14.4"/>
  <cols>
    <col min="1" max="1" width="2.44140625" customWidth="1"/>
    <col min="2" max="2" width="6.109375" style="19" bestFit="1" customWidth="1"/>
    <col min="3" max="3" width="8.88671875" style="19"/>
    <col min="4" max="4" width="38.33203125" customWidth="1"/>
    <col min="5" max="5" width="13.6640625" customWidth="1"/>
    <col min="6" max="6" width="12.44140625" style="149" customWidth="1"/>
    <col min="7" max="7" width="11.88671875" customWidth="1"/>
    <col min="8" max="8" width="9.6640625" style="19" customWidth="1"/>
    <col min="9" max="9" width="15.6640625" style="19" customWidth="1"/>
    <col min="10" max="10" width="16.5546875" bestFit="1" customWidth="1"/>
    <col min="11" max="11" width="17.33203125" customWidth="1"/>
    <col min="13" max="19" width="0" hidden="1" customWidth="1"/>
  </cols>
  <sheetData>
    <row r="1" spans="1:22" ht="15" thickBot="1"/>
    <row r="2" spans="1:22" ht="27" thickTop="1" thickBot="1">
      <c r="B2" s="186" t="s">
        <v>132</v>
      </c>
      <c r="C2" s="187"/>
      <c r="D2" s="187"/>
      <c r="E2" s="187"/>
      <c r="F2" s="187"/>
      <c r="G2" s="187"/>
      <c r="H2" s="187"/>
      <c r="I2" s="187"/>
      <c r="J2" s="187"/>
      <c r="K2" s="188"/>
    </row>
    <row r="3" spans="1:22">
      <c r="A3" s="50"/>
      <c r="B3" s="189" t="s">
        <v>133</v>
      </c>
      <c r="C3" s="190"/>
      <c r="D3" s="190"/>
      <c r="E3" s="191" t="s">
        <v>37</v>
      </c>
      <c r="F3" s="191"/>
      <c r="G3" s="191"/>
      <c r="H3" s="192"/>
      <c r="I3" s="147"/>
      <c r="J3" s="147"/>
      <c r="K3" s="148"/>
    </row>
    <row r="4" spans="1:22" ht="15" thickBot="1">
      <c r="B4" s="180" t="s">
        <v>134</v>
      </c>
      <c r="C4" s="181"/>
      <c r="D4" s="181"/>
      <c r="E4" s="193" t="str">
        <f>B6</f>
        <v>Water Oak Gen Plant "A"</v>
      </c>
      <c r="F4" s="194"/>
      <c r="G4" s="194"/>
      <c r="H4" s="194"/>
      <c r="I4" s="194"/>
      <c r="J4" s="194"/>
      <c r="K4" s="195"/>
    </row>
    <row r="5" spans="1:22">
      <c r="A5" s="50"/>
      <c r="B5" s="189" t="s">
        <v>37</v>
      </c>
      <c r="C5" s="190"/>
      <c r="D5" s="190"/>
      <c r="E5" s="190" t="s">
        <v>3</v>
      </c>
      <c r="F5" s="190"/>
      <c r="G5" s="190"/>
      <c r="H5" s="190"/>
      <c r="I5" s="52" t="s">
        <v>38</v>
      </c>
      <c r="J5" s="52" t="s">
        <v>5</v>
      </c>
      <c r="K5" s="107" t="s">
        <v>1</v>
      </c>
      <c r="V5" s="113"/>
    </row>
    <row r="6" spans="1:22" ht="15" thickBot="1">
      <c r="B6" s="180" t="s">
        <v>135</v>
      </c>
      <c r="C6" s="181"/>
      <c r="D6" s="181"/>
      <c r="E6" s="181" t="s">
        <v>39</v>
      </c>
      <c r="F6" s="181"/>
      <c r="G6" s="181"/>
      <c r="H6" s="181"/>
      <c r="I6" s="51" t="s">
        <v>40</v>
      </c>
      <c r="J6" s="51" t="s">
        <v>41</v>
      </c>
      <c r="K6" s="146" t="s">
        <v>42</v>
      </c>
    </row>
    <row r="7" spans="1:22">
      <c r="B7" s="182" t="s">
        <v>14</v>
      </c>
      <c r="C7" s="183"/>
      <c r="D7" s="183"/>
      <c r="E7" s="183" t="s">
        <v>43</v>
      </c>
      <c r="F7" s="183"/>
      <c r="G7" s="183"/>
      <c r="H7" s="183"/>
      <c r="I7" s="53" t="s">
        <v>44</v>
      </c>
      <c r="J7" s="53" t="s">
        <v>45</v>
      </c>
      <c r="K7" s="108" t="s">
        <v>46</v>
      </c>
      <c r="P7" s="46"/>
      <c r="Q7" s="19"/>
      <c r="R7" s="19"/>
    </row>
    <row r="8" spans="1:22" ht="15" thickBot="1">
      <c r="B8" s="184" t="s">
        <v>47</v>
      </c>
      <c r="C8" s="185"/>
      <c r="D8" s="185"/>
      <c r="E8" s="185" t="s">
        <v>130</v>
      </c>
      <c r="F8" s="185"/>
      <c r="G8" s="185"/>
      <c r="H8" s="185"/>
      <c r="I8" s="145" t="s">
        <v>42</v>
      </c>
      <c r="J8" s="144" t="s">
        <v>42</v>
      </c>
      <c r="K8" s="109" t="s">
        <v>47</v>
      </c>
      <c r="P8" s="47"/>
      <c r="Q8" s="48"/>
      <c r="R8" s="19"/>
      <c r="S8" s="49"/>
    </row>
    <row r="9" spans="1:22">
      <c r="B9" s="252" t="s">
        <v>23</v>
      </c>
      <c r="C9" s="253"/>
      <c r="D9" s="253"/>
      <c r="E9" s="253" t="s">
        <v>24</v>
      </c>
      <c r="F9" s="253"/>
      <c r="G9" s="253" t="s">
        <v>25</v>
      </c>
      <c r="H9" s="253"/>
      <c r="I9" s="253" t="s">
        <v>136</v>
      </c>
      <c r="J9" s="253"/>
      <c r="K9" s="255"/>
      <c r="P9" s="46"/>
      <c r="Q9" s="19"/>
      <c r="R9" s="19"/>
    </row>
    <row r="10" spans="1:22" ht="26.4" thickBot="1">
      <c r="B10" s="256"/>
      <c r="C10" s="257"/>
      <c r="D10" s="257"/>
      <c r="E10" s="261">
        <v>44953</v>
      </c>
      <c r="F10" s="261"/>
      <c r="G10" s="257"/>
      <c r="H10" s="257"/>
      <c r="I10" s="262">
        <f>SUM(E15:F17)</f>
        <v>1381000</v>
      </c>
      <c r="J10" s="262"/>
      <c r="K10" s="263"/>
      <c r="P10" s="46"/>
      <c r="Q10" s="19"/>
      <c r="R10" s="19"/>
    </row>
    <row r="11" spans="1:22">
      <c r="B11" s="252" t="s">
        <v>26</v>
      </c>
      <c r="C11" s="253"/>
      <c r="D11" s="253"/>
      <c r="E11" s="254" t="s">
        <v>49</v>
      </c>
      <c r="F11" s="254"/>
      <c r="G11" s="253" t="s">
        <v>137</v>
      </c>
      <c r="H11" s="253"/>
      <c r="I11" s="253" t="s">
        <v>138</v>
      </c>
      <c r="J11" s="253"/>
      <c r="K11" s="255"/>
      <c r="P11" s="46"/>
      <c r="Q11" s="19"/>
      <c r="R11" s="19"/>
    </row>
    <row r="12" spans="1:22" ht="18.600000000000001" thickBot="1">
      <c r="B12" s="256"/>
      <c r="C12" s="257"/>
      <c r="D12" s="257"/>
      <c r="E12" s="258"/>
      <c r="F12" s="258"/>
      <c r="G12" s="259">
        <f>SUM(G15:H17)</f>
        <v>0</v>
      </c>
      <c r="H12" s="259"/>
      <c r="I12" s="259">
        <f>I10+G12</f>
        <v>1381000</v>
      </c>
      <c r="J12" s="259"/>
      <c r="K12" s="260"/>
      <c r="P12" s="46"/>
      <c r="Q12" s="19"/>
      <c r="R12" s="19"/>
    </row>
    <row r="13" spans="1:22" s="42" customFormat="1" ht="18.600000000000001" thickBot="1">
      <c r="B13" s="241" t="s">
        <v>139</v>
      </c>
      <c r="C13" s="242"/>
      <c r="D13" s="242"/>
      <c r="E13" s="242"/>
      <c r="F13" s="242"/>
      <c r="G13" s="242"/>
      <c r="H13" s="242"/>
      <c r="I13" s="242"/>
      <c r="J13" s="242"/>
      <c r="K13" s="243"/>
      <c r="M13" s="43"/>
      <c r="N13" s="44"/>
      <c r="O13" s="44"/>
      <c r="P13" s="44"/>
      <c r="Q13" s="44"/>
      <c r="R13" s="44"/>
      <c r="S13" s="45"/>
    </row>
    <row r="14" spans="1:22" ht="15" thickBot="1">
      <c r="B14" s="150" t="s">
        <v>53</v>
      </c>
      <c r="C14" s="244" t="s">
        <v>140</v>
      </c>
      <c r="D14" s="245"/>
      <c r="E14" s="244" t="s">
        <v>141</v>
      </c>
      <c r="F14" s="245"/>
      <c r="G14" s="244" t="s">
        <v>142</v>
      </c>
      <c r="H14" s="245"/>
      <c r="I14" s="244" t="s">
        <v>143</v>
      </c>
      <c r="J14" s="246"/>
      <c r="K14" s="247"/>
    </row>
    <row r="15" spans="1:22" s="42" customFormat="1" ht="18">
      <c r="B15" s="151"/>
      <c r="C15" s="248"/>
      <c r="D15" s="248"/>
      <c r="E15" s="249"/>
      <c r="F15" s="250"/>
      <c r="G15" s="249"/>
      <c r="H15" s="250"/>
      <c r="I15" s="249"/>
      <c r="J15" s="250"/>
      <c r="K15" s="251"/>
    </row>
    <row r="16" spans="1:22" s="42" customFormat="1" ht="18">
      <c r="B16" s="152">
        <v>5</v>
      </c>
      <c r="C16" s="233" t="s">
        <v>150</v>
      </c>
      <c r="D16" s="233"/>
      <c r="E16" s="234">
        <f>'Facilities &amp; Plant'!I10</f>
        <v>1381000</v>
      </c>
      <c r="F16" s="235"/>
      <c r="G16" s="234">
        <f>'Facilities &amp; Plant'!G12</f>
        <v>0</v>
      </c>
      <c r="H16" s="235"/>
      <c r="I16" s="234">
        <f>E16+G16</f>
        <v>1381000</v>
      </c>
      <c r="J16" s="235"/>
      <c r="K16" s="236"/>
    </row>
    <row r="17" spans="2:12" s="42" customFormat="1" ht="18.600000000000001" thickBot="1">
      <c r="B17" s="153"/>
      <c r="C17" s="237"/>
      <c r="D17" s="237"/>
      <c r="E17" s="238"/>
      <c r="F17" s="239"/>
      <c r="G17" s="238"/>
      <c r="H17" s="239"/>
      <c r="I17" s="238"/>
      <c r="J17" s="239"/>
      <c r="K17" s="240"/>
    </row>
    <row r="18" spans="2:12" s="42" customFormat="1" ht="16.8" thickTop="1" thickBot="1">
      <c r="B18" s="154"/>
      <c r="C18" s="155"/>
      <c r="D18" s="155"/>
      <c r="E18" s="156"/>
      <c r="F18" s="154"/>
      <c r="G18" s="156"/>
      <c r="H18" s="154"/>
      <c r="I18" s="156"/>
      <c r="J18" s="154"/>
      <c r="K18" s="154"/>
    </row>
    <row r="19" spans="2:12" ht="19.2" thickTop="1" thickBot="1">
      <c r="B19" s="213" t="s">
        <v>144</v>
      </c>
      <c r="C19" s="214"/>
      <c r="D19" s="214"/>
      <c r="E19" s="214"/>
      <c r="F19" s="214"/>
      <c r="G19" s="214"/>
      <c r="H19" s="214"/>
      <c r="I19" s="214"/>
      <c r="J19" s="214"/>
      <c r="K19" s="215"/>
    </row>
    <row r="20" spans="2:12" ht="15" thickBot="1">
      <c r="B20" s="216"/>
      <c r="C20" s="206"/>
      <c r="D20" s="217"/>
      <c r="E20" s="205"/>
      <c r="F20" s="206"/>
      <c r="G20" s="206"/>
      <c r="H20" s="217"/>
      <c r="I20" s="202"/>
      <c r="J20" s="203"/>
      <c r="K20" s="204"/>
    </row>
    <row r="21" spans="2:12" ht="15" thickBot="1">
      <c r="B21" s="218"/>
      <c r="C21" s="219"/>
      <c r="D21" s="220"/>
      <c r="E21" s="224"/>
      <c r="F21" s="219"/>
      <c r="G21" s="219"/>
      <c r="H21" s="220"/>
      <c r="I21" s="202"/>
      <c r="J21" s="203"/>
      <c r="K21" s="204"/>
    </row>
    <row r="22" spans="2:12">
      <c r="B22" s="221"/>
      <c r="C22" s="222"/>
      <c r="D22" s="223"/>
      <c r="E22" s="225"/>
      <c r="F22" s="222"/>
      <c r="G22" s="222"/>
      <c r="H22" s="223"/>
      <c r="I22" s="205"/>
      <c r="J22" s="206"/>
      <c r="K22" s="207"/>
    </row>
    <row r="23" spans="2:12" ht="15" thickBot="1">
      <c r="B23" s="226" t="s">
        <v>145</v>
      </c>
      <c r="C23" s="227"/>
      <c r="D23" s="228"/>
      <c r="E23" s="229" t="s">
        <v>146</v>
      </c>
      <c r="F23" s="230"/>
      <c r="G23" s="230"/>
      <c r="H23" s="231"/>
      <c r="I23" s="229" t="s">
        <v>147</v>
      </c>
      <c r="J23" s="230"/>
      <c r="K23" s="232"/>
    </row>
    <row r="24" spans="2:12" ht="15" thickBot="1">
      <c r="B24" s="196"/>
      <c r="C24" s="197"/>
      <c r="D24" s="197"/>
      <c r="E24" s="197"/>
      <c r="F24" s="197"/>
      <c r="G24" s="197"/>
      <c r="H24" s="197"/>
      <c r="I24" s="202"/>
      <c r="J24" s="203"/>
      <c r="K24" s="204"/>
    </row>
    <row r="25" spans="2:12" ht="15" thickBot="1">
      <c r="B25" s="198"/>
      <c r="C25" s="199"/>
      <c r="D25" s="199"/>
      <c r="E25" s="199"/>
      <c r="F25" s="199"/>
      <c r="G25" s="199"/>
      <c r="H25" s="199"/>
      <c r="I25" s="202"/>
      <c r="J25" s="203"/>
      <c r="K25" s="204"/>
    </row>
    <row r="26" spans="2:12">
      <c r="B26" s="200"/>
      <c r="C26" s="201"/>
      <c r="D26" s="201"/>
      <c r="E26" s="201"/>
      <c r="F26" s="201"/>
      <c r="G26" s="201"/>
      <c r="H26" s="201"/>
      <c r="I26" s="205"/>
      <c r="J26" s="206"/>
      <c r="K26" s="207"/>
    </row>
    <row r="27" spans="2:12" ht="15" thickBot="1">
      <c r="B27" s="208" t="s">
        <v>148</v>
      </c>
      <c r="C27" s="209"/>
      <c r="D27" s="210"/>
      <c r="E27" s="211" t="s">
        <v>149</v>
      </c>
      <c r="F27" s="209"/>
      <c r="G27" s="209"/>
      <c r="H27" s="210"/>
      <c r="I27" s="211" t="s">
        <v>147</v>
      </c>
      <c r="J27" s="209"/>
      <c r="K27" s="212"/>
      <c r="L27" s="19"/>
    </row>
    <row r="28" spans="2:12">
      <c r="B28" s="157"/>
      <c r="C28" s="157"/>
      <c r="D28" s="158"/>
      <c r="E28" s="158"/>
      <c r="F28" s="159"/>
      <c r="G28" s="158"/>
      <c r="H28" s="157"/>
      <c r="I28" s="157"/>
      <c r="J28" s="158"/>
      <c r="K28" s="158"/>
    </row>
  </sheetData>
  <mergeCells count="59">
    <mergeCell ref="B9:D9"/>
    <mergeCell ref="E9:F9"/>
    <mergeCell ref="G9:H9"/>
    <mergeCell ref="I9:K9"/>
    <mergeCell ref="B10:D10"/>
    <mergeCell ref="E10:F10"/>
    <mergeCell ref="G10:H10"/>
    <mergeCell ref="I10:K10"/>
    <mergeCell ref="B11:D11"/>
    <mergeCell ref="E11:F11"/>
    <mergeCell ref="G11:H11"/>
    <mergeCell ref="I11:K11"/>
    <mergeCell ref="B12:D12"/>
    <mergeCell ref="E12:F12"/>
    <mergeCell ref="G12:H12"/>
    <mergeCell ref="I12:K12"/>
    <mergeCell ref="G14:H14"/>
    <mergeCell ref="I14:K14"/>
    <mergeCell ref="C15:D15"/>
    <mergeCell ref="E15:F15"/>
    <mergeCell ref="G15:H15"/>
    <mergeCell ref="I15:K15"/>
    <mergeCell ref="B27:D27"/>
    <mergeCell ref="E27:H27"/>
    <mergeCell ref="I27:K27"/>
    <mergeCell ref="B19:K19"/>
    <mergeCell ref="B20:D22"/>
    <mergeCell ref="E20:H22"/>
    <mergeCell ref="I20:K22"/>
    <mergeCell ref="B23:D23"/>
    <mergeCell ref="E23:H23"/>
    <mergeCell ref="I23:K23"/>
    <mergeCell ref="B5:D5"/>
    <mergeCell ref="E5:H5"/>
    <mergeCell ref="B24:D26"/>
    <mergeCell ref="E24:H26"/>
    <mergeCell ref="I24:K26"/>
    <mergeCell ref="C16:D16"/>
    <mergeCell ref="E16:F16"/>
    <mergeCell ref="G16:H16"/>
    <mergeCell ref="I16:K16"/>
    <mergeCell ref="C17:D17"/>
    <mergeCell ref="E17:F17"/>
    <mergeCell ref="G17:H17"/>
    <mergeCell ref="I17:K17"/>
    <mergeCell ref="B13:K13"/>
    <mergeCell ref="C14:D14"/>
    <mergeCell ref="E14:F14"/>
    <mergeCell ref="B2:K2"/>
    <mergeCell ref="B3:D3"/>
    <mergeCell ref="E3:H3"/>
    <mergeCell ref="B4:D4"/>
    <mergeCell ref="E4:K4"/>
    <mergeCell ref="B6:D6"/>
    <mergeCell ref="E6:H6"/>
    <mergeCell ref="B7:D7"/>
    <mergeCell ref="E7:H7"/>
    <mergeCell ref="B8:D8"/>
    <mergeCell ref="E8:H8"/>
  </mergeCells>
  <conditionalFormatting sqref="G12">
    <cfRule type="expression" dxfId="4" priority="2">
      <formula>G12=0</formula>
    </cfRule>
  </conditionalFormatting>
  <conditionalFormatting sqref="I12:K12">
    <cfRule type="expression" dxfId="3" priority="1">
      <formula>$G$12=0</formula>
    </cfRule>
  </conditionalFormatting>
  <printOptions horizontalCentered="1"/>
  <pageMargins left="0.25" right="0.25" top="0.25" bottom="0.25" header="0" footer="0"/>
  <pageSetup scale="67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0D74B7-0D3A-464E-8352-86B413C862C2}">
  <sheetPr>
    <pageSetUpPr fitToPage="1"/>
  </sheetPr>
  <dimension ref="A1:V85"/>
  <sheetViews>
    <sheetView zoomScaleNormal="100" workbookViewId="0">
      <pane ySplit="14" topLeftCell="A15" activePane="bottomLeft" state="frozen"/>
      <selection pane="bottomLeft" activeCell="I15" sqref="I15"/>
    </sheetView>
  </sheetViews>
  <sheetFormatPr defaultRowHeight="14.4"/>
  <cols>
    <col min="1" max="1" width="2.44140625" customWidth="1"/>
    <col min="2" max="2" width="6.109375" style="19" bestFit="1" customWidth="1"/>
    <col min="3" max="3" width="8.88671875" style="19" customWidth="1"/>
    <col min="4" max="4" width="38.33203125" customWidth="1"/>
    <col min="5" max="5" width="13.6640625" customWidth="1"/>
    <col min="6" max="6" width="12.44140625" style="118" customWidth="1"/>
    <col min="7" max="7" width="11.88671875" customWidth="1"/>
    <col min="8" max="8" width="9.6640625" style="137" customWidth="1"/>
    <col min="9" max="9" width="15.6640625" style="19" customWidth="1"/>
    <col min="10" max="10" width="16.5546875" bestFit="1" customWidth="1"/>
    <col min="11" max="11" width="17.33203125" customWidth="1"/>
    <col min="13" max="19" width="0" hidden="1" customWidth="1"/>
  </cols>
  <sheetData>
    <row r="1" spans="1:22" ht="15" thickBot="1"/>
    <row r="2" spans="1:22" ht="27" thickTop="1" thickBot="1">
      <c r="B2" s="186" t="s">
        <v>132</v>
      </c>
      <c r="C2" s="187"/>
      <c r="D2" s="187"/>
      <c r="E2" s="187"/>
      <c r="F2" s="187"/>
      <c r="G2" s="187"/>
      <c r="H2" s="187"/>
      <c r="I2" s="187"/>
      <c r="J2" s="187"/>
      <c r="K2" s="188"/>
    </row>
    <row r="3" spans="1:22">
      <c r="A3" s="50"/>
      <c r="B3" s="189" t="s">
        <v>133</v>
      </c>
      <c r="C3" s="190"/>
      <c r="D3" s="190"/>
      <c r="E3" s="191" t="s">
        <v>37</v>
      </c>
      <c r="F3" s="191"/>
      <c r="G3" s="191"/>
      <c r="H3" s="192"/>
      <c r="I3" s="147"/>
      <c r="J3" s="147"/>
      <c r="K3" s="148"/>
    </row>
    <row r="4" spans="1:22" ht="15" thickBot="1">
      <c r="B4" s="180" t="s">
        <v>134</v>
      </c>
      <c r="C4" s="181"/>
      <c r="D4" s="181"/>
      <c r="E4" s="193" t="str">
        <f>Summary!E4</f>
        <v>Water Oak Gen Plant "A"</v>
      </c>
      <c r="F4" s="194"/>
      <c r="G4" s="194"/>
      <c r="H4" s="194"/>
      <c r="I4" s="194"/>
      <c r="J4" s="194"/>
      <c r="K4" s="195"/>
    </row>
    <row r="5" spans="1:22">
      <c r="A5" s="50"/>
      <c r="B5" s="189" t="s">
        <v>37</v>
      </c>
      <c r="C5" s="190"/>
      <c r="D5" s="190"/>
      <c r="E5" s="190" t="s">
        <v>3</v>
      </c>
      <c r="F5" s="190"/>
      <c r="G5" s="190"/>
      <c r="H5" s="190"/>
      <c r="I5" s="52" t="s">
        <v>38</v>
      </c>
      <c r="J5" s="52" t="s">
        <v>5</v>
      </c>
      <c r="K5" s="107" t="s">
        <v>1</v>
      </c>
      <c r="V5" s="113"/>
    </row>
    <row r="6" spans="1:22" ht="15" thickBot="1">
      <c r="B6" s="180" t="str">
        <f>Summary!B6</f>
        <v>Water Oak Gen Plant "A"</v>
      </c>
      <c r="C6" s="181"/>
      <c r="D6" s="181"/>
      <c r="E6" s="181" t="s">
        <v>39</v>
      </c>
      <c r="F6" s="181"/>
      <c r="G6" s="181"/>
      <c r="H6" s="181"/>
      <c r="I6" s="51" t="s">
        <v>40</v>
      </c>
      <c r="J6" s="51" t="s">
        <v>41</v>
      </c>
      <c r="K6" s="146" t="s">
        <v>42</v>
      </c>
    </row>
    <row r="7" spans="1:22">
      <c r="B7" s="182" t="s">
        <v>14</v>
      </c>
      <c r="C7" s="183"/>
      <c r="D7" s="183"/>
      <c r="E7" s="183" t="s">
        <v>43</v>
      </c>
      <c r="F7" s="183"/>
      <c r="G7" s="183"/>
      <c r="H7" s="183"/>
      <c r="I7" s="53" t="s">
        <v>44</v>
      </c>
      <c r="J7" s="53" t="s">
        <v>45</v>
      </c>
      <c r="K7" s="108" t="s">
        <v>46</v>
      </c>
      <c r="P7" s="46"/>
      <c r="Q7" s="19"/>
      <c r="R7" s="19"/>
    </row>
    <row r="8" spans="1:22" ht="15" thickBot="1">
      <c r="B8" s="184" t="s">
        <v>47</v>
      </c>
      <c r="C8" s="185"/>
      <c r="D8" s="185"/>
      <c r="E8" s="185" t="s">
        <v>130</v>
      </c>
      <c r="F8" s="185"/>
      <c r="G8" s="185"/>
      <c r="H8" s="185"/>
      <c r="I8" s="145" t="s">
        <v>42</v>
      </c>
      <c r="J8" s="144" t="s">
        <v>42</v>
      </c>
      <c r="K8" s="109" t="s">
        <v>47</v>
      </c>
      <c r="P8" s="47"/>
      <c r="Q8" s="48"/>
      <c r="R8" s="19"/>
      <c r="S8" s="49"/>
    </row>
    <row r="9" spans="1:22">
      <c r="B9" s="252" t="s">
        <v>23</v>
      </c>
      <c r="C9" s="253"/>
      <c r="D9" s="253"/>
      <c r="E9" s="253" t="s">
        <v>24</v>
      </c>
      <c r="F9" s="253"/>
      <c r="G9" s="253" t="s">
        <v>25</v>
      </c>
      <c r="H9" s="253"/>
      <c r="I9" s="253" t="s">
        <v>48</v>
      </c>
      <c r="J9" s="253"/>
      <c r="K9" s="255"/>
      <c r="P9" s="46"/>
      <c r="Q9" s="19"/>
      <c r="R9" s="19"/>
    </row>
    <row r="10" spans="1:22" ht="24" thickBot="1">
      <c r="B10" s="256"/>
      <c r="C10" s="257"/>
      <c r="D10" s="257"/>
      <c r="E10" s="261">
        <v>44955</v>
      </c>
      <c r="F10" s="261"/>
      <c r="G10" s="257"/>
      <c r="H10" s="257"/>
      <c r="I10" s="273">
        <f>I15+I22+I28+I33+I41+I46+I54+I59+I82</f>
        <v>1381000</v>
      </c>
      <c r="J10" s="273"/>
      <c r="K10" s="274"/>
      <c r="P10" s="46"/>
      <c r="Q10" s="19"/>
      <c r="R10" s="19"/>
    </row>
    <row r="11" spans="1:22">
      <c r="B11" s="252" t="s">
        <v>26</v>
      </c>
      <c r="C11" s="253"/>
      <c r="D11" s="253"/>
      <c r="E11" s="254" t="s">
        <v>49</v>
      </c>
      <c r="F11" s="254"/>
      <c r="G11" s="253" t="s">
        <v>50</v>
      </c>
      <c r="H11" s="253"/>
      <c r="I11" s="253" t="s">
        <v>51</v>
      </c>
      <c r="J11" s="253"/>
      <c r="K11" s="255"/>
      <c r="P11" s="46"/>
      <c r="Q11" s="19"/>
      <c r="R11" s="19"/>
    </row>
    <row r="12" spans="1:22" ht="18.600000000000001" thickBot="1">
      <c r="B12" s="256"/>
      <c r="C12" s="257"/>
      <c r="D12" s="257"/>
      <c r="E12" s="258"/>
      <c r="F12" s="258"/>
      <c r="G12" s="259">
        <f>K15+K22+K28+K33+K41+K46+K54+K59+K82</f>
        <v>0</v>
      </c>
      <c r="H12" s="259"/>
      <c r="I12" s="259">
        <f>G12+I10</f>
        <v>1381000</v>
      </c>
      <c r="J12" s="259"/>
      <c r="K12" s="260"/>
      <c r="P12" s="46"/>
      <c r="Q12" s="19"/>
      <c r="R12" s="19"/>
      <c r="U12" s="112"/>
    </row>
    <row r="13" spans="1:22" s="42" customFormat="1" ht="18.600000000000001" thickBot="1">
      <c r="B13" s="275" t="s">
        <v>52</v>
      </c>
      <c r="C13" s="276"/>
      <c r="D13" s="276"/>
      <c r="E13" s="276"/>
      <c r="F13" s="276"/>
      <c r="G13" s="276"/>
      <c r="H13" s="276"/>
      <c r="I13" s="276"/>
      <c r="J13" s="276"/>
      <c r="K13" s="277"/>
      <c r="M13" s="43"/>
      <c r="N13" s="44"/>
      <c r="O13" s="44"/>
      <c r="P13" s="44"/>
      <c r="Q13" s="44"/>
      <c r="R13" s="44"/>
      <c r="S13" s="45"/>
    </row>
    <row r="14" spans="1:22" ht="15.6" thickTop="1" thickBot="1">
      <c r="B14" s="103" t="s">
        <v>53</v>
      </c>
      <c r="C14" s="104" t="s">
        <v>54</v>
      </c>
      <c r="D14" s="104" t="s">
        <v>55</v>
      </c>
      <c r="E14" s="104" t="s">
        <v>56</v>
      </c>
      <c r="F14" s="119" t="s">
        <v>57</v>
      </c>
      <c r="G14" s="104" t="s">
        <v>58</v>
      </c>
      <c r="H14" s="138" t="s">
        <v>59</v>
      </c>
      <c r="I14" s="104" t="s">
        <v>60</v>
      </c>
      <c r="J14" s="105" t="s">
        <v>35</v>
      </c>
      <c r="K14" s="106" t="s">
        <v>61</v>
      </c>
      <c r="M14" s="270" t="s">
        <v>62</v>
      </c>
      <c r="N14" s="271"/>
      <c r="O14" s="271"/>
      <c r="P14" s="271"/>
      <c r="Q14" s="271"/>
      <c r="R14" s="271"/>
      <c r="S14" s="272"/>
    </row>
    <row r="15" spans="1:22" ht="18.600000000000001" thickBot="1">
      <c r="B15" s="26">
        <v>5</v>
      </c>
      <c r="C15" s="27">
        <v>10</v>
      </c>
      <c r="D15" s="28" t="s">
        <v>63</v>
      </c>
      <c r="E15" s="29"/>
      <c r="F15" s="120"/>
      <c r="G15" s="30"/>
      <c r="H15" s="139"/>
      <c r="I15" s="31">
        <f>SUM(I16:I21)</f>
        <v>340000</v>
      </c>
      <c r="J15" s="30"/>
      <c r="K15" s="90">
        <f>SUM(K16:K21)</f>
        <v>0</v>
      </c>
      <c r="M15" s="20"/>
      <c r="N15" s="21"/>
      <c r="O15" s="21"/>
      <c r="P15" s="21"/>
      <c r="Q15" s="21"/>
      <c r="R15" s="21"/>
      <c r="S15" s="22"/>
    </row>
    <row r="16" spans="1:22" ht="15" thickBot="1">
      <c r="B16" s="54">
        <f>$B$15</f>
        <v>5</v>
      </c>
      <c r="C16" s="55">
        <v>12</v>
      </c>
      <c r="D16" s="56" t="s">
        <v>64</v>
      </c>
      <c r="E16" s="57"/>
      <c r="F16" s="121"/>
      <c r="G16" s="58">
        <v>5000</v>
      </c>
      <c r="H16" s="80"/>
      <c r="I16" s="58">
        <f t="shared" ref="I16:I21" si="0">IF(AND(G16&lt;&gt;0,H16=""),G16,IF(AND(G16&lt;&gt;0,H16&gt;0),G16*H16,""))</f>
        <v>5000</v>
      </c>
      <c r="J16" s="59"/>
      <c r="K16" s="91"/>
      <c r="M16" s="269"/>
      <c r="N16" s="203"/>
      <c r="O16" s="203"/>
      <c r="P16" s="203"/>
      <c r="Q16" s="203"/>
      <c r="R16" s="203"/>
      <c r="S16" s="204"/>
    </row>
    <row r="17" spans="2:19" ht="15" thickBot="1">
      <c r="B17" s="60">
        <f>$B$15</f>
        <v>5</v>
      </c>
      <c r="C17" s="61">
        <v>14</v>
      </c>
      <c r="D17" s="62" t="s">
        <v>65</v>
      </c>
      <c r="E17" s="63"/>
      <c r="F17" s="122"/>
      <c r="G17" s="64">
        <v>250000</v>
      </c>
      <c r="H17" s="82"/>
      <c r="I17" s="64">
        <f t="shared" si="0"/>
        <v>250000</v>
      </c>
      <c r="J17" s="65"/>
      <c r="K17" s="92"/>
      <c r="M17" s="269"/>
      <c r="N17" s="203"/>
      <c r="O17" s="203"/>
      <c r="P17" s="203"/>
      <c r="Q17" s="203"/>
      <c r="R17" s="203"/>
      <c r="S17" s="204"/>
    </row>
    <row r="18" spans="2:19" ht="15" thickBot="1">
      <c r="B18" s="60">
        <f>$B$15</f>
        <v>5</v>
      </c>
      <c r="C18" s="61">
        <v>16</v>
      </c>
      <c r="D18" s="62" t="s">
        <v>66</v>
      </c>
      <c r="E18" s="63"/>
      <c r="F18" s="122"/>
      <c r="G18" s="64"/>
      <c r="H18" s="82"/>
      <c r="I18" s="64" t="str">
        <f t="shared" ref="I18" si="1">IF(AND(G18&lt;&gt;0,H18=""),G18,IF(AND(G18&lt;&gt;0,H18&gt;0),G18*H18,""))</f>
        <v/>
      </c>
      <c r="J18" s="65"/>
      <c r="K18" s="92"/>
      <c r="M18" s="269"/>
      <c r="N18" s="203"/>
      <c r="O18" s="203"/>
      <c r="P18" s="203"/>
      <c r="Q18" s="203"/>
      <c r="R18" s="203"/>
      <c r="S18" s="204"/>
    </row>
    <row r="19" spans="2:19" ht="15" thickBot="1">
      <c r="B19" s="60">
        <f t="shared" ref="B19:B21" si="2">$B$15</f>
        <v>5</v>
      </c>
      <c r="C19" s="61">
        <v>17</v>
      </c>
      <c r="D19" s="62" t="s">
        <v>67</v>
      </c>
      <c r="E19" s="63"/>
      <c r="F19" s="122"/>
      <c r="G19" s="64"/>
      <c r="H19" s="82"/>
      <c r="I19" s="64" t="str">
        <f t="shared" si="0"/>
        <v/>
      </c>
      <c r="J19" s="65"/>
      <c r="K19" s="92"/>
      <c r="M19" s="269"/>
      <c r="N19" s="203"/>
      <c r="O19" s="203"/>
      <c r="P19" s="203"/>
      <c r="Q19" s="203"/>
      <c r="R19" s="203"/>
      <c r="S19" s="204"/>
    </row>
    <row r="20" spans="2:19" ht="15" thickBot="1">
      <c r="B20" s="60">
        <f t="shared" si="2"/>
        <v>5</v>
      </c>
      <c r="C20" s="61">
        <v>18</v>
      </c>
      <c r="D20" s="62" t="s">
        <v>82</v>
      </c>
      <c r="E20" s="63"/>
      <c r="F20" s="122"/>
      <c r="G20" s="64">
        <v>85000</v>
      </c>
      <c r="H20" s="82"/>
      <c r="I20" s="64">
        <f t="shared" ref="I20" si="3">IF(AND(G20&lt;&gt;0,H20=""),G20,IF(AND(G20&lt;&gt;0,H20&gt;0),G20*H20,""))</f>
        <v>85000</v>
      </c>
      <c r="J20" s="65"/>
      <c r="K20" s="92"/>
      <c r="M20" s="269"/>
      <c r="N20" s="203"/>
      <c r="O20" s="203"/>
      <c r="P20" s="203"/>
      <c r="Q20" s="203"/>
      <c r="R20" s="203"/>
      <c r="S20" s="204"/>
    </row>
    <row r="21" spans="2:19" ht="15" thickBot="1">
      <c r="B21" s="60">
        <f t="shared" si="2"/>
        <v>5</v>
      </c>
      <c r="C21" s="61">
        <v>19</v>
      </c>
      <c r="D21" s="62" t="s">
        <v>68</v>
      </c>
      <c r="E21" s="63"/>
      <c r="F21" s="122"/>
      <c r="G21" s="64"/>
      <c r="H21" s="82"/>
      <c r="I21" s="64" t="str">
        <f t="shared" si="0"/>
        <v/>
      </c>
      <c r="J21" s="65"/>
      <c r="K21" s="92"/>
      <c r="M21" s="269"/>
      <c r="N21" s="203"/>
      <c r="O21" s="203"/>
      <c r="P21" s="203"/>
      <c r="Q21" s="203"/>
      <c r="R21" s="203"/>
      <c r="S21" s="204"/>
    </row>
    <row r="22" spans="2:19" s="32" customFormat="1" ht="18.600000000000001" thickBot="1">
      <c r="B22" s="33">
        <f>$B$15</f>
        <v>5</v>
      </c>
      <c r="C22" s="34">
        <v>30</v>
      </c>
      <c r="D22" s="35" t="s">
        <v>69</v>
      </c>
      <c r="E22" s="35"/>
      <c r="F22" s="131"/>
      <c r="G22" s="41"/>
      <c r="H22" s="140"/>
      <c r="I22" s="36">
        <f>SUM(I23:I27)</f>
        <v>55000</v>
      </c>
      <c r="J22" s="35"/>
      <c r="K22" s="90">
        <f>SUM(K23:K27)</f>
        <v>0</v>
      </c>
      <c r="M22" s="37"/>
      <c r="N22" s="38"/>
      <c r="O22" s="38"/>
      <c r="P22" s="38"/>
      <c r="Q22" s="38"/>
      <c r="R22" s="38"/>
      <c r="S22" s="39"/>
    </row>
    <row r="23" spans="2:19" ht="15" thickBot="1">
      <c r="B23" s="73">
        <f>$B$22</f>
        <v>5</v>
      </c>
      <c r="C23" s="74">
        <v>31</v>
      </c>
      <c r="D23" s="75" t="s">
        <v>70</v>
      </c>
      <c r="E23" s="76"/>
      <c r="F23" s="115"/>
      <c r="G23" s="116"/>
      <c r="H23" s="117"/>
      <c r="I23" s="78" t="str">
        <f>IF(AND(G23&lt;&gt;0,H23=""),G23,IF(AND(G23&lt;&gt;0,H23&gt;0),G23*H23,""))</f>
        <v/>
      </c>
      <c r="J23" s="76"/>
      <c r="K23" s="94"/>
      <c r="M23" s="23"/>
      <c r="N23" s="24"/>
      <c r="O23" s="24"/>
      <c r="P23" s="24"/>
      <c r="Q23" s="24"/>
      <c r="R23" s="24"/>
      <c r="S23" s="25"/>
    </row>
    <row r="24" spans="2:19" ht="15" thickBot="1">
      <c r="B24" s="60">
        <f t="shared" ref="B24" si="4">$B$22</f>
        <v>5</v>
      </c>
      <c r="C24" s="61">
        <v>32</v>
      </c>
      <c r="D24" s="62" t="s">
        <v>71</v>
      </c>
      <c r="E24" s="65"/>
      <c r="F24" s="124"/>
      <c r="G24" s="83"/>
      <c r="H24" s="82"/>
      <c r="I24" s="64" t="str">
        <f t="shared" ref="I24" si="5">IF(AND(G24&lt;&gt;0,H24=""),G24,IF(AND(G24&lt;&gt;0,H24&gt;0),G24*H24,""))</f>
        <v/>
      </c>
      <c r="J24" s="65"/>
      <c r="K24" s="92"/>
      <c r="M24" s="23"/>
      <c r="N24" s="24"/>
      <c r="O24" s="24"/>
      <c r="P24" s="24"/>
      <c r="Q24" s="24"/>
      <c r="R24" s="24"/>
      <c r="S24" s="25"/>
    </row>
    <row r="25" spans="2:19" ht="15" thickBot="1">
      <c r="B25" s="60">
        <f>$B$22</f>
        <v>5</v>
      </c>
      <c r="C25" s="61">
        <v>34</v>
      </c>
      <c r="D25" s="62" t="s">
        <v>72</v>
      </c>
      <c r="E25" s="65"/>
      <c r="F25" s="124"/>
      <c r="G25" s="83"/>
      <c r="H25" s="82"/>
      <c r="I25" s="64" t="str">
        <f>IF(AND(G25&lt;&gt;0,H25=""),G25,IF(AND(G25&lt;&gt;0,H25&gt;0),G25*H25,""))</f>
        <v/>
      </c>
      <c r="J25" s="65"/>
      <c r="K25" s="92"/>
      <c r="M25" s="23"/>
      <c r="N25" s="24"/>
      <c r="O25" s="24"/>
      <c r="P25" s="24"/>
      <c r="Q25" s="24"/>
      <c r="R25" s="24"/>
      <c r="S25" s="25"/>
    </row>
    <row r="26" spans="2:19" ht="15" thickBot="1">
      <c r="B26" s="60">
        <f t="shared" ref="B26:B27" si="6">$B$22</f>
        <v>5</v>
      </c>
      <c r="C26" s="61">
        <v>35</v>
      </c>
      <c r="D26" s="62" t="s">
        <v>73</v>
      </c>
      <c r="E26" s="65"/>
      <c r="F26" s="124"/>
      <c r="G26" s="66">
        <v>55000</v>
      </c>
      <c r="H26" s="82"/>
      <c r="I26" s="64">
        <f>IF(AND(G26&lt;&gt;0,H26=""),G26,IF(AND(G26&lt;&gt;0,H26&gt;0),G26*H26,""))</f>
        <v>55000</v>
      </c>
      <c r="J26" s="65"/>
      <c r="K26" s="92"/>
      <c r="M26" s="23"/>
      <c r="N26" s="24"/>
      <c r="O26" s="24"/>
      <c r="P26" s="24"/>
      <c r="Q26" s="24"/>
      <c r="R26" s="24"/>
      <c r="S26" s="25"/>
    </row>
    <row r="27" spans="2:19" ht="15" thickBot="1">
      <c r="B27" s="60">
        <f t="shared" si="6"/>
        <v>5</v>
      </c>
      <c r="C27" s="68">
        <v>36</v>
      </c>
      <c r="D27" s="69" t="s">
        <v>74</v>
      </c>
      <c r="E27" s="72"/>
      <c r="F27" s="132"/>
      <c r="G27" s="70"/>
      <c r="H27" s="141"/>
      <c r="I27" s="71" t="str">
        <f>IF(AND(G27&lt;&gt;0,H27=""),G27,IF(AND(G27&lt;&gt;0,H27&gt;0),G27*H27,""))</f>
        <v/>
      </c>
      <c r="J27" s="72"/>
      <c r="K27" s="93"/>
      <c r="M27" s="23"/>
      <c r="N27" s="24"/>
      <c r="O27" s="24"/>
      <c r="P27" s="24"/>
      <c r="Q27" s="24"/>
      <c r="R27" s="24"/>
      <c r="S27" s="25"/>
    </row>
    <row r="28" spans="2:19" s="32" customFormat="1" ht="18.600000000000001" thickBot="1">
      <c r="B28" s="33">
        <f>$B$15</f>
        <v>5</v>
      </c>
      <c r="C28" s="34">
        <v>40</v>
      </c>
      <c r="D28" s="35" t="s">
        <v>75</v>
      </c>
      <c r="E28" s="35"/>
      <c r="F28" s="131"/>
      <c r="G28" s="41"/>
      <c r="H28" s="140"/>
      <c r="I28" s="36">
        <f>SUM(I29:I32)</f>
        <v>0</v>
      </c>
      <c r="J28" s="35"/>
      <c r="K28" s="90">
        <f>SUM(K29:K32)</f>
        <v>0</v>
      </c>
      <c r="M28" s="37"/>
      <c r="N28" s="38"/>
      <c r="O28" s="38"/>
      <c r="P28" s="38"/>
      <c r="Q28" s="38"/>
      <c r="R28" s="38"/>
      <c r="S28" s="39"/>
    </row>
    <row r="29" spans="2:19" ht="15" thickBot="1">
      <c r="B29" s="73">
        <f>$B$28</f>
        <v>5</v>
      </c>
      <c r="C29" s="74">
        <v>41</v>
      </c>
      <c r="D29" s="75" t="s">
        <v>76</v>
      </c>
      <c r="E29" s="76"/>
      <c r="F29" s="115"/>
      <c r="G29" s="77"/>
      <c r="H29" s="117"/>
      <c r="I29" s="78" t="str">
        <f>IF(AND(G29&lt;&gt;0,H29=""),G29,IF(AND(G29&lt;&gt;0,H29&gt;0),G29*H29,""))</f>
        <v/>
      </c>
      <c r="J29" s="76"/>
      <c r="K29" s="94"/>
      <c r="M29" s="23"/>
      <c r="N29" s="24"/>
      <c r="O29" s="24"/>
      <c r="P29" s="24"/>
      <c r="Q29" s="24"/>
      <c r="R29" s="24"/>
      <c r="S29" s="25"/>
    </row>
    <row r="30" spans="2:19" ht="15" thickBot="1">
      <c r="B30" s="60">
        <f>$B$28</f>
        <v>5</v>
      </c>
      <c r="C30" s="61">
        <v>42</v>
      </c>
      <c r="D30" s="62" t="s">
        <v>77</v>
      </c>
      <c r="E30" s="65"/>
      <c r="F30" s="124"/>
      <c r="G30" s="66"/>
      <c r="H30" s="82"/>
      <c r="I30" s="64" t="str">
        <f>IF(AND(G30&lt;&gt;0,H30=""),G30,IF(AND(G30&lt;&gt;0,H30&gt;0),G30*H30,""))</f>
        <v/>
      </c>
      <c r="J30" s="65"/>
      <c r="K30" s="92"/>
      <c r="M30" s="23"/>
      <c r="N30" s="24"/>
      <c r="O30" s="24"/>
      <c r="P30" s="24"/>
      <c r="Q30" s="24"/>
      <c r="R30" s="24"/>
      <c r="S30" s="25"/>
    </row>
    <row r="31" spans="2:19" ht="15" thickBot="1">
      <c r="B31" s="60">
        <f t="shared" ref="B31:B32" si="7">$B$28</f>
        <v>5</v>
      </c>
      <c r="C31" s="61">
        <v>43</v>
      </c>
      <c r="D31" s="62" t="s">
        <v>78</v>
      </c>
      <c r="E31" s="65"/>
      <c r="F31" s="124"/>
      <c r="G31" s="66"/>
      <c r="H31" s="82"/>
      <c r="I31" s="64"/>
      <c r="J31" s="65"/>
      <c r="K31" s="92"/>
      <c r="M31" s="23"/>
      <c r="N31" s="24"/>
      <c r="O31" s="24"/>
      <c r="P31" s="24"/>
      <c r="Q31" s="24"/>
      <c r="R31" s="24"/>
      <c r="S31" s="25"/>
    </row>
    <row r="32" spans="2:19" ht="15" thickBot="1">
      <c r="B32" s="60">
        <f t="shared" si="7"/>
        <v>5</v>
      </c>
      <c r="C32" s="61">
        <v>44</v>
      </c>
      <c r="D32" s="62" t="s">
        <v>79</v>
      </c>
      <c r="E32" s="65"/>
      <c r="F32" s="124"/>
      <c r="G32" s="66"/>
      <c r="H32" s="82"/>
      <c r="I32" s="64" t="str">
        <f>IF(AND(G32&lt;&gt;0,H32=""),G32,IF(AND(G32&lt;&gt;0,H32&gt;0),G32*H32,""))</f>
        <v/>
      </c>
      <c r="J32" s="65"/>
      <c r="K32" s="92"/>
      <c r="M32" s="23"/>
      <c r="N32" s="24"/>
      <c r="O32" s="24"/>
      <c r="P32" s="24"/>
      <c r="Q32" s="24"/>
      <c r="R32" s="24"/>
      <c r="S32" s="25"/>
    </row>
    <row r="33" spans="2:19" ht="18.600000000000001" thickBot="1">
      <c r="B33" s="33">
        <f>$B$15</f>
        <v>5</v>
      </c>
      <c r="C33" s="34">
        <v>70</v>
      </c>
      <c r="D33" s="35" t="s">
        <v>80</v>
      </c>
      <c r="E33" s="35"/>
      <c r="F33" s="133"/>
      <c r="G33" s="41"/>
      <c r="H33" s="140"/>
      <c r="I33" s="36">
        <f>SUM(I34:I40)</f>
        <v>120000</v>
      </c>
      <c r="J33" s="35"/>
      <c r="K33" s="90">
        <f>SUM(K34:K40)</f>
        <v>0</v>
      </c>
      <c r="M33" s="23"/>
      <c r="N33" s="24"/>
      <c r="O33" s="24"/>
      <c r="P33" s="24"/>
      <c r="Q33" s="24"/>
      <c r="R33" s="24"/>
      <c r="S33" s="25"/>
    </row>
    <row r="34" spans="2:19" ht="15" thickBot="1">
      <c r="B34" s="73">
        <f>$B$33</f>
        <v>5</v>
      </c>
      <c r="C34" s="74">
        <v>71</v>
      </c>
      <c r="D34" s="75" t="s">
        <v>81</v>
      </c>
      <c r="E34" s="76"/>
      <c r="F34" s="135"/>
      <c r="G34" s="77"/>
      <c r="H34" s="117"/>
      <c r="I34" s="78" t="str">
        <f t="shared" ref="I34:I40" si="8">IF(AND(G34&lt;&gt;0,H34=""),G34,IF(AND(G34&lt;&gt;0,H34&gt;0),G34*H34,""))</f>
        <v/>
      </c>
      <c r="J34" s="76"/>
      <c r="K34" s="94"/>
      <c r="M34" s="23"/>
      <c r="N34" s="24"/>
      <c r="O34" s="24"/>
      <c r="P34" s="24"/>
      <c r="Q34" s="24"/>
      <c r="R34" s="24"/>
      <c r="S34" s="25"/>
    </row>
    <row r="35" spans="2:19" ht="15" thickBot="1">
      <c r="B35" s="60">
        <f>$B$33</f>
        <v>5</v>
      </c>
      <c r="C35" s="61">
        <v>72</v>
      </c>
      <c r="D35" s="62" t="s">
        <v>83</v>
      </c>
      <c r="E35" s="65"/>
      <c r="F35" s="134"/>
      <c r="G35" s="66">
        <v>25000</v>
      </c>
      <c r="H35" s="82"/>
      <c r="I35" s="64">
        <f t="shared" si="8"/>
        <v>25000</v>
      </c>
      <c r="J35" s="65"/>
      <c r="K35" s="92"/>
      <c r="M35" s="23"/>
      <c r="N35" s="24"/>
      <c r="O35" s="24"/>
      <c r="P35" s="24"/>
      <c r="Q35" s="24"/>
      <c r="R35" s="24"/>
      <c r="S35" s="25"/>
    </row>
    <row r="36" spans="2:19" ht="15" thickBot="1">
      <c r="B36" s="60">
        <f t="shared" ref="B36:B40" si="9">$B$33</f>
        <v>5</v>
      </c>
      <c r="C36" s="61">
        <v>73</v>
      </c>
      <c r="D36" s="62" t="s">
        <v>84</v>
      </c>
      <c r="E36" s="65"/>
      <c r="F36" s="134"/>
      <c r="G36" s="66"/>
      <c r="H36" s="82"/>
      <c r="I36" s="64" t="str">
        <f t="shared" si="8"/>
        <v/>
      </c>
      <c r="J36" s="65"/>
      <c r="K36" s="92"/>
      <c r="M36" s="23"/>
      <c r="N36" s="24"/>
      <c r="O36" s="24"/>
      <c r="P36" s="24"/>
      <c r="Q36" s="24"/>
      <c r="R36" s="24"/>
      <c r="S36" s="25"/>
    </row>
    <row r="37" spans="2:19" ht="15" thickBot="1">
      <c r="B37" s="60">
        <f t="shared" si="9"/>
        <v>5</v>
      </c>
      <c r="C37" s="61">
        <v>76</v>
      </c>
      <c r="D37" s="62" t="s">
        <v>85</v>
      </c>
      <c r="E37" s="65"/>
      <c r="F37" s="134"/>
      <c r="G37" s="66"/>
      <c r="H37" s="82"/>
      <c r="I37" s="64" t="str">
        <f t="shared" si="8"/>
        <v/>
      </c>
      <c r="J37" s="65"/>
      <c r="K37" s="92"/>
      <c r="M37" s="23"/>
      <c r="N37" s="24"/>
      <c r="O37" s="24"/>
      <c r="P37" s="24"/>
      <c r="Q37" s="24"/>
      <c r="R37" s="24"/>
      <c r="S37" s="25"/>
    </row>
    <row r="38" spans="2:19" ht="15" thickBot="1">
      <c r="B38" s="60">
        <f t="shared" si="9"/>
        <v>5</v>
      </c>
      <c r="C38" s="61">
        <v>77</v>
      </c>
      <c r="D38" s="62" t="s">
        <v>86</v>
      </c>
      <c r="E38" s="65"/>
      <c r="F38" s="134"/>
      <c r="G38" s="66"/>
      <c r="H38" s="82"/>
      <c r="I38" s="64" t="str">
        <f t="shared" si="8"/>
        <v/>
      </c>
      <c r="J38" s="65"/>
      <c r="K38" s="92"/>
      <c r="M38" s="23"/>
      <c r="N38" s="24"/>
      <c r="O38" s="24"/>
      <c r="P38" s="24"/>
      <c r="Q38" s="24"/>
      <c r="R38" s="24"/>
      <c r="S38" s="25"/>
    </row>
    <row r="39" spans="2:19" ht="15" thickBot="1">
      <c r="B39" s="60">
        <f t="shared" si="9"/>
        <v>5</v>
      </c>
      <c r="C39" s="61">
        <v>78</v>
      </c>
      <c r="D39" s="62" t="s">
        <v>131</v>
      </c>
      <c r="E39" s="65"/>
      <c r="F39" s="134"/>
      <c r="G39" s="66">
        <v>50000</v>
      </c>
      <c r="H39" s="82"/>
      <c r="I39" s="64">
        <f t="shared" si="8"/>
        <v>50000</v>
      </c>
      <c r="J39" s="65"/>
      <c r="K39" s="92"/>
      <c r="M39" s="23"/>
      <c r="N39" s="24"/>
      <c r="O39" s="24"/>
      <c r="P39" s="24"/>
      <c r="Q39" s="24"/>
      <c r="R39" s="24"/>
      <c r="S39" s="25"/>
    </row>
    <row r="40" spans="2:19" ht="15" thickBot="1">
      <c r="B40" s="60">
        <f t="shared" si="9"/>
        <v>5</v>
      </c>
      <c r="C40" s="68">
        <v>79</v>
      </c>
      <c r="D40" s="69" t="s">
        <v>87</v>
      </c>
      <c r="E40" s="72"/>
      <c r="F40" s="136"/>
      <c r="G40" s="70">
        <v>45000</v>
      </c>
      <c r="H40" s="141"/>
      <c r="I40" s="64">
        <f t="shared" si="8"/>
        <v>45000</v>
      </c>
      <c r="J40" s="72"/>
      <c r="K40" s="93"/>
      <c r="M40" s="23"/>
      <c r="N40" s="24"/>
      <c r="O40" s="24"/>
      <c r="P40" s="24"/>
      <c r="Q40" s="24"/>
      <c r="R40" s="24"/>
      <c r="S40" s="25"/>
    </row>
    <row r="41" spans="2:19" ht="18.600000000000001" thickBot="1">
      <c r="B41" s="33">
        <f>$B$15</f>
        <v>5</v>
      </c>
      <c r="C41" s="34">
        <v>80</v>
      </c>
      <c r="D41" s="35" t="s">
        <v>88</v>
      </c>
      <c r="E41" s="35"/>
      <c r="F41" s="133"/>
      <c r="G41" s="41"/>
      <c r="H41" s="140"/>
      <c r="I41" s="36">
        <f>SUM(I42:I45)</f>
        <v>127000</v>
      </c>
      <c r="J41" s="35"/>
      <c r="K41" s="90">
        <f>SUM(K42:K45)</f>
        <v>0</v>
      </c>
      <c r="M41" s="23"/>
      <c r="N41" s="24"/>
      <c r="O41" s="24"/>
      <c r="P41" s="24"/>
      <c r="Q41" s="24"/>
      <c r="R41" s="24"/>
      <c r="S41" s="25"/>
    </row>
    <row r="42" spans="2:19" ht="15" thickBot="1">
      <c r="B42" s="73">
        <f>$B$41</f>
        <v>5</v>
      </c>
      <c r="C42" s="74">
        <v>81</v>
      </c>
      <c r="D42" s="75" t="s">
        <v>89</v>
      </c>
      <c r="E42" s="76"/>
      <c r="F42" s="135"/>
      <c r="G42" s="77">
        <v>127000</v>
      </c>
      <c r="H42" s="117"/>
      <c r="I42" s="78">
        <f>IF(AND(G42&lt;&gt;0,H42=""),G42,IF(AND(G42&lt;&gt;0,H42&gt;0),G42*H42,""))</f>
        <v>127000</v>
      </c>
      <c r="J42" s="76"/>
      <c r="K42" s="94"/>
      <c r="M42" s="23"/>
      <c r="N42" s="24"/>
      <c r="O42" s="24"/>
      <c r="P42" s="24"/>
      <c r="Q42" s="24"/>
      <c r="R42" s="24"/>
      <c r="S42" s="25"/>
    </row>
    <row r="43" spans="2:19" ht="15" thickBot="1">
      <c r="B43" s="60">
        <f>$B$41</f>
        <v>5</v>
      </c>
      <c r="C43" s="61">
        <v>82</v>
      </c>
      <c r="D43" s="62" t="s">
        <v>90</v>
      </c>
      <c r="E43" s="65"/>
      <c r="F43" s="134"/>
      <c r="G43" s="66"/>
      <c r="H43" s="82"/>
      <c r="I43" s="64" t="str">
        <f>IF(AND(G43&lt;&gt;0,H43=""),G43,IF(AND(G43&lt;&gt;0,H43&gt;0),G43*H43,""))</f>
        <v/>
      </c>
      <c r="J43" s="65"/>
      <c r="K43" s="92"/>
      <c r="M43" s="23"/>
      <c r="N43" s="24"/>
      <c r="O43" s="24"/>
      <c r="P43" s="24"/>
      <c r="Q43" s="24"/>
      <c r="R43" s="24"/>
      <c r="S43" s="25"/>
    </row>
    <row r="44" spans="2:19" ht="15" thickBot="1">
      <c r="B44" s="60">
        <f t="shared" ref="B44:B45" si="10">$B$41</f>
        <v>5</v>
      </c>
      <c r="C44" s="61">
        <v>83</v>
      </c>
      <c r="D44" s="62" t="s">
        <v>91</v>
      </c>
      <c r="E44" s="65"/>
      <c r="F44" s="134"/>
      <c r="G44" s="66"/>
      <c r="H44" s="82"/>
      <c r="I44" s="64" t="str">
        <f>IF(AND(G44&lt;&gt;0,H44=""),G44,IF(AND(G44&lt;&gt;0,H44&gt;0),G44*H44,""))</f>
        <v/>
      </c>
      <c r="J44" s="65"/>
      <c r="K44" s="92"/>
      <c r="M44" s="23"/>
      <c r="N44" s="24"/>
      <c r="O44" s="24"/>
      <c r="P44" s="24"/>
      <c r="Q44" s="24"/>
      <c r="R44" s="24"/>
      <c r="S44" s="25"/>
    </row>
    <row r="45" spans="2:19" ht="15" thickBot="1">
      <c r="B45" s="60">
        <f t="shared" si="10"/>
        <v>5</v>
      </c>
      <c r="C45" s="68">
        <v>84</v>
      </c>
      <c r="D45" s="69" t="s">
        <v>92</v>
      </c>
      <c r="E45" s="72"/>
      <c r="F45" s="136"/>
      <c r="G45" s="70"/>
      <c r="H45" s="141"/>
      <c r="I45" s="71" t="str">
        <f>IF(AND(G45&lt;&gt;0,H45=""),G45,IF(AND(G45&lt;&gt;0,H45&gt;0),G45*H45,""))</f>
        <v/>
      </c>
      <c r="J45" s="72"/>
      <c r="K45" s="93"/>
      <c r="M45" s="23"/>
      <c r="N45" s="24"/>
      <c r="O45" s="24"/>
      <c r="P45" s="24"/>
      <c r="Q45" s="24"/>
      <c r="R45" s="24"/>
      <c r="S45" s="25"/>
    </row>
    <row r="46" spans="2:19" ht="18.600000000000001" thickBot="1">
      <c r="B46" s="33">
        <f>$B$15</f>
        <v>5</v>
      </c>
      <c r="C46" s="34">
        <v>110</v>
      </c>
      <c r="D46" s="35" t="s">
        <v>93</v>
      </c>
      <c r="E46" s="35"/>
      <c r="F46" s="133"/>
      <c r="G46" s="41"/>
      <c r="H46" s="140"/>
      <c r="I46" s="36">
        <f>SUM(I47:I53)</f>
        <v>384000</v>
      </c>
      <c r="J46" s="35"/>
      <c r="K46" s="90">
        <f>SUM(K47:K53)</f>
        <v>0</v>
      </c>
      <c r="M46" s="23"/>
      <c r="N46" s="24"/>
      <c r="O46" s="24"/>
      <c r="P46" s="24"/>
      <c r="Q46" s="24"/>
      <c r="R46" s="24"/>
      <c r="S46" s="25"/>
    </row>
    <row r="47" spans="2:19" ht="15" thickBot="1">
      <c r="B47" s="73">
        <f>$B$46</f>
        <v>5</v>
      </c>
      <c r="C47" s="74">
        <v>111</v>
      </c>
      <c r="D47" s="75" t="s">
        <v>94</v>
      </c>
      <c r="E47" s="76"/>
      <c r="F47" s="135"/>
      <c r="G47" s="77">
        <f>4000+15000+10000+60000</f>
        <v>89000</v>
      </c>
      <c r="H47" s="117"/>
      <c r="I47" s="78">
        <f t="shared" ref="I47:I53" si="11">IF(AND(G47&lt;&gt;0,H47=""),G47,IF(AND(G47&lt;&gt;0,H47&gt;0),G47*H47,""))</f>
        <v>89000</v>
      </c>
      <c r="J47" s="76"/>
      <c r="K47" s="94"/>
      <c r="M47" s="23"/>
      <c r="N47" s="24"/>
      <c r="O47" s="24"/>
      <c r="P47" s="24"/>
      <c r="Q47" s="24"/>
      <c r="R47" s="24"/>
      <c r="S47" s="25"/>
    </row>
    <row r="48" spans="2:19" ht="15" thickBot="1">
      <c r="B48" s="60">
        <f>$B$46</f>
        <v>5</v>
      </c>
      <c r="C48" s="61">
        <v>112</v>
      </c>
      <c r="D48" s="62" t="s">
        <v>95</v>
      </c>
      <c r="E48" s="65"/>
      <c r="F48" s="134"/>
      <c r="G48" s="66"/>
      <c r="H48" s="82"/>
      <c r="I48" s="64" t="str">
        <f t="shared" ref="I48:I49" si="12">IF(AND(G48&lt;&gt;0,H48=""),G48,IF(AND(G48&lt;&gt;0,H48&gt;0),G48*H48,""))</f>
        <v/>
      </c>
      <c r="J48" s="65"/>
      <c r="K48" s="92"/>
      <c r="M48" s="23"/>
      <c r="N48" s="24"/>
      <c r="O48" s="24"/>
      <c r="P48" s="24"/>
      <c r="Q48" s="24"/>
      <c r="R48" s="24"/>
      <c r="S48" s="25"/>
    </row>
    <row r="49" spans="2:19" ht="15" thickBot="1">
      <c r="B49" s="60">
        <f>$B$46</f>
        <v>5</v>
      </c>
      <c r="C49" s="61">
        <v>112</v>
      </c>
      <c r="D49" s="62" t="s">
        <v>96</v>
      </c>
      <c r="E49" s="65"/>
      <c r="F49" s="134"/>
      <c r="G49" s="66">
        <v>90000</v>
      </c>
      <c r="H49" s="82"/>
      <c r="I49" s="64">
        <f t="shared" si="12"/>
        <v>90000</v>
      </c>
      <c r="J49" s="65"/>
      <c r="K49" s="92"/>
      <c r="M49" s="23"/>
      <c r="N49" s="24"/>
      <c r="O49" s="24"/>
      <c r="P49" s="24"/>
      <c r="Q49" s="24"/>
      <c r="R49" s="24"/>
      <c r="S49" s="25"/>
    </row>
    <row r="50" spans="2:19" ht="15" thickBot="1">
      <c r="B50" s="60">
        <f>$B$46</f>
        <v>5</v>
      </c>
      <c r="C50" s="61">
        <v>112</v>
      </c>
      <c r="D50" s="62" t="s">
        <v>97</v>
      </c>
      <c r="E50" s="65"/>
      <c r="F50" s="134"/>
      <c r="G50" s="66">
        <v>150000</v>
      </c>
      <c r="H50" s="82"/>
      <c r="I50" s="64">
        <f t="shared" si="11"/>
        <v>150000</v>
      </c>
      <c r="J50" s="65"/>
      <c r="K50" s="92"/>
      <c r="M50" s="23"/>
      <c r="N50" s="24"/>
      <c r="O50" s="24"/>
      <c r="P50" s="24"/>
      <c r="Q50" s="24"/>
      <c r="R50" s="24"/>
      <c r="S50" s="25"/>
    </row>
    <row r="51" spans="2:19" ht="15" thickBot="1">
      <c r="B51" s="60">
        <f t="shared" ref="B51:B53" si="13">$B$46</f>
        <v>5</v>
      </c>
      <c r="C51" s="61">
        <v>114</v>
      </c>
      <c r="D51" s="62" t="s">
        <v>98</v>
      </c>
      <c r="E51" s="65"/>
      <c r="F51" s="134"/>
      <c r="G51" s="66">
        <v>50000</v>
      </c>
      <c r="H51" s="82"/>
      <c r="I51" s="64">
        <f t="shared" si="11"/>
        <v>50000</v>
      </c>
      <c r="J51" s="65"/>
      <c r="K51" s="92"/>
      <c r="M51" s="23"/>
      <c r="N51" s="24"/>
      <c r="O51" s="24"/>
      <c r="P51" s="24"/>
      <c r="Q51" s="24"/>
      <c r="R51" s="24"/>
      <c r="S51" s="25"/>
    </row>
    <row r="52" spans="2:19" ht="15" thickBot="1">
      <c r="B52" s="60">
        <f t="shared" si="13"/>
        <v>5</v>
      </c>
      <c r="C52" s="61">
        <v>115</v>
      </c>
      <c r="D52" s="62" t="s">
        <v>99</v>
      </c>
      <c r="E52" s="65"/>
      <c r="F52" s="134"/>
      <c r="G52" s="66"/>
      <c r="H52" s="82"/>
      <c r="I52" s="64" t="str">
        <f t="shared" si="11"/>
        <v/>
      </c>
      <c r="J52" s="65"/>
      <c r="K52" s="92"/>
      <c r="M52" s="23"/>
      <c r="N52" s="24"/>
      <c r="O52" s="24"/>
      <c r="P52" s="24"/>
      <c r="Q52" s="24"/>
      <c r="R52" s="24"/>
      <c r="S52" s="25"/>
    </row>
    <row r="53" spans="2:19" ht="15" thickBot="1">
      <c r="B53" s="60">
        <f t="shared" si="13"/>
        <v>5</v>
      </c>
      <c r="C53" s="61">
        <v>117</v>
      </c>
      <c r="D53" s="62" t="s">
        <v>100</v>
      </c>
      <c r="E53" s="65"/>
      <c r="F53" s="134"/>
      <c r="G53" s="66">
        <v>5000</v>
      </c>
      <c r="H53" s="82"/>
      <c r="I53" s="64">
        <f t="shared" si="11"/>
        <v>5000</v>
      </c>
      <c r="J53" s="65"/>
      <c r="K53" s="92"/>
      <c r="M53" s="23"/>
      <c r="N53" s="24"/>
      <c r="O53" s="24"/>
      <c r="P53" s="24"/>
      <c r="Q53" s="24"/>
      <c r="R53" s="24"/>
      <c r="S53" s="25"/>
    </row>
    <row r="54" spans="2:19" ht="18.600000000000001" thickBot="1">
      <c r="B54" s="33">
        <f>$B$15</f>
        <v>5</v>
      </c>
      <c r="C54" s="34">
        <v>500</v>
      </c>
      <c r="D54" s="35" t="s">
        <v>101</v>
      </c>
      <c r="E54" s="35"/>
      <c r="F54" s="125"/>
      <c r="G54" s="35"/>
      <c r="H54" s="140"/>
      <c r="I54" s="36">
        <f>SUM(I55:I56)</f>
        <v>0</v>
      </c>
      <c r="J54" s="35"/>
      <c r="K54" s="90">
        <f>SUM(K55:K56)</f>
        <v>0</v>
      </c>
      <c r="M54" s="23"/>
      <c r="N54" s="24"/>
      <c r="O54" s="24"/>
      <c r="P54" s="24"/>
      <c r="Q54" s="24"/>
      <c r="R54" s="24"/>
      <c r="S54" s="25"/>
    </row>
    <row r="55" spans="2:19" ht="15" thickBot="1">
      <c r="B55" s="73">
        <f>$B$54</f>
        <v>5</v>
      </c>
      <c r="C55" s="74">
        <v>510</v>
      </c>
      <c r="D55" s="75" t="s">
        <v>102</v>
      </c>
      <c r="E55" s="76"/>
      <c r="F55" s="123"/>
      <c r="G55" s="76"/>
      <c r="H55" s="117"/>
      <c r="I55" s="78" t="str">
        <f t="shared" ref="I55:I56" si="14">IF(AND(F55&lt;&gt;0,H55=""),F55,IF(AND(F55&lt;&gt;0,H55&gt;0),F55*H55,""))</f>
        <v/>
      </c>
      <c r="J55" s="76"/>
      <c r="K55" s="94"/>
      <c r="M55" s="23"/>
      <c r="N55" s="24"/>
      <c r="O55" s="24"/>
      <c r="P55" s="24"/>
      <c r="Q55" s="24"/>
      <c r="R55" s="24"/>
      <c r="S55" s="25"/>
    </row>
    <row r="56" spans="2:19" ht="15" thickBot="1">
      <c r="B56" s="67">
        <f>$B$54</f>
        <v>5</v>
      </c>
      <c r="C56" s="68">
        <v>520</v>
      </c>
      <c r="D56" s="69" t="s">
        <v>103</v>
      </c>
      <c r="E56" s="72"/>
      <c r="F56" s="126"/>
      <c r="G56" s="72"/>
      <c r="H56" s="141"/>
      <c r="I56" s="71" t="str">
        <f t="shared" si="14"/>
        <v/>
      </c>
      <c r="J56" s="72"/>
      <c r="K56" s="93"/>
      <c r="M56" s="23"/>
      <c r="N56" s="24"/>
      <c r="O56" s="24"/>
      <c r="P56" s="24"/>
      <c r="Q56" s="24"/>
      <c r="R56" s="24"/>
      <c r="S56" s="25"/>
    </row>
    <row r="57" spans="2:19" ht="18.600000000000001" thickBot="1">
      <c r="B57" s="264" t="s">
        <v>104</v>
      </c>
      <c r="C57" s="265"/>
      <c r="D57" s="265"/>
      <c r="E57" s="265"/>
      <c r="F57" s="265"/>
      <c r="G57" s="265"/>
      <c r="H57" s="265"/>
      <c r="I57" s="265"/>
      <c r="J57" s="265"/>
      <c r="K57" s="266"/>
      <c r="M57" s="23"/>
      <c r="N57" s="24"/>
      <c r="O57" s="24"/>
      <c r="P57" s="24"/>
      <c r="Q57" s="24"/>
      <c r="R57" s="24"/>
      <c r="S57" s="25"/>
    </row>
    <row r="58" spans="2:19" ht="15" thickBot="1">
      <c r="B58" s="99" t="s">
        <v>53</v>
      </c>
      <c r="C58" s="100" t="s">
        <v>54</v>
      </c>
      <c r="D58" s="100" t="s">
        <v>55</v>
      </c>
      <c r="E58" s="267" t="s">
        <v>105</v>
      </c>
      <c r="F58" s="268"/>
      <c r="G58" s="100" t="s">
        <v>58</v>
      </c>
      <c r="H58" s="142" t="s">
        <v>59</v>
      </c>
      <c r="I58" s="100" t="s">
        <v>60</v>
      </c>
      <c r="J58" s="101" t="s">
        <v>35</v>
      </c>
      <c r="K58" s="102" t="s">
        <v>61</v>
      </c>
      <c r="M58" s="23"/>
      <c r="N58" s="24"/>
      <c r="O58" s="24"/>
      <c r="P58" s="24"/>
      <c r="Q58" s="24"/>
      <c r="R58" s="24"/>
      <c r="S58" s="25"/>
    </row>
    <row r="59" spans="2:19" ht="18.600000000000001" thickBot="1">
      <c r="B59" s="33">
        <f>$B$15</f>
        <v>5</v>
      </c>
      <c r="C59" s="27">
        <v>1000</v>
      </c>
      <c r="D59" s="28" t="s">
        <v>106</v>
      </c>
      <c r="E59" s="29"/>
      <c r="F59" s="127"/>
      <c r="G59" s="40"/>
      <c r="H59" s="139"/>
      <c r="I59" s="31">
        <f>SUM(I60:I81)</f>
        <v>355000</v>
      </c>
      <c r="J59" s="30"/>
      <c r="K59" s="95">
        <f>SUM(K60:K81)</f>
        <v>0</v>
      </c>
      <c r="M59" s="23"/>
      <c r="N59" s="24"/>
      <c r="O59" s="24"/>
      <c r="P59" s="24"/>
      <c r="Q59" s="24"/>
      <c r="R59" s="24"/>
      <c r="S59" s="25"/>
    </row>
    <row r="60" spans="2:19" ht="15" thickBot="1">
      <c r="B60" s="54">
        <f>$B$59</f>
        <v>5</v>
      </c>
      <c r="C60" s="55">
        <v>1001</v>
      </c>
      <c r="D60" s="56" t="s">
        <v>107</v>
      </c>
      <c r="E60" s="111"/>
      <c r="F60" s="128"/>
      <c r="G60" s="79"/>
      <c r="H60" s="80"/>
      <c r="I60" s="58" t="str">
        <f t="shared" ref="I60:I81" si="15">IF(AND(G60&lt;&gt;0,H60=""),G60,IF(AND(G60&lt;&gt;0,H60&gt;0),G60*H60,""))</f>
        <v/>
      </c>
      <c r="J60" s="55"/>
      <c r="K60" s="96"/>
      <c r="M60" s="23"/>
      <c r="N60" s="24"/>
      <c r="O60" s="24"/>
      <c r="P60" s="24"/>
      <c r="Q60" s="24"/>
      <c r="R60" s="24"/>
      <c r="S60" s="25"/>
    </row>
    <row r="61" spans="2:19" ht="15" thickBot="1">
      <c r="B61" s="60">
        <f t="shared" ref="B61:B81" si="16">$B$59</f>
        <v>5</v>
      </c>
      <c r="C61" s="61">
        <v>1002</v>
      </c>
      <c r="D61" s="62" t="s">
        <v>108</v>
      </c>
      <c r="E61" s="110"/>
      <c r="F61" s="143"/>
      <c r="G61" s="66"/>
      <c r="H61" s="82"/>
      <c r="I61" s="64" t="str">
        <f t="shared" ref="I61:I79" si="17">IF(AND(G61&lt;&gt;0,H61=""),G61,IF(AND(G61&lt;&gt;0,H61&gt;0),G61*H61,""))</f>
        <v/>
      </c>
      <c r="J61" s="61"/>
      <c r="K61" s="97"/>
      <c r="M61" s="23"/>
      <c r="N61" s="24"/>
      <c r="O61" s="24"/>
      <c r="P61" s="24"/>
      <c r="Q61" s="24"/>
      <c r="R61" s="24"/>
      <c r="S61" s="25"/>
    </row>
    <row r="62" spans="2:19" ht="15" thickBot="1">
      <c r="B62" s="60">
        <f t="shared" si="16"/>
        <v>5</v>
      </c>
      <c r="C62" s="61">
        <v>1003</v>
      </c>
      <c r="D62" s="62" t="s">
        <v>109</v>
      </c>
      <c r="E62" s="110"/>
      <c r="F62" s="143"/>
      <c r="G62" s="66"/>
      <c r="H62" s="82"/>
      <c r="I62" s="64" t="str">
        <f t="shared" si="17"/>
        <v/>
      </c>
      <c r="J62" s="61"/>
      <c r="K62" s="97"/>
      <c r="M62" s="23"/>
      <c r="N62" s="24"/>
      <c r="O62" s="24"/>
      <c r="P62" s="24"/>
      <c r="Q62" s="24"/>
      <c r="R62" s="24"/>
      <c r="S62" s="25"/>
    </row>
    <row r="63" spans="2:19" ht="15" thickBot="1">
      <c r="B63" s="60">
        <f t="shared" si="16"/>
        <v>5</v>
      </c>
      <c r="C63" s="61">
        <v>1004</v>
      </c>
      <c r="D63" s="62" t="s">
        <v>110</v>
      </c>
      <c r="E63" s="110"/>
      <c r="F63" s="143"/>
      <c r="G63" s="66"/>
      <c r="H63" s="82"/>
      <c r="I63" s="64" t="str">
        <f t="shared" si="17"/>
        <v/>
      </c>
      <c r="J63" s="61"/>
      <c r="K63" s="97"/>
      <c r="M63" s="23"/>
      <c r="N63" s="24"/>
      <c r="O63" s="24"/>
      <c r="P63" s="24"/>
      <c r="Q63" s="24"/>
      <c r="R63" s="24"/>
      <c r="S63" s="25"/>
    </row>
    <row r="64" spans="2:19" ht="15" thickBot="1">
      <c r="B64" s="60">
        <f t="shared" si="16"/>
        <v>5</v>
      </c>
      <c r="C64" s="61">
        <v>1005</v>
      </c>
      <c r="D64" s="62" t="s">
        <v>111</v>
      </c>
      <c r="E64" s="110"/>
      <c r="F64" s="143"/>
      <c r="G64" s="66"/>
      <c r="H64" s="82"/>
      <c r="I64" s="64" t="str">
        <f t="shared" si="17"/>
        <v/>
      </c>
      <c r="J64" s="61"/>
      <c r="K64" s="97"/>
      <c r="M64" s="23"/>
      <c r="N64" s="24"/>
      <c r="O64" s="24"/>
      <c r="P64" s="24"/>
      <c r="Q64" s="24"/>
      <c r="R64" s="24"/>
      <c r="S64" s="25"/>
    </row>
    <row r="65" spans="2:19" ht="15" thickBot="1">
      <c r="B65" s="60">
        <f t="shared" si="16"/>
        <v>5</v>
      </c>
      <c r="C65" s="61">
        <v>1006</v>
      </c>
      <c r="D65" s="62" t="s">
        <v>112</v>
      </c>
      <c r="E65" s="110"/>
      <c r="F65" s="143"/>
      <c r="G65" s="66"/>
      <c r="H65" s="82"/>
      <c r="I65" s="64" t="str">
        <f t="shared" si="17"/>
        <v/>
      </c>
      <c r="J65" s="61"/>
      <c r="K65" s="97"/>
      <c r="M65" s="23"/>
      <c r="N65" s="24"/>
      <c r="O65" s="24"/>
      <c r="P65" s="24"/>
      <c r="Q65" s="24"/>
      <c r="R65" s="24"/>
      <c r="S65" s="25"/>
    </row>
    <row r="66" spans="2:19" ht="15" thickBot="1">
      <c r="B66" s="60">
        <f t="shared" si="16"/>
        <v>5</v>
      </c>
      <c r="C66" s="61">
        <v>1007</v>
      </c>
      <c r="D66" s="62" t="s">
        <v>113</v>
      </c>
      <c r="E66" s="110"/>
      <c r="F66" s="143"/>
      <c r="G66" s="66"/>
      <c r="H66" s="82"/>
      <c r="I66" s="64" t="str">
        <f t="shared" si="17"/>
        <v/>
      </c>
      <c r="J66" s="61"/>
      <c r="K66" s="97"/>
      <c r="M66" s="23"/>
      <c r="N66" s="24"/>
      <c r="O66" s="24"/>
      <c r="P66" s="24"/>
      <c r="Q66" s="24"/>
      <c r="R66" s="24"/>
      <c r="S66" s="25"/>
    </row>
    <row r="67" spans="2:19" ht="15" thickBot="1">
      <c r="B67" s="60">
        <f t="shared" si="16"/>
        <v>5</v>
      </c>
      <c r="C67" s="61">
        <v>1008</v>
      </c>
      <c r="D67" s="62" t="s">
        <v>114</v>
      </c>
      <c r="E67" s="110"/>
      <c r="F67" s="143"/>
      <c r="G67" s="66"/>
      <c r="H67" s="82"/>
      <c r="I67" s="64" t="str">
        <f t="shared" si="17"/>
        <v/>
      </c>
      <c r="J67" s="61"/>
      <c r="K67" s="97"/>
      <c r="M67" s="23"/>
      <c r="N67" s="24"/>
      <c r="O67" s="24"/>
      <c r="P67" s="24"/>
      <c r="Q67" s="24"/>
      <c r="R67" s="24"/>
      <c r="S67" s="25"/>
    </row>
    <row r="68" spans="2:19" ht="15" thickBot="1">
      <c r="B68" s="60">
        <f t="shared" si="16"/>
        <v>5</v>
      </c>
      <c r="C68" s="61">
        <v>1009</v>
      </c>
      <c r="D68" s="62" t="s">
        <v>115</v>
      </c>
      <c r="E68" s="110"/>
      <c r="F68" s="143"/>
      <c r="G68" s="66"/>
      <c r="H68" s="82"/>
      <c r="I68" s="64" t="str">
        <f t="shared" si="17"/>
        <v/>
      </c>
      <c r="J68" s="61"/>
      <c r="K68" s="97"/>
      <c r="M68" s="23"/>
      <c r="N68" s="24"/>
      <c r="O68" s="24"/>
      <c r="P68" s="24"/>
      <c r="Q68" s="24"/>
      <c r="R68" s="24"/>
      <c r="S68" s="25"/>
    </row>
    <row r="69" spans="2:19" ht="15" thickBot="1">
      <c r="B69" s="60">
        <f t="shared" si="16"/>
        <v>5</v>
      </c>
      <c r="C69" s="61">
        <v>1010</v>
      </c>
      <c r="D69" s="62" t="s">
        <v>116</v>
      </c>
      <c r="E69" s="110"/>
      <c r="F69" s="143"/>
      <c r="G69" s="66"/>
      <c r="H69" s="82"/>
      <c r="I69" s="64" t="str">
        <f t="shared" si="17"/>
        <v/>
      </c>
      <c r="J69" s="61"/>
      <c r="K69" s="97"/>
      <c r="M69" s="23"/>
      <c r="N69" s="24"/>
      <c r="O69" s="24"/>
      <c r="P69" s="24"/>
      <c r="Q69" s="24"/>
      <c r="R69" s="24"/>
      <c r="S69" s="25"/>
    </row>
    <row r="70" spans="2:19" ht="15" thickBot="1">
      <c r="B70" s="60">
        <f t="shared" si="16"/>
        <v>5</v>
      </c>
      <c r="C70" s="61">
        <v>1011</v>
      </c>
      <c r="D70" s="62" t="s">
        <v>117</v>
      </c>
      <c r="E70" s="110"/>
      <c r="F70" s="143"/>
      <c r="G70" s="66"/>
      <c r="H70" s="82"/>
      <c r="I70" s="64" t="str">
        <f t="shared" si="17"/>
        <v/>
      </c>
      <c r="J70" s="61"/>
      <c r="K70" s="97"/>
      <c r="M70" s="23"/>
      <c r="N70" s="24"/>
      <c r="O70" s="24"/>
      <c r="P70" s="24"/>
      <c r="Q70" s="24"/>
      <c r="R70" s="24"/>
      <c r="S70" s="25"/>
    </row>
    <row r="71" spans="2:19" ht="15" thickBot="1">
      <c r="B71" s="60">
        <f t="shared" si="16"/>
        <v>5</v>
      </c>
      <c r="C71" s="61">
        <v>1012</v>
      </c>
      <c r="D71" s="62" t="s">
        <v>118</v>
      </c>
      <c r="E71" s="110"/>
      <c r="F71" s="143"/>
      <c r="G71" s="66"/>
      <c r="H71" s="82"/>
      <c r="I71" s="64" t="str">
        <f t="shared" si="17"/>
        <v/>
      </c>
      <c r="J71" s="61"/>
      <c r="K71" s="97"/>
      <c r="M71" s="23"/>
      <c r="N71" s="24"/>
      <c r="O71" s="24"/>
      <c r="P71" s="24"/>
      <c r="Q71" s="24"/>
      <c r="R71" s="24"/>
      <c r="S71" s="25"/>
    </row>
    <row r="72" spans="2:19" ht="15" thickBot="1">
      <c r="B72" s="60">
        <f t="shared" si="16"/>
        <v>5</v>
      </c>
      <c r="C72" s="61">
        <v>1013</v>
      </c>
      <c r="D72" s="62" t="s">
        <v>119</v>
      </c>
      <c r="E72" s="110"/>
      <c r="F72" s="143"/>
      <c r="G72" s="66"/>
      <c r="H72" s="82"/>
      <c r="I72" s="64" t="str">
        <f t="shared" si="17"/>
        <v/>
      </c>
      <c r="J72" s="61"/>
      <c r="K72" s="97"/>
      <c r="M72" s="23"/>
      <c r="N72" s="24"/>
      <c r="O72" s="24"/>
      <c r="P72" s="24"/>
      <c r="Q72" s="24"/>
      <c r="R72" s="24"/>
      <c r="S72" s="25"/>
    </row>
    <row r="73" spans="2:19" ht="15" thickBot="1">
      <c r="B73" s="60">
        <f t="shared" si="16"/>
        <v>5</v>
      </c>
      <c r="C73" s="61">
        <v>1014</v>
      </c>
      <c r="D73" s="62" t="s">
        <v>120</v>
      </c>
      <c r="E73" s="110"/>
      <c r="F73" s="143"/>
      <c r="G73" s="66"/>
      <c r="H73" s="82"/>
      <c r="I73" s="64" t="str">
        <f t="shared" si="17"/>
        <v/>
      </c>
      <c r="J73" s="61"/>
      <c r="K73" s="97"/>
      <c r="M73" s="23"/>
      <c r="N73" s="24"/>
      <c r="O73" s="24"/>
      <c r="P73" s="24"/>
      <c r="Q73" s="24"/>
      <c r="R73" s="24"/>
      <c r="S73" s="25"/>
    </row>
    <row r="74" spans="2:19" ht="15" thickBot="1">
      <c r="B74" s="60">
        <f t="shared" si="16"/>
        <v>5</v>
      </c>
      <c r="C74" s="61">
        <v>1015</v>
      </c>
      <c r="D74" s="62" t="s">
        <v>121</v>
      </c>
      <c r="E74" s="110"/>
      <c r="F74" s="143"/>
      <c r="G74" s="66">
        <v>80000</v>
      </c>
      <c r="H74" s="82"/>
      <c r="I74" s="64">
        <f t="shared" si="17"/>
        <v>80000</v>
      </c>
      <c r="J74" s="61"/>
      <c r="K74" s="97"/>
      <c r="M74" s="23"/>
      <c r="N74" s="24"/>
      <c r="O74" s="24"/>
      <c r="P74" s="24"/>
      <c r="Q74" s="24"/>
      <c r="R74" s="24"/>
      <c r="S74" s="25"/>
    </row>
    <row r="75" spans="2:19" ht="15" thickBot="1">
      <c r="B75" s="60">
        <f t="shared" si="16"/>
        <v>5</v>
      </c>
      <c r="C75" s="61">
        <v>1016</v>
      </c>
      <c r="D75" s="62" t="s">
        <v>122</v>
      </c>
      <c r="E75" s="110"/>
      <c r="F75" s="143"/>
      <c r="G75" s="66"/>
      <c r="H75" s="82"/>
      <c r="I75" s="64" t="str">
        <f t="shared" si="17"/>
        <v/>
      </c>
      <c r="J75" s="61"/>
      <c r="K75" s="97"/>
      <c r="M75" s="23"/>
      <c r="N75" s="24"/>
      <c r="O75" s="24"/>
      <c r="P75" s="24"/>
      <c r="Q75" s="24"/>
      <c r="R75" s="24"/>
      <c r="S75" s="25"/>
    </row>
    <row r="76" spans="2:19" ht="15" thickBot="1">
      <c r="B76" s="60">
        <f t="shared" si="16"/>
        <v>5</v>
      </c>
      <c r="C76" s="61">
        <v>1017</v>
      </c>
      <c r="D76" s="62" t="s">
        <v>123</v>
      </c>
      <c r="E76" s="110"/>
      <c r="F76" s="143"/>
      <c r="G76" s="66"/>
      <c r="H76" s="82"/>
      <c r="I76" s="64" t="str">
        <f t="shared" si="17"/>
        <v/>
      </c>
      <c r="J76" s="61"/>
      <c r="K76" s="97"/>
      <c r="M76" s="23"/>
      <c r="N76" s="24"/>
      <c r="O76" s="24"/>
      <c r="P76" s="24"/>
      <c r="Q76" s="24"/>
      <c r="R76" s="24"/>
      <c r="S76" s="25"/>
    </row>
    <row r="77" spans="2:19" ht="15" thickBot="1">
      <c r="B77" s="60">
        <f t="shared" si="16"/>
        <v>5</v>
      </c>
      <c r="C77" s="61">
        <v>1018</v>
      </c>
      <c r="D77" s="62" t="s">
        <v>124</v>
      </c>
      <c r="E77" s="110"/>
      <c r="F77" s="143"/>
      <c r="G77" s="66"/>
      <c r="H77" s="82"/>
      <c r="I77" s="64" t="str">
        <f t="shared" si="17"/>
        <v/>
      </c>
      <c r="J77" s="61"/>
      <c r="K77" s="97"/>
      <c r="M77" s="23"/>
      <c r="N77" s="24"/>
      <c r="O77" s="24"/>
      <c r="P77" s="24"/>
      <c r="Q77" s="24"/>
      <c r="R77" s="24"/>
      <c r="S77" s="25"/>
    </row>
    <row r="78" spans="2:19" ht="15" thickBot="1">
      <c r="B78" s="60">
        <f t="shared" si="16"/>
        <v>5</v>
      </c>
      <c r="C78" s="61">
        <v>1019</v>
      </c>
      <c r="D78" s="62" t="s">
        <v>125</v>
      </c>
      <c r="E78" s="110"/>
      <c r="F78" s="143"/>
      <c r="G78" s="66"/>
      <c r="H78" s="82"/>
      <c r="I78" s="64" t="str">
        <f t="shared" si="17"/>
        <v/>
      </c>
      <c r="J78" s="61"/>
      <c r="K78" s="97"/>
      <c r="M78" s="23"/>
      <c r="N78" s="24"/>
      <c r="O78" s="24"/>
      <c r="P78" s="24"/>
      <c r="Q78" s="24"/>
      <c r="R78" s="24"/>
      <c r="S78" s="25"/>
    </row>
    <row r="79" spans="2:19" ht="15" thickBot="1">
      <c r="B79" s="60">
        <f t="shared" si="16"/>
        <v>5</v>
      </c>
      <c r="C79" s="61">
        <v>1020</v>
      </c>
      <c r="D79" s="62" t="s">
        <v>126</v>
      </c>
      <c r="E79" s="110"/>
      <c r="F79" s="143"/>
      <c r="G79" s="66"/>
      <c r="H79" s="82"/>
      <c r="I79" s="64" t="str">
        <f t="shared" si="17"/>
        <v/>
      </c>
      <c r="J79" s="61"/>
      <c r="K79" s="97"/>
      <c r="M79" s="23"/>
      <c r="N79" s="24"/>
      <c r="O79" s="24"/>
      <c r="P79" s="24"/>
      <c r="Q79" s="24"/>
      <c r="R79" s="24"/>
      <c r="S79" s="25"/>
    </row>
    <row r="80" spans="2:19" ht="15" thickBot="1">
      <c r="B80" s="60">
        <f t="shared" si="16"/>
        <v>5</v>
      </c>
      <c r="C80" s="61">
        <v>1021</v>
      </c>
      <c r="D80" s="62" t="s">
        <v>127</v>
      </c>
      <c r="E80" s="110"/>
      <c r="F80" s="143"/>
      <c r="G80" s="66">
        <v>225000</v>
      </c>
      <c r="H80" s="82"/>
      <c r="I80" s="64">
        <f t="shared" ref="I80" si="18">IF(AND(G80&lt;&gt;0,H80=""),G80,IF(AND(G80&lt;&gt;0,H80&gt;0),G80*H80,""))</f>
        <v>225000</v>
      </c>
      <c r="J80" s="61"/>
      <c r="K80" s="97"/>
      <c r="M80" s="23"/>
      <c r="N80" s="24"/>
      <c r="O80" s="24"/>
      <c r="P80" s="24"/>
      <c r="Q80" s="24"/>
      <c r="R80" s="24"/>
      <c r="S80" s="25"/>
    </row>
    <row r="81" spans="2:19" ht="15" thickBot="1">
      <c r="B81" s="60">
        <f t="shared" si="16"/>
        <v>5</v>
      </c>
      <c r="C81" s="61">
        <v>1022</v>
      </c>
      <c r="D81" s="62" t="s">
        <v>128</v>
      </c>
      <c r="E81" s="110"/>
      <c r="F81" s="143"/>
      <c r="G81" s="66">
        <v>50000</v>
      </c>
      <c r="H81" s="82"/>
      <c r="I81" s="64">
        <f t="shared" si="15"/>
        <v>50000</v>
      </c>
      <c r="J81" s="61"/>
      <c r="K81" s="97"/>
      <c r="M81" s="23"/>
      <c r="N81" s="24"/>
      <c r="O81" s="24"/>
      <c r="P81" s="24"/>
      <c r="Q81" s="24"/>
      <c r="R81" s="24"/>
      <c r="S81" s="25"/>
    </row>
    <row r="82" spans="2:19" ht="18.600000000000001" thickBot="1">
      <c r="B82" s="33">
        <f>$B$15</f>
        <v>5</v>
      </c>
      <c r="C82" s="27">
        <v>1500</v>
      </c>
      <c r="D82" s="28" t="s">
        <v>129</v>
      </c>
      <c r="E82" s="29"/>
      <c r="F82" s="127"/>
      <c r="G82" s="40"/>
      <c r="H82" s="139"/>
      <c r="I82" s="31">
        <f>SUM(I83:I84)</f>
        <v>0</v>
      </c>
      <c r="J82" s="30"/>
      <c r="K82" s="95">
        <f>SUM(K83:K84)</f>
        <v>0</v>
      </c>
    </row>
    <row r="83" spans="2:19">
      <c r="B83" s="60">
        <f>$B$82</f>
        <v>5</v>
      </c>
      <c r="C83" s="61">
        <v>1510</v>
      </c>
      <c r="D83" s="62" t="s">
        <v>102</v>
      </c>
      <c r="E83" s="81"/>
      <c r="F83" s="129"/>
      <c r="G83" s="66"/>
      <c r="H83" s="82"/>
      <c r="I83" s="64" t="str">
        <f t="shared" ref="I83:I84" si="19">IF(AND(G83&lt;&gt;0,H83=""),G83,IF(AND(G83&lt;&gt;0,H83&gt;0),G83*H83,""))</f>
        <v/>
      </c>
      <c r="J83" s="61"/>
      <c r="K83" s="97"/>
    </row>
    <row r="84" spans="2:19" ht="15" thickBot="1">
      <c r="B84" s="84">
        <f>$B$82</f>
        <v>5</v>
      </c>
      <c r="C84" s="85">
        <v>1520</v>
      </c>
      <c r="D84" s="89" t="s">
        <v>103</v>
      </c>
      <c r="E84" s="86"/>
      <c r="F84" s="130"/>
      <c r="G84" s="87"/>
      <c r="H84" s="114"/>
      <c r="I84" s="88" t="str">
        <f t="shared" si="19"/>
        <v/>
      </c>
      <c r="J84" s="85"/>
      <c r="K84" s="98"/>
    </row>
    <row r="85" spans="2:19" ht="15" thickTop="1"/>
  </sheetData>
  <mergeCells count="39">
    <mergeCell ref="B5:D5"/>
    <mergeCell ref="E5:H5"/>
    <mergeCell ref="B6:D6"/>
    <mergeCell ref="E6:H6"/>
    <mergeCell ref="B2:K2"/>
    <mergeCell ref="B3:D3"/>
    <mergeCell ref="E3:H3"/>
    <mergeCell ref="B4:D4"/>
    <mergeCell ref="E4:K4"/>
    <mergeCell ref="B7:D7"/>
    <mergeCell ref="E7:H7"/>
    <mergeCell ref="B8:D8"/>
    <mergeCell ref="E8:H8"/>
    <mergeCell ref="B9:D9"/>
    <mergeCell ref="E9:F9"/>
    <mergeCell ref="G9:H9"/>
    <mergeCell ref="M14:S14"/>
    <mergeCell ref="I9:K9"/>
    <mergeCell ref="B10:D10"/>
    <mergeCell ref="E10:F10"/>
    <mergeCell ref="G10:H10"/>
    <mergeCell ref="I10:K10"/>
    <mergeCell ref="B11:D11"/>
    <mergeCell ref="E11:F11"/>
    <mergeCell ref="G11:H11"/>
    <mergeCell ref="I11:K11"/>
    <mergeCell ref="B12:D12"/>
    <mergeCell ref="E12:F12"/>
    <mergeCell ref="G12:H12"/>
    <mergeCell ref="I12:K12"/>
    <mergeCell ref="B13:K13"/>
    <mergeCell ref="B57:K57"/>
    <mergeCell ref="E58:F58"/>
    <mergeCell ref="M18:S18"/>
    <mergeCell ref="M16:S16"/>
    <mergeCell ref="M17:S17"/>
    <mergeCell ref="M19:S19"/>
    <mergeCell ref="M21:S21"/>
    <mergeCell ref="M20:S20"/>
  </mergeCells>
  <conditionalFormatting sqref="K15 K22 K28 K33 K41 K46 K54 K59 G12">
    <cfRule type="expression" dxfId="2" priority="3">
      <formula>G12=0</formula>
    </cfRule>
  </conditionalFormatting>
  <conditionalFormatting sqref="I12:K12">
    <cfRule type="expression" dxfId="1" priority="2">
      <formula>$G$12=0</formula>
    </cfRule>
  </conditionalFormatting>
  <conditionalFormatting sqref="K82">
    <cfRule type="expression" dxfId="0" priority="1">
      <formula>K82=0</formula>
    </cfRule>
  </conditionalFormatting>
  <printOptions horizontalCentered="1" verticalCentered="1"/>
  <pageMargins left="0.25" right="0.25" top="0.25" bottom="0.25" header="0" footer="0"/>
  <pageSetup scale="57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37f6cb9d-2bdd-491c-b95d-feb561dbaa82">
      <UserInfo>
        <DisplayName>Danny Rehg</DisplayName>
        <AccountId>12</AccountId>
        <AccountType/>
      </UserInfo>
      <UserInfo>
        <DisplayName>Sean Marshall</DisplayName>
        <AccountId>9</AccountId>
        <AccountType/>
      </UserInfo>
      <UserInfo>
        <DisplayName>Adam Bradley</DisplayName>
        <AccountId>32</AccountId>
        <AccountType/>
      </UserInfo>
      <UserInfo>
        <DisplayName>Bridget Silva</DisplayName>
        <AccountId>250</AccountId>
        <AccountType/>
      </UserInfo>
      <UserInfo>
        <DisplayName>Denise Knight</DisplayName>
        <AccountId>100</AccountId>
        <AccountType/>
      </UserInfo>
      <UserInfo>
        <DisplayName>Nick Cestari</DisplayName>
        <AccountId>594</AccountId>
        <AccountType/>
      </UserInfo>
    </SharedWithUsers>
    <lcf76f155ced4ddcb4097134ff3c332f xmlns="f5d1cfba-a72f-487e-9a94-7e7633315af1">
      <Terms xmlns="http://schemas.microsoft.com/office/infopath/2007/PartnerControls"/>
    </lcf76f155ced4ddcb4097134ff3c332f>
    <TaxCatchAll xmlns="37f6cb9d-2bdd-491c-b95d-feb561dbaa82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72F52058490E64E874F64AF3A86EBA7" ma:contentTypeVersion="16" ma:contentTypeDescription="Create a new document." ma:contentTypeScope="" ma:versionID="08ca577ab31183b507441c53629978eb">
  <xsd:schema xmlns:xsd="http://www.w3.org/2001/XMLSchema" xmlns:xs="http://www.w3.org/2001/XMLSchema" xmlns:p="http://schemas.microsoft.com/office/2006/metadata/properties" xmlns:ns2="f5d1cfba-a72f-487e-9a94-7e7633315af1" xmlns:ns3="37f6cb9d-2bdd-491c-b95d-feb561dbaa82" targetNamespace="http://schemas.microsoft.com/office/2006/metadata/properties" ma:root="true" ma:fieldsID="f708442a295bddea84f7de15263e7b96" ns2:_="" ns3:_="">
    <xsd:import namespace="f5d1cfba-a72f-487e-9a94-7e7633315af1"/>
    <xsd:import namespace="37f6cb9d-2bdd-491c-b95d-feb561dbaa8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5d1cfba-a72f-487e-9a94-7e7633315af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Length (seconds)" ma:internalName="MediaLengthInSeconds" ma:readOnly="true">
      <xsd:simpleType>
        <xsd:restriction base="dms:Unknown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afa0ced9-80b8-4ef5-b3ac-16e0cf3f0ad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7f6cb9d-2bdd-491c-b95d-feb561dbaa8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2878429e-d14a-439b-b001-081e8c31a142}" ma:internalName="TaxCatchAll" ma:showField="CatchAllData" ma:web="37f6cb9d-2bdd-491c-b95d-feb561dbaa8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82FAAF3-DA72-4137-85C6-9C7EC027C0A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D95FDB9-DD04-49E2-91B4-681826595126}">
  <ds:schemaRefs>
    <ds:schemaRef ds:uri="http://schemas.microsoft.com/office/2006/metadata/properties"/>
    <ds:schemaRef ds:uri="http://schemas.microsoft.com/office/infopath/2007/PartnerControls"/>
    <ds:schemaRef ds:uri="37f6cb9d-2bdd-491c-b95d-feb561dbaa82"/>
    <ds:schemaRef ds:uri="f5d1cfba-a72f-487e-9a94-7e7633315af1"/>
  </ds:schemaRefs>
</ds:datastoreItem>
</file>

<file path=customXml/itemProps3.xml><?xml version="1.0" encoding="utf-8"?>
<ds:datastoreItem xmlns:ds="http://schemas.openxmlformats.org/officeDocument/2006/customXml" ds:itemID="{709F6658-F91C-41A4-9582-6ECC3092E9D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5d1cfba-a72f-487e-9a94-7e7633315af1"/>
    <ds:schemaRef ds:uri="37f6cb9d-2bdd-491c-b95d-feb561dbaa8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PDE</vt:lpstr>
      <vt:lpstr>Summary</vt:lpstr>
      <vt:lpstr>Facilities &amp; Plant</vt:lpstr>
      <vt:lpstr>'Facilities &amp; Plant'!Print_Area</vt:lpstr>
      <vt:lpstr>Summary!Print_Area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HP</dc:creator>
  <cp:keywords/>
  <dc:description/>
  <cp:lastModifiedBy>JD Caron</cp:lastModifiedBy>
  <cp:revision/>
  <cp:lastPrinted>2023-01-30T21:44:01Z</cp:lastPrinted>
  <dcterms:created xsi:type="dcterms:W3CDTF">2021-07-23T23:54:38Z</dcterms:created>
  <dcterms:modified xsi:type="dcterms:W3CDTF">2023-01-31T21:45:36Z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0x010100B72F52058490E64E874F64AF3A86EBA7</vt:lpwstr>
  </property>
  <property fmtid="{D5CDD505-2E9C-101B-9397-08002B2CF9AE}" pid="3" name="MediaServiceImageTags">
    <vt:lpwstr/>
  </property>
</Properties>
</file>