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<sst xmlns="http://schemas.openxmlformats.org/spreadsheetml/2006/main" count="15" uniqueCount="15">
  <si>
    <t xml:space="preserve">bornes inf</t>
  </si>
  <si>
    <t xml:space="preserve">bornes sup</t>
  </si>
  <si>
    <t xml:space="preserve">densité effectif</t>
  </si>
  <si>
    <t xml:space="preserve">amplitude</t>
  </si>
  <si>
    <t xml:space="preserve">effectif</t>
  </si>
  <si>
    <t xml:space="preserve">effectif cumul</t>
  </si>
  <si>
    <t xml:space="preserve">centre de classe</t>
  </si>
  <si>
    <t xml:space="preserve">ni . xi </t>
  </si>
  <si>
    <t xml:space="preserve">ni . Xi ²</t>
  </si>
  <si>
    <t xml:space="preserve">effectif total</t>
  </si>
  <si>
    <t xml:space="preserve">étendue</t>
  </si>
  <si>
    <t xml:space="preserve">moyenne</t>
  </si>
  <si>
    <t xml:space="preserve">variance</t>
  </si>
  <si>
    <t xml:space="preserve">Écart-type</t>
  </si>
  <si>
    <t xml:space="preserve">ecart absolu moy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</si>
</sst>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2A6099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Sheet1!$C$7:$C$16</c:f>
              <c:strCache>
                <c:ptCount val="1"/>
                <c:pt idx="0">
                  <c:v>0 25 30 32 35 37 39 40 42 45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Sheet1!$C$7:$C$16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30</c:v>
                </c:pt>
                <c:pt idx="3">
                  <c:v>32</c:v>
                </c:pt>
                <c:pt idx="4">
                  <c:v>35</c:v>
                </c:pt>
                <c:pt idx="5">
                  <c:v>37</c:v>
                </c:pt>
                <c:pt idx="6">
                  <c:v>39</c:v>
                </c:pt>
                <c:pt idx="7">
                  <c:v>40</c:v>
                </c:pt>
                <c:pt idx="8">
                  <c:v>42</c:v>
                </c:pt>
                <c:pt idx="9">
                  <c:v>45</c:v>
                </c:pt>
              </c:numCache>
            </c:numRef>
          </c:xVal>
          <c:yVal>
            <c:numRef>
              <c:f>Sheet1!$I$7:$I$16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9</c:v>
                </c:pt>
                <c:pt idx="5">
                  <c:v>16</c:v>
                </c:pt>
                <c:pt idx="6">
                  <c:v>24</c:v>
                </c:pt>
                <c:pt idx="7">
                  <c:v>34</c:v>
                </c:pt>
                <c:pt idx="8">
                  <c:v>40</c:v>
                </c:pt>
                <c:pt idx="9">
                  <c:v>45</c:v>
                </c:pt>
              </c:numCache>
            </c:numRef>
          </c:yVal>
          <c:smooth val="0"/>
        </c:ser>
        <c:axId val="3691960"/>
        <c:axId val="35295626"/>
      </c:scatterChart>
      <c:valAx>
        <c:axId val="3691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95626"/>
        <c:crosses val="autoZero"/>
        <c:crossBetween val="midCat"/>
      </c:valAx>
      <c:valAx>
        <c:axId val="3529562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196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Sheet1!$K$25:$K$47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39</c:v>
                </c:pt>
                <c:pt idx="19">
                  <c:v>39</c:v>
                </c:pt>
                <c:pt idx="20">
                  <c:v>39</c:v>
                </c:pt>
                <c:pt idx="21">
                  <c:v>40</c:v>
                </c:pt>
                <c:pt idx="22">
                  <c:v>40</c:v>
                </c:pt>
              </c:numCache>
            </c:numRef>
          </c:xVal>
          <c:yVal>
            <c:numRef>
              <c:f>Sheet1!$L$25:$L$47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0.04</c:v>
                </c:pt>
                <c:pt idx="3">
                  <c:v>0.04</c:v>
                </c:pt>
                <c:pt idx="4">
                  <c:v>0</c:v>
                </c:pt>
                <c:pt idx="5">
                  <c:v>0.4</c:v>
                </c:pt>
                <c:pt idx="6">
                  <c:v>0.4</c:v>
                </c:pt>
                <c:pt idx="7">
                  <c:v>0</c:v>
                </c:pt>
                <c:pt idx="8">
                  <c:v>1.5</c:v>
                </c:pt>
                <c:pt idx="9">
                  <c:v>1.5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3.5</c:v>
                </c:pt>
                <c:pt idx="15">
                  <c:v>3.5</c:v>
                </c:pt>
                <c:pt idx="16">
                  <c:v>0</c:v>
                </c:pt>
                <c:pt idx="17">
                  <c:v>4</c:v>
                </c:pt>
                <c:pt idx="18">
                  <c:v>4</c:v>
                </c:pt>
                <c:pt idx="19">
                  <c:v>0</c:v>
                </c:pt>
                <c:pt idx="20">
                  <c:v>10</c:v>
                </c:pt>
                <c:pt idx="21">
                  <c:v>10</c:v>
                </c:pt>
                <c:pt idx="22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yes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99ccff"/>
            </a:solidFill>
            <a:ln w="28800">
              <a:noFill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Lbls>
            <c:numFmt formatCode="General" sourceLinked="1"/>
            <c:dLbl>
              <c:idx val="6"/>
              <c:numFmt formatCode="General" sourceLinked="1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Sheet1!$J$7:$J$13</c:f>
              <c:numCache>
                <c:formatCode>General</c:formatCode>
                <c:ptCount val="7"/>
                <c:pt idx="0">
                  <c:v>12.5</c:v>
                </c:pt>
                <c:pt idx="1">
                  <c:v>27.5</c:v>
                </c:pt>
                <c:pt idx="2">
                  <c:v>31</c:v>
                </c:pt>
                <c:pt idx="3">
                  <c:v>33.5</c:v>
                </c:pt>
                <c:pt idx="4">
                  <c:v>36</c:v>
                </c:pt>
                <c:pt idx="5">
                  <c:v>38</c:v>
                </c:pt>
                <c:pt idx="6">
                  <c:v>39.5</c:v>
                </c:pt>
              </c:numCache>
            </c:numRef>
          </c:xVal>
          <c:yVal>
            <c:numRef>
              <c:f>Sheet1!$F$7:$F$13</c:f>
              <c:numCache>
                <c:formatCode>General</c:formatCode>
                <c:ptCount val="7"/>
                <c:pt idx="0">
                  <c:v>0.04</c:v>
                </c:pt>
                <c:pt idx="1">
                  <c:v>0.4</c:v>
                </c:pt>
                <c:pt idx="2">
                  <c:v>1.5</c:v>
                </c:pt>
                <c:pt idx="3">
                  <c:v>1</c:v>
                </c:pt>
                <c:pt idx="4">
                  <c:v>3.5</c:v>
                </c:pt>
                <c:pt idx="5">
                  <c:v>4</c:v>
                </c:pt>
                <c:pt idx="6">
                  <c:v>10</c:v>
                </c:pt>
              </c:numCache>
            </c:numRef>
          </c:yVal>
          <c:smooth val="0"/>
        </c:ser>
        <c:axId val="32348553"/>
        <c:axId val="41010112"/>
      </c:scatterChart>
      <c:valAx>
        <c:axId val="3234855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10112"/>
        <c:crosses val="autoZero"/>
        <c:crossBetween val="midCat"/>
      </c:valAx>
      <c:valAx>
        <c:axId val="410101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34855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556200</xdr:colOff>
      <xdr:row>18</xdr:row>
      <xdr:rowOff>151560</xdr:rowOff>
    </xdr:from>
    <xdr:to>
      <xdr:col>6</xdr:col>
      <xdr:colOff>358920</xdr:colOff>
      <xdr:row>33</xdr:row>
      <xdr:rowOff>36360</xdr:rowOff>
    </xdr:to>
    <xdr:graphicFrame>
      <xdr:nvGraphicFramePr>
        <xdr:cNvPr id="0" name=""/>
        <xdr:cNvGraphicFramePr/>
      </xdr:nvGraphicFramePr>
      <xdr:xfrm>
        <a:off x="556200" y="3077640"/>
        <a:ext cx="4845960" cy="232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621720</xdr:colOff>
      <xdr:row>35</xdr:row>
      <xdr:rowOff>110880</xdr:rowOff>
    </xdr:from>
    <xdr:to>
      <xdr:col>7</xdr:col>
      <xdr:colOff>524520</xdr:colOff>
      <xdr:row>55</xdr:row>
      <xdr:rowOff>98640</xdr:rowOff>
    </xdr:to>
    <xdr:graphicFrame>
      <xdr:nvGraphicFramePr>
        <xdr:cNvPr id="1" name=""/>
        <xdr:cNvGraphicFramePr/>
      </xdr:nvGraphicFramePr>
      <xdr:xfrm>
        <a:off x="621720" y="5800320"/>
        <a:ext cx="5758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6:N47"/>
  <sheetViews>
    <sheetView showFormulas="false" showGridLines="true" showRowColHeaders="true" showZeros="true" rightToLeft="false" tabSelected="true" showOutlineSymbols="true" defaultGridColor="true" view="normal" topLeftCell="B1" colorId="64" zoomScale="130" zoomScaleNormal="130" zoomScalePageLayoutView="100" workbookViewId="0">
      <selection pane="topLeft" activeCell="E14" activeCellId="0" sqref="E14"/>
    </sheetView>
  </sheetViews>
  <sheetFormatPr defaultColWidth="11.53515625" defaultRowHeight="12.8" zeroHeight="false" outlineLevelRow="0" outlineLevelCol="0"/>
  <cols>
    <col collapsed="false" customWidth="true" hidden="false" outlineLevel="0" max="6" min="6" style="1" width="13.89"/>
    <col collapsed="false" customWidth="true" hidden="false" outlineLevel="0" max="9" min="9" style="1" width="13.62"/>
    <col collapsed="false" customWidth="true" hidden="false" outlineLevel="0" max="10" min="10" style="1" width="15"/>
    <col collapsed="false" customWidth="true" hidden="false" outlineLevel="0" max="13" min="13" style="1" width="15.78"/>
  </cols>
  <sheetData>
    <row r="6" customFormat="false" ht="12.8" hidden="false" customHeight="false" outlineLevel="0" collapsed="false">
      <c r="C6" s="1" t="s">
        <v>0</v>
      </c>
      <c r="D6" s="1" t="s">
        <v>1</v>
      </c>
      <c r="F6" s="1" t="s">
        <v>2</v>
      </c>
      <c r="G6" s="1" t="s">
        <v>3</v>
      </c>
      <c r="H6" s="1" t="s">
        <v>4</v>
      </c>
      <c r="I6" s="1" t="s">
        <v>5</v>
      </c>
      <c r="J6" s="1" t="s">
        <v>6</v>
      </c>
      <c r="K6" s="1" t="s">
        <v>7</v>
      </c>
      <c r="L6" s="2" t="s">
        <v>8</v>
      </c>
    </row>
    <row r="7" customFormat="false" ht="12.8" hidden="false" customHeight="false" outlineLevel="0" collapsed="false">
      <c r="B7" s="1" t="str">
        <f aca="false">"[" &amp;C7&amp;";"&amp;D7&amp;"["</f>
        <v>[0;25[</v>
      </c>
      <c r="C7" s="3" t="n">
        <v>0</v>
      </c>
      <c r="D7" s="1" t="n">
        <v>25</v>
      </c>
      <c r="E7" s="1" t="n">
        <v>25</v>
      </c>
      <c r="F7" s="1" t="n">
        <f aca="false">H7/G7</f>
        <v>0.04</v>
      </c>
      <c r="G7" s="1" t="n">
        <f aca="false">D7-C7</f>
        <v>25</v>
      </c>
      <c r="H7" s="1" t="n">
        <v>1</v>
      </c>
      <c r="I7" s="3" t="n">
        <f aca="false">C7</f>
        <v>0</v>
      </c>
      <c r="J7" s="1" t="n">
        <f aca="false">(D7-C7)/2 +C7</f>
        <v>12.5</v>
      </c>
      <c r="K7" s="1" t="n">
        <f aca="false">H7*E7</f>
        <v>25</v>
      </c>
      <c r="L7" s="1" t="n">
        <f aca="false">H7*E7^2</f>
        <v>625</v>
      </c>
      <c r="M7" s="1" t="n">
        <f aca="false">ABS(J7-L20)*H7</f>
        <v>24.9861111111111</v>
      </c>
    </row>
    <row r="8" customFormat="false" ht="12.8" hidden="false" customHeight="false" outlineLevel="0" collapsed="false">
      <c r="B8" s="1" t="str">
        <f aca="false">"[" &amp;C8&amp;";"&amp;D8&amp;"["</f>
        <v>[25;30[</v>
      </c>
      <c r="C8" s="3" t="n">
        <v>25</v>
      </c>
      <c r="D8" s="1" t="n">
        <v>30</v>
      </c>
      <c r="E8" s="1" t="n">
        <v>75</v>
      </c>
      <c r="F8" s="1" t="n">
        <f aca="false">H8/G8</f>
        <v>0.4</v>
      </c>
      <c r="G8" s="1" t="n">
        <f aca="false">D8-C8</f>
        <v>5</v>
      </c>
      <c r="H8" s="1" t="n">
        <v>2</v>
      </c>
      <c r="I8" s="3" t="n">
        <f aca="false">I7+H7</f>
        <v>1</v>
      </c>
      <c r="J8" s="1" t="n">
        <f aca="false">(D8-C8)/2 +C8</f>
        <v>27.5</v>
      </c>
      <c r="K8" s="1" t="n">
        <f aca="false">H8*E8</f>
        <v>150</v>
      </c>
      <c r="L8" s="1" t="n">
        <f aca="false">H8*E8^2</f>
        <v>11250</v>
      </c>
      <c r="M8" s="1" t="n">
        <f aca="false">ABS(J8-$L$20)*H8</f>
        <v>19.9722222222222</v>
      </c>
    </row>
    <row r="9" customFormat="false" ht="12.8" hidden="false" customHeight="false" outlineLevel="0" collapsed="false">
      <c r="B9" s="1" t="str">
        <f aca="false">"[" &amp;C9&amp;";"&amp;D9&amp;"["</f>
        <v>[30;32[</v>
      </c>
      <c r="C9" s="3" t="n">
        <v>30</v>
      </c>
      <c r="D9" s="1" t="n">
        <v>32</v>
      </c>
      <c r="E9" s="1" t="n">
        <v>120</v>
      </c>
      <c r="F9" s="1" t="n">
        <f aca="false">H9/G9</f>
        <v>1.5</v>
      </c>
      <c r="G9" s="1" t="n">
        <f aca="false">D9-C9</f>
        <v>2</v>
      </c>
      <c r="H9" s="1" t="n">
        <v>3</v>
      </c>
      <c r="I9" s="3" t="n">
        <f aca="false">I8+H8</f>
        <v>3</v>
      </c>
      <c r="J9" s="1" t="n">
        <f aca="false">(D9-C9)/2 +C9</f>
        <v>31</v>
      </c>
      <c r="K9" s="1" t="n">
        <f aca="false">H9*E9</f>
        <v>360</v>
      </c>
      <c r="L9" s="1" t="n">
        <f aca="false">H9*E9^2</f>
        <v>43200</v>
      </c>
      <c r="M9" s="1" t="n">
        <f aca="false">ABS(J9-$L$20)*H9</f>
        <v>19.4583333333333</v>
      </c>
    </row>
    <row r="10" customFormat="false" ht="12.8" hidden="false" customHeight="false" outlineLevel="0" collapsed="false">
      <c r="B10" s="1" t="str">
        <f aca="false">"[" &amp;C10&amp;";"&amp;D10&amp;"["</f>
        <v>[32;35[</v>
      </c>
      <c r="C10" s="3" t="n">
        <v>32</v>
      </c>
      <c r="D10" s="1" t="n">
        <v>35</v>
      </c>
      <c r="E10" s="1" t="n">
        <v>170</v>
      </c>
      <c r="F10" s="1" t="n">
        <f aca="false">H10/G10</f>
        <v>1</v>
      </c>
      <c r="G10" s="1" t="n">
        <f aca="false">D10-C10</f>
        <v>3</v>
      </c>
      <c r="H10" s="1" t="n">
        <v>3</v>
      </c>
      <c r="I10" s="3" t="n">
        <f aca="false">I9+H9</f>
        <v>6</v>
      </c>
      <c r="J10" s="1" t="n">
        <f aca="false">(D10-C10)/2 +C10</f>
        <v>33.5</v>
      </c>
      <c r="K10" s="1" t="n">
        <f aca="false">H10*E10</f>
        <v>510</v>
      </c>
      <c r="L10" s="1" t="n">
        <f aca="false">H10*E10^2</f>
        <v>86700</v>
      </c>
      <c r="M10" s="1" t="n">
        <f aca="false">ABS(J10-$L$20)*H10</f>
        <v>11.9583333333333</v>
      </c>
    </row>
    <row r="11" customFormat="false" ht="12.8" hidden="false" customHeight="false" outlineLevel="0" collapsed="false">
      <c r="B11" s="1" t="str">
        <f aca="false">"[" &amp;C11&amp;";"&amp;D11&amp;"["</f>
        <v>[35;37[</v>
      </c>
      <c r="C11" s="3" t="n">
        <v>35</v>
      </c>
      <c r="D11" s="1" t="n">
        <v>37</v>
      </c>
      <c r="E11" s="1" t="n">
        <v>250</v>
      </c>
      <c r="F11" s="1" t="n">
        <f aca="false">H11/G11</f>
        <v>3.5</v>
      </c>
      <c r="G11" s="1" t="n">
        <f aca="false">D11-C11</f>
        <v>2</v>
      </c>
      <c r="H11" s="1" t="n">
        <v>7</v>
      </c>
      <c r="I11" s="3" t="n">
        <f aca="false">I10+H10</f>
        <v>9</v>
      </c>
      <c r="J11" s="1" t="n">
        <f aca="false">(D11-C11)/2 +C11</f>
        <v>36</v>
      </c>
      <c r="K11" s="1" t="n">
        <f aca="false">H11*E11</f>
        <v>1750</v>
      </c>
      <c r="L11" s="1" t="n">
        <f aca="false">H11*E11^2</f>
        <v>437500</v>
      </c>
      <c r="M11" s="1" t="n">
        <f aca="false">ABS(J11-$L$20)*H11</f>
        <v>10.4027777777778</v>
      </c>
    </row>
    <row r="12" customFormat="false" ht="12.8" hidden="false" customHeight="false" outlineLevel="0" collapsed="false">
      <c r="B12" s="1" t="str">
        <f aca="false">"[" &amp;C12&amp;";"&amp;D12&amp;"["</f>
        <v>[37;39[</v>
      </c>
      <c r="C12" s="3" t="n">
        <v>37</v>
      </c>
      <c r="D12" s="1" t="n">
        <v>39</v>
      </c>
      <c r="E12" s="1" t="n">
        <v>400</v>
      </c>
      <c r="F12" s="1" t="n">
        <f aca="false">H12/G12</f>
        <v>4</v>
      </c>
      <c r="G12" s="1" t="n">
        <f aca="false">D12-C12</f>
        <v>2</v>
      </c>
      <c r="H12" s="1" t="n">
        <v>8</v>
      </c>
      <c r="I12" s="3" t="n">
        <f aca="false">I11+H11</f>
        <v>16</v>
      </c>
      <c r="J12" s="1" t="n">
        <f aca="false">(D12-C12)/2 +C12</f>
        <v>38</v>
      </c>
      <c r="K12" s="1" t="n">
        <f aca="false">H12*E12</f>
        <v>3200</v>
      </c>
      <c r="L12" s="1" t="n">
        <f aca="false">H12*E12^2</f>
        <v>1280000</v>
      </c>
      <c r="M12" s="1" t="n">
        <f aca="false">ABS(J12-$L$20)*H12</f>
        <v>4.11111111111109</v>
      </c>
    </row>
    <row r="13" customFormat="false" ht="12.8" hidden="false" customHeight="false" outlineLevel="0" collapsed="false">
      <c r="B13" s="1" t="str">
        <f aca="false">"[" &amp;C13&amp;";"&amp;D13&amp;"["</f>
        <v>[39;40[</v>
      </c>
      <c r="C13" s="3" t="n">
        <v>39</v>
      </c>
      <c r="D13" s="1" t="n">
        <v>40</v>
      </c>
      <c r="E13" s="1" t="n">
        <v>750</v>
      </c>
      <c r="F13" s="1" t="n">
        <f aca="false">H13/G13</f>
        <v>10</v>
      </c>
      <c r="G13" s="1" t="n">
        <f aca="false">D13-C13</f>
        <v>1</v>
      </c>
      <c r="H13" s="1" t="n">
        <v>10</v>
      </c>
      <c r="I13" s="3" t="n">
        <f aca="false">I12+H12</f>
        <v>24</v>
      </c>
      <c r="J13" s="1" t="n">
        <f aca="false">(D13-C13)/2 +C13</f>
        <v>39.5</v>
      </c>
      <c r="K13" s="1" t="n">
        <f aca="false">H13*E13</f>
        <v>7500</v>
      </c>
      <c r="L13" s="1" t="n">
        <f aca="false">H13*E13^2</f>
        <v>5625000</v>
      </c>
      <c r="M13" s="1" t="n">
        <f aca="false">ABS(J13-$L$20)*H13</f>
        <v>20.1388888888889</v>
      </c>
    </row>
    <row r="14" customFormat="false" ht="12.8" hidden="false" customHeight="false" outlineLevel="0" collapsed="false">
      <c r="B14" s="1" t="str">
        <f aca="false">"[" &amp;C14&amp;";"&amp;D14&amp;"["</f>
        <v>[40;42[</v>
      </c>
      <c r="C14" s="3" t="n">
        <v>40</v>
      </c>
      <c r="D14" s="0" t="n">
        <v>42</v>
      </c>
      <c r="F14" s="1" t="n">
        <f aca="false">H14/G14</f>
        <v>3</v>
      </c>
      <c r="G14" s="1" t="n">
        <f aca="false">D14-C14</f>
        <v>2</v>
      </c>
      <c r="H14" s="0" t="n">
        <v>6</v>
      </c>
      <c r="I14" s="3" t="n">
        <f aca="false">I13+H13</f>
        <v>34</v>
      </c>
      <c r="J14" s="1" t="n">
        <f aca="false">(D14-C14)/2 +C14</f>
        <v>41</v>
      </c>
      <c r="K14" s="1" t="n">
        <f aca="false">H14*E14</f>
        <v>0</v>
      </c>
      <c r="L14" s="1" t="n">
        <f aca="false">H14*E14^2</f>
        <v>0</v>
      </c>
      <c r="M14" s="1" t="n">
        <f aca="false">ABS(J14-$L$20)*H14</f>
        <v>21.0833333333333</v>
      </c>
    </row>
    <row r="15" customFormat="false" ht="12.8" hidden="false" customHeight="false" outlineLevel="0" collapsed="false">
      <c r="B15" s="1" t="str">
        <f aca="false">"[" &amp;C15&amp;";"&amp;D15&amp;"["</f>
        <v>[42;45[</v>
      </c>
      <c r="C15" s="0" t="n">
        <v>42</v>
      </c>
      <c r="D15" s="0" t="n">
        <v>45</v>
      </c>
      <c r="F15" s="1" t="n">
        <f aca="false">H15/G15</f>
        <v>1.66666666666667</v>
      </c>
      <c r="G15" s="1" t="n">
        <f aca="false">D15-C15</f>
        <v>3</v>
      </c>
      <c r="H15" s="0" t="n">
        <v>5</v>
      </c>
      <c r="I15" s="3" t="n">
        <f aca="false">I14+H14</f>
        <v>40</v>
      </c>
      <c r="J15" s="1" t="n">
        <f aca="false">(D15-C15)/2 +C15</f>
        <v>43.5</v>
      </c>
      <c r="K15" s="1" t="n">
        <f aca="false">H15*E15</f>
        <v>0</v>
      </c>
      <c r="L15" s="1" t="n">
        <f aca="false">H15*E15^2</f>
        <v>0</v>
      </c>
      <c r="M15" s="1" t="n">
        <f aca="false">ABS(J15-$L$20)*H15</f>
        <v>30.0694444444444</v>
      </c>
    </row>
    <row r="16" customFormat="false" ht="12.8" hidden="false" customHeight="false" outlineLevel="0" collapsed="false">
      <c r="B16" s="1" t="str">
        <f aca="false">"[" &amp;C16&amp;";"&amp;D16&amp;"["</f>
        <v>[45;48[</v>
      </c>
      <c r="C16" s="0" t="n">
        <v>45</v>
      </c>
      <c r="D16" s="0" t="n">
        <v>48</v>
      </c>
      <c r="F16" s="1" t="n">
        <f aca="false">H16/G16</f>
        <v>1</v>
      </c>
      <c r="G16" s="1" t="n">
        <f aca="false">D16-C16</f>
        <v>3</v>
      </c>
      <c r="H16" s="0" t="n">
        <v>3</v>
      </c>
      <c r="I16" s="3" t="n">
        <f aca="false">I15+H15</f>
        <v>45</v>
      </c>
      <c r="J16" s="1" t="n">
        <f aca="false">(D16-C16)/2 +C16</f>
        <v>46.5</v>
      </c>
      <c r="K16" s="1" t="n">
        <f aca="false">H16*E16</f>
        <v>0</v>
      </c>
      <c r="L16" s="1" t="n">
        <f aca="false">H16*E16^2</f>
        <v>0</v>
      </c>
      <c r="M16" s="1" t="n">
        <f aca="false">ABS(J16-$L$20)*H16</f>
        <v>27.0416666666667</v>
      </c>
    </row>
    <row r="17" customFormat="false" ht="12.8" hidden="false" customHeight="false" outlineLevel="0" collapsed="false">
      <c r="H17" s="1" t="s">
        <v>9</v>
      </c>
      <c r="I17" s="1" t="n">
        <f aca="false">SUM(H7:H16)</f>
        <v>48</v>
      </c>
      <c r="J17" s="1" t="n">
        <f aca="false">(D17-C17)/2 +C17</f>
        <v>0</v>
      </c>
      <c r="M17" s="0"/>
    </row>
    <row r="18" customFormat="false" ht="12.8" hidden="false" customHeight="false" outlineLevel="0" collapsed="false">
      <c r="C18" s="1" t="s">
        <v>10</v>
      </c>
      <c r="D18" s="1" t="n">
        <f aca="false">C16-C7</f>
        <v>45</v>
      </c>
      <c r="M18" s="0"/>
    </row>
    <row r="19" customFormat="false" ht="12.8" hidden="false" customHeight="false" outlineLevel="0" collapsed="false">
      <c r="M19" s="0"/>
    </row>
    <row r="20" customFormat="false" ht="12.8" hidden="false" customHeight="false" outlineLevel="0" collapsed="false">
      <c r="K20" s="1" t="s">
        <v>11</v>
      </c>
      <c r="L20" s="1" t="n">
        <f aca="false">SUM(K7:K13)/360</f>
        <v>37.4861111111111</v>
      </c>
      <c r="M20" s="1" t="s">
        <v>12</v>
      </c>
      <c r="N20" s="1" t="n">
        <f aca="false">SUM(L7:L13)/I17-L20^2</f>
        <v>154517.187307099</v>
      </c>
    </row>
    <row r="21" customFormat="false" ht="12.8" hidden="false" customHeight="false" outlineLevel="0" collapsed="false">
      <c r="M21" s="1" t="s">
        <v>13</v>
      </c>
      <c r="N21" s="1" t="n">
        <f aca="false">N20^(1/2)</f>
        <v>393.086742726206</v>
      </c>
    </row>
    <row r="22" customFormat="false" ht="12.8" hidden="false" customHeight="false" outlineLevel="0" collapsed="false">
      <c r="M22" s="1" t="s">
        <v>14</v>
      </c>
      <c r="N22" s="1" t="n">
        <f aca="false">SUM(M7:M13)/I14</f>
        <v>3.26552287581699</v>
      </c>
    </row>
    <row r="25" customFormat="false" ht="12.8" hidden="false" customHeight="false" outlineLevel="0" collapsed="false">
      <c r="K25" s="1" t="n">
        <v>0</v>
      </c>
      <c r="L25" s="1" t="n">
        <v>0</v>
      </c>
    </row>
    <row r="26" customFormat="false" ht="12.8" hidden="false" customHeight="false" outlineLevel="0" collapsed="false">
      <c r="K26" s="1" t="n">
        <f aca="false">C7</f>
        <v>0</v>
      </c>
      <c r="L26" s="1" t="n">
        <v>0</v>
      </c>
    </row>
    <row r="27" customFormat="false" ht="12.8" hidden="false" customHeight="false" outlineLevel="0" collapsed="false">
      <c r="K27" s="1" t="n">
        <f aca="false">C7</f>
        <v>0</v>
      </c>
      <c r="L27" s="1" t="n">
        <f aca="false">F7</f>
        <v>0.04</v>
      </c>
    </row>
    <row r="28" customFormat="false" ht="12.8" hidden="false" customHeight="false" outlineLevel="0" collapsed="false">
      <c r="K28" s="1" t="n">
        <f aca="false">C8</f>
        <v>25</v>
      </c>
      <c r="L28" s="1" t="n">
        <f aca="false">F7</f>
        <v>0.04</v>
      </c>
    </row>
    <row r="29" customFormat="false" ht="12.8" hidden="false" customHeight="false" outlineLevel="0" collapsed="false">
      <c r="K29" s="1" t="n">
        <f aca="false">C8</f>
        <v>25</v>
      </c>
      <c r="L29" s="1" t="n">
        <v>0</v>
      </c>
    </row>
    <row r="30" customFormat="false" ht="12.8" hidden="false" customHeight="false" outlineLevel="0" collapsed="false">
      <c r="K30" s="1" t="n">
        <f aca="false">C8</f>
        <v>25</v>
      </c>
      <c r="L30" s="1" t="n">
        <f aca="false">F8</f>
        <v>0.4</v>
      </c>
    </row>
    <row r="31" customFormat="false" ht="12.8" hidden="false" customHeight="false" outlineLevel="0" collapsed="false">
      <c r="K31" s="1" t="n">
        <f aca="false">C9</f>
        <v>30</v>
      </c>
      <c r="L31" s="1" t="n">
        <f aca="false">F8</f>
        <v>0.4</v>
      </c>
    </row>
    <row r="32" customFormat="false" ht="12.8" hidden="false" customHeight="false" outlineLevel="0" collapsed="false">
      <c r="K32" s="1" t="n">
        <f aca="false">C9</f>
        <v>30</v>
      </c>
      <c r="L32" s="1" t="n">
        <v>0</v>
      </c>
    </row>
    <row r="33" customFormat="false" ht="12.8" hidden="false" customHeight="false" outlineLevel="0" collapsed="false">
      <c r="K33" s="1" t="n">
        <f aca="false">C9</f>
        <v>30</v>
      </c>
      <c r="L33" s="1" t="n">
        <f aca="false">F9</f>
        <v>1.5</v>
      </c>
    </row>
    <row r="34" customFormat="false" ht="12.8" hidden="false" customHeight="false" outlineLevel="0" collapsed="false">
      <c r="K34" s="1" t="n">
        <f aca="false">C10</f>
        <v>32</v>
      </c>
      <c r="L34" s="1" t="n">
        <f aca="false">F9</f>
        <v>1.5</v>
      </c>
    </row>
    <row r="35" customFormat="false" ht="12.8" hidden="false" customHeight="false" outlineLevel="0" collapsed="false">
      <c r="K35" s="1" t="n">
        <f aca="false">C10</f>
        <v>32</v>
      </c>
      <c r="L35" s="1" t="n">
        <v>0</v>
      </c>
    </row>
    <row r="36" customFormat="false" ht="12.8" hidden="false" customHeight="false" outlineLevel="0" collapsed="false">
      <c r="K36" s="1" t="n">
        <f aca="false">C10</f>
        <v>32</v>
      </c>
      <c r="L36" s="1" t="n">
        <f aca="false">F10</f>
        <v>1</v>
      </c>
    </row>
    <row r="37" customFormat="false" ht="12.8" hidden="false" customHeight="false" outlineLevel="0" collapsed="false">
      <c r="K37" s="1" t="n">
        <f aca="false">C11</f>
        <v>35</v>
      </c>
      <c r="L37" s="1" t="n">
        <f aca="false">F10</f>
        <v>1</v>
      </c>
    </row>
    <row r="38" customFormat="false" ht="12.8" hidden="false" customHeight="false" outlineLevel="0" collapsed="false">
      <c r="K38" s="1" t="n">
        <f aca="false">C11</f>
        <v>35</v>
      </c>
      <c r="L38" s="1" t="n">
        <v>0</v>
      </c>
    </row>
    <row r="39" customFormat="false" ht="12.8" hidden="false" customHeight="false" outlineLevel="0" collapsed="false">
      <c r="K39" s="1" t="n">
        <f aca="false">C11</f>
        <v>35</v>
      </c>
      <c r="L39" s="1" t="n">
        <f aca="false">F11</f>
        <v>3.5</v>
      </c>
    </row>
    <row r="40" customFormat="false" ht="12.8" hidden="false" customHeight="false" outlineLevel="0" collapsed="false">
      <c r="K40" s="1" t="n">
        <f aca="false">C12</f>
        <v>37</v>
      </c>
      <c r="L40" s="1" t="n">
        <f aca="false">F11</f>
        <v>3.5</v>
      </c>
    </row>
    <row r="41" customFormat="false" ht="12.8" hidden="false" customHeight="false" outlineLevel="0" collapsed="false">
      <c r="K41" s="1" t="n">
        <f aca="false">C12</f>
        <v>37</v>
      </c>
      <c r="L41" s="1" t="n">
        <v>0</v>
      </c>
    </row>
    <row r="42" customFormat="false" ht="12.8" hidden="false" customHeight="false" outlineLevel="0" collapsed="false">
      <c r="K42" s="1" t="n">
        <f aca="false">C12</f>
        <v>37</v>
      </c>
      <c r="L42" s="1" t="n">
        <f aca="false">F12</f>
        <v>4</v>
      </c>
    </row>
    <row r="43" customFormat="false" ht="12.8" hidden="false" customHeight="false" outlineLevel="0" collapsed="false">
      <c r="K43" s="1" t="n">
        <f aca="false">C13</f>
        <v>39</v>
      </c>
      <c r="L43" s="1" t="n">
        <f aca="false">F12</f>
        <v>4</v>
      </c>
    </row>
    <row r="44" customFormat="false" ht="12.8" hidden="false" customHeight="false" outlineLevel="0" collapsed="false">
      <c r="K44" s="1" t="n">
        <f aca="false">C13</f>
        <v>39</v>
      </c>
      <c r="L44" s="1" t="n">
        <v>0</v>
      </c>
    </row>
    <row r="45" customFormat="false" ht="12.8" hidden="false" customHeight="false" outlineLevel="0" collapsed="false">
      <c r="K45" s="1" t="n">
        <f aca="false">C13</f>
        <v>39</v>
      </c>
      <c r="L45" s="1" t="n">
        <f aca="false">F13</f>
        <v>10</v>
      </c>
    </row>
    <row r="46" customFormat="false" ht="12.8" hidden="false" customHeight="false" outlineLevel="0" collapsed="false">
      <c r="K46" s="1" t="n">
        <f aca="false">C14</f>
        <v>40</v>
      </c>
      <c r="L46" s="1" t="n">
        <f aca="false">L45</f>
        <v>10</v>
      </c>
    </row>
    <row r="47" customFormat="false" ht="12.8" hidden="false" customHeight="false" outlineLevel="0" collapsed="false">
      <c r="K47" s="1" t="n">
        <f aca="false">C14</f>
        <v>40</v>
      </c>
      <c r="L47" s="1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2025-02-11T20:14:33Z</dcterms:created>
  <dc:creator/>
  <dc:description/>
  <dc:language>fr-BE</dc:language>
  <cp:lastModifiedBy/>
  <dcterms:modified xsi:type="dcterms:W3CDTF">2025-04-01T19:30:18Z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