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21.xml.rels" ContentType="application/vnd.openxmlformats-package.relationship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media/image7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. discrète - Diag. Bâtonnets" sheetId="1" state="visible" r:id="rId2"/>
    <sheet name="Avec les fonctions Exc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<sst xmlns="http://schemas.openxmlformats.org/spreadsheetml/2006/main" count="69" uniqueCount="52">
  <si>
    <t xml:space="preserve">Exercice 2.1 Variable numérique discrète</t>
  </si>
  <si>
    <t xml:space="preserve">Données</t>
  </si>
  <si>
    <t xml:space="preserve">Tableau pour les bâtonnets</t>
  </si>
  <si>
    <t xml:space="preserve">Xi</t>
  </si>
  <si>
    <t xml:space="preserve">Données ordonnées</t>
  </si>
  <si>
    <t xml:space="preserve">Xi*</t>
  </si>
  <si>
    <t xml:space="preserve">Valeur observée Xi*</t>
  </si>
  <si>
    <t xml:space="preserve">Effectifs ni</t>
  </si>
  <si>
    <r>
      <rPr>
        <b val="true"/>
        <sz val="11"/>
        <color rgb="FF000000"/>
        <rFont val="Calibri"/>
        <family val="2"/>
        <charset val="1"/>
      </rPr>
      <t xml:space="preserve">Xi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</si>
  <si>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Fréquence</t>
  </si>
  <si>
    <t xml:space="preserve">Eff. Cumulés</t>
  </si>
  <si>
    <t xml:space="preserve">Ni x Xi</t>
  </si>
  <si>
    <r>
      <rPr>
        <b val="true"/>
        <sz val="11"/>
        <color rgb="FF000000"/>
        <rFont val="Calibri"/>
        <family val="2"/>
        <charset val="1"/>
      </rPr>
      <t xml:space="preserve">Ni x Xi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</si>
  <si>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Ecart absolu </t>
  </si>
  <si>
    <t xml:space="preserve">Effectif total:</t>
  </si>
  <si>
    <t xml:space="preserve">Moyenne :</t>
  </si>
  <si>
    <r>
      <rPr>
        <b val="true"/>
        <sz val="10"/>
        <color rgb="FF000000"/>
        <rFont val="Calibri"/>
        <family val="2"/>
        <charset val="1"/>
      </rPr>
      <t xml:space="preserve">Ecart type</t>
    </r>
    <r>
      <rPr>
        <b val="true"/>
        <sz val="10"/>
        <color rgb="FF000000"/>
        <rFont val="Symbol"/>
        <family val="1"/>
        <charset val="2"/>
      </rPr>
      <t xml:space="preserve"> s</t>
    </r>
    <r>
      <rPr>
        <b val="true"/>
        <sz val="10"/>
        <color rgb="FF000000"/>
        <rFont val="Calibri"/>
        <family val="2"/>
        <charset val="1"/>
      </rPr>
      <t xml:space="preserve">:</t>
    </r>
  </si>
  <si>
    <t xml:space="preserve">Ecart absolu moyen:</t>
  </si>
  <si>
    <t xml:space="preserve">Etendue:</t>
  </si>
  <si>
    <t xml:space="preserve">Mode:</t>
  </si>
  <si>
    <t xml:space="preserve">Tableau pour les effectifs cumulés</t>
  </si>
  <si>
    <t xml:space="preserve">Début et fin de 
la ligne horizontale</t>
  </si>
  <si>
    <t xml:space="preserve">Effectifs cumulés
 recopiés 2 fois et 
séparés par une ligne vide</t>
  </si>
  <si>
    <t xml:space="preserve">Valeur en ce point</t>
  </si>
  <si>
    <t xml:space="preserve">Valeur jusqu'à ce point</t>
  </si>
  <si>
    <t xml:space="preserve">Ligne vide pour ne pas avoir de ligne verticale</t>
  </si>
  <si>
    <t xml:space="preserve">Valeur  au-delà de ce point</t>
  </si>
  <si>
    <t xml:space="preserve">Utilisation des fonctions d'Excel:</t>
  </si>
  <si>
    <t xml:space="preserve">N° d'obs.</t>
  </si>
  <si>
    <t xml:space="preserve">Observation</t>
  </si>
  <si>
    <t xml:space="preserve">Effectif total</t>
  </si>
  <si>
    <t xml:space="preserve">NB(E43:E70)</t>
  </si>
  <si>
    <t xml:space="preserve">Moyenne</t>
  </si>
  <si>
    <t xml:space="preserve">MOYENNE(E43:E70)</t>
  </si>
  <si>
    <t xml:space="preserve">Ecart moyen à la moyenne</t>
  </si>
  <si>
    <t xml:space="preserve">ECART.MOYEN(E43:E70)</t>
  </si>
  <si>
    <t xml:space="preserve">ECARTTYPE</t>
  </si>
  <si>
    <t xml:space="preserve">ECARTYPE.PEARSON(E43:E70)</t>
  </si>
  <si>
    <t xml:space="preserve">Medianne</t>
  </si>
  <si>
    <t xml:space="preserve">MEDIANE(E43:E70)</t>
  </si>
  <si>
    <t xml:space="preserve">1er Quartile</t>
  </si>
  <si>
    <t xml:space="preserve">QUARTILE.EXCLURE(E43:E70;1)</t>
  </si>
  <si>
    <t xml:space="preserve">3ème Quartile</t>
  </si>
  <si>
    <t xml:space="preserve">QUARTILE.EXCLURE(E43:E70;3)</t>
  </si>
  <si>
    <t xml:space="preserve">Percentile 42%</t>
  </si>
  <si>
    <t xml:space="preserve">CENTILE.EXCLURE(E43:E70;0.42)</t>
  </si>
  <si>
    <t xml:space="preserve">Maximum</t>
  </si>
  <si>
    <t xml:space="preserve">MAX(E43:E70)</t>
  </si>
  <si>
    <t xml:space="preserve">Minimum</t>
  </si>
  <si>
    <t xml:space="preserve">MIN(E43:E70)</t>
  </si>
  <si>
    <t xml:space="preserve">Etendue</t>
  </si>
  <si>
    <t xml:space="preserve"> MAX(E43:E70)-MIN(E43:E70)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</si>
</sst>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ED7D3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Symbol"/>
      <family val="1"/>
      <charset val="2"/>
    </font>
    <font>
      <sz val="10"/>
      <color rgb="FF808080"/>
      <name val="Calibri"/>
      <family val="2"/>
      <charset val="1"/>
    </font>
    <font>
      <sz val="11"/>
      <color rgb="FF000000"/>
      <name val="Calibri"/>
      <family val="1"/>
      <charset val="2"/>
    </font>
    <font>
      <b val="true"/>
      <sz val="14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_rels/chart2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Diagramme en bâtonnets (ou en barres) des effectifs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41916875502"/>
          <c:y val="0.134826325411335"/>
          <c:w val="0.865336422525888"/>
          <c:h val="0.667824497257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solidFill>
                <a:srgbClr val="DEEBF7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'Var. discrète - Diag. Bâtonnets'!$B$8:$B$15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'Var. discrète - Diag. Bâtonnets'!$C$8:$C$15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</c:ser>
        <c:gapWidth val="500"/>
        <c:overlap val="-21"/>
        <c:axId val="4866146"/>
        <c:axId val="56658684"/>
      </c:barChart>
      <c:catAx>
        <c:axId val="4866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Valeurs observées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58684"/>
        <c:crosses val="autoZero"/>
        <c:auto val="1"/>
        <c:lblAlgn val="ctr"/>
        <c:lblOffset val="100"/>
        <c:noMultiLvlLbl val="0"/>
      </c:catAx>
      <c:valAx>
        <c:axId val="56658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Effectifs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61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Diagramme en escalier des effectifs cumulés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discrète - Diag. Bâtonnets'!$S$29:$S$52</c:f>
              <c:numCache>
                <c:formatCode>General</c:formatCode>
                <c:ptCount val="24"/>
                <c:pt idx="1">
                  <c:v>0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0">
                  <c:v>3</c:v>
                </c:pt>
                <c:pt idx="11">
                  <c:v>4</c:v>
                </c:pt>
                <c:pt idx="13">
                  <c:v>4</c:v>
                </c:pt>
                <c:pt idx="14">
                  <c:v>5</c:v>
                </c:pt>
                <c:pt idx="16">
                  <c:v>5</c:v>
                </c:pt>
                <c:pt idx="17">
                  <c:v>6</c:v>
                </c:pt>
                <c:pt idx="19">
                  <c:v>6</c:v>
                </c:pt>
                <c:pt idx="20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xVal>
          <c:yVal>
            <c:numRef>
              <c:f>'Var. discrète - Diag. Bâtonnets'!$T$29:$T$52</c:f>
              <c:numCache>
                <c:formatCode>General</c:formatCode>
                <c:ptCount val="24"/>
                <c:pt idx="1">
                  <c:v>6</c:v>
                </c:pt>
                <c:pt idx="2">
                  <c:v>6</c:v>
                </c:pt>
                <c:pt idx="4">
                  <c:v>15</c:v>
                </c:pt>
                <c:pt idx="5">
                  <c:v>15</c:v>
                </c:pt>
                <c:pt idx="7">
                  <c:v>30</c:v>
                </c:pt>
                <c:pt idx="8">
                  <c:v>30</c:v>
                </c:pt>
                <c:pt idx="10">
                  <c:v>42</c:v>
                </c:pt>
                <c:pt idx="11">
                  <c:v>42</c:v>
                </c:pt>
                <c:pt idx="13">
                  <c:v>50</c:v>
                </c:pt>
                <c:pt idx="14">
                  <c:v>50</c:v>
                </c:pt>
                <c:pt idx="16">
                  <c:v>57</c:v>
                </c:pt>
                <c:pt idx="17">
                  <c:v>57</c:v>
                </c:pt>
                <c:pt idx="19">
                  <c:v>57</c:v>
                </c:pt>
                <c:pt idx="20">
                  <c:v>57</c:v>
                </c:pt>
                <c:pt idx="22">
                  <c:v>57</c:v>
                </c:pt>
                <c:pt idx="23">
                  <c:v>60</c:v>
                </c:pt>
              </c:numCache>
            </c:numRef>
          </c:yVal>
          <c:smooth val="0"/>
        </c:ser>
        <c:axId val="77081614"/>
        <c:axId val="3960133"/>
      </c:scatterChart>
      <c:scatterChart>
        <c:scatterStyle val="lineMarker"/>
        <c:varyColors val="0"/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discrète - Diag. Bâtonnets'!$B$8:$B$15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'Var. discrète - Diag. Bâtonnets'!$F$8:$F$15</c:f>
              <c:numCache>
                <c:formatCode>General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30</c:v>
                </c:pt>
                <c:pt idx="3">
                  <c:v>42</c:v>
                </c:pt>
                <c:pt idx="4">
                  <c:v>50</c:v>
                </c:pt>
                <c:pt idx="5">
                  <c:v>57</c:v>
                </c:pt>
                <c:pt idx="6">
                  <c:v>57</c:v>
                </c:pt>
                <c:pt idx="7">
                  <c:v>60</c:v>
                </c:pt>
              </c:numCache>
            </c:numRef>
          </c:yVal>
          <c:smooth val="0"/>
        </c:ser>
        <c:axId val="37164889"/>
        <c:axId val="33973919"/>
      </c:scatterChart>
      <c:valAx>
        <c:axId val="770816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V
Valeurs observées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0133"/>
        <c:crossesAt val="0"/>
        <c:crossBetween val="midCat"/>
      </c:valAx>
      <c:valAx>
        <c:axId val="3960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Effectifs cumulés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81614"/>
        <c:crossesAt val="-7"/>
        <c:crossBetween val="midCat"/>
      </c:valAx>
      <c:valAx>
        <c:axId val="371648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73919"/>
        <c:crossBetween val="midCat"/>
      </c:valAx>
      <c:valAx>
        <c:axId val="3397391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64889"/>
        <c:crosses val="max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280504908836"/>
          <c:y val="0.185114503816794"/>
          <c:w val="0.856460378681627"/>
          <c:h val="0.70737913486005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discrète - Diag. Bâtonnets'!$Q$2:$Q$24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5">
                  <c:v>5</c:v>
                </c:pt>
                <c:pt idx="16">
                  <c:v>5</c:v>
                </c:pt>
                <c:pt idx="18">
                  <c:v>6</c:v>
                </c:pt>
                <c:pt idx="19">
                  <c:v>6</c:v>
                </c:pt>
                <c:pt idx="21">
                  <c:v>7</c:v>
                </c:pt>
                <c:pt idx="22">
                  <c:v>7</c:v>
                </c:pt>
              </c:numCache>
            </c:numRef>
          </c:xVal>
          <c:yVal>
            <c:numRef>
              <c:f>'Var. discrète - Diag. Bâtonnets'!$R$2:$R$24</c:f>
              <c:numCache>
                <c:formatCode>General</c:formatCode>
                <c:ptCount val="23"/>
                <c:pt idx="0">
                  <c:v>6</c:v>
                </c:pt>
                <c:pt idx="1">
                  <c:v>0</c:v>
                </c:pt>
                <c:pt idx="3">
                  <c:v>9</c:v>
                </c:pt>
                <c:pt idx="4">
                  <c:v>0</c:v>
                </c:pt>
                <c:pt idx="6">
                  <c:v>15</c:v>
                </c:pt>
                <c:pt idx="7">
                  <c:v>0</c:v>
                </c:pt>
                <c:pt idx="9">
                  <c:v>12</c:v>
                </c:pt>
                <c:pt idx="10">
                  <c:v>0</c:v>
                </c:pt>
                <c:pt idx="12">
                  <c:v>8</c:v>
                </c:pt>
                <c:pt idx="13">
                  <c:v>0</c:v>
                </c:pt>
                <c:pt idx="15">
                  <c:v>7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discrète - Diag. Bâtonnets'!$B$8:$B$15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'Var. discrète - Diag. Bâtonnets'!$C$8:$C$15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</c:numCache>
            </c:numRef>
          </c:yVal>
          <c:smooth val="0"/>
        </c:ser>
        <c:axId val="21231649"/>
        <c:axId val="15120682"/>
      </c:scatterChart>
      <c:valAx>
        <c:axId val="212316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Valeurs observées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22320">
            <a:solidFill>
              <a:srgbClr val="ff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20682"/>
        <c:crossesAt val="-6"/>
        <c:crossBetween val="midCat"/>
      </c:valAx>
      <c:valAx>
        <c:axId val="151206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fr-FR" sz="1000" spc="-1" strike="noStrike">
                    <a:solidFill>
                      <a:srgbClr val="595959"/>
                    </a:solidFill>
                    <a:latin typeface="Calibri"/>
                  </a:rPr>
                  <a:t>Effectifs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f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31649"/>
        <c:crossesAt val="-6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130320</xdr:colOff>
      <xdr:row>19</xdr:row>
      <xdr:rowOff>182520</xdr:rowOff>
    </xdr:from>
    <xdr:to>
      <xdr:col>6</xdr:col>
      <xdr:colOff>618840</xdr:colOff>
      <xdr:row>36</xdr:row>
      <xdr:rowOff>167760</xdr:rowOff>
    </xdr:to>
    <xdr:graphicFrame>
      <xdr:nvGraphicFramePr>
        <xdr:cNvPr id="0" name="Graphique 1"/>
        <xdr:cNvGraphicFramePr/>
      </xdr:nvGraphicFramePr>
      <xdr:xfrm>
        <a:off x="130320" y="3935520"/>
        <a:ext cx="7613280" cy="39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88920</xdr:colOff>
      <xdr:row>20</xdr:row>
      <xdr:rowOff>3240</xdr:rowOff>
    </xdr:from>
    <xdr:to>
      <xdr:col>15</xdr:col>
      <xdr:colOff>418680</xdr:colOff>
      <xdr:row>36</xdr:row>
      <xdr:rowOff>190080</xdr:rowOff>
    </xdr:to>
    <xdr:graphicFrame>
      <xdr:nvGraphicFramePr>
        <xdr:cNvPr id="1" name="Graphique 5"/>
        <xdr:cNvGraphicFramePr/>
      </xdr:nvGraphicFramePr>
      <xdr:xfrm>
        <a:off x="8217000" y="3946680"/>
        <a:ext cx="7152840" cy="39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162000</xdr:colOff>
      <xdr:row>37</xdr:row>
      <xdr:rowOff>119160</xdr:rowOff>
    </xdr:from>
    <xdr:to>
      <xdr:col>7</xdr:col>
      <xdr:colOff>247320</xdr:colOff>
      <xdr:row>54</xdr:row>
      <xdr:rowOff>180720</xdr:rowOff>
    </xdr:to>
    <xdr:graphicFrame>
      <xdr:nvGraphicFramePr>
        <xdr:cNvPr id="2" name="Graphique 3"/>
        <xdr:cNvGraphicFramePr/>
      </xdr:nvGraphicFramePr>
      <xdr:xfrm>
        <a:off x="162000" y="8015400"/>
        <a:ext cx="8213400" cy="33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0.0395774894810659</cdr:x>
      <cdr:y>0.0346692111959287</cdr:y>
    </cdr:from>
    <cdr:to>
      <cdr:x>0.994258415147265</cdr:x>
      <cdr:y>0.165712468193384</cdr:y>
    </cdr:to>
    <cdr:pic>
      <cdr:nvPicPr>
        <cdr:cNvPr id="3" name="chart" descr=""/>
        <cdr:cNvPicPr/>
      </cdr:nvPicPr>
      <cdr:blipFill>
        <a:blip r:embed="rId1"/>
        <a:stretch/>
      </cdr:blipFill>
      <cdr:spPr>
        <a:xfrm>
          <a:off x="325080" y="117720"/>
          <a:ext cx="7841520" cy="444960"/>
        </a:xfrm>
        <a:prstGeom prst="rect">
          <a:avLst/>
        </a:prstGeom>
        <a:ln w="0">
          <a:noFill/>
        </a:ln>
      </cdr:spPr>
    </cdr:pic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D22" colorId="64" zoomScale="100" zoomScaleNormal="100" zoomScalePageLayoutView="100" workbookViewId="0">
      <selection pane="topLeft" activeCell="P48" activeCellId="0" sqref="P4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9.85"/>
    <col collapsed="false" customWidth="true" hidden="false" outlineLevel="0" max="4" min="3" style="0" width="11.43"/>
    <col collapsed="false" customWidth="true" hidden="false" outlineLevel="0" max="5" min="5" style="0" width="10.85"/>
    <col collapsed="false" customWidth="true" hidden="false" outlineLevel="0" max="6" min="6" style="0" width="11.71"/>
    <col collapsed="false" customWidth="true" hidden="false" outlineLevel="0" max="7" min="7" style="0" width="11.28"/>
    <col collapsed="false" customWidth="true" hidden="false" outlineLevel="0" max="8" min="8" style="0" width="13.28"/>
    <col collapsed="false" customWidth="true" hidden="false" outlineLevel="0" max="9" min="9" style="0" width="12.57"/>
    <col collapsed="false" customWidth="true" hidden="false" outlineLevel="0" max="10" min="10" style="0" width="9.85"/>
    <col collapsed="false" customWidth="true" hidden="false" outlineLevel="0" max="11" min="11" style="0" width="5.85"/>
    <col collapsed="false" customWidth="true" hidden="false" outlineLevel="0" max="12" min="12" style="0" width="3.57"/>
    <col collapsed="false" customWidth="true" hidden="false" outlineLevel="0" max="16" min="16" style="0" width="7.14"/>
    <col collapsed="false" customWidth="true" hidden="false" outlineLevel="0" max="17" min="17" style="0" width="5.85"/>
  </cols>
  <sheetData>
    <row r="1" customFormat="false" ht="21" hidden="false" customHeight="true" outlineLevel="0" collapsed="false">
      <c r="A1" s="1" t="s">
        <v>0</v>
      </c>
      <c r="O1" s="2" t="s">
        <v>1</v>
      </c>
      <c r="P1" s="1" t="s">
        <v>2</v>
      </c>
    </row>
    <row r="2" customFormat="false" ht="15.75" hidden="false" customHeight="false" outlineLevel="0" collapsed="false">
      <c r="O2" s="3"/>
      <c r="Q2" s="0" t="n">
        <f aca="false">B8</f>
        <v>0</v>
      </c>
      <c r="R2" s="0" t="n">
        <f aca="false">C8</f>
        <v>6</v>
      </c>
    </row>
    <row r="3" customFormat="false" ht="15.75" hidden="false" customHeight="false" outlineLevel="0" collapsed="false">
      <c r="A3" s="0" t="s">
        <v>1</v>
      </c>
      <c r="B3" s="4" t="s">
        <v>3</v>
      </c>
      <c r="C3" s="5" t="n">
        <v>5</v>
      </c>
      <c r="D3" s="6" t="n">
        <v>6</v>
      </c>
      <c r="E3" s="6" t="n">
        <v>10</v>
      </c>
      <c r="F3" s="6" t="n">
        <v>-2</v>
      </c>
      <c r="G3" s="6" t="n">
        <v>3</v>
      </c>
      <c r="H3" s="6" t="n">
        <v>-5</v>
      </c>
      <c r="I3" s="6" t="n">
        <v>6</v>
      </c>
      <c r="J3" s="6" t="n">
        <v>-1</v>
      </c>
      <c r="K3" s="6" t="n">
        <v>-3</v>
      </c>
      <c r="L3" s="6" t="n">
        <v>-3</v>
      </c>
      <c r="M3" s="5" t="n">
        <v>6</v>
      </c>
      <c r="O3" s="7" t="n">
        <v>-5</v>
      </c>
      <c r="Q3" s="0" t="n">
        <f aca="false">B8</f>
        <v>0</v>
      </c>
      <c r="R3" s="0" t="n">
        <v>0</v>
      </c>
    </row>
    <row r="4" customFormat="false" ht="15.75" hidden="false" customHeight="false" outlineLevel="0" collapsed="false">
      <c r="A4" s="8" t="s">
        <v>4</v>
      </c>
      <c r="B4" s="4" t="s">
        <v>5</v>
      </c>
      <c r="C4" s="5" t="n">
        <v>-5</v>
      </c>
      <c r="D4" s="5" t="n">
        <v>-3</v>
      </c>
      <c r="E4" s="5" t="n">
        <v>-3</v>
      </c>
      <c r="F4" s="5" t="n">
        <v>-2</v>
      </c>
      <c r="G4" s="5" t="n">
        <v>-1</v>
      </c>
      <c r="H4" s="5" t="n">
        <v>3</v>
      </c>
      <c r="I4" s="5" t="n">
        <v>5</v>
      </c>
      <c r="J4" s="5" t="n">
        <v>6</v>
      </c>
      <c r="K4" s="5" t="n">
        <v>6</v>
      </c>
      <c r="L4" s="9" t="n">
        <v>6</v>
      </c>
      <c r="M4" s="5" t="n">
        <v>10</v>
      </c>
      <c r="O4" s="7" t="n">
        <v>-3</v>
      </c>
    </row>
    <row r="5" customFormat="false" ht="15" hidden="false" customHeight="false" outlineLevel="0" collapsed="false">
      <c r="O5" s="7" t="n">
        <v>-3</v>
      </c>
      <c r="Q5" s="0" t="n">
        <f aca="false">B9</f>
        <v>1</v>
      </c>
      <c r="R5" s="0" t="n">
        <f aca="false">C9</f>
        <v>9</v>
      </c>
    </row>
    <row r="6" customFormat="false" ht="17.25" hidden="false" customHeight="false" outlineLevel="0" collapsed="false">
      <c r="B6" s="10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0" t="s">
        <v>11</v>
      </c>
      <c r="H6" s="10" t="s">
        <v>12</v>
      </c>
      <c r="I6" s="11" t="s">
        <v>13</v>
      </c>
      <c r="J6" s="12"/>
      <c r="K6" s="13"/>
      <c r="L6" s="13"/>
      <c r="M6" s="13"/>
      <c r="N6" s="13"/>
      <c r="O6" s="7" t="n">
        <v>-2</v>
      </c>
      <c r="Q6" s="0" t="n">
        <f aca="false">B9</f>
        <v>1</v>
      </c>
      <c r="R6" s="0" t="n">
        <v>0</v>
      </c>
    </row>
    <row r="7" customFormat="false" ht="15" hidden="false" customHeight="false" outlineLevel="0" collapsed="false">
      <c r="K7" s="13"/>
      <c r="L7" s="13"/>
      <c r="M7" s="13"/>
      <c r="N7" s="13"/>
      <c r="O7" s="7" t="n">
        <v>-1</v>
      </c>
    </row>
    <row r="8" customFormat="false" ht="15" hidden="false" customHeight="false" outlineLevel="0" collapsed="false">
      <c r="B8" s="14" t="n">
        <v>0</v>
      </c>
      <c r="C8" s="15" t="n">
        <v>6</v>
      </c>
      <c r="D8" s="16" t="n">
        <f aca="false">B8*B8</f>
        <v>0</v>
      </c>
      <c r="E8" s="17" t="n">
        <f aca="false">C8/$C$17</f>
        <v>0.1</v>
      </c>
      <c r="F8" s="18" t="n">
        <f aca="false">F7+C8</f>
        <v>6</v>
      </c>
      <c r="G8" s="16" t="n">
        <f aca="false">B8*C8</f>
        <v>0</v>
      </c>
      <c r="H8" s="16" t="n">
        <f aca="false">C8*B8*B8</f>
        <v>0</v>
      </c>
      <c r="I8" s="19" t="n">
        <f aca="false">ABS(C8*(B8-$G$18))</f>
        <v>16.3</v>
      </c>
      <c r="K8" s="13"/>
      <c r="L8" s="13"/>
      <c r="M8" s="13"/>
      <c r="N8" s="13"/>
      <c r="O8" s="7" t="n">
        <v>3</v>
      </c>
      <c r="Q8" s="0" t="n">
        <f aca="false">B10</f>
        <v>2</v>
      </c>
      <c r="R8" s="0" t="n">
        <f aca="false">C10</f>
        <v>15</v>
      </c>
    </row>
    <row r="9" customFormat="false" ht="15" hidden="false" customHeight="false" outlineLevel="0" collapsed="false">
      <c r="B9" s="14" t="n">
        <v>1</v>
      </c>
      <c r="C9" s="15" t="n">
        <v>9</v>
      </c>
      <c r="D9" s="16" t="n">
        <f aca="false">B9^2</f>
        <v>1</v>
      </c>
      <c r="E9" s="17" t="n">
        <f aca="false">C9/$C$17</f>
        <v>0.15</v>
      </c>
      <c r="F9" s="18" t="n">
        <f aca="false">F8+C9</f>
        <v>15</v>
      </c>
      <c r="G9" s="16" t="n">
        <f aca="false">B9*C9</f>
        <v>9</v>
      </c>
      <c r="H9" s="16" t="n">
        <f aca="false">C9*B9*B9</f>
        <v>9</v>
      </c>
      <c r="I9" s="19" t="n">
        <f aca="false">ABS(C9*(B9-$G$18))</f>
        <v>15.45</v>
      </c>
      <c r="K9" s="13"/>
      <c r="L9" s="13"/>
      <c r="M9" s="13"/>
      <c r="N9" s="13"/>
      <c r="O9" s="7" t="n">
        <v>5</v>
      </c>
      <c r="Q9" s="0" t="n">
        <f aca="false">B10</f>
        <v>2</v>
      </c>
      <c r="R9" s="0" t="n">
        <v>0</v>
      </c>
    </row>
    <row r="10" customFormat="false" ht="15" hidden="false" customHeight="false" outlineLevel="0" collapsed="false">
      <c r="B10" s="14" t="n">
        <v>2</v>
      </c>
      <c r="C10" s="15" t="n">
        <v>15</v>
      </c>
      <c r="D10" s="16" t="n">
        <f aca="false">B10*B10</f>
        <v>4</v>
      </c>
      <c r="E10" s="17" t="n">
        <f aca="false">C10/$C$17</f>
        <v>0.25</v>
      </c>
      <c r="F10" s="18" t="n">
        <f aca="false">F9+C10</f>
        <v>30</v>
      </c>
      <c r="G10" s="16" t="n">
        <f aca="false">B10*C10</f>
        <v>30</v>
      </c>
      <c r="H10" s="16" t="n">
        <f aca="false">C10*B10*B10</f>
        <v>60</v>
      </c>
      <c r="I10" s="19" t="n">
        <f aca="false">ABS(C10*(B10-$G$18))</f>
        <v>10.75</v>
      </c>
      <c r="K10" s="13"/>
      <c r="L10" s="13"/>
      <c r="M10" s="13"/>
      <c r="N10" s="13"/>
      <c r="O10" s="7" t="n">
        <v>6</v>
      </c>
    </row>
    <row r="11" customFormat="false" ht="15" hidden="false" customHeight="false" outlineLevel="0" collapsed="false">
      <c r="B11" s="14" t="n">
        <v>3</v>
      </c>
      <c r="C11" s="15" t="n">
        <v>12</v>
      </c>
      <c r="D11" s="16" t="n">
        <f aca="false">B11*B11</f>
        <v>9</v>
      </c>
      <c r="E11" s="17" t="n">
        <f aca="false">C11/$C$17</f>
        <v>0.2</v>
      </c>
      <c r="F11" s="18" t="n">
        <f aca="false">F10+C11</f>
        <v>42</v>
      </c>
      <c r="G11" s="16" t="n">
        <f aca="false">B11*C11</f>
        <v>36</v>
      </c>
      <c r="H11" s="16" t="n">
        <f aca="false">C11*B11*B11</f>
        <v>108</v>
      </c>
      <c r="I11" s="19" t="n">
        <f aca="false">ABS(C11*(B11-$G$18))</f>
        <v>3.4</v>
      </c>
      <c r="K11" s="13"/>
      <c r="L11" s="13"/>
      <c r="M11" s="13"/>
      <c r="N11" s="13"/>
      <c r="O11" s="7" t="n">
        <v>6</v>
      </c>
      <c r="Q11" s="0" t="n">
        <f aca="false">B11</f>
        <v>3</v>
      </c>
      <c r="R11" s="0" t="n">
        <f aca="false">C11</f>
        <v>12</v>
      </c>
    </row>
    <row r="12" customFormat="false" ht="15" hidden="false" customHeight="true" outlineLevel="0" collapsed="false">
      <c r="B12" s="14" t="n">
        <v>4</v>
      </c>
      <c r="C12" s="15" t="n">
        <v>8</v>
      </c>
      <c r="D12" s="16" t="n">
        <f aca="false">B12*B12</f>
        <v>16</v>
      </c>
      <c r="E12" s="17" t="n">
        <f aca="false">C12/$C$17</f>
        <v>0.133333333333333</v>
      </c>
      <c r="F12" s="18" t="n">
        <f aca="false">F11+C12</f>
        <v>50</v>
      </c>
      <c r="G12" s="16" t="n">
        <f aca="false">B12*C12</f>
        <v>32</v>
      </c>
      <c r="H12" s="16" t="n">
        <f aca="false">C12*B12*B12</f>
        <v>128</v>
      </c>
      <c r="I12" s="19" t="n">
        <f aca="false">ABS(C12*(B12-$G$18))</f>
        <v>10.2666666666667</v>
      </c>
      <c r="K12" s="13"/>
      <c r="L12" s="13"/>
      <c r="M12" s="13"/>
      <c r="N12" s="13"/>
      <c r="O12" s="20" t="n">
        <v>6</v>
      </c>
      <c r="Q12" s="0" t="n">
        <f aca="false">B11</f>
        <v>3</v>
      </c>
      <c r="R12" s="0" t="n">
        <v>0</v>
      </c>
    </row>
    <row r="13" customFormat="false" ht="15" hidden="false" customHeight="false" outlineLevel="0" collapsed="false">
      <c r="B13" s="14" t="n">
        <v>5</v>
      </c>
      <c r="C13" s="15" t="n">
        <v>7</v>
      </c>
      <c r="D13" s="16" t="n">
        <f aca="false">B13*B13</f>
        <v>25</v>
      </c>
      <c r="E13" s="17" t="n">
        <f aca="false">C13/$C$17</f>
        <v>0.116666666666667</v>
      </c>
      <c r="F13" s="18" t="n">
        <f aca="false">F12+C13</f>
        <v>57</v>
      </c>
      <c r="G13" s="16" t="n">
        <f aca="false">B13*C13</f>
        <v>35</v>
      </c>
      <c r="H13" s="16" t="n">
        <f aca="false">C13*B13*B13</f>
        <v>175</v>
      </c>
      <c r="I13" s="19" t="n">
        <f aca="false">ABS(C13*(B13-$G$18))</f>
        <v>15.9833333333333</v>
      </c>
      <c r="K13" s="13"/>
      <c r="L13" s="13"/>
      <c r="M13" s="13"/>
      <c r="N13" s="13"/>
      <c r="O13" s="7" t="n">
        <v>10</v>
      </c>
    </row>
    <row r="14" customFormat="false" ht="15" hidden="false" customHeight="false" outlineLevel="0" collapsed="false">
      <c r="B14" s="14" t="n">
        <v>6</v>
      </c>
      <c r="C14" s="15" t="n">
        <v>0</v>
      </c>
      <c r="D14" s="17" t="n">
        <f aca="false">B14*B14</f>
        <v>36</v>
      </c>
      <c r="E14" s="17" t="n">
        <f aca="false">C14/$C$17</f>
        <v>0</v>
      </c>
      <c r="F14" s="18" t="n">
        <f aca="false">F13+C14</f>
        <v>57</v>
      </c>
      <c r="G14" s="16" t="n">
        <f aca="false">B14*C14</f>
        <v>0</v>
      </c>
      <c r="H14" s="19" t="n">
        <f aca="false">C14*B14*B14</f>
        <v>0</v>
      </c>
      <c r="I14" s="19" t="n">
        <f aca="false">ABS(C14*(B14-$G$18))</f>
        <v>0</v>
      </c>
      <c r="J14" s="13"/>
      <c r="K14" s="13"/>
      <c r="L14" s="13"/>
      <c r="M14" s="13"/>
      <c r="N14" s="13"/>
      <c r="O14" s="13"/>
      <c r="Q14" s="0" t="n">
        <f aca="false">B12</f>
        <v>4</v>
      </c>
      <c r="R14" s="0" t="n">
        <f aca="false">C12</f>
        <v>8</v>
      </c>
    </row>
    <row r="15" customFormat="false" ht="15" hidden="false" customHeight="false" outlineLevel="0" collapsed="false">
      <c r="B15" s="14" t="n">
        <v>7</v>
      </c>
      <c r="C15" s="15" t="n">
        <v>3</v>
      </c>
      <c r="D15" s="16" t="n">
        <f aca="false">B15*B15</f>
        <v>49</v>
      </c>
      <c r="E15" s="17" t="n">
        <f aca="false">C15/$C$17</f>
        <v>0.05</v>
      </c>
      <c r="F15" s="18" t="n">
        <f aca="false">F14+C15</f>
        <v>60</v>
      </c>
      <c r="G15" s="16" t="n">
        <f aca="false">B15*C15</f>
        <v>21</v>
      </c>
      <c r="H15" s="19" t="n">
        <f aca="false">C15*B15*B15</f>
        <v>147</v>
      </c>
      <c r="I15" s="19" t="n">
        <f aca="false">ABS(C15*(B15-$G$18))</f>
        <v>12.85</v>
      </c>
      <c r="J15" s="13"/>
      <c r="K15" s="13"/>
      <c r="L15" s="13"/>
      <c r="M15" s="13"/>
      <c r="N15" s="13"/>
      <c r="O15" s="13"/>
      <c r="Q15" s="0" t="n">
        <f aca="false">B12</f>
        <v>4</v>
      </c>
      <c r="R15" s="0" t="n">
        <v>0</v>
      </c>
    </row>
    <row r="16" customFormat="false" ht="15" hidden="false" customHeight="false" outlineLevel="0" collapsed="false">
      <c r="B16" s="21"/>
      <c r="H16" s="22"/>
      <c r="J16" s="13"/>
      <c r="K16" s="13"/>
      <c r="L16" s="13"/>
      <c r="M16" s="13"/>
      <c r="N16" s="13"/>
      <c r="O16" s="13"/>
    </row>
    <row r="17" customFormat="false" ht="15" hidden="false" customHeight="false" outlineLevel="0" collapsed="false">
      <c r="B17" s="23" t="s">
        <v>14</v>
      </c>
      <c r="C17" s="24" t="n">
        <f aca="false">SUM(C8:C15)</f>
        <v>60</v>
      </c>
      <c r="D17" s="25"/>
      <c r="E17" s="25"/>
      <c r="F17" s="25"/>
      <c r="G17" s="26" t="s">
        <v>15</v>
      </c>
      <c r="H17" s="26" t="s">
        <v>16</v>
      </c>
      <c r="I17" s="27" t="s">
        <v>17</v>
      </c>
      <c r="J17" s="28"/>
      <c r="K17" s="13"/>
      <c r="L17" s="13"/>
      <c r="M17" s="13"/>
      <c r="N17" s="13"/>
      <c r="O17" s="13"/>
      <c r="Q17" s="0" t="n">
        <f aca="false">B13</f>
        <v>5</v>
      </c>
      <c r="R17" s="0" t="n">
        <f aca="false">C13</f>
        <v>7</v>
      </c>
    </row>
    <row r="18" customFormat="false" ht="15" hidden="false" customHeight="false" outlineLevel="0" collapsed="false">
      <c r="B18" s="23" t="s">
        <v>18</v>
      </c>
      <c r="C18" s="24" t="n">
        <f aca="false">MAX(B8:B15)-MIN(B8:B15)</f>
        <v>7</v>
      </c>
      <c r="D18" s="25"/>
      <c r="E18" s="12"/>
      <c r="G18" s="29" t="n">
        <f aca="false">SUM(G8:G15)/$C$17</f>
        <v>2.71666666666667</v>
      </c>
      <c r="H18" s="29" t="n">
        <f aca="false">SQRT((SUM(H8:H15)/C17)-G18*G18)</f>
        <v>1.7520622769246</v>
      </c>
      <c r="I18" s="29" t="n">
        <f aca="false">SUM(I8:I15)/$C$17</f>
        <v>1.41666666666667</v>
      </c>
      <c r="J18" s="13"/>
      <c r="K18" s="13"/>
      <c r="L18" s="13"/>
      <c r="M18" s="13"/>
      <c r="N18" s="13"/>
      <c r="O18" s="13"/>
      <c r="Q18" s="0" t="n">
        <f aca="false">B13</f>
        <v>5</v>
      </c>
      <c r="R18" s="0" t="n">
        <v>0</v>
      </c>
    </row>
    <row r="19" customFormat="false" ht="15" hidden="false" customHeight="false" outlineLevel="0" collapsed="false">
      <c r="B19" s="23" t="s">
        <v>19</v>
      </c>
      <c r="C19" s="24" t="n">
        <f aca="true">INDIRECT("B"&amp;(7+MATCH(MAX(C8:C15),C8:C15,0)))</f>
        <v>2</v>
      </c>
      <c r="F19" s="29"/>
      <c r="I19" s="13"/>
      <c r="J19" s="13"/>
      <c r="K19" s="13"/>
      <c r="L19" s="13"/>
      <c r="M19" s="13"/>
      <c r="N19" s="13"/>
      <c r="O19" s="13"/>
    </row>
    <row r="20" customFormat="false" ht="15" hidden="false" customHeight="false" outlineLevel="0" collapsed="false">
      <c r="J20" s="13"/>
      <c r="K20" s="13"/>
      <c r="L20" s="13"/>
      <c r="M20" s="13"/>
      <c r="N20" s="13"/>
      <c r="O20" s="13"/>
      <c r="Q20" s="0" t="n">
        <f aca="false">B14</f>
        <v>6</v>
      </c>
      <c r="R20" s="0" t="n">
        <f aca="false">C14</f>
        <v>0</v>
      </c>
    </row>
    <row r="21" customFormat="false" ht="15" hidden="false" customHeight="false" outlineLevel="0" collapsed="false">
      <c r="E21" s="30"/>
      <c r="J21" s="13"/>
      <c r="K21" s="13"/>
      <c r="L21" s="13"/>
      <c r="M21" s="13"/>
      <c r="N21" s="13"/>
      <c r="O21" s="13"/>
      <c r="Q21" s="0" t="n">
        <f aca="false">B14</f>
        <v>6</v>
      </c>
      <c r="R21" s="0" t="n">
        <v>0</v>
      </c>
    </row>
    <row r="22" customFormat="false" ht="15" hidden="false" customHeight="false" outlineLevel="0" collapsed="false">
      <c r="J22" s="13"/>
      <c r="K22" s="13"/>
      <c r="L22" s="13"/>
      <c r="M22" s="13"/>
      <c r="N22" s="13"/>
      <c r="O22" s="13"/>
    </row>
    <row r="23" customFormat="false" ht="15" hidden="false" customHeight="false" outlineLevel="0" collapsed="false">
      <c r="J23" s="13"/>
      <c r="K23" s="13"/>
      <c r="L23" s="13"/>
      <c r="M23" s="13"/>
      <c r="N23" s="13"/>
      <c r="O23" s="13"/>
      <c r="Q23" s="0" t="n">
        <f aca="false">B15</f>
        <v>7</v>
      </c>
      <c r="R23" s="0" t="n">
        <f aca="false">C15</f>
        <v>3</v>
      </c>
    </row>
    <row r="24" customFormat="false" ht="15" hidden="false" customHeight="false" outlineLevel="0" collapsed="false">
      <c r="Q24" s="0" t="n">
        <f aca="false">B15</f>
        <v>7</v>
      </c>
      <c r="R24" s="0" t="n">
        <v>0</v>
      </c>
    </row>
    <row r="27" customFormat="false" ht="18.75" hidden="false" customHeight="false" outlineLevel="0" collapsed="false">
      <c r="S27" s="31" t="s">
        <v>20</v>
      </c>
      <c r="T27" s="32"/>
      <c r="U27" s="32"/>
      <c r="V27" s="32"/>
      <c r="W27" s="32"/>
    </row>
    <row r="28" customFormat="false" ht="67.5" hidden="false" customHeight="false" outlineLevel="0" collapsed="false">
      <c r="S28" s="33" t="s">
        <v>21</v>
      </c>
      <c r="T28" s="33" t="s">
        <v>22</v>
      </c>
      <c r="U28" s="32"/>
      <c r="V28" s="32"/>
      <c r="W28" s="32"/>
    </row>
    <row r="29" customFormat="false" ht="15" hidden="false" customHeight="false" outlineLevel="0" collapsed="false">
      <c r="S29" s="34"/>
      <c r="T29" s="34"/>
      <c r="U29" s="32"/>
      <c r="V29" s="32"/>
      <c r="W29" s="32"/>
    </row>
    <row r="30" customFormat="false" ht="15" hidden="false" customHeight="false" outlineLevel="0" collapsed="false">
      <c r="S30" s="34" t="n">
        <v>0</v>
      </c>
      <c r="T30" s="34" t="n">
        <f aca="false">T31</f>
        <v>6</v>
      </c>
      <c r="U30" s="32" t="s">
        <v>23</v>
      </c>
      <c r="V30" s="32"/>
      <c r="W30" s="32"/>
    </row>
    <row r="31" customFormat="false" ht="15" hidden="false" customHeight="false" outlineLevel="0" collapsed="false">
      <c r="S31" s="34" t="n">
        <f aca="false">'Var. discrète - Diag. Bâtonnets'!B9</f>
        <v>1</v>
      </c>
      <c r="T31" s="34" t="n">
        <f aca="false">'Var. discrète - Diag. Bâtonnets'!F8</f>
        <v>6</v>
      </c>
      <c r="U31" s="32" t="s">
        <v>24</v>
      </c>
      <c r="V31" s="32"/>
      <c r="W31" s="32"/>
    </row>
    <row r="32" customFormat="false" ht="15" hidden="false" customHeight="false" outlineLevel="0" collapsed="false">
      <c r="S32" s="34"/>
      <c r="T32" s="34"/>
      <c r="U32" s="32" t="s">
        <v>25</v>
      </c>
      <c r="V32" s="32"/>
      <c r="W32" s="32"/>
    </row>
    <row r="33" customFormat="false" ht="15" hidden="false" customHeight="false" outlineLevel="0" collapsed="false">
      <c r="S33" s="34" t="n">
        <f aca="false">S31</f>
        <v>1</v>
      </c>
      <c r="T33" s="34" t="n">
        <f aca="false">T34</f>
        <v>15</v>
      </c>
      <c r="U33" s="32" t="s">
        <v>23</v>
      </c>
      <c r="V33" s="32"/>
      <c r="W33" s="32"/>
    </row>
    <row r="34" customFormat="false" ht="15" hidden="false" customHeight="false" outlineLevel="0" collapsed="false">
      <c r="S34" s="34" t="n">
        <f aca="false">'Var. discrète - Diag. Bâtonnets'!B10</f>
        <v>2</v>
      </c>
      <c r="T34" s="34" t="n">
        <f aca="false">'Var. discrète - Diag. Bâtonnets'!F9</f>
        <v>15</v>
      </c>
      <c r="U34" s="32" t="s">
        <v>24</v>
      </c>
      <c r="V34" s="32"/>
      <c r="W34" s="32"/>
    </row>
    <row r="35" customFormat="false" ht="15" hidden="false" customHeight="false" outlineLevel="0" collapsed="false">
      <c r="S35" s="34"/>
      <c r="T35" s="34"/>
      <c r="U35" s="32" t="s">
        <v>25</v>
      </c>
      <c r="V35" s="32"/>
      <c r="W35" s="32"/>
    </row>
    <row r="36" customFormat="false" ht="15" hidden="false" customHeight="false" outlineLevel="0" collapsed="false">
      <c r="S36" s="34" t="n">
        <f aca="false">S34</f>
        <v>2</v>
      </c>
      <c r="T36" s="34" t="n">
        <f aca="false">T37</f>
        <v>30</v>
      </c>
      <c r="U36" s="32" t="s">
        <v>23</v>
      </c>
      <c r="V36" s="32"/>
      <c r="W36" s="32"/>
    </row>
    <row r="37" customFormat="false" ht="15" hidden="false" customHeight="false" outlineLevel="0" collapsed="false">
      <c r="S37" s="34" t="n">
        <f aca="false">'Var. discrète - Diag. Bâtonnets'!B11</f>
        <v>3</v>
      </c>
      <c r="T37" s="34" t="n">
        <f aca="false">'Var. discrète - Diag. Bâtonnets'!F10</f>
        <v>30</v>
      </c>
      <c r="U37" s="32" t="s">
        <v>24</v>
      </c>
      <c r="V37" s="32"/>
      <c r="W37" s="32"/>
    </row>
    <row r="38" customFormat="false" ht="15" hidden="false" customHeight="false" outlineLevel="0" collapsed="false">
      <c r="S38" s="34"/>
      <c r="T38" s="34"/>
      <c r="U38" s="32" t="s">
        <v>25</v>
      </c>
      <c r="V38" s="32"/>
      <c r="W38" s="32"/>
    </row>
    <row r="39" customFormat="false" ht="15" hidden="false" customHeight="false" outlineLevel="0" collapsed="false">
      <c r="S39" s="34" t="n">
        <f aca="false">S37</f>
        <v>3</v>
      </c>
      <c r="T39" s="34" t="n">
        <f aca="false">T40</f>
        <v>42</v>
      </c>
      <c r="U39" s="32" t="s">
        <v>23</v>
      </c>
      <c r="V39" s="32"/>
      <c r="W39" s="32"/>
    </row>
    <row r="40" customFormat="false" ht="15" hidden="false" customHeight="false" outlineLevel="0" collapsed="false">
      <c r="S40" s="34" t="n">
        <f aca="false">'Var. discrète - Diag. Bâtonnets'!B12</f>
        <v>4</v>
      </c>
      <c r="T40" s="34" t="n">
        <f aca="false">'Var. discrète - Diag. Bâtonnets'!F11</f>
        <v>42</v>
      </c>
      <c r="U40" s="32" t="s">
        <v>24</v>
      </c>
      <c r="V40" s="32"/>
      <c r="W40" s="32"/>
    </row>
    <row r="41" customFormat="false" ht="15" hidden="false" customHeight="false" outlineLevel="0" collapsed="false">
      <c r="S41" s="34"/>
      <c r="T41" s="34"/>
      <c r="U41" s="32" t="s">
        <v>25</v>
      </c>
      <c r="V41" s="32"/>
      <c r="W41" s="32"/>
    </row>
    <row r="42" customFormat="false" ht="18.75" hidden="false" customHeight="false" outlineLevel="0" collapsed="false">
      <c r="B42" s="31"/>
      <c r="C42" s="31"/>
      <c r="S42" s="34" t="n">
        <f aca="false">S40</f>
        <v>4</v>
      </c>
      <c r="T42" s="34" t="n">
        <f aca="false">T43</f>
        <v>50</v>
      </c>
      <c r="U42" s="32" t="s">
        <v>23</v>
      </c>
      <c r="V42" s="32"/>
      <c r="W42" s="32"/>
    </row>
    <row r="43" customFormat="false" ht="18.75" hidden="false" customHeight="false" outlineLevel="0" collapsed="false">
      <c r="A43" s="31"/>
      <c r="S43" s="34" t="n">
        <f aca="false">'Var. discrète - Diag. Bâtonnets'!B13</f>
        <v>5</v>
      </c>
      <c r="T43" s="34" t="n">
        <f aca="false">'Var. discrète - Diag. Bâtonnets'!F12</f>
        <v>50</v>
      </c>
      <c r="U43" s="32" t="s">
        <v>24</v>
      </c>
      <c r="V43" s="32"/>
      <c r="W43" s="32"/>
    </row>
    <row r="44" customFormat="false" ht="15" hidden="false" customHeight="false" outlineLevel="0" collapsed="false">
      <c r="F44" s="35"/>
      <c r="S44" s="34"/>
      <c r="T44" s="34"/>
      <c r="U44" s="32" t="s">
        <v>25</v>
      </c>
      <c r="V44" s="32"/>
      <c r="W44" s="32"/>
    </row>
    <row r="45" customFormat="false" ht="15" hidden="false" customHeight="false" outlineLevel="0" collapsed="false">
      <c r="A45" s="10"/>
      <c r="B45" s="10"/>
      <c r="F45" s="35"/>
      <c r="S45" s="34" t="n">
        <f aca="false">S43</f>
        <v>5</v>
      </c>
      <c r="T45" s="34" t="n">
        <f aca="false">T46</f>
        <v>57</v>
      </c>
      <c r="U45" s="32" t="s">
        <v>23</v>
      </c>
      <c r="V45" s="32"/>
      <c r="W45" s="32"/>
    </row>
    <row r="46" customFormat="false" ht="15" hidden="false" customHeight="false" outlineLevel="0" collapsed="false">
      <c r="F46" s="35"/>
      <c r="S46" s="34" t="n">
        <f aca="false">'Var. discrète - Diag. Bâtonnets'!B14</f>
        <v>6</v>
      </c>
      <c r="T46" s="34" t="n">
        <f aca="false">'Var. discrète - Diag. Bâtonnets'!F13</f>
        <v>57</v>
      </c>
      <c r="U46" s="32" t="s">
        <v>26</v>
      </c>
      <c r="V46" s="32"/>
      <c r="W46" s="32"/>
    </row>
    <row r="47" customFormat="false" ht="15" hidden="false" customHeight="false" outlineLevel="0" collapsed="false">
      <c r="F47" s="36"/>
    </row>
    <row r="48" customFormat="false" ht="15" hidden="false" customHeight="false" outlineLevel="0" collapsed="false">
      <c r="F48" s="36"/>
      <c r="S48" s="10" t="n">
        <f aca="false">S46</f>
        <v>6</v>
      </c>
      <c r="T48" s="10" t="n">
        <f aca="false">T49</f>
        <v>57</v>
      </c>
      <c r="U48" s="0" t="s">
        <v>23</v>
      </c>
    </row>
    <row r="49" customFormat="false" ht="15" hidden="false" customHeight="false" outlineLevel="0" collapsed="false">
      <c r="F49" s="35"/>
      <c r="S49" s="10" t="n">
        <f aca="false">'Var. discrète - Diag. Bâtonnets'!B15</f>
        <v>7</v>
      </c>
      <c r="T49" s="10" t="n">
        <f aca="false">'Var. discrète - Diag. Bâtonnets'!F14</f>
        <v>57</v>
      </c>
      <c r="U49" s="0" t="s">
        <v>26</v>
      </c>
    </row>
    <row r="50" customFormat="false" ht="15" hidden="false" customHeight="false" outlineLevel="0" collapsed="false">
      <c r="F50" s="35"/>
      <c r="S50" s="10"/>
      <c r="T50" s="10"/>
    </row>
    <row r="51" customFormat="false" ht="15" hidden="false" customHeight="false" outlineLevel="0" collapsed="false">
      <c r="F51" s="35"/>
      <c r="S51" s="10" t="n">
        <v>7</v>
      </c>
      <c r="T51" s="10" t="n">
        <v>57</v>
      </c>
      <c r="U51" s="0" t="s">
        <v>23</v>
      </c>
    </row>
    <row r="52" customFormat="false" ht="15" hidden="false" customHeight="false" outlineLevel="0" collapsed="false">
      <c r="F52" s="35"/>
      <c r="S52" s="10" t="n">
        <v>7</v>
      </c>
      <c r="T52" s="10" t="n">
        <v>60</v>
      </c>
    </row>
    <row r="53" customFormat="false" ht="15" hidden="false" customHeight="false" outlineLevel="0" collapsed="false">
      <c r="F53" s="35"/>
    </row>
    <row r="54" customFormat="false" ht="15" hidden="false" customHeight="false" outlineLevel="0" collapsed="false">
      <c r="F54" s="35"/>
    </row>
    <row r="55" customFormat="false" ht="15" hidden="false" customHeight="false" outlineLevel="0" collapsed="false">
      <c r="F55" s="35"/>
    </row>
    <row r="56" customFormat="false" ht="15" hidden="false" customHeight="false" outlineLevel="0" collapsed="false">
      <c r="F56" s="35"/>
    </row>
    <row r="57" customFormat="false" ht="15" hidden="false" customHeight="false" outlineLevel="0" collapsed="false">
      <c r="F57" s="35"/>
    </row>
    <row r="58" customFormat="false" ht="15" hidden="false" customHeight="false" outlineLevel="0" collapsed="false">
      <c r="F58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23.85"/>
    <col collapsed="false" customWidth="true" hidden="false" outlineLevel="0" max="6" min="6" style="0" width="8.71"/>
    <col collapsed="false" customWidth="true" hidden="false" outlineLevel="0" max="7" min="7" style="0" width="28"/>
  </cols>
  <sheetData>
    <row r="1" customFormat="false" ht="18.75" hidden="false" customHeight="false" outlineLevel="0" collapsed="false">
      <c r="A1" s="31" t="s">
        <v>27</v>
      </c>
    </row>
    <row r="3" customFormat="false" ht="15" hidden="false" customHeight="false" outlineLevel="0" collapsed="false">
      <c r="A3" s="10" t="s">
        <v>28</v>
      </c>
      <c r="B3" s="10" t="s">
        <v>29</v>
      </c>
      <c r="E3" s="37" t="s">
        <v>30</v>
      </c>
      <c r="F3" s="38" t="n">
        <f aca="false">COUNT(B5:B32)</f>
        <v>11</v>
      </c>
      <c r="G3" s="0" t="s">
        <v>31</v>
      </c>
    </row>
    <row r="4" customFormat="false" ht="15" hidden="false" customHeight="false" outlineLevel="0" collapsed="false">
      <c r="E4" s="37"/>
      <c r="F4" s="38"/>
    </row>
    <row r="5" customFormat="false" ht="15" hidden="false" customHeight="false" outlineLevel="0" collapsed="false">
      <c r="A5" s="0" t="n">
        <v>1</v>
      </c>
      <c r="B5" s="37" t="n">
        <v>-5</v>
      </c>
      <c r="E5" s="37" t="s">
        <v>32</v>
      </c>
      <c r="F5" s="38" t="n">
        <f aca="false">AVERAGE(B5:B32)</f>
        <v>2</v>
      </c>
      <c r="G5" s="0" t="s">
        <v>33</v>
      </c>
    </row>
    <row r="6" customFormat="false" ht="15" hidden="false" customHeight="false" outlineLevel="0" collapsed="false">
      <c r="A6" s="0" t="n">
        <f aca="false">A5+1</f>
        <v>2</v>
      </c>
      <c r="B6" s="37" t="n">
        <v>-3</v>
      </c>
      <c r="E6" s="37" t="s">
        <v>34</v>
      </c>
      <c r="F6" s="39" t="n">
        <f aca="false">AVEDEV(B5:B32)</f>
        <v>4.36363636363636</v>
      </c>
      <c r="G6" s="0" t="s">
        <v>35</v>
      </c>
    </row>
    <row r="7" customFormat="false" ht="15" hidden="false" customHeight="false" outlineLevel="0" collapsed="false">
      <c r="A7" s="0" t="n">
        <f aca="false">A6+1</f>
        <v>3</v>
      </c>
      <c r="B7" s="37" t="n">
        <v>-3</v>
      </c>
      <c r="E7" s="37" t="s">
        <v>36</v>
      </c>
      <c r="F7" s="39" t="n">
        <f aca="false">_xlfn.STDEV.P(B5:B32)</f>
        <v>4.72902065586907</v>
      </c>
      <c r="G7" s="0" t="s">
        <v>37</v>
      </c>
    </row>
    <row r="8" customFormat="false" ht="15" hidden="false" customHeight="false" outlineLevel="0" collapsed="false">
      <c r="A8" s="0" t="n">
        <f aca="false">A7+1</f>
        <v>4</v>
      </c>
      <c r="B8" s="37" t="n">
        <v>-2</v>
      </c>
      <c r="E8" s="37"/>
      <c r="F8" s="38"/>
    </row>
    <row r="9" customFormat="false" ht="15" hidden="false" customHeight="false" outlineLevel="0" collapsed="false">
      <c r="A9" s="0" t="n">
        <f aca="false">A8+1</f>
        <v>5</v>
      </c>
      <c r="B9" s="37" t="n">
        <v>-1</v>
      </c>
      <c r="E9" s="37" t="s">
        <v>38</v>
      </c>
      <c r="F9" s="38" t="n">
        <f aca="false">MEDIAN(B5:B32)</f>
        <v>3</v>
      </c>
      <c r="G9" s="0" t="s">
        <v>39</v>
      </c>
    </row>
    <row r="10" customFormat="false" ht="15" hidden="false" customHeight="false" outlineLevel="0" collapsed="false">
      <c r="A10" s="0" t="n">
        <f aca="false">A9+1</f>
        <v>6</v>
      </c>
      <c r="B10" s="37" t="n">
        <v>3</v>
      </c>
      <c r="E10" s="37"/>
      <c r="F10" s="38"/>
    </row>
    <row r="11" customFormat="false" ht="15" hidden="false" customHeight="false" outlineLevel="0" collapsed="false">
      <c r="A11" s="0" t="n">
        <f aca="false">A10+1</f>
        <v>7</v>
      </c>
      <c r="B11" s="37" t="n">
        <v>5</v>
      </c>
      <c r="E11" s="37" t="s">
        <v>40</v>
      </c>
      <c r="F11" s="38" t="n">
        <f aca="false">_xlfn.QUARTILE.EXC(B5:B32,1)</f>
        <v>-3</v>
      </c>
      <c r="G11" s="0" t="s">
        <v>41</v>
      </c>
    </row>
    <row r="12" customFormat="false" ht="15" hidden="false" customHeight="false" outlineLevel="0" collapsed="false">
      <c r="A12" s="0" t="n">
        <f aca="false">A11+1</f>
        <v>8</v>
      </c>
      <c r="B12" s="37" t="n">
        <v>6</v>
      </c>
      <c r="E12" s="37" t="s">
        <v>42</v>
      </c>
      <c r="F12" s="38" t="n">
        <f aca="false">_xlfn.QUARTILE.EXC(B5:B32,3)</f>
        <v>6</v>
      </c>
      <c r="G12" s="0" t="s">
        <v>43</v>
      </c>
    </row>
    <row r="13" customFormat="false" ht="15" hidden="false" customHeight="false" outlineLevel="0" collapsed="false">
      <c r="A13" s="0" t="n">
        <f aca="false">A12+1</f>
        <v>9</v>
      </c>
      <c r="B13" s="0" t="n">
        <v>6</v>
      </c>
      <c r="E13" s="37" t="s">
        <v>44</v>
      </c>
      <c r="F13" s="38" t="n">
        <f aca="false">_xlfn.PERCENTILE.EXC(B5:B32,0.42)</f>
        <v>-0.84</v>
      </c>
      <c r="G13" s="0" t="s">
        <v>45</v>
      </c>
    </row>
    <row r="14" customFormat="false" ht="15" hidden="false" customHeight="false" outlineLevel="0" collapsed="false">
      <c r="A14" s="0" t="n">
        <f aca="false">A13+1</f>
        <v>10</v>
      </c>
      <c r="B14" s="0" t="n">
        <v>6</v>
      </c>
      <c r="E14" s="37"/>
      <c r="F14" s="38"/>
    </row>
    <row r="15" customFormat="false" ht="15" hidden="false" customHeight="false" outlineLevel="0" collapsed="false">
      <c r="A15" s="0" t="n">
        <f aca="false">A14+1</f>
        <v>11</v>
      </c>
      <c r="B15" s="0" t="n">
        <v>10</v>
      </c>
      <c r="E15" s="37" t="s">
        <v>46</v>
      </c>
      <c r="F15" s="38" t="n">
        <f aca="false">MAX(B5:B32)</f>
        <v>10</v>
      </c>
      <c r="G15" s="0" t="s">
        <v>47</v>
      </c>
    </row>
    <row r="16" customFormat="false" ht="15" hidden="false" customHeight="false" outlineLevel="0" collapsed="false">
      <c r="E16" s="37" t="s">
        <v>48</v>
      </c>
      <c r="F16" s="38" t="n">
        <f aca="false">MIN(B5:B32)</f>
        <v>-5</v>
      </c>
      <c r="G16" s="0" t="s">
        <v>49</v>
      </c>
    </row>
    <row r="17" customFormat="false" ht="15" hidden="false" customHeight="false" outlineLevel="0" collapsed="false">
      <c r="E17" s="37" t="s">
        <v>50</v>
      </c>
      <c r="F17" s="38" t="n">
        <f aca="false">MAX(B5:B32)-MIN(B5:B32)</f>
        <v>15</v>
      </c>
      <c r="G17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361FF0A25264689F219BBFE5AB049" ma:contentTypeVersion="0" ma:contentTypeDescription="Crée un document." ma:contentTypeScope="" ma:versionID="eb48e2472940f27a25af15653ca71a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CDB145-3685-4BF6-9B83-1C3316464364}"/>
</file>

<file path=customXml/itemProps2.xml><?xml version="1.0" encoding="utf-8"?>
<ds:datastoreItem xmlns:ds="http://schemas.openxmlformats.org/officeDocument/2006/customXml" ds:itemID="{FD3FB83B-336D-4587-973F-9DFF1E931BB7}"/>
</file>

<file path=customXml/itemProps3.xml><?xml version="1.0" encoding="utf-8"?>
<ds:datastoreItem xmlns:ds="http://schemas.openxmlformats.org/officeDocument/2006/customXml" ds:itemID="{5869D6D9-18B6-409A-88CE-9E55C24F951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2020-11-15T10:02:52Z</dcterms:created>
  <dc:creator>BMG</dc:creator>
  <dc:description/>
  <dc:language>fr-BE</dc:language>
  <cp:lastModifiedBy/>
  <dcterms:modified xsi:type="dcterms:W3CDTF">2025-02-11T20:13:36Z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0x010100D89361FF0A25264689F219BBFE5AB049</vt:lpwstr>
  </property>
</Properties>
</file>