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0" yWindow="0" windowWidth="25600" windowHeight="19020" tabRatio="500" firstSheet="2" activeTab="4"/>
  </bookViews>
  <sheets>
    <sheet name="Legend" sheetId="1" r:id="rId1"/>
    <sheet name="A_refliq_Delete" sheetId="2" r:id="rId2"/>
    <sheet name="A_refliq_sector" sheetId="3" r:id="rId3"/>
    <sheet name="A_refliq_subs" sheetId="4" r:id="rId4"/>
    <sheet name="A_refliq_subs_interp" sheetId="5" r:id="rId5"/>
    <sheet name="A_refliq_tech_avail" sheetId="9" r:id="rId6"/>
    <sheet name="A_refliq_tech_input" sheetId="6" r:id="rId7"/>
    <sheet name="A_refliq_tech_2nd" sheetId="7" r:id="rId8"/>
    <sheet name="A_refliq_tech_CCS" sheetId="8" r:id="rId9"/>
  </sheets>
  <externalReferences>
    <externalReference r:id="rId10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9" l="1"/>
  <c r="B9" i="9"/>
  <c r="A9" i="9"/>
  <c r="C8" i="9"/>
  <c r="B8" i="9"/>
  <c r="A8" i="9"/>
  <c r="C7" i="9"/>
  <c r="B7" i="9"/>
  <c r="A7" i="9"/>
  <c r="C6" i="9"/>
  <c r="B6" i="9"/>
  <c r="A6" i="9"/>
  <c r="C5" i="9"/>
  <c r="B5" i="9"/>
  <c r="A5" i="9"/>
  <c r="C4" i="9"/>
  <c r="B4" i="9"/>
  <c r="A4" i="9"/>
  <c r="G115" i="6"/>
  <c r="J116" i="6"/>
  <c r="C116" i="6"/>
  <c r="B116" i="6"/>
  <c r="A116" i="6"/>
  <c r="J115" i="6"/>
  <c r="C115" i="6"/>
  <c r="B115" i="6"/>
  <c r="A115" i="6"/>
  <c r="J114" i="6"/>
  <c r="C114" i="6"/>
  <c r="B114" i="6"/>
  <c r="A114" i="6"/>
  <c r="J113" i="6"/>
  <c r="C113" i="6"/>
  <c r="B113" i="6"/>
  <c r="A113" i="6"/>
  <c r="J112" i="6"/>
  <c r="C112" i="6"/>
  <c r="B112" i="6"/>
  <c r="A112" i="6"/>
  <c r="D113" i="6"/>
  <c r="D114" i="6"/>
  <c r="J111" i="6"/>
  <c r="C111" i="6"/>
  <c r="B111" i="6"/>
  <c r="A111" i="6"/>
  <c r="J110" i="6"/>
  <c r="C110" i="6"/>
  <c r="B110" i="6"/>
  <c r="A110" i="6"/>
  <c r="J109" i="6"/>
  <c r="C109" i="6"/>
  <c r="B109" i="6"/>
  <c r="A109" i="6"/>
  <c r="D110" i="6"/>
  <c r="D111" i="6"/>
  <c r="J108" i="6"/>
  <c r="C108" i="6"/>
  <c r="B108" i="6"/>
  <c r="A108" i="6"/>
  <c r="J107" i="6"/>
  <c r="C107" i="6"/>
  <c r="B107" i="6"/>
  <c r="A107" i="6"/>
  <c r="J106" i="6"/>
  <c r="C106" i="6"/>
  <c r="B106" i="6"/>
  <c r="A106" i="6"/>
  <c r="D107" i="6"/>
  <c r="D108" i="6"/>
  <c r="D104" i="6"/>
  <c r="D105" i="6"/>
  <c r="J105" i="6"/>
  <c r="C105" i="6"/>
  <c r="B105" i="6"/>
  <c r="A105" i="6"/>
  <c r="J104" i="6"/>
  <c r="C104" i="6"/>
  <c r="B104" i="6"/>
  <c r="A104" i="6"/>
  <c r="J103" i="6"/>
  <c r="C103" i="6"/>
  <c r="B103" i="6"/>
  <c r="A103" i="6"/>
  <c r="D35" i="8"/>
  <c r="D36" i="8"/>
  <c r="D37" i="8"/>
  <c r="D38" i="8"/>
  <c r="D39" i="8"/>
  <c r="C39" i="8"/>
  <c r="B39" i="8"/>
  <c r="A39" i="8"/>
  <c r="C38" i="8"/>
  <c r="B38" i="8"/>
  <c r="A38" i="8"/>
  <c r="C37" i="8"/>
  <c r="B37" i="8"/>
  <c r="A37" i="8"/>
  <c r="C36" i="8"/>
  <c r="B36" i="8"/>
  <c r="A36" i="8"/>
  <c r="C35" i="8"/>
  <c r="B35" i="8"/>
  <c r="A35" i="8"/>
  <c r="C34" i="8"/>
  <c r="B34" i="8"/>
  <c r="A34" i="8"/>
  <c r="D29" i="8"/>
  <c r="D30" i="8"/>
  <c r="D31" i="8"/>
  <c r="D32" i="8"/>
  <c r="D33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D23" i="8"/>
  <c r="D24" i="8"/>
  <c r="D25" i="8"/>
  <c r="D26" i="8"/>
  <c r="D27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D17" i="8"/>
  <c r="D18" i="8"/>
  <c r="D19" i="8"/>
  <c r="D20" i="8"/>
  <c r="D21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D11" i="8"/>
  <c r="D12" i="8"/>
  <c r="D13" i="8"/>
  <c r="D14" i="8"/>
  <c r="D15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D5" i="8"/>
  <c r="D6" i="8"/>
  <c r="D7" i="8"/>
  <c r="D8" i="8"/>
  <c r="D9" i="8"/>
  <c r="C9" i="8"/>
  <c r="B9" i="8"/>
  <c r="A9" i="8"/>
  <c r="C8" i="8"/>
  <c r="B8" i="8"/>
  <c r="A8" i="8"/>
  <c r="C7" i="8"/>
  <c r="B7" i="8"/>
  <c r="A7" i="8"/>
  <c r="C6" i="8"/>
  <c r="B6" i="8"/>
  <c r="A6" i="8"/>
  <c r="C5" i="8"/>
  <c r="B5" i="8"/>
  <c r="A5" i="8"/>
  <c r="C4" i="8"/>
  <c r="B4" i="8"/>
  <c r="A4" i="8"/>
  <c r="F48" i="7"/>
  <c r="F47" i="7"/>
  <c r="F46" i="7"/>
  <c r="F45" i="7"/>
  <c r="F44" i="7"/>
  <c r="F43" i="7"/>
  <c r="F42" i="7"/>
  <c r="F41" i="7"/>
  <c r="E48" i="7"/>
  <c r="E47" i="7"/>
  <c r="E46" i="7"/>
  <c r="E45" i="7"/>
  <c r="E44" i="7"/>
  <c r="E43" i="7"/>
  <c r="E42" i="7"/>
  <c r="E41" i="7"/>
  <c r="E40" i="7"/>
  <c r="C48" i="7"/>
  <c r="B48" i="7"/>
  <c r="A48" i="7"/>
  <c r="C47" i="7"/>
  <c r="B47" i="7"/>
  <c r="A47" i="7"/>
  <c r="C46" i="7"/>
  <c r="B46" i="7"/>
  <c r="A46" i="7"/>
  <c r="C45" i="7"/>
  <c r="B45" i="7"/>
  <c r="A45" i="7"/>
  <c r="C44" i="7"/>
  <c r="B44" i="7"/>
  <c r="A44" i="7"/>
  <c r="C43" i="7"/>
  <c r="B43" i="7"/>
  <c r="A43" i="7"/>
  <c r="C42" i="7"/>
  <c r="B42" i="7"/>
  <c r="A42" i="7"/>
  <c r="C41" i="7"/>
  <c r="B41" i="7"/>
  <c r="A41" i="7"/>
  <c r="D41" i="7"/>
  <c r="D42" i="7"/>
  <c r="D43" i="7"/>
  <c r="D44" i="7"/>
  <c r="D45" i="7"/>
  <c r="D46" i="7"/>
  <c r="D47" i="7"/>
  <c r="D48" i="7"/>
  <c r="F40" i="7"/>
  <c r="B40" i="7"/>
  <c r="C40" i="7"/>
  <c r="A40" i="7"/>
  <c r="F39" i="7"/>
  <c r="F38" i="7"/>
  <c r="F37" i="7"/>
  <c r="F36" i="7"/>
  <c r="F35" i="7"/>
  <c r="F34" i="7"/>
  <c r="F33" i="7"/>
  <c r="F32" i="7"/>
  <c r="E39" i="7"/>
  <c r="E38" i="7"/>
  <c r="E37" i="7"/>
  <c r="E36" i="7"/>
  <c r="E35" i="7"/>
  <c r="E34" i="7"/>
  <c r="E33" i="7"/>
  <c r="E32" i="7"/>
  <c r="E31" i="7"/>
  <c r="C39" i="7"/>
  <c r="B39" i="7"/>
  <c r="A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D32" i="7"/>
  <c r="D33" i="7"/>
  <c r="D34" i="7"/>
  <c r="D35" i="7"/>
  <c r="D36" i="7"/>
  <c r="D37" i="7"/>
  <c r="D38" i="7"/>
  <c r="D39" i="7"/>
  <c r="F31" i="7"/>
  <c r="C31" i="7"/>
  <c r="B31" i="7"/>
  <c r="A31" i="7"/>
  <c r="F30" i="7"/>
  <c r="F29" i="7"/>
  <c r="F28" i="7"/>
  <c r="F27" i="7"/>
  <c r="F26" i="7"/>
  <c r="F25" i="7"/>
  <c r="F24" i="7"/>
  <c r="F23" i="7"/>
  <c r="E30" i="7"/>
  <c r="E29" i="7"/>
  <c r="E28" i="7"/>
  <c r="E27" i="7"/>
  <c r="E26" i="7"/>
  <c r="E25" i="7"/>
  <c r="E24" i="7"/>
  <c r="E23" i="7"/>
  <c r="E22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D23" i="7"/>
  <c r="D24" i="7"/>
  <c r="D25" i="7"/>
  <c r="D26" i="7"/>
  <c r="D27" i="7"/>
  <c r="D28" i="7"/>
  <c r="D29" i="7"/>
  <c r="D30" i="7"/>
  <c r="F22" i="7"/>
  <c r="C22" i="7"/>
  <c r="B22" i="7"/>
  <c r="A22" i="7"/>
  <c r="E21" i="7"/>
  <c r="E20" i="7"/>
  <c r="E19" i="7"/>
  <c r="E18" i="7"/>
  <c r="E17" i="7"/>
  <c r="E16" i="7"/>
  <c r="E15" i="7"/>
  <c r="E14" i="7"/>
  <c r="E13" i="7"/>
  <c r="F21" i="7"/>
  <c r="C21" i="7"/>
  <c r="B21" i="7"/>
  <c r="A21" i="7"/>
  <c r="F20" i="7"/>
  <c r="C20" i="7"/>
  <c r="B20" i="7"/>
  <c r="A20" i="7"/>
  <c r="F19" i="7"/>
  <c r="C19" i="7"/>
  <c r="B19" i="7"/>
  <c r="A19" i="7"/>
  <c r="F18" i="7"/>
  <c r="C18" i="7"/>
  <c r="B18" i="7"/>
  <c r="A18" i="7"/>
  <c r="F17" i="7"/>
  <c r="C17" i="7"/>
  <c r="B17" i="7"/>
  <c r="A17" i="7"/>
  <c r="F16" i="7"/>
  <c r="C16" i="7"/>
  <c r="B16" i="7"/>
  <c r="A16" i="7"/>
  <c r="F15" i="7"/>
  <c r="C15" i="7"/>
  <c r="B15" i="7"/>
  <c r="A15" i="7"/>
  <c r="F14" i="7"/>
  <c r="C14" i="7"/>
  <c r="B14" i="7"/>
  <c r="A14" i="7"/>
  <c r="F13" i="7"/>
  <c r="C13" i="7"/>
  <c r="B13" i="7"/>
  <c r="D14" i="7"/>
  <c r="D15" i="7"/>
  <c r="D16" i="7"/>
  <c r="D17" i="7"/>
  <c r="D18" i="7"/>
  <c r="D19" i="7"/>
  <c r="D20" i="7"/>
  <c r="D21" i="7"/>
  <c r="A13" i="7"/>
  <c r="D5" i="7"/>
  <c r="D6" i="7"/>
  <c r="D7" i="7"/>
  <c r="D8" i="7"/>
  <c r="D9" i="7"/>
  <c r="D10" i="7"/>
  <c r="D11" i="7"/>
  <c r="D12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F12" i="7"/>
  <c r="F11" i="7"/>
  <c r="F10" i="7"/>
  <c r="F9" i="7"/>
  <c r="F8" i="7"/>
  <c r="F7" i="7"/>
  <c r="F6" i="7"/>
  <c r="E12" i="7"/>
  <c r="E11" i="7"/>
  <c r="E10" i="7"/>
  <c r="E9" i="7"/>
  <c r="E8" i="7"/>
  <c r="E7" i="7"/>
  <c r="E6" i="7"/>
  <c r="E5" i="7"/>
  <c r="E4" i="7"/>
  <c r="F5" i="7"/>
  <c r="C5" i="7"/>
  <c r="B5" i="7"/>
  <c r="A5" i="7"/>
  <c r="F4" i="7"/>
  <c r="C4" i="7"/>
  <c r="B4" i="7"/>
  <c r="A4" i="7"/>
  <c r="J102" i="6"/>
  <c r="D98" i="6"/>
  <c r="D99" i="6"/>
  <c r="D100" i="6"/>
  <c r="D101" i="6"/>
  <c r="D102" i="6"/>
  <c r="C102" i="6"/>
  <c r="B102" i="6"/>
  <c r="A102" i="6"/>
  <c r="J101" i="6"/>
  <c r="C101" i="6"/>
  <c r="B101" i="6"/>
  <c r="A101" i="6"/>
  <c r="J100" i="6"/>
  <c r="C100" i="6"/>
  <c r="B100" i="6"/>
  <c r="A100" i="6"/>
  <c r="J99" i="6"/>
  <c r="C99" i="6"/>
  <c r="B99" i="6"/>
  <c r="A99" i="6"/>
  <c r="J98" i="6"/>
  <c r="C98" i="6"/>
  <c r="B98" i="6"/>
  <c r="A98" i="6"/>
  <c r="J97" i="6"/>
  <c r="C97" i="6"/>
  <c r="B97" i="6"/>
  <c r="A97" i="6"/>
  <c r="D92" i="6"/>
  <c r="D93" i="6"/>
  <c r="D94" i="6"/>
  <c r="D95" i="6"/>
  <c r="D96" i="6"/>
  <c r="J96" i="6"/>
  <c r="C96" i="6"/>
  <c r="B96" i="6"/>
  <c r="A96" i="6"/>
  <c r="J95" i="6"/>
  <c r="C95" i="6"/>
  <c r="B95" i="6"/>
  <c r="A95" i="6"/>
  <c r="J94" i="6"/>
  <c r="C94" i="6"/>
  <c r="B94" i="6"/>
  <c r="A94" i="6"/>
  <c r="J93" i="6"/>
  <c r="C93" i="6"/>
  <c r="B93" i="6"/>
  <c r="A93" i="6"/>
  <c r="J92" i="6"/>
  <c r="C92" i="6"/>
  <c r="B92" i="6"/>
  <c r="A92" i="6"/>
  <c r="J91" i="6"/>
  <c r="C91" i="6"/>
  <c r="B91" i="6"/>
  <c r="A91" i="6"/>
  <c r="J90" i="6"/>
  <c r="D86" i="6"/>
  <c r="D87" i="6"/>
  <c r="D88" i="6"/>
  <c r="D89" i="6"/>
  <c r="D90" i="6"/>
  <c r="C90" i="6"/>
  <c r="B90" i="6"/>
  <c r="A90" i="6"/>
  <c r="J89" i="6"/>
  <c r="C89" i="6"/>
  <c r="B89" i="6"/>
  <c r="A89" i="6"/>
  <c r="J88" i="6"/>
  <c r="C88" i="6"/>
  <c r="B88" i="6"/>
  <c r="A88" i="6"/>
  <c r="J87" i="6"/>
  <c r="C87" i="6"/>
  <c r="B87" i="6"/>
  <c r="A87" i="6"/>
  <c r="J86" i="6"/>
  <c r="C86" i="6"/>
  <c r="B86" i="6"/>
  <c r="A86" i="6"/>
  <c r="J85" i="6"/>
  <c r="C85" i="6"/>
  <c r="B85" i="6"/>
  <c r="A85" i="6"/>
  <c r="D80" i="6"/>
  <c r="D81" i="6"/>
  <c r="D82" i="6"/>
  <c r="D83" i="6"/>
  <c r="D84" i="6"/>
  <c r="J84" i="6"/>
  <c r="C84" i="6"/>
  <c r="B84" i="6"/>
  <c r="A84" i="6"/>
  <c r="J83" i="6"/>
  <c r="C83" i="6"/>
  <c r="B83" i="6"/>
  <c r="A83" i="6"/>
  <c r="J82" i="6"/>
  <c r="C82" i="6"/>
  <c r="B82" i="6"/>
  <c r="A82" i="6"/>
  <c r="J81" i="6"/>
  <c r="C81" i="6"/>
  <c r="B81" i="6"/>
  <c r="A81" i="6"/>
  <c r="J80" i="6"/>
  <c r="C80" i="6"/>
  <c r="B80" i="6"/>
  <c r="A80" i="6"/>
  <c r="J79" i="6"/>
  <c r="C79" i="6"/>
  <c r="B79" i="6"/>
  <c r="A79" i="6"/>
  <c r="D74" i="6"/>
  <c r="D75" i="6"/>
  <c r="D76" i="6"/>
  <c r="D77" i="6"/>
  <c r="D78" i="6"/>
  <c r="J78" i="6"/>
  <c r="C78" i="6"/>
  <c r="B78" i="6"/>
  <c r="A78" i="6"/>
  <c r="J77" i="6"/>
  <c r="C77" i="6"/>
  <c r="B77" i="6"/>
  <c r="A77" i="6"/>
  <c r="J76" i="6"/>
  <c r="C76" i="6"/>
  <c r="B76" i="6"/>
  <c r="A76" i="6"/>
  <c r="J75" i="6"/>
  <c r="C75" i="6"/>
  <c r="B75" i="6"/>
  <c r="A75" i="6"/>
  <c r="J74" i="6"/>
  <c r="C74" i="6"/>
  <c r="B74" i="6"/>
  <c r="A74" i="6"/>
  <c r="J73" i="6"/>
  <c r="C73" i="6"/>
  <c r="B73" i="6"/>
  <c r="A73" i="6"/>
  <c r="J72" i="6"/>
  <c r="D68" i="6"/>
  <c r="D69" i="6"/>
  <c r="D70" i="6"/>
  <c r="D71" i="6"/>
  <c r="D72" i="6"/>
  <c r="C72" i="6"/>
  <c r="B72" i="6"/>
  <c r="A72" i="6"/>
  <c r="J71" i="6"/>
  <c r="C71" i="6"/>
  <c r="B71" i="6"/>
  <c r="A71" i="6"/>
  <c r="J70" i="6"/>
  <c r="C70" i="6"/>
  <c r="B70" i="6"/>
  <c r="A70" i="6"/>
  <c r="J69" i="6"/>
  <c r="C69" i="6"/>
  <c r="B69" i="6"/>
  <c r="A69" i="6"/>
  <c r="J30" i="6"/>
  <c r="D23" i="6"/>
  <c r="D24" i="6"/>
  <c r="D25" i="6"/>
  <c r="D26" i="6"/>
  <c r="D27" i="6"/>
  <c r="D28" i="6"/>
  <c r="D29" i="6"/>
  <c r="D30" i="6"/>
  <c r="C30" i="6"/>
  <c r="B30" i="6"/>
  <c r="A30" i="6"/>
  <c r="J29" i="6"/>
  <c r="C29" i="6"/>
  <c r="B29" i="6"/>
  <c r="A29" i="6"/>
  <c r="J28" i="6"/>
  <c r="C28" i="6"/>
  <c r="B28" i="6"/>
  <c r="A28" i="6"/>
  <c r="J27" i="6"/>
  <c r="C27" i="6"/>
  <c r="B27" i="6"/>
  <c r="A27" i="6"/>
  <c r="J26" i="6"/>
  <c r="C26" i="6"/>
  <c r="B26" i="6"/>
  <c r="A26" i="6"/>
  <c r="J25" i="6"/>
  <c r="C25" i="6"/>
  <c r="B25" i="6"/>
  <c r="A25" i="6"/>
  <c r="J24" i="6"/>
  <c r="C24" i="6"/>
  <c r="B24" i="6"/>
  <c r="A24" i="6"/>
  <c r="J23" i="6"/>
  <c r="C23" i="6"/>
  <c r="B23" i="6"/>
  <c r="A23" i="6"/>
  <c r="J22" i="6"/>
  <c r="C22" i="6"/>
  <c r="B22" i="6"/>
  <c r="A22" i="6"/>
  <c r="D14" i="6"/>
  <c r="D15" i="6"/>
  <c r="D16" i="6"/>
  <c r="D17" i="6"/>
  <c r="D18" i="6"/>
  <c r="D19" i="6"/>
  <c r="D20" i="6"/>
  <c r="D21" i="6"/>
  <c r="J21" i="6"/>
  <c r="C21" i="6"/>
  <c r="B21" i="6"/>
  <c r="A21" i="6"/>
  <c r="J20" i="6"/>
  <c r="C20" i="6"/>
  <c r="B20" i="6"/>
  <c r="A20" i="6"/>
  <c r="J19" i="6"/>
  <c r="C19" i="6"/>
  <c r="B19" i="6"/>
  <c r="A19" i="6"/>
  <c r="J18" i="6"/>
  <c r="C18" i="6"/>
  <c r="B18" i="6"/>
  <c r="A18" i="6"/>
  <c r="J17" i="6"/>
  <c r="C17" i="6"/>
  <c r="B17" i="6"/>
  <c r="A17" i="6"/>
  <c r="J16" i="6"/>
  <c r="C16" i="6"/>
  <c r="B16" i="6"/>
  <c r="A16" i="6"/>
  <c r="J15" i="6"/>
  <c r="C15" i="6"/>
  <c r="B15" i="6"/>
  <c r="A15" i="6"/>
  <c r="J14" i="6"/>
  <c r="C14" i="6"/>
  <c r="B14" i="6"/>
  <c r="A14" i="6"/>
  <c r="J13" i="6"/>
  <c r="C13" i="6"/>
  <c r="B13" i="6"/>
  <c r="A13" i="6"/>
  <c r="G48" i="6"/>
  <c r="G39" i="6"/>
  <c r="G47" i="6"/>
  <c r="G38" i="6"/>
  <c r="G46" i="6"/>
  <c r="G37" i="6"/>
  <c r="G45" i="6"/>
  <c r="G36" i="6"/>
  <c r="G44" i="6"/>
  <c r="G35" i="6"/>
  <c r="G43" i="6"/>
  <c r="G34" i="6"/>
  <c r="G42" i="6"/>
  <c r="G33" i="6"/>
  <c r="G41" i="6"/>
  <c r="G32" i="6"/>
  <c r="G40" i="6"/>
  <c r="G31" i="6"/>
  <c r="G66" i="6"/>
  <c r="G57" i="6"/>
  <c r="G65" i="6"/>
  <c r="G56" i="6"/>
  <c r="G64" i="6"/>
  <c r="G55" i="6"/>
  <c r="G63" i="6"/>
  <c r="G54" i="6"/>
  <c r="G62" i="6"/>
  <c r="G53" i="6"/>
  <c r="G61" i="6"/>
  <c r="G52" i="6"/>
  <c r="G60" i="6"/>
  <c r="G51" i="6"/>
  <c r="G59" i="6"/>
  <c r="G50" i="6"/>
  <c r="G58" i="6"/>
  <c r="G49" i="6"/>
  <c r="J68" i="6"/>
  <c r="J67" i="6"/>
  <c r="C68" i="6"/>
  <c r="B68" i="6"/>
  <c r="A68" i="6"/>
  <c r="C67" i="6"/>
  <c r="B67" i="6"/>
  <c r="A67" i="6"/>
  <c r="D59" i="6"/>
  <c r="D60" i="6"/>
  <c r="D61" i="6"/>
  <c r="D62" i="6"/>
  <c r="D63" i="6"/>
  <c r="D64" i="6"/>
  <c r="D65" i="6"/>
  <c r="D66" i="6"/>
  <c r="C66" i="6"/>
  <c r="B66" i="6"/>
  <c r="A66" i="6"/>
  <c r="C65" i="6"/>
  <c r="B65" i="6"/>
  <c r="A65" i="6"/>
  <c r="C64" i="6"/>
  <c r="B64" i="6"/>
  <c r="A64" i="6"/>
  <c r="C63" i="6"/>
  <c r="B63" i="6"/>
  <c r="A63" i="6"/>
  <c r="C62" i="6"/>
  <c r="B62" i="6"/>
  <c r="A62" i="6"/>
  <c r="C61" i="6"/>
  <c r="B61" i="6"/>
  <c r="A61" i="6"/>
  <c r="C60" i="6"/>
  <c r="B60" i="6"/>
  <c r="A60" i="6"/>
  <c r="C59" i="6"/>
  <c r="B59" i="6"/>
  <c r="A59" i="6"/>
  <c r="B58" i="6"/>
  <c r="A58" i="6"/>
  <c r="C58" i="6"/>
  <c r="J57" i="6"/>
  <c r="D50" i="6"/>
  <c r="D51" i="6"/>
  <c r="D52" i="6"/>
  <c r="D53" i="6"/>
  <c r="D54" i="6"/>
  <c r="D55" i="6"/>
  <c r="D56" i="6"/>
  <c r="D57" i="6"/>
  <c r="C57" i="6"/>
  <c r="B57" i="6"/>
  <c r="A57" i="6"/>
  <c r="J56" i="6"/>
  <c r="C56" i="6"/>
  <c r="B56" i="6"/>
  <c r="A56" i="6"/>
  <c r="J55" i="6"/>
  <c r="C55" i="6"/>
  <c r="B55" i="6"/>
  <c r="A55" i="6"/>
  <c r="J54" i="6"/>
  <c r="C54" i="6"/>
  <c r="B54" i="6"/>
  <c r="A54" i="6"/>
  <c r="J53" i="6"/>
  <c r="C53" i="6"/>
  <c r="B53" i="6"/>
  <c r="A53" i="6"/>
  <c r="J52" i="6"/>
  <c r="C52" i="6"/>
  <c r="B52" i="6"/>
  <c r="A52" i="6"/>
  <c r="J51" i="6"/>
  <c r="C51" i="6"/>
  <c r="B51" i="6"/>
  <c r="A51" i="6"/>
  <c r="J50" i="6"/>
  <c r="C50" i="6"/>
  <c r="B50" i="6"/>
  <c r="A50" i="6"/>
  <c r="J49" i="6"/>
  <c r="C49" i="6"/>
  <c r="B49" i="6"/>
  <c r="A49" i="6"/>
  <c r="J48" i="6"/>
  <c r="D41" i="6"/>
  <c r="D42" i="6"/>
  <c r="D43" i="6"/>
  <c r="D44" i="6"/>
  <c r="D45" i="6"/>
  <c r="D46" i="6"/>
  <c r="D47" i="6"/>
  <c r="D48" i="6"/>
  <c r="C48" i="6"/>
  <c r="B48" i="6"/>
  <c r="A48" i="6"/>
  <c r="J47" i="6"/>
  <c r="C47" i="6"/>
  <c r="B47" i="6"/>
  <c r="A47" i="6"/>
  <c r="J46" i="6"/>
  <c r="C46" i="6"/>
  <c r="B46" i="6"/>
  <c r="A46" i="6"/>
  <c r="J45" i="6"/>
  <c r="C45" i="6"/>
  <c r="B45" i="6"/>
  <c r="A45" i="6"/>
  <c r="J44" i="6"/>
  <c r="C44" i="6"/>
  <c r="B44" i="6"/>
  <c r="A44" i="6"/>
  <c r="J43" i="6"/>
  <c r="C43" i="6"/>
  <c r="B43" i="6"/>
  <c r="A43" i="6"/>
  <c r="J42" i="6"/>
  <c r="C42" i="6"/>
  <c r="B42" i="6"/>
  <c r="A42" i="6"/>
  <c r="J41" i="6"/>
  <c r="C41" i="6"/>
  <c r="B41" i="6"/>
  <c r="A41" i="6"/>
  <c r="J40" i="6"/>
  <c r="C40" i="6"/>
  <c r="B40" i="6"/>
  <c r="A40" i="6"/>
  <c r="J39" i="6"/>
  <c r="D32" i="6"/>
  <c r="D33" i="6"/>
  <c r="D34" i="6"/>
  <c r="D35" i="6"/>
  <c r="D36" i="6"/>
  <c r="D37" i="6"/>
  <c r="D38" i="6"/>
  <c r="D39" i="6"/>
  <c r="C39" i="6"/>
  <c r="B39" i="6"/>
  <c r="A39" i="6"/>
  <c r="J38" i="6"/>
  <c r="C38" i="6"/>
  <c r="B38" i="6"/>
  <c r="A38" i="6"/>
  <c r="J37" i="6"/>
  <c r="C37" i="6"/>
  <c r="B37" i="6"/>
  <c r="A37" i="6"/>
  <c r="J36" i="6"/>
  <c r="C36" i="6"/>
  <c r="B36" i="6"/>
  <c r="A36" i="6"/>
  <c r="J35" i="6"/>
  <c r="C35" i="6"/>
  <c r="B35" i="6"/>
  <c r="A35" i="6"/>
  <c r="J34" i="6"/>
  <c r="C34" i="6"/>
  <c r="B34" i="6"/>
  <c r="A34" i="6"/>
  <c r="J33" i="6"/>
  <c r="C33" i="6"/>
  <c r="B33" i="6"/>
  <c r="A33" i="6"/>
  <c r="J32" i="6"/>
  <c r="C32" i="6"/>
  <c r="B32" i="6"/>
  <c r="A32" i="6"/>
  <c r="J31" i="6"/>
  <c r="C31" i="6"/>
  <c r="B31" i="6"/>
  <c r="A31" i="6"/>
  <c r="J12" i="6"/>
  <c r="J11" i="6"/>
  <c r="J10" i="6"/>
  <c r="J9" i="6"/>
  <c r="J8" i="6"/>
  <c r="J7" i="6"/>
  <c r="J6" i="6"/>
  <c r="D5" i="6"/>
  <c r="D6" i="6"/>
  <c r="D7" i="6"/>
  <c r="D8" i="6"/>
  <c r="D9" i="6"/>
  <c r="D10" i="6"/>
  <c r="D11" i="6"/>
  <c r="D12" i="6"/>
  <c r="C12" i="6"/>
  <c r="B12" i="6"/>
  <c r="A12" i="6"/>
  <c r="C11" i="6"/>
  <c r="B11" i="6"/>
  <c r="A11" i="6"/>
  <c r="C10" i="6"/>
  <c r="B10" i="6"/>
  <c r="A10" i="6"/>
  <c r="C9" i="6"/>
  <c r="B9" i="6"/>
  <c r="A9" i="6"/>
  <c r="C8" i="6"/>
  <c r="B8" i="6"/>
  <c r="A8" i="6"/>
  <c r="C7" i="6"/>
  <c r="B7" i="6"/>
  <c r="A7" i="6"/>
  <c r="C6" i="6"/>
  <c r="B6" i="6"/>
  <c r="A6" i="6"/>
  <c r="J5" i="6"/>
  <c r="J4" i="6"/>
  <c r="C5" i="6"/>
  <c r="B5" i="6"/>
  <c r="A5" i="6"/>
  <c r="C4" i="6"/>
  <c r="B4" i="6"/>
  <c r="A4" i="6"/>
  <c r="H15" i="5"/>
  <c r="G15" i="5"/>
  <c r="F15" i="5"/>
  <c r="H14" i="5"/>
  <c r="G14" i="5"/>
  <c r="F14" i="5"/>
  <c r="E14" i="5"/>
  <c r="E15" i="5"/>
  <c r="D14" i="5"/>
  <c r="D15" i="5"/>
  <c r="C14" i="5"/>
  <c r="C15" i="5"/>
  <c r="B14" i="5"/>
  <c r="B15" i="5"/>
  <c r="A14" i="5"/>
  <c r="A15" i="5"/>
  <c r="H13" i="5"/>
  <c r="G13" i="5"/>
  <c r="F13" i="5"/>
  <c r="H12" i="5"/>
  <c r="G12" i="5"/>
  <c r="F12" i="5"/>
  <c r="H11" i="5"/>
  <c r="G11" i="5"/>
  <c r="F11" i="5"/>
  <c r="H10" i="5"/>
  <c r="G10" i="5"/>
  <c r="F10" i="5"/>
  <c r="E12" i="5"/>
  <c r="E13" i="5"/>
  <c r="D12" i="5"/>
  <c r="D13" i="5"/>
  <c r="C12" i="5"/>
  <c r="C13" i="5"/>
  <c r="B12" i="5"/>
  <c r="B13" i="5"/>
  <c r="A12" i="5"/>
  <c r="A13" i="5"/>
  <c r="E10" i="5"/>
  <c r="E11" i="5"/>
  <c r="D10" i="5"/>
  <c r="D11" i="5"/>
  <c r="C10" i="5"/>
  <c r="C11" i="5"/>
  <c r="B10" i="5"/>
  <c r="B11" i="5"/>
  <c r="A10" i="5"/>
  <c r="A11" i="5"/>
  <c r="H9" i="5"/>
  <c r="G9" i="5"/>
  <c r="F9" i="5"/>
  <c r="E9" i="5"/>
  <c r="D9" i="5"/>
  <c r="C9" i="5"/>
  <c r="B17" i="5"/>
  <c r="A17" i="5"/>
  <c r="B16" i="5"/>
  <c r="A16" i="5"/>
  <c r="B9" i="5"/>
  <c r="A9" i="5"/>
  <c r="B8" i="5"/>
  <c r="A8" i="5"/>
  <c r="B7" i="5"/>
  <c r="A7" i="5"/>
  <c r="B6" i="5"/>
  <c r="A6" i="5"/>
  <c r="B5" i="5"/>
  <c r="A5" i="5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H9" i="4"/>
  <c r="G9" i="4"/>
  <c r="F9" i="4"/>
  <c r="E9" i="4"/>
  <c r="D9" i="4"/>
  <c r="C9" i="4"/>
  <c r="I8" i="4"/>
  <c r="I6" i="4"/>
  <c r="B14" i="4"/>
  <c r="B13" i="4"/>
  <c r="B12" i="4"/>
  <c r="B11" i="4"/>
  <c r="B10" i="4"/>
  <c r="B9" i="4"/>
  <c r="B8" i="4"/>
  <c r="B7" i="4"/>
  <c r="B6" i="4"/>
  <c r="B5" i="4"/>
  <c r="A14" i="4"/>
  <c r="A13" i="4"/>
  <c r="A12" i="4"/>
  <c r="A11" i="4"/>
  <c r="A10" i="4"/>
  <c r="A9" i="4"/>
  <c r="A8" i="4"/>
  <c r="A7" i="4"/>
  <c r="A6" i="4"/>
  <c r="A5" i="4"/>
  <c r="E9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A11" i="3"/>
  <c r="A10" i="3"/>
  <c r="A9" i="3"/>
  <c r="A8" i="3"/>
  <c r="A7" i="3"/>
  <c r="A6" i="3"/>
  <c r="A5" i="3"/>
  <c r="M49" i="6" a="1"/>
  <c r="M49" i="6"/>
  <c r="F49" i="6"/>
  <c r="M50" i="6"/>
  <c r="F50" i="6"/>
  <c r="M51" i="6"/>
  <c r="F51" i="6"/>
  <c r="M52" i="6"/>
  <c r="F52" i="6"/>
  <c r="M53" i="6"/>
  <c r="F53" i="6"/>
  <c r="M54" i="6"/>
  <c r="F54" i="6"/>
  <c r="M55" i="6"/>
  <c r="F55" i="6"/>
  <c r="M56" i="6"/>
  <c r="F56" i="6"/>
  <c r="M57" i="6"/>
  <c r="F57" i="6"/>
  <c r="M58" i="6"/>
  <c r="F58" i="6"/>
  <c r="M59" i="6"/>
  <c r="F59" i="6"/>
  <c r="M60" i="6"/>
  <c r="F60" i="6"/>
  <c r="M61" i="6"/>
  <c r="F61" i="6"/>
  <c r="M62" i="6"/>
  <c r="F62" i="6"/>
  <c r="M63" i="6"/>
  <c r="F63" i="6"/>
  <c r="M64" i="6"/>
  <c r="F64" i="6"/>
  <c r="M65" i="6"/>
  <c r="F65" i="6"/>
  <c r="M66" i="6"/>
  <c r="F66" i="6"/>
  <c r="L4" i="6" a="1"/>
  <c r="L66" i="6"/>
  <c r="I66" i="6"/>
  <c r="H66" i="6"/>
  <c r="E66" i="6"/>
  <c r="L65" i="6"/>
  <c r="I65" i="6"/>
  <c r="H65" i="6"/>
  <c r="E65" i="6"/>
  <c r="L64" i="6"/>
  <c r="I64" i="6"/>
  <c r="H64" i="6"/>
  <c r="E64" i="6"/>
  <c r="L63" i="6"/>
  <c r="I63" i="6"/>
  <c r="H63" i="6"/>
  <c r="E63" i="6"/>
  <c r="L62" i="6"/>
  <c r="I62" i="6"/>
  <c r="H62" i="6"/>
  <c r="E62" i="6"/>
  <c r="L61" i="6"/>
  <c r="I61" i="6"/>
  <c r="H61" i="6"/>
  <c r="E61" i="6"/>
  <c r="L60" i="6"/>
  <c r="I60" i="6"/>
  <c r="H60" i="6"/>
  <c r="E60" i="6"/>
  <c r="L59" i="6"/>
  <c r="I59" i="6"/>
  <c r="H59" i="6"/>
  <c r="E59" i="6"/>
  <c r="L58" i="6"/>
  <c r="I58" i="6"/>
  <c r="H58" i="6"/>
  <c r="E58" i="6"/>
  <c r="L57" i="6"/>
  <c r="I57" i="6"/>
  <c r="H57" i="6"/>
  <c r="E57" i="6"/>
  <c r="L56" i="6"/>
  <c r="I56" i="6"/>
  <c r="H56" i="6"/>
  <c r="E56" i="6"/>
  <c r="L55" i="6"/>
  <c r="I55" i="6"/>
  <c r="H55" i="6"/>
  <c r="E55" i="6"/>
  <c r="L54" i="6"/>
  <c r="I54" i="6"/>
  <c r="H54" i="6"/>
  <c r="E54" i="6"/>
  <c r="L53" i="6"/>
  <c r="I53" i="6"/>
  <c r="H53" i="6"/>
  <c r="E53" i="6"/>
  <c r="L52" i="6"/>
  <c r="I52" i="6"/>
  <c r="H52" i="6"/>
  <c r="E52" i="6"/>
  <c r="L51" i="6"/>
  <c r="I51" i="6"/>
  <c r="H51" i="6"/>
  <c r="E51" i="6"/>
  <c r="L50" i="6"/>
  <c r="I50" i="6"/>
  <c r="H50" i="6"/>
  <c r="E50" i="6"/>
  <c r="L49" i="6"/>
  <c r="I49" i="6"/>
  <c r="H49" i="6"/>
  <c r="E49" i="6"/>
  <c r="L48" i="6"/>
  <c r="I48" i="6"/>
  <c r="H48" i="6"/>
  <c r="M4" i="6" a="1"/>
  <c r="M48" i="6"/>
  <c r="F48" i="6"/>
  <c r="E48" i="6"/>
  <c r="L47" i="6"/>
  <c r="I47" i="6"/>
  <c r="H47" i="6"/>
  <c r="M47" i="6"/>
  <c r="F47" i="6"/>
  <c r="E47" i="6"/>
  <c r="L46" i="6"/>
  <c r="I46" i="6"/>
  <c r="H46" i="6"/>
  <c r="M46" i="6"/>
  <c r="F46" i="6"/>
  <c r="E46" i="6"/>
  <c r="L45" i="6"/>
  <c r="I45" i="6"/>
  <c r="H45" i="6"/>
  <c r="M45" i="6"/>
  <c r="F45" i="6"/>
  <c r="E45" i="6"/>
  <c r="L44" i="6"/>
  <c r="I44" i="6"/>
  <c r="H44" i="6"/>
  <c r="M44" i="6"/>
  <c r="F44" i="6"/>
  <c r="E44" i="6"/>
  <c r="L43" i="6"/>
  <c r="I43" i="6"/>
  <c r="H43" i="6"/>
  <c r="M43" i="6"/>
  <c r="F43" i="6"/>
  <c r="E43" i="6"/>
  <c r="L42" i="6"/>
  <c r="I42" i="6"/>
  <c r="H42" i="6"/>
  <c r="M42" i="6"/>
  <c r="F42" i="6"/>
  <c r="E42" i="6"/>
  <c r="L41" i="6"/>
  <c r="I41" i="6"/>
  <c r="H41" i="6"/>
  <c r="M41" i="6"/>
  <c r="F41" i="6"/>
  <c r="E41" i="6"/>
  <c r="L40" i="6"/>
  <c r="I40" i="6"/>
  <c r="H40" i="6"/>
  <c r="M40" i="6"/>
  <c r="F40" i="6"/>
  <c r="E40" i="6"/>
  <c r="L39" i="6"/>
  <c r="I39" i="6"/>
  <c r="H39" i="6"/>
  <c r="M39" i="6"/>
  <c r="F39" i="6"/>
  <c r="E39" i="6"/>
  <c r="L38" i="6"/>
  <c r="I38" i="6"/>
  <c r="H38" i="6"/>
  <c r="M38" i="6"/>
  <c r="F38" i="6"/>
  <c r="E38" i="6"/>
  <c r="L37" i="6"/>
  <c r="I37" i="6"/>
  <c r="H37" i="6"/>
  <c r="M37" i="6"/>
  <c r="F37" i="6"/>
  <c r="E37" i="6"/>
  <c r="L36" i="6"/>
  <c r="I36" i="6"/>
  <c r="H36" i="6"/>
  <c r="M36" i="6"/>
  <c r="F36" i="6"/>
  <c r="E36" i="6"/>
  <c r="L35" i="6"/>
  <c r="I35" i="6"/>
  <c r="H35" i="6"/>
  <c r="M35" i="6"/>
  <c r="F35" i="6"/>
  <c r="E35" i="6"/>
  <c r="L34" i="6"/>
  <c r="I34" i="6"/>
  <c r="H34" i="6"/>
  <c r="M34" i="6"/>
  <c r="F34" i="6"/>
  <c r="E34" i="6"/>
  <c r="L33" i="6"/>
  <c r="I33" i="6"/>
  <c r="H33" i="6"/>
  <c r="M33" i="6"/>
  <c r="F33" i="6"/>
  <c r="E33" i="6"/>
  <c r="L32" i="6"/>
  <c r="I32" i="6"/>
  <c r="H32" i="6"/>
  <c r="M32" i="6"/>
  <c r="F32" i="6"/>
  <c r="E32" i="6"/>
  <c r="L31" i="6"/>
  <c r="I31" i="6"/>
  <c r="H31" i="6"/>
  <c r="M31" i="6"/>
  <c r="F31" i="6"/>
  <c r="E31" i="6"/>
  <c r="L12" i="6"/>
  <c r="I12" i="6"/>
  <c r="L11" i="6"/>
  <c r="I11" i="6"/>
  <c r="L10" i="6"/>
  <c r="I10" i="6"/>
  <c r="L9" i="6"/>
  <c r="I9" i="6"/>
  <c r="L8" i="6"/>
  <c r="I8" i="6"/>
  <c r="L7" i="6"/>
  <c r="I7" i="6"/>
  <c r="L6" i="6"/>
  <c r="I6" i="6"/>
  <c r="L5" i="6"/>
  <c r="I5" i="6"/>
  <c r="L4" i="6"/>
  <c r="I4" i="6"/>
  <c r="H12" i="6"/>
  <c r="H11" i="6"/>
  <c r="H10" i="6"/>
  <c r="H9" i="6"/>
  <c r="H8" i="6"/>
  <c r="H7" i="6"/>
  <c r="H6" i="6"/>
  <c r="H5" i="6"/>
  <c r="H4" i="6"/>
  <c r="G12" i="6"/>
  <c r="G11" i="6"/>
  <c r="G10" i="6"/>
  <c r="G9" i="6"/>
  <c r="G8" i="6"/>
  <c r="G7" i="6"/>
  <c r="G6" i="6"/>
  <c r="G5" i="6"/>
  <c r="G4" i="6"/>
  <c r="M12" i="6"/>
  <c r="F12" i="6"/>
  <c r="M11" i="6"/>
  <c r="F11" i="6"/>
  <c r="M10" i="6"/>
  <c r="F10" i="6"/>
  <c r="M9" i="6"/>
  <c r="F9" i="6"/>
  <c r="M8" i="6"/>
  <c r="F8" i="6"/>
  <c r="M7" i="6"/>
  <c r="F7" i="6"/>
  <c r="M6" i="6"/>
  <c r="F6" i="6"/>
  <c r="M5" i="6"/>
  <c r="F5" i="6"/>
  <c r="M4" i="6"/>
  <c r="F4" i="6"/>
  <c r="E12" i="6"/>
  <c r="E11" i="6"/>
  <c r="E10" i="6"/>
  <c r="E9" i="6"/>
  <c r="E8" i="6"/>
  <c r="E7" i="6"/>
  <c r="E6" i="6"/>
  <c r="E5" i="6"/>
  <c r="E4" i="6"/>
  <c r="L13" i="6"/>
  <c r="E13" i="6"/>
  <c r="M13" i="6"/>
  <c r="F13" i="6"/>
  <c r="G13" i="6"/>
  <c r="H13" i="6"/>
  <c r="I13" i="6"/>
  <c r="L14" i="6"/>
  <c r="E14" i="6"/>
  <c r="M14" i="6"/>
  <c r="F14" i="6"/>
  <c r="G14" i="6"/>
  <c r="H14" i="6"/>
  <c r="I14" i="6"/>
  <c r="L15" i="6"/>
  <c r="E15" i="6"/>
  <c r="M15" i="6"/>
  <c r="F15" i="6"/>
  <c r="G15" i="6"/>
  <c r="H15" i="6"/>
  <c r="I15" i="6"/>
  <c r="L16" i="6"/>
  <c r="E16" i="6"/>
  <c r="M16" i="6"/>
  <c r="F16" i="6"/>
  <c r="G16" i="6"/>
  <c r="H16" i="6"/>
  <c r="I16" i="6"/>
  <c r="L17" i="6"/>
  <c r="E17" i="6"/>
  <c r="M17" i="6"/>
  <c r="F17" i="6"/>
  <c r="G17" i="6"/>
  <c r="H17" i="6"/>
  <c r="I17" i="6"/>
  <c r="L18" i="6"/>
  <c r="E18" i="6"/>
  <c r="M18" i="6"/>
  <c r="F18" i="6"/>
  <c r="G18" i="6"/>
  <c r="H18" i="6"/>
  <c r="I18" i="6"/>
  <c r="L19" i="6"/>
  <c r="E19" i="6"/>
  <c r="M19" i="6"/>
  <c r="F19" i="6"/>
  <c r="G19" i="6"/>
  <c r="H19" i="6"/>
  <c r="I19" i="6"/>
  <c r="L20" i="6"/>
  <c r="E20" i="6"/>
  <c r="M20" i="6"/>
  <c r="F20" i="6"/>
  <c r="G20" i="6"/>
  <c r="H20" i="6"/>
  <c r="I20" i="6"/>
  <c r="L21" i="6"/>
  <c r="E21" i="6"/>
  <c r="M21" i="6"/>
  <c r="F21" i="6"/>
  <c r="G21" i="6"/>
  <c r="H21" i="6"/>
  <c r="I21" i="6"/>
  <c r="L22" i="6"/>
  <c r="E22" i="6"/>
  <c r="M22" i="6"/>
  <c r="F22" i="6"/>
  <c r="G22" i="6"/>
  <c r="H22" i="6"/>
  <c r="I22" i="6"/>
  <c r="L23" i="6"/>
  <c r="E23" i="6"/>
  <c r="M23" i="6"/>
  <c r="F23" i="6"/>
  <c r="G23" i="6"/>
  <c r="H23" i="6"/>
  <c r="I23" i="6"/>
  <c r="L24" i="6"/>
  <c r="E24" i="6"/>
  <c r="M24" i="6"/>
  <c r="F24" i="6"/>
  <c r="G24" i="6"/>
  <c r="H24" i="6"/>
  <c r="I24" i="6"/>
  <c r="L25" i="6"/>
  <c r="E25" i="6"/>
  <c r="M25" i="6"/>
  <c r="F25" i="6"/>
  <c r="G25" i="6"/>
  <c r="H25" i="6"/>
  <c r="I25" i="6"/>
  <c r="L26" i="6"/>
  <c r="E26" i="6"/>
  <c r="M26" i="6"/>
  <c r="F26" i="6"/>
  <c r="G26" i="6"/>
  <c r="H26" i="6"/>
  <c r="I26" i="6"/>
  <c r="L27" i="6"/>
  <c r="E27" i="6"/>
  <c r="M27" i="6"/>
  <c r="F27" i="6"/>
  <c r="G27" i="6"/>
  <c r="H27" i="6"/>
  <c r="I27" i="6"/>
  <c r="L28" i="6"/>
  <c r="E28" i="6"/>
  <c r="M28" i="6"/>
  <c r="F28" i="6"/>
  <c r="G28" i="6"/>
  <c r="H28" i="6"/>
  <c r="I28" i="6"/>
  <c r="L29" i="6"/>
  <c r="E29" i="6"/>
  <c r="M29" i="6"/>
  <c r="F29" i="6"/>
  <c r="G29" i="6"/>
  <c r="H29" i="6"/>
  <c r="I29" i="6"/>
  <c r="L30" i="6"/>
  <c r="E30" i="6"/>
  <c r="M30" i="6"/>
  <c r="F30" i="6"/>
  <c r="G30" i="6"/>
  <c r="H30" i="6"/>
  <c r="I30" i="6"/>
  <c r="L67" i="6" a="1"/>
  <c r="L67" i="6"/>
  <c r="E67" i="6"/>
  <c r="L68" i="6"/>
  <c r="E68" i="6"/>
  <c r="M67" i="6"/>
  <c r="F67" i="6"/>
  <c r="M68" i="6"/>
  <c r="F68" i="6"/>
  <c r="G67" i="6"/>
  <c r="G68" i="6"/>
  <c r="H67" i="6"/>
  <c r="H68" i="6"/>
  <c r="I67" i="6"/>
  <c r="I68" i="6"/>
  <c r="L69" i="6"/>
  <c r="E69" i="6"/>
  <c r="M69" i="6"/>
  <c r="F69" i="6"/>
  <c r="G69" i="6"/>
  <c r="H69" i="6"/>
  <c r="I69" i="6"/>
  <c r="L70" i="6"/>
  <c r="E70" i="6"/>
  <c r="M70" i="6"/>
  <c r="F70" i="6"/>
  <c r="G70" i="6"/>
  <c r="H70" i="6"/>
  <c r="I70" i="6"/>
  <c r="L71" i="6"/>
  <c r="E71" i="6"/>
  <c r="M71" i="6"/>
  <c r="F71" i="6"/>
  <c r="G71" i="6"/>
  <c r="H71" i="6"/>
  <c r="I71" i="6"/>
  <c r="L72" i="6"/>
  <c r="E72" i="6"/>
  <c r="M72" i="6"/>
  <c r="F72" i="6"/>
  <c r="G72" i="6"/>
  <c r="H72" i="6"/>
  <c r="I72" i="6"/>
  <c r="L73" i="6"/>
  <c r="E73" i="6"/>
  <c r="M73" i="6"/>
  <c r="F73" i="6"/>
  <c r="G73" i="6"/>
  <c r="H73" i="6"/>
  <c r="I73" i="6"/>
  <c r="L74" i="6"/>
  <c r="E74" i="6"/>
  <c r="M74" i="6"/>
  <c r="F74" i="6"/>
  <c r="G74" i="6"/>
  <c r="H74" i="6"/>
  <c r="I74" i="6"/>
  <c r="L75" i="6"/>
  <c r="E75" i="6"/>
  <c r="M75" i="6"/>
  <c r="F75" i="6"/>
  <c r="G75" i="6"/>
  <c r="H75" i="6"/>
  <c r="I75" i="6"/>
  <c r="L76" i="6"/>
  <c r="E76" i="6"/>
  <c r="M76" i="6"/>
  <c r="F76" i="6"/>
  <c r="G76" i="6"/>
  <c r="H76" i="6"/>
  <c r="I76" i="6"/>
  <c r="L77" i="6"/>
  <c r="E77" i="6"/>
  <c r="M77" i="6"/>
  <c r="F77" i="6"/>
  <c r="G77" i="6"/>
  <c r="H77" i="6"/>
  <c r="I77" i="6"/>
  <c r="L78" i="6"/>
  <c r="E78" i="6"/>
  <c r="M78" i="6"/>
  <c r="F78" i="6"/>
  <c r="G78" i="6"/>
  <c r="H78" i="6"/>
  <c r="I78" i="6"/>
  <c r="L79" i="6"/>
  <c r="E79" i="6"/>
  <c r="M79" i="6"/>
  <c r="F79" i="6"/>
  <c r="G79" i="6"/>
  <c r="H79" i="6"/>
  <c r="I79" i="6"/>
  <c r="L80" i="6"/>
  <c r="E80" i="6"/>
  <c r="M80" i="6"/>
  <c r="F80" i="6"/>
  <c r="G80" i="6"/>
  <c r="H80" i="6"/>
  <c r="I80" i="6"/>
  <c r="L81" i="6"/>
  <c r="E81" i="6"/>
  <c r="M81" i="6"/>
  <c r="F81" i="6"/>
  <c r="G81" i="6"/>
  <c r="H81" i="6"/>
  <c r="I81" i="6"/>
  <c r="L82" i="6"/>
  <c r="E82" i="6"/>
  <c r="M82" i="6"/>
  <c r="F82" i="6"/>
  <c r="G82" i="6"/>
  <c r="H82" i="6"/>
  <c r="I82" i="6"/>
  <c r="L83" i="6"/>
  <c r="E83" i="6"/>
  <c r="M83" i="6"/>
  <c r="F83" i="6"/>
  <c r="G83" i="6"/>
  <c r="H83" i="6"/>
  <c r="I83" i="6"/>
  <c r="L84" i="6"/>
  <c r="E84" i="6"/>
  <c r="M84" i="6"/>
  <c r="F84" i="6"/>
  <c r="G84" i="6"/>
  <c r="H84" i="6"/>
  <c r="I84" i="6"/>
  <c r="L85" i="6"/>
  <c r="E85" i="6"/>
  <c r="M85" i="6"/>
  <c r="F85" i="6"/>
  <c r="G85" i="6"/>
  <c r="H85" i="6"/>
  <c r="I85" i="6"/>
  <c r="L86" i="6"/>
  <c r="E86" i="6"/>
  <c r="M86" i="6"/>
  <c r="F86" i="6"/>
  <c r="G86" i="6"/>
  <c r="H86" i="6"/>
  <c r="I86" i="6"/>
  <c r="L87" i="6"/>
  <c r="E87" i="6"/>
  <c r="M87" i="6"/>
  <c r="F87" i="6"/>
  <c r="G87" i="6"/>
  <c r="H87" i="6"/>
  <c r="I87" i="6"/>
  <c r="L88" i="6"/>
  <c r="E88" i="6"/>
  <c r="M88" i="6"/>
  <c r="F88" i="6"/>
  <c r="G88" i="6"/>
  <c r="H88" i="6"/>
  <c r="I88" i="6"/>
  <c r="L89" i="6"/>
  <c r="E89" i="6"/>
  <c r="M89" i="6"/>
  <c r="F89" i="6"/>
  <c r="G89" i="6"/>
  <c r="H89" i="6"/>
  <c r="I89" i="6"/>
  <c r="L90" i="6"/>
  <c r="E90" i="6"/>
  <c r="M90" i="6"/>
  <c r="F90" i="6"/>
  <c r="G90" i="6"/>
  <c r="H90" i="6"/>
  <c r="I90" i="6"/>
  <c r="L91" i="6"/>
  <c r="E91" i="6"/>
  <c r="M91" i="6"/>
  <c r="F91" i="6"/>
  <c r="G91" i="6"/>
  <c r="H91" i="6"/>
  <c r="I91" i="6"/>
  <c r="L92" i="6"/>
  <c r="E92" i="6"/>
  <c r="M92" i="6"/>
  <c r="F92" i="6"/>
  <c r="G92" i="6"/>
  <c r="H92" i="6"/>
  <c r="I92" i="6"/>
  <c r="L93" i="6"/>
  <c r="E93" i="6"/>
  <c r="M93" i="6"/>
  <c r="F93" i="6"/>
  <c r="G93" i="6"/>
  <c r="H93" i="6"/>
  <c r="I93" i="6"/>
  <c r="L94" i="6"/>
  <c r="E94" i="6"/>
  <c r="M94" i="6"/>
  <c r="F94" i="6"/>
  <c r="G94" i="6"/>
  <c r="H94" i="6"/>
  <c r="I94" i="6"/>
  <c r="L95" i="6"/>
  <c r="E95" i="6"/>
  <c r="M95" i="6"/>
  <c r="F95" i="6"/>
  <c r="G95" i="6"/>
  <c r="H95" i="6"/>
  <c r="I95" i="6"/>
  <c r="L96" i="6"/>
  <c r="E96" i="6"/>
  <c r="M96" i="6"/>
  <c r="F96" i="6"/>
  <c r="G96" i="6"/>
  <c r="H96" i="6"/>
  <c r="I96" i="6"/>
  <c r="L97" i="6"/>
  <c r="E97" i="6"/>
  <c r="M97" i="6"/>
  <c r="F97" i="6"/>
  <c r="G97" i="6"/>
  <c r="H97" i="6"/>
  <c r="I97" i="6"/>
  <c r="L98" i="6"/>
  <c r="E98" i="6"/>
  <c r="M98" i="6"/>
  <c r="F98" i="6"/>
  <c r="G98" i="6"/>
  <c r="H98" i="6"/>
  <c r="I98" i="6"/>
  <c r="L99" i="6"/>
  <c r="E99" i="6"/>
  <c r="M99" i="6"/>
  <c r="F99" i="6"/>
  <c r="G99" i="6"/>
  <c r="H99" i="6"/>
  <c r="I99" i="6"/>
  <c r="L100" i="6"/>
  <c r="E100" i="6"/>
  <c r="M100" i="6"/>
  <c r="F100" i="6"/>
  <c r="G100" i="6"/>
  <c r="H100" i="6"/>
  <c r="I100" i="6"/>
  <c r="L101" i="6"/>
  <c r="E101" i="6"/>
  <c r="M101" i="6"/>
  <c r="F101" i="6"/>
  <c r="G101" i="6"/>
  <c r="H101" i="6"/>
  <c r="I101" i="6"/>
  <c r="L102" i="6"/>
  <c r="E102" i="6"/>
  <c r="M102" i="6"/>
  <c r="F102" i="6"/>
  <c r="G102" i="6"/>
  <c r="H102" i="6"/>
  <c r="I102" i="6"/>
  <c r="H4" i="8" a="1"/>
  <c r="H39" i="8"/>
  <c r="F39" i="8"/>
  <c r="H38" i="8"/>
  <c r="F38" i="8"/>
  <c r="H37" i="8"/>
  <c r="F37" i="8"/>
  <c r="H36" i="8"/>
  <c r="F36" i="8"/>
  <c r="H35" i="8"/>
  <c r="F35" i="8"/>
  <c r="H34" i="8"/>
  <c r="F34" i="8"/>
  <c r="H33" i="8"/>
  <c r="F33" i="8"/>
  <c r="H32" i="8"/>
  <c r="F32" i="8"/>
  <c r="H31" i="8"/>
  <c r="F31" i="8"/>
  <c r="H30" i="8"/>
  <c r="F30" i="8"/>
  <c r="H29" i="8"/>
  <c r="F29" i="8"/>
  <c r="H28" i="8"/>
  <c r="F28" i="8"/>
  <c r="H27" i="8"/>
  <c r="F27" i="8"/>
  <c r="H26" i="8"/>
  <c r="F26" i="8"/>
  <c r="H25" i="8"/>
  <c r="F25" i="8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" i="8"/>
  <c r="F4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</calcChain>
</file>

<file path=xl/sharedStrings.xml><?xml version="1.0" encoding="utf-8"?>
<sst xmlns="http://schemas.openxmlformats.org/spreadsheetml/2006/main" count="469" uniqueCount="89">
  <si>
    <t>This workbook collects refinery assumptions from the refined liquids workbook and reorganizes it into tables readily usable in the R procoessing</t>
  </si>
  <si>
    <t>Note that the organization is a little different because we will be doing production by fuel + state; then aggregate by state; then aggregate by fuel</t>
  </si>
  <si>
    <t>supplysector</t>
  </si>
  <si>
    <t>output unit</t>
  </si>
  <si>
    <t>input unit</t>
  </si>
  <si>
    <t>price unit</t>
  </si>
  <si>
    <t>oil refined liquids</t>
  </si>
  <si>
    <t>biomass refined liquids</t>
  </si>
  <si>
    <t>gas refined liquids</t>
  </si>
  <si>
    <t>coal refined liquids</t>
  </si>
  <si>
    <t>EJ</t>
  </si>
  <si>
    <t>1975$/GJ</t>
  </si>
  <si>
    <t>refined liquids</t>
  </si>
  <si>
    <t>refined liquids enduse</t>
  </si>
  <si>
    <t>refined liquids industrial</t>
  </si>
  <si>
    <t>subsector</t>
  </si>
  <si>
    <t>oil</t>
  </si>
  <si>
    <t>gas</t>
  </si>
  <si>
    <t>coal</t>
  </si>
  <si>
    <t>biomass</t>
  </si>
  <si>
    <t>technology</t>
  </si>
  <si>
    <t>oil refining</t>
  </si>
  <si>
    <t>biomass liquids</t>
  </si>
  <si>
    <t>gas to liquids</t>
  </si>
  <si>
    <t>coal to liquids</t>
  </si>
  <si>
    <t>biomass liquids-ethanol</t>
  </si>
  <si>
    <t>biomass liquids-FT</t>
  </si>
  <si>
    <t>biomass liquids-ethanol (conv)</t>
  </si>
  <si>
    <t>biomass liquids-biodiesel (conv)</t>
  </si>
  <si>
    <t>biomass liquids-ethanol CCS Level 1</t>
  </si>
  <si>
    <t>biomass liquids-FT CCS Level 1</t>
  </si>
  <si>
    <t>biomass liquids-ethanol CCS Level 2</t>
  </si>
  <si>
    <t>biomass liquids-FT CCS Level 2</t>
  </si>
  <si>
    <t>coal to liquids CCS Level 1</t>
  </si>
  <si>
    <t>coal to liquids CCS Level 2</t>
  </si>
  <si>
    <t>minicam-energy-input</t>
  </si>
  <si>
    <t>regional oil</t>
  </si>
  <si>
    <t>wholesale gas</t>
  </si>
  <si>
    <t>elect_td_ind</t>
  </si>
  <si>
    <t>regional biomass</t>
  </si>
  <si>
    <t>regional corn for ethanol</t>
  </si>
  <si>
    <t>regional biomassOil</t>
  </si>
  <si>
    <t>regional natural gas</t>
  </si>
  <si>
    <t>regional coal</t>
  </si>
  <si>
    <t>region</t>
  </si>
  <si>
    <t>sector</t>
  </si>
  <si>
    <t># This table lists the various elements to be deleted from the existing USA refined liquids</t>
  </si>
  <si>
    <t># Source: Tables_RefLiq_Data.xlsx</t>
  </si>
  <si>
    <t>USA</t>
  </si>
  <si>
    <t># This table contains sector level assumptions</t>
  </si>
  <si>
    <t>output_unit</t>
  </si>
  <si>
    <t>input_unit</t>
  </si>
  <si>
    <t>price_unit</t>
  </si>
  <si>
    <t>logit</t>
  </si>
  <si>
    <t># This table contains subsector level assumptions</t>
  </si>
  <si>
    <t>sw_2020</t>
  </si>
  <si>
    <t>sw_2035</t>
  </si>
  <si>
    <t>sw_2050</t>
  </si>
  <si>
    <t>sw_2065</t>
  </si>
  <si>
    <t>sw_2080</t>
  </si>
  <si>
    <t>sw_2095</t>
  </si>
  <si>
    <t># * Just the default as there is no competition</t>
  </si>
  <si>
    <t># This table contains subsector level interpolation rules</t>
  </si>
  <si>
    <t>sw_1975</t>
  </si>
  <si>
    <t>sw_1990</t>
  </si>
  <si>
    <t>sw_2005</t>
  </si>
  <si>
    <t>from_year</t>
  </si>
  <si>
    <t>to_year</t>
  </si>
  <si>
    <t>interpolation_function</t>
  </si>
  <si>
    <t>fixed</t>
  </si>
  <si>
    <t># Assumed technology charactoristics including costs and efficiencies</t>
  </si>
  <si>
    <t>year</t>
  </si>
  <si>
    <t>share_weight</t>
  </si>
  <si>
    <t>input_cost</t>
  </si>
  <si>
    <t>minicam_energy_input</t>
  </si>
  <si>
    <t>market</t>
  </si>
  <si>
    <t>lifetime</t>
  </si>
  <si>
    <t>shutdown_rate</t>
  </si>
  <si>
    <t>tech_index</t>
  </si>
  <si>
    <t>coefficient</t>
  </si>
  <si>
    <t>input_index</t>
  </si>
  <si>
    <t>initial_available_year</t>
  </si>
  <si>
    <t>remove_fraction</t>
  </si>
  <si>
    <t>storage_market</t>
  </si>
  <si>
    <t>intensity_penalty</t>
  </si>
  <si>
    <t>*</t>
  </si>
  <si>
    <t>by_state</t>
  </si>
  <si>
    <t># Assumed technology availability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</si>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</sst>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5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NumberFormat="1" applyFont="1"/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164" fontId="0" fillId="0" borderId="0" xfId="0" applyNumberFormat="1"/>
  </cellXfs>
  <cellStyles count="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litp/model/rgcam-electricity/input/energy/refined%20liquids/Input%20Module/Refined_liquid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Assumptions_Data"/>
      <sheetName val="ref_liquids_supply"/>
      <sheetName val="ref_liquids_ccs"/>
      <sheetName val="corn_secondary_output"/>
      <sheetName val="cal_unconv_oil"/>
    </sheetNames>
    <sheetDataSet>
      <sheetData sheetId="0"/>
      <sheetData sheetId="1"/>
      <sheetData sheetId="2">
        <row r="59">
          <cell r="C59">
            <v>-6</v>
          </cell>
        </row>
        <row r="80">
          <cell r="E80">
            <v>2050</v>
          </cell>
          <cell r="F80">
            <v>9999</v>
          </cell>
          <cell r="G80" t="str">
            <v>fixed</v>
          </cell>
        </row>
        <row r="81">
          <cell r="E81">
            <v>2005</v>
          </cell>
          <cell r="F81">
            <v>2050</v>
          </cell>
          <cell r="G81" t="str">
            <v>linear</v>
          </cell>
        </row>
        <row r="82">
          <cell r="E82">
            <v>2050</v>
          </cell>
          <cell r="F82">
            <v>9999</v>
          </cell>
          <cell r="G82" t="str">
            <v>fixed</v>
          </cell>
        </row>
        <row r="83">
          <cell r="E83">
            <v>2005</v>
          </cell>
          <cell r="F83">
            <v>2020</v>
          </cell>
          <cell r="G83" t="str">
            <v>linear</v>
          </cell>
        </row>
        <row r="84">
          <cell r="E84">
            <v>2050</v>
          </cell>
          <cell r="F84">
            <v>9999</v>
          </cell>
          <cell r="G84" t="str">
            <v>fixed</v>
          </cell>
        </row>
        <row r="90">
          <cell r="E90">
            <v>2005</v>
          </cell>
          <cell r="F90">
            <v>2020</v>
          </cell>
          <cell r="G90" t="str">
            <v>linear</v>
          </cell>
        </row>
        <row r="91">
          <cell r="E91">
            <v>2050</v>
          </cell>
          <cell r="F91">
            <v>9999</v>
          </cell>
          <cell r="G91" t="str">
            <v>fixed</v>
          </cell>
        </row>
        <row r="133">
          <cell r="D133">
            <v>1</v>
          </cell>
          <cell r="E133">
            <v>1</v>
          </cell>
          <cell r="F133">
            <v>1</v>
          </cell>
        </row>
        <row r="135"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0.1</v>
          </cell>
          <cell r="I135">
            <v>0.1</v>
          </cell>
          <cell r="J135">
            <v>0.2</v>
          </cell>
          <cell r="K135">
            <v>0.2</v>
          </cell>
          <cell r="L135">
            <v>0.2</v>
          </cell>
        </row>
        <row r="136">
          <cell r="G136">
            <v>1</v>
          </cell>
          <cell r="H136">
            <v>1</v>
          </cell>
          <cell r="I136">
            <v>1</v>
          </cell>
          <cell r="J136">
            <v>1</v>
          </cell>
          <cell r="K136">
            <v>1</v>
          </cell>
          <cell r="L136">
            <v>1</v>
          </cell>
        </row>
        <row r="137">
          <cell r="D137">
            <v>0</v>
          </cell>
          <cell r="E137">
            <v>0</v>
          </cell>
          <cell r="F137">
            <v>0</v>
          </cell>
          <cell r="G137">
            <v>0.2</v>
          </cell>
          <cell r="H137">
            <v>0.4</v>
          </cell>
          <cell r="I137">
            <v>0.4</v>
          </cell>
          <cell r="J137">
            <v>0.4</v>
          </cell>
          <cell r="K137">
            <v>0.4</v>
          </cell>
          <cell r="L137">
            <v>0.4</v>
          </cell>
        </row>
        <row r="139">
          <cell r="D139">
            <v>0</v>
          </cell>
          <cell r="E139">
            <v>0</v>
          </cell>
          <cell r="F139">
            <v>0</v>
          </cell>
          <cell r="G139">
            <v>1</v>
          </cell>
          <cell r="H139">
            <v>1</v>
          </cell>
          <cell r="I139">
            <v>1</v>
          </cell>
          <cell r="J139">
            <v>1</v>
          </cell>
          <cell r="K139">
            <v>1</v>
          </cell>
          <cell r="L139">
            <v>1</v>
          </cell>
        </row>
        <row r="173">
          <cell r="D173">
            <v>-13</v>
          </cell>
        </row>
        <row r="178">
          <cell r="D178">
            <v>-13</v>
          </cell>
        </row>
        <row r="186">
          <cell r="E186">
            <v>1975</v>
          </cell>
          <cell r="F186">
            <v>1990</v>
          </cell>
          <cell r="G186">
            <v>2005</v>
          </cell>
          <cell r="H186">
            <v>2020</v>
          </cell>
          <cell r="I186">
            <v>2035</v>
          </cell>
          <cell r="J186">
            <v>2050</v>
          </cell>
          <cell r="K186">
            <v>2065</v>
          </cell>
          <cell r="L186">
            <v>2080</v>
          </cell>
          <cell r="M186">
            <v>2095</v>
          </cell>
        </row>
        <row r="187">
          <cell r="B187" t="str">
            <v>refined liquids enduse</v>
          </cell>
          <cell r="D187" t="str">
            <v>oil refining</v>
          </cell>
          <cell r="E187">
            <v>-1</v>
          </cell>
          <cell r="F187">
            <v>-1</v>
          </cell>
          <cell r="G187">
            <v>45</v>
          </cell>
          <cell r="H187">
            <v>45</v>
          </cell>
          <cell r="I187">
            <v>45</v>
          </cell>
          <cell r="J187">
            <v>45</v>
          </cell>
          <cell r="K187">
            <v>45</v>
          </cell>
          <cell r="L187">
            <v>45</v>
          </cell>
          <cell r="M187">
            <v>45</v>
          </cell>
        </row>
        <row r="188">
          <cell r="B188" t="str">
            <v>refined liquids enduse</v>
          </cell>
          <cell r="D188" t="str">
            <v>coal to liquids</v>
          </cell>
          <cell r="E188">
            <v>-1</v>
          </cell>
          <cell r="F188">
            <v>-1</v>
          </cell>
          <cell r="G188">
            <v>45</v>
          </cell>
          <cell r="H188">
            <v>45</v>
          </cell>
          <cell r="I188">
            <v>45</v>
          </cell>
          <cell r="J188">
            <v>45</v>
          </cell>
          <cell r="K188">
            <v>45</v>
          </cell>
          <cell r="L188">
            <v>45</v>
          </cell>
          <cell r="M188">
            <v>45</v>
          </cell>
        </row>
        <row r="189">
          <cell r="B189" t="str">
            <v>refined liquids enduse</v>
          </cell>
          <cell r="D189" t="str">
            <v>gas to liquids</v>
          </cell>
          <cell r="E189">
            <v>-1</v>
          </cell>
          <cell r="F189">
            <v>-1</v>
          </cell>
          <cell r="G189">
            <v>45</v>
          </cell>
          <cell r="H189">
            <v>45</v>
          </cell>
          <cell r="I189">
            <v>45</v>
          </cell>
          <cell r="J189">
            <v>45</v>
          </cell>
          <cell r="K189">
            <v>45</v>
          </cell>
          <cell r="L189">
            <v>45</v>
          </cell>
          <cell r="M189">
            <v>45</v>
          </cell>
        </row>
        <row r="190">
          <cell r="B190" t="str">
            <v>refined liquids industrial</v>
          </cell>
          <cell r="D190" t="str">
            <v>oil refining</v>
          </cell>
          <cell r="E190">
            <v>-1</v>
          </cell>
          <cell r="F190">
            <v>-1</v>
          </cell>
          <cell r="G190">
            <v>45</v>
          </cell>
          <cell r="H190">
            <v>45</v>
          </cell>
          <cell r="I190">
            <v>45</v>
          </cell>
          <cell r="J190">
            <v>45</v>
          </cell>
          <cell r="K190">
            <v>45</v>
          </cell>
          <cell r="L190">
            <v>45</v>
          </cell>
          <cell r="M190">
            <v>45</v>
          </cell>
        </row>
        <row r="191">
          <cell r="B191" t="str">
            <v>refined liquids industrial</v>
          </cell>
          <cell r="D191" t="str">
            <v>coal to liquids</v>
          </cell>
          <cell r="E191">
            <v>-1</v>
          </cell>
          <cell r="F191">
            <v>-1</v>
          </cell>
          <cell r="G191">
            <v>45</v>
          </cell>
          <cell r="H191">
            <v>45</v>
          </cell>
          <cell r="I191">
            <v>45</v>
          </cell>
          <cell r="J191">
            <v>45</v>
          </cell>
          <cell r="K191">
            <v>45</v>
          </cell>
          <cell r="L191">
            <v>45</v>
          </cell>
          <cell r="M191">
            <v>45</v>
          </cell>
        </row>
        <row r="192">
          <cell r="B192" t="str">
            <v>refined liquids industrial</v>
          </cell>
          <cell r="D192" t="str">
            <v>gas to liquids</v>
          </cell>
          <cell r="E192">
            <v>-1</v>
          </cell>
          <cell r="F192">
            <v>-1</v>
          </cell>
          <cell r="G192">
            <v>45</v>
          </cell>
          <cell r="H192">
            <v>45</v>
          </cell>
          <cell r="I192">
            <v>45</v>
          </cell>
          <cell r="J192">
            <v>45</v>
          </cell>
          <cell r="K192">
            <v>45</v>
          </cell>
          <cell r="L192">
            <v>45</v>
          </cell>
          <cell r="M192">
            <v>45</v>
          </cell>
        </row>
        <row r="193">
          <cell r="B193" t="str">
            <v>refined liquids enduse</v>
          </cell>
          <cell r="D193" t="str">
            <v>biomass liquids-ethanol</v>
          </cell>
          <cell r="E193">
            <v>-1</v>
          </cell>
          <cell r="F193">
            <v>-1</v>
          </cell>
          <cell r="G193">
            <v>45</v>
          </cell>
          <cell r="H193">
            <v>45</v>
          </cell>
          <cell r="I193">
            <v>45</v>
          </cell>
          <cell r="J193">
            <v>45</v>
          </cell>
          <cell r="K193">
            <v>45</v>
          </cell>
          <cell r="L193">
            <v>45</v>
          </cell>
          <cell r="M193">
            <v>45</v>
          </cell>
        </row>
        <row r="194">
          <cell r="B194" t="str">
            <v>refined liquids enduse</v>
          </cell>
          <cell r="D194" t="str">
            <v>biomass liquids-FT</v>
          </cell>
          <cell r="E194">
            <v>-1</v>
          </cell>
          <cell r="F194">
            <v>-1</v>
          </cell>
          <cell r="G194">
            <v>45</v>
          </cell>
          <cell r="H194">
            <v>45</v>
          </cell>
          <cell r="I194">
            <v>45</v>
          </cell>
          <cell r="J194">
            <v>45</v>
          </cell>
          <cell r="K194">
            <v>45</v>
          </cell>
          <cell r="L194">
            <v>45</v>
          </cell>
          <cell r="M194">
            <v>45</v>
          </cell>
        </row>
        <row r="195">
          <cell r="B195" t="str">
            <v>refined liquids enduse</v>
          </cell>
          <cell r="D195" t="str">
            <v>biomass liquids-ethanol (conv)</v>
          </cell>
          <cell r="E195">
            <v>-1</v>
          </cell>
          <cell r="F195">
            <v>-1</v>
          </cell>
          <cell r="G195">
            <v>45</v>
          </cell>
          <cell r="H195">
            <v>45</v>
          </cell>
          <cell r="I195">
            <v>45</v>
          </cell>
          <cell r="J195">
            <v>45</v>
          </cell>
          <cell r="K195">
            <v>45</v>
          </cell>
          <cell r="L195">
            <v>45</v>
          </cell>
          <cell r="M195">
            <v>45</v>
          </cell>
        </row>
        <row r="196">
          <cell r="B196" t="str">
            <v>refined liquids enduse</v>
          </cell>
          <cell r="D196" t="str">
            <v>biomass liquids-biodiesel (conv)</v>
          </cell>
          <cell r="E196">
            <v>-1</v>
          </cell>
          <cell r="F196">
            <v>-1</v>
          </cell>
          <cell r="G196">
            <v>45</v>
          </cell>
          <cell r="H196">
            <v>45</v>
          </cell>
          <cell r="I196">
            <v>45</v>
          </cell>
          <cell r="J196">
            <v>45</v>
          </cell>
          <cell r="K196">
            <v>45</v>
          </cell>
          <cell r="L196">
            <v>45</v>
          </cell>
          <cell r="M196">
            <v>45</v>
          </cell>
        </row>
        <row r="197">
          <cell r="B197" t="str">
            <v>refined liquids industrial</v>
          </cell>
          <cell r="D197" t="str">
            <v>biomass liquids-ethanol</v>
          </cell>
          <cell r="E197">
            <v>-1</v>
          </cell>
          <cell r="F197">
            <v>-1</v>
          </cell>
          <cell r="G197">
            <v>45</v>
          </cell>
          <cell r="H197">
            <v>45</v>
          </cell>
          <cell r="I197">
            <v>45</v>
          </cell>
          <cell r="J197">
            <v>45</v>
          </cell>
          <cell r="K197">
            <v>45</v>
          </cell>
          <cell r="L197">
            <v>45</v>
          </cell>
          <cell r="M197">
            <v>45</v>
          </cell>
        </row>
        <row r="198">
          <cell r="B198" t="str">
            <v>refined liquids industrial</v>
          </cell>
          <cell r="D198" t="str">
            <v>biomass liquids-FT</v>
          </cell>
          <cell r="E198">
            <v>-1</v>
          </cell>
          <cell r="F198">
            <v>-1</v>
          </cell>
          <cell r="G198">
            <v>45</v>
          </cell>
          <cell r="H198">
            <v>45</v>
          </cell>
          <cell r="I198">
            <v>45</v>
          </cell>
          <cell r="J198">
            <v>45</v>
          </cell>
          <cell r="K198">
            <v>45</v>
          </cell>
          <cell r="L198">
            <v>45</v>
          </cell>
          <cell r="M198">
            <v>45</v>
          </cell>
        </row>
        <row r="199">
          <cell r="B199" t="str">
            <v>refined liquids industrial</v>
          </cell>
          <cell r="D199" t="str">
            <v>biomass liquids-ethanol (conv)</v>
          </cell>
          <cell r="E199">
            <v>-1</v>
          </cell>
          <cell r="F199">
            <v>-1</v>
          </cell>
          <cell r="G199">
            <v>45</v>
          </cell>
          <cell r="H199">
            <v>45</v>
          </cell>
          <cell r="I199">
            <v>45</v>
          </cell>
          <cell r="J199">
            <v>45</v>
          </cell>
          <cell r="K199">
            <v>45</v>
          </cell>
          <cell r="L199">
            <v>45</v>
          </cell>
          <cell r="M199">
            <v>45</v>
          </cell>
        </row>
        <row r="200">
          <cell r="B200" t="str">
            <v>refined liquids industrial</v>
          </cell>
          <cell r="D200" t="str">
            <v>biomass liquids-biodiesel (conv)</v>
          </cell>
          <cell r="E200">
            <v>-1</v>
          </cell>
          <cell r="F200">
            <v>-1</v>
          </cell>
          <cell r="G200">
            <v>45</v>
          </cell>
          <cell r="H200">
            <v>45</v>
          </cell>
          <cell r="I200">
            <v>45</v>
          </cell>
          <cell r="J200">
            <v>45</v>
          </cell>
          <cell r="K200">
            <v>45</v>
          </cell>
          <cell r="L200">
            <v>45</v>
          </cell>
          <cell r="M200">
            <v>45</v>
          </cell>
        </row>
        <row r="207">
          <cell r="E207">
            <v>2005</v>
          </cell>
          <cell r="F207">
            <v>2020</v>
          </cell>
          <cell r="G207">
            <v>2035</v>
          </cell>
          <cell r="H207">
            <v>2050</v>
          </cell>
          <cell r="I207">
            <v>2065</v>
          </cell>
          <cell r="J207">
            <v>2080</v>
          </cell>
          <cell r="K207">
            <v>2095</v>
          </cell>
        </row>
        <row r="208">
          <cell r="E208">
            <v>0.05</v>
          </cell>
          <cell r="F208">
            <v>0.03</v>
          </cell>
          <cell r="G208">
            <v>0.03</v>
          </cell>
          <cell r="H208">
            <v>0.03</v>
          </cell>
          <cell r="I208">
            <v>0.03</v>
          </cell>
          <cell r="J208">
            <v>0.03</v>
          </cell>
          <cell r="K208">
            <v>0.03</v>
          </cell>
        </row>
        <row r="209">
          <cell r="E209">
            <v>0.05</v>
          </cell>
          <cell r="F209">
            <v>0.03</v>
          </cell>
          <cell r="G209">
            <v>0.03</v>
          </cell>
          <cell r="H209">
            <v>0.03</v>
          </cell>
          <cell r="I209">
            <v>0.03</v>
          </cell>
          <cell r="J209">
            <v>0.03</v>
          </cell>
          <cell r="K209">
            <v>0.03</v>
          </cell>
        </row>
        <row r="210">
          <cell r="E210">
            <v>0.05</v>
          </cell>
          <cell r="F210">
            <v>0.03</v>
          </cell>
          <cell r="G210">
            <v>0.03</v>
          </cell>
          <cell r="H210">
            <v>0.03</v>
          </cell>
          <cell r="I210">
            <v>0.03</v>
          </cell>
          <cell r="J210">
            <v>0.03</v>
          </cell>
          <cell r="K210">
            <v>0.03</v>
          </cell>
        </row>
        <row r="211">
          <cell r="E211">
            <v>0.05</v>
          </cell>
          <cell r="F211">
            <v>0.03</v>
          </cell>
          <cell r="G211">
            <v>0.03</v>
          </cell>
          <cell r="H211">
            <v>0.03</v>
          </cell>
          <cell r="I211">
            <v>0.03</v>
          </cell>
          <cell r="J211">
            <v>0.03</v>
          </cell>
          <cell r="K211">
            <v>0.03</v>
          </cell>
        </row>
        <row r="212">
          <cell r="E212">
            <v>0.05</v>
          </cell>
          <cell r="F212">
            <v>0.03</v>
          </cell>
          <cell r="G212">
            <v>0.03</v>
          </cell>
          <cell r="H212">
            <v>0.03</v>
          </cell>
          <cell r="I212">
            <v>0.03</v>
          </cell>
          <cell r="J212">
            <v>0.03</v>
          </cell>
          <cell r="K212">
            <v>0.03</v>
          </cell>
        </row>
        <row r="213">
          <cell r="E213">
            <v>0.05</v>
          </cell>
          <cell r="F213">
            <v>0.03</v>
          </cell>
          <cell r="G213">
            <v>0.03</v>
          </cell>
          <cell r="H213">
            <v>0.03</v>
          </cell>
          <cell r="I213">
            <v>0.03</v>
          </cell>
          <cell r="J213">
            <v>0.03</v>
          </cell>
          <cell r="K213">
            <v>0.03</v>
          </cell>
        </row>
        <row r="214">
          <cell r="E214">
            <v>0.05</v>
          </cell>
          <cell r="F214">
            <v>0.03</v>
          </cell>
          <cell r="G214">
            <v>0.03</v>
          </cell>
          <cell r="H214">
            <v>0.03</v>
          </cell>
          <cell r="I214">
            <v>0.03</v>
          </cell>
          <cell r="J214">
            <v>0.03</v>
          </cell>
          <cell r="K214">
            <v>0.03</v>
          </cell>
        </row>
        <row r="215">
          <cell r="E215">
            <v>0.05</v>
          </cell>
          <cell r="F215">
            <v>0.03</v>
          </cell>
          <cell r="G215">
            <v>0.03</v>
          </cell>
          <cell r="H215">
            <v>0.03</v>
          </cell>
          <cell r="I215">
            <v>0.03</v>
          </cell>
          <cell r="J215">
            <v>0.03</v>
          </cell>
          <cell r="K215">
            <v>0.03</v>
          </cell>
        </row>
        <row r="216">
          <cell r="E216">
            <v>0.05</v>
          </cell>
          <cell r="F216">
            <v>0.03</v>
          </cell>
          <cell r="G216">
            <v>0.03</v>
          </cell>
          <cell r="H216">
            <v>0.03</v>
          </cell>
          <cell r="I216">
            <v>0.03</v>
          </cell>
          <cell r="J216">
            <v>0.03</v>
          </cell>
          <cell r="K216">
            <v>0.03</v>
          </cell>
        </row>
        <row r="217">
          <cell r="E217">
            <v>0.05</v>
          </cell>
          <cell r="F217">
            <v>0.03</v>
          </cell>
          <cell r="G217">
            <v>0.03</v>
          </cell>
          <cell r="H217">
            <v>0.03</v>
          </cell>
          <cell r="I217">
            <v>0.03</v>
          </cell>
          <cell r="J217">
            <v>0.03</v>
          </cell>
          <cell r="K217">
            <v>0.03</v>
          </cell>
        </row>
        <row r="218">
          <cell r="E218">
            <v>0.05</v>
          </cell>
          <cell r="F218">
            <v>0.03</v>
          </cell>
          <cell r="G218">
            <v>0.03</v>
          </cell>
          <cell r="H218">
            <v>0.03</v>
          </cell>
          <cell r="I218">
            <v>0.03</v>
          </cell>
          <cell r="J218">
            <v>0.03</v>
          </cell>
          <cell r="K218">
            <v>0.03</v>
          </cell>
        </row>
        <row r="219">
          <cell r="E219">
            <v>0.05</v>
          </cell>
          <cell r="F219">
            <v>0.03</v>
          </cell>
          <cell r="G219">
            <v>0.03</v>
          </cell>
          <cell r="H219">
            <v>0.03</v>
          </cell>
          <cell r="I219">
            <v>0.03</v>
          </cell>
          <cell r="J219">
            <v>0.03</v>
          </cell>
          <cell r="K219">
            <v>0.03</v>
          </cell>
        </row>
        <row r="220">
          <cell r="E220">
            <v>0.05</v>
          </cell>
          <cell r="F220">
            <v>0.03</v>
          </cell>
          <cell r="G220">
            <v>0.03</v>
          </cell>
          <cell r="H220">
            <v>0.03</v>
          </cell>
          <cell r="I220">
            <v>0.03</v>
          </cell>
          <cell r="J220">
            <v>0.03</v>
          </cell>
          <cell r="K220">
            <v>0.03</v>
          </cell>
        </row>
        <row r="221">
          <cell r="E221">
            <v>0.05</v>
          </cell>
          <cell r="F221">
            <v>0.03</v>
          </cell>
          <cell r="G221">
            <v>0.03</v>
          </cell>
          <cell r="H221">
            <v>0.03</v>
          </cell>
          <cell r="I221">
            <v>0.03</v>
          </cell>
          <cell r="J221">
            <v>0.03</v>
          </cell>
          <cell r="K221">
            <v>0.03</v>
          </cell>
        </row>
        <row r="227">
          <cell r="E227">
            <v>1975</v>
          </cell>
          <cell r="F227">
            <v>1990</v>
          </cell>
          <cell r="G227">
            <v>2005</v>
          </cell>
          <cell r="H227">
            <v>2020</v>
          </cell>
          <cell r="I227">
            <v>2035</v>
          </cell>
          <cell r="J227">
            <v>2050</v>
          </cell>
          <cell r="K227">
            <v>2065</v>
          </cell>
          <cell r="L227">
            <v>2080</v>
          </cell>
          <cell r="M227">
            <v>2095</v>
          </cell>
        </row>
        <row r="231">
          <cell r="E231">
            <v>1</v>
          </cell>
          <cell r="F231">
            <v>1</v>
          </cell>
          <cell r="G231">
            <v>1</v>
          </cell>
          <cell r="H231">
            <v>1</v>
          </cell>
          <cell r="I231">
            <v>1</v>
          </cell>
          <cell r="J231">
            <v>1</v>
          </cell>
          <cell r="K231">
            <v>1</v>
          </cell>
          <cell r="L231">
            <v>1</v>
          </cell>
          <cell r="M231">
            <v>1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1</v>
          </cell>
          <cell r="I232">
            <v>1</v>
          </cell>
          <cell r="J232">
            <v>1</v>
          </cell>
          <cell r="K232">
            <v>1</v>
          </cell>
          <cell r="L232">
            <v>1</v>
          </cell>
          <cell r="M232">
            <v>1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</row>
        <row r="234">
          <cell r="E234">
            <v>1</v>
          </cell>
          <cell r="F234">
            <v>1</v>
          </cell>
          <cell r="G234">
            <v>1</v>
          </cell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1</v>
          </cell>
          <cell r="I235">
            <v>1</v>
          </cell>
          <cell r="J235">
            <v>1</v>
          </cell>
          <cell r="K235">
            <v>1</v>
          </cell>
          <cell r="L235">
            <v>1</v>
          </cell>
          <cell r="M235">
            <v>1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1</v>
          </cell>
          <cell r="I236">
            <v>1</v>
          </cell>
          <cell r="J236">
            <v>1</v>
          </cell>
          <cell r="K236">
            <v>1</v>
          </cell>
          <cell r="L236">
            <v>1</v>
          </cell>
          <cell r="M236">
            <v>1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1</v>
          </cell>
          <cell r="I237">
            <v>1</v>
          </cell>
          <cell r="J237">
            <v>1</v>
          </cell>
          <cell r="K237">
            <v>1</v>
          </cell>
          <cell r="L237">
            <v>1</v>
          </cell>
          <cell r="M237">
            <v>1</v>
          </cell>
        </row>
        <row r="238">
          <cell r="E238">
            <v>0</v>
          </cell>
          <cell r="F238">
            <v>0</v>
          </cell>
          <cell r="G238">
            <v>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</row>
        <row r="240">
          <cell r="E240">
            <v>0</v>
          </cell>
          <cell r="F240">
            <v>0</v>
          </cell>
          <cell r="G240">
            <v>0</v>
          </cell>
          <cell r="H240">
            <v>1</v>
          </cell>
          <cell r="I240">
            <v>1</v>
          </cell>
          <cell r="J240">
            <v>1</v>
          </cell>
          <cell r="K240">
            <v>1</v>
          </cell>
          <cell r="L240">
            <v>1</v>
          </cell>
          <cell r="M240">
            <v>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1</v>
          </cell>
          <cell r="I241">
            <v>1</v>
          </cell>
          <cell r="J241">
            <v>1</v>
          </cell>
          <cell r="K241">
            <v>1</v>
          </cell>
          <cell r="L241">
            <v>1</v>
          </cell>
          <cell r="M241">
            <v>1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1</v>
          </cell>
          <cell r="I244">
            <v>1</v>
          </cell>
          <cell r="J244">
            <v>1</v>
          </cell>
          <cell r="K244">
            <v>1</v>
          </cell>
          <cell r="L244">
            <v>1</v>
          </cell>
          <cell r="M244">
            <v>1</v>
          </cell>
        </row>
        <row r="255">
          <cell r="F255">
            <v>1975</v>
          </cell>
          <cell r="G255">
            <v>1990</v>
          </cell>
          <cell r="H255">
            <v>2005</v>
          </cell>
          <cell r="I255">
            <v>2020</v>
          </cell>
          <cell r="J255">
            <v>2035</v>
          </cell>
          <cell r="K255">
            <v>2050</v>
          </cell>
          <cell r="L255">
            <v>2065</v>
          </cell>
          <cell r="M255">
            <v>2080</v>
          </cell>
          <cell r="N255">
            <v>2095</v>
          </cell>
        </row>
        <row r="256">
          <cell r="B256" t="str">
            <v>unconventional oil production</v>
          </cell>
          <cell r="D256" t="str">
            <v>unconventional oil production</v>
          </cell>
          <cell r="E256" t="str">
            <v>unconventional oil</v>
          </cell>
          <cell r="F256">
            <v>1</v>
          </cell>
          <cell r="G256">
            <v>1</v>
          </cell>
          <cell r="H256">
            <v>1</v>
          </cell>
          <cell r="I256">
            <v>1</v>
          </cell>
          <cell r="J256">
            <v>1</v>
          </cell>
          <cell r="K256">
            <v>1</v>
          </cell>
          <cell r="L256">
            <v>1</v>
          </cell>
          <cell r="M256">
            <v>1</v>
          </cell>
          <cell r="N256">
            <v>1</v>
          </cell>
        </row>
        <row r="257">
          <cell r="B257" t="str">
            <v>regional oil</v>
          </cell>
          <cell r="D257" t="str">
            <v>crude oil</v>
          </cell>
          <cell r="E257" t="str">
            <v>crude oil</v>
          </cell>
          <cell r="F257">
            <v>1</v>
          </cell>
          <cell r="G257">
            <v>1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</row>
        <row r="258">
          <cell r="B258" t="str">
            <v>regional oil</v>
          </cell>
          <cell r="D258" t="str">
            <v>unconventional oil</v>
          </cell>
          <cell r="E258" t="str">
            <v>traded unconventional oil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</row>
        <row r="259">
          <cell r="B259" t="str">
            <v>refined liquids enduse</v>
          </cell>
          <cell r="D259" t="str">
            <v>oil refining</v>
          </cell>
          <cell r="E259" t="str">
            <v>regional oil</v>
          </cell>
          <cell r="F259">
            <v>1.0548869419354541</v>
          </cell>
          <cell r="G259">
            <v>1.0548869419354541</v>
          </cell>
          <cell r="H259">
            <v>1.0548869419354541</v>
          </cell>
          <cell r="I259">
            <v>1.0548869419354541</v>
          </cell>
          <cell r="J259">
            <v>1.0470029207463663</v>
          </cell>
          <cell r="K259">
            <v>1.0391778232083722</v>
          </cell>
          <cell r="L259">
            <v>1.0314112089374883</v>
          </cell>
          <cell r="M259">
            <v>1.0237026408410757</v>
          </cell>
          <cell r="N259">
            <v>1.0160516850932415</v>
          </cell>
        </row>
        <row r="260">
          <cell r="B260" t="str">
            <v>refined liquids enduse</v>
          </cell>
          <cell r="D260" t="str">
            <v>oil refining</v>
          </cell>
          <cell r="E260" t="str">
            <v>wholesale gas</v>
          </cell>
          <cell r="F260">
            <v>1.8458601367655626E-2</v>
          </cell>
          <cell r="G260">
            <v>1.8458601367655626E-2</v>
          </cell>
          <cell r="H260">
            <v>1.8458601367655626E-2</v>
          </cell>
          <cell r="I260">
            <v>1.8458601367655626E-2</v>
          </cell>
          <cell r="J260">
            <v>1.8320645347424194E-2</v>
          </cell>
          <cell r="K260">
            <v>1.8183720383833455E-2</v>
          </cell>
          <cell r="L260">
            <v>1.8047818770965292E-2</v>
          </cell>
          <cell r="M260">
            <v>1.7912932860494127E-2</v>
          </cell>
          <cell r="N260">
            <v>1.7779055061256484E-2</v>
          </cell>
        </row>
        <row r="261">
          <cell r="B261" t="str">
            <v>refined liquids enduse</v>
          </cell>
          <cell r="D261" t="str">
            <v>oil refining</v>
          </cell>
          <cell r="E261" t="str">
            <v>elect_td_ind</v>
          </cell>
          <cell r="F261">
            <v>4.8712450578004213E-3</v>
          </cell>
          <cell r="G261">
            <v>4.8712450578004213E-3</v>
          </cell>
          <cell r="H261">
            <v>4.8712450578004213E-3</v>
          </cell>
          <cell r="I261">
            <v>4.8712450578004213E-3</v>
          </cell>
          <cell r="J261">
            <v>4.8348383134127482E-3</v>
          </cell>
          <cell r="K261">
            <v>4.7987036659984739E-3</v>
          </cell>
          <cell r="L261">
            <v>4.7628390819573901E-3</v>
          </cell>
          <cell r="M261">
            <v>4.7272425428880258E-3</v>
          </cell>
          <cell r="N261">
            <v>4.6919120454740502E-3</v>
          </cell>
        </row>
        <row r="262">
          <cell r="B262" t="str">
            <v>refined liquids enduse</v>
          </cell>
          <cell r="D262" t="str">
            <v>coal to liquids</v>
          </cell>
          <cell r="E262" t="str">
            <v>regional coal</v>
          </cell>
          <cell r="F262">
            <v>2.1116138763197587</v>
          </cell>
          <cell r="G262">
            <v>2.1116138763197587</v>
          </cell>
          <cell r="H262">
            <v>2.1116138763197587</v>
          </cell>
          <cell r="I262">
            <v>2.1116138763197587</v>
          </cell>
          <cell r="J262">
            <v>2.0801604297236849</v>
          </cell>
          <cell r="K262">
            <v>2.0491754964831377</v>
          </cell>
          <cell r="L262">
            <v>2.0186520978791518</v>
          </cell>
          <cell r="M262">
            <v>1.9885833591439457</v>
          </cell>
          <cell r="N262">
            <v>1.9589625079125228</v>
          </cell>
        </row>
        <row r="263">
          <cell r="B263" t="str">
            <v>refined liquids enduse</v>
          </cell>
          <cell r="D263" t="str">
            <v>gas to liquids</v>
          </cell>
          <cell r="E263" t="str">
            <v>regional natural gas</v>
          </cell>
          <cell r="F263">
            <v>1.6539110689721115</v>
          </cell>
          <cell r="G263">
            <v>1.6539110689721115</v>
          </cell>
          <cell r="H263">
            <v>1.6539110689721115</v>
          </cell>
          <cell r="I263">
            <v>1.6539110689721115</v>
          </cell>
          <cell r="J263">
            <v>1.6292753133228659</v>
          </cell>
          <cell r="K263">
            <v>1.6050065184297306</v>
          </cell>
          <cell r="L263">
            <v>1.5810992182457762</v>
          </cell>
          <cell r="M263">
            <v>1.5575480281433214</v>
          </cell>
          <cell r="N263">
            <v>1.5343476437011574</v>
          </cell>
        </row>
        <row r="264">
          <cell r="B264" t="str">
            <v>refined liquids industrial</v>
          </cell>
          <cell r="D264" t="str">
            <v>oil refining</v>
          </cell>
          <cell r="E264" t="str">
            <v>regional oil</v>
          </cell>
          <cell r="F264">
            <v>1.0548869419354541</v>
          </cell>
          <cell r="G264">
            <v>1.0548869419354541</v>
          </cell>
          <cell r="H264">
            <v>1.0548869419354541</v>
          </cell>
          <cell r="I264">
            <v>1.0548869419354541</v>
          </cell>
          <cell r="J264">
            <v>1.0470029207463663</v>
          </cell>
          <cell r="K264">
            <v>1.0391778232083722</v>
          </cell>
          <cell r="L264">
            <v>1.0314112089374883</v>
          </cell>
          <cell r="M264">
            <v>1.0237026408410757</v>
          </cell>
          <cell r="N264">
            <v>1.0160516850932415</v>
          </cell>
        </row>
        <row r="265">
          <cell r="B265" t="str">
            <v>refined liquids industrial</v>
          </cell>
          <cell r="D265" t="str">
            <v>oil refining</v>
          </cell>
          <cell r="E265" t="str">
            <v>wholesale gas</v>
          </cell>
          <cell r="F265">
            <v>1.8458601367655626E-2</v>
          </cell>
          <cell r="G265">
            <v>1.8458601367655626E-2</v>
          </cell>
          <cell r="H265">
            <v>1.8458601367655626E-2</v>
          </cell>
          <cell r="I265">
            <v>1.8458601367655626E-2</v>
          </cell>
          <cell r="J265">
            <v>1.8320645347424194E-2</v>
          </cell>
          <cell r="K265">
            <v>1.8183720383833455E-2</v>
          </cell>
          <cell r="L265">
            <v>1.8047818770965292E-2</v>
          </cell>
          <cell r="M265">
            <v>1.7912932860494127E-2</v>
          </cell>
          <cell r="N265">
            <v>1.7779055061256484E-2</v>
          </cell>
        </row>
        <row r="266">
          <cell r="B266" t="str">
            <v>refined liquids industrial</v>
          </cell>
          <cell r="D266" t="str">
            <v>oil refining</v>
          </cell>
          <cell r="E266" t="str">
            <v>elect_td_ind</v>
          </cell>
          <cell r="F266">
            <v>4.8712450578004213E-3</v>
          </cell>
          <cell r="G266">
            <v>4.8712450578004213E-3</v>
          </cell>
          <cell r="H266">
            <v>4.8712450578004213E-3</v>
          </cell>
          <cell r="I266">
            <v>4.8712450578004213E-3</v>
          </cell>
          <cell r="J266">
            <v>4.8348383134127482E-3</v>
          </cell>
          <cell r="K266">
            <v>4.7987036659984739E-3</v>
          </cell>
          <cell r="L266">
            <v>4.7628390819573901E-3</v>
          </cell>
          <cell r="M266">
            <v>4.7272425428880258E-3</v>
          </cell>
          <cell r="N266">
            <v>4.6919120454740502E-3</v>
          </cell>
        </row>
        <row r="267">
          <cell r="B267" t="str">
            <v>refined liquids industrial</v>
          </cell>
          <cell r="D267" t="str">
            <v>coal to liquids</v>
          </cell>
          <cell r="E267" t="str">
            <v>regional coal</v>
          </cell>
          <cell r="F267">
            <v>2.1116138763197587</v>
          </cell>
          <cell r="G267">
            <v>2.1116138763197587</v>
          </cell>
          <cell r="H267">
            <v>2.1116138763197587</v>
          </cell>
          <cell r="I267">
            <v>2.1116138763197587</v>
          </cell>
          <cell r="J267">
            <v>2.0801604297236849</v>
          </cell>
          <cell r="K267">
            <v>2.0491754964831377</v>
          </cell>
          <cell r="L267">
            <v>2.0186520978791518</v>
          </cell>
          <cell r="M267">
            <v>1.9885833591439457</v>
          </cell>
          <cell r="N267">
            <v>1.9589625079125228</v>
          </cell>
        </row>
        <row r="268">
          <cell r="B268" t="str">
            <v>refined liquids industrial</v>
          </cell>
          <cell r="D268" t="str">
            <v>gas to liquids</v>
          </cell>
          <cell r="E268" t="str">
            <v>regional natural gas</v>
          </cell>
          <cell r="F268">
            <v>1.6539110689721115</v>
          </cell>
          <cell r="G268">
            <v>1.6539110689721115</v>
          </cell>
          <cell r="H268">
            <v>1.6539110689721115</v>
          </cell>
          <cell r="I268">
            <v>1.6539110689721115</v>
          </cell>
          <cell r="J268">
            <v>1.6292753133228659</v>
          </cell>
          <cell r="K268">
            <v>1.6050065184297306</v>
          </cell>
          <cell r="L268">
            <v>1.5810992182457762</v>
          </cell>
          <cell r="M268">
            <v>1.5575480281433214</v>
          </cell>
          <cell r="N268">
            <v>1.5343476437011574</v>
          </cell>
        </row>
        <row r="269">
          <cell r="B269" t="str">
            <v>refined liquids enduse</v>
          </cell>
          <cell r="D269" t="str">
            <v>biomass liquids-ethanol</v>
          </cell>
          <cell r="E269" t="str">
            <v>regional biomass</v>
          </cell>
          <cell r="F269">
            <v>2.0574712643678161</v>
          </cell>
          <cell r="G269">
            <v>2.0574712643678161</v>
          </cell>
          <cell r="H269">
            <v>2.0574712643678161</v>
          </cell>
          <cell r="I269">
            <v>2.0574712643678161</v>
          </cell>
          <cell r="J269">
            <v>1.9966038199105292</v>
          </cell>
          <cell r="K269">
            <v>1.9375370546942712</v>
          </cell>
          <cell r="L269">
            <v>1.8802176981117746</v>
          </cell>
          <cell r="M269">
            <v>1.8245940554930813</v>
          </cell>
          <cell r="N269">
            <v>1.7706159614836152</v>
          </cell>
        </row>
        <row r="270">
          <cell r="B270" t="str">
            <v>refined liquids enduse</v>
          </cell>
          <cell r="D270" t="str">
            <v>biomass liquids-FT</v>
          </cell>
          <cell r="E270" t="str">
            <v>regional biomass</v>
          </cell>
          <cell r="F270">
            <v>1.9607843137254901</v>
          </cell>
          <cell r="G270">
            <v>1.9607843137254901</v>
          </cell>
          <cell r="H270">
            <v>1.9607843137254901</v>
          </cell>
          <cell r="I270">
            <v>1.9607843137254901</v>
          </cell>
          <cell r="J270">
            <v>1.9027772191063208</v>
          </cell>
          <cell r="K270">
            <v>1.8464861842304916</v>
          </cell>
          <cell r="L270">
            <v>1.7918604418416515</v>
          </cell>
          <cell r="M270">
            <v>1.7388507265625812</v>
          </cell>
          <cell r="N270">
            <v>1.6874092304641743</v>
          </cell>
        </row>
        <row r="271">
          <cell r="B271" t="str">
            <v>refined liquids industrial</v>
          </cell>
          <cell r="D271" t="str">
            <v>biomass liquids-ethanol</v>
          </cell>
          <cell r="E271" t="str">
            <v>regional biomass</v>
          </cell>
          <cell r="F271">
            <v>2.0574712643678161</v>
          </cell>
          <cell r="G271">
            <v>2.0574712643678161</v>
          </cell>
          <cell r="H271">
            <v>2.0574712643678161</v>
          </cell>
          <cell r="I271">
            <v>2.0574712643678161</v>
          </cell>
          <cell r="J271">
            <v>1.9966038199105292</v>
          </cell>
          <cell r="K271">
            <v>1.9375370546942712</v>
          </cell>
          <cell r="L271">
            <v>1.8802176981117746</v>
          </cell>
          <cell r="M271">
            <v>1.8245940554930813</v>
          </cell>
          <cell r="N271">
            <v>1.7706159614836152</v>
          </cell>
        </row>
        <row r="272">
          <cell r="B272" t="str">
            <v>refined liquids industrial</v>
          </cell>
          <cell r="D272" t="str">
            <v>biomass liquids-FT</v>
          </cell>
          <cell r="E272" t="str">
            <v>regional biomass</v>
          </cell>
          <cell r="F272">
            <v>1.9607843137254901</v>
          </cell>
          <cell r="G272">
            <v>1.9607843137254901</v>
          </cell>
          <cell r="H272">
            <v>1.9607843137254901</v>
          </cell>
          <cell r="I272">
            <v>1.9607843137254901</v>
          </cell>
          <cell r="J272">
            <v>1.9027772191063208</v>
          </cell>
          <cell r="K272">
            <v>1.8464861842304916</v>
          </cell>
          <cell r="L272">
            <v>1.7918604418416515</v>
          </cell>
          <cell r="M272">
            <v>1.7388507265625812</v>
          </cell>
          <cell r="N272">
            <v>1.6874092304641743</v>
          </cell>
        </row>
        <row r="273">
          <cell r="B273" t="str">
            <v>regional corn for ethanol</v>
          </cell>
          <cell r="D273" t="str">
            <v>regional corn for ethanol</v>
          </cell>
          <cell r="E273" t="str">
            <v>Corn</v>
          </cell>
          <cell r="F273">
            <v>111.78730206783794</v>
          </cell>
          <cell r="G273">
            <v>111.78730206783794</v>
          </cell>
          <cell r="H273">
            <v>111.78730206783794</v>
          </cell>
          <cell r="I273">
            <v>111.78730206783794</v>
          </cell>
          <cell r="J273">
            <v>110.12217949256959</v>
          </cell>
          <cell r="K273">
            <v>108.48185967342273</v>
          </cell>
          <cell r="L273">
            <v>106.86597316209347</v>
          </cell>
          <cell r="M273">
            <v>105.27415601337798</v>
          </cell>
          <cell r="N273">
            <v>103.70604970320134</v>
          </cell>
        </row>
        <row r="274">
          <cell r="B274" t="str">
            <v>regional sugar for ethanol</v>
          </cell>
          <cell r="D274" t="str">
            <v>regional sugar for ethanol</v>
          </cell>
          <cell r="E274" t="str">
            <v>SugarCrop</v>
          </cell>
          <cell r="F274">
            <v>582.47719635002909</v>
          </cell>
          <cell r="G274">
            <v>582.47719635002909</v>
          </cell>
          <cell r="H274">
            <v>582.47719635002909</v>
          </cell>
          <cell r="I274">
            <v>582.47719635002909</v>
          </cell>
          <cell r="J274">
            <v>582.47719635002909</v>
          </cell>
          <cell r="K274">
            <v>582.47719635002909</v>
          </cell>
          <cell r="L274">
            <v>582.47719635002909</v>
          </cell>
          <cell r="M274">
            <v>582.47719635002909</v>
          </cell>
          <cell r="N274">
            <v>582.47719635002909</v>
          </cell>
        </row>
        <row r="275">
          <cell r="B275" t="str">
            <v>regional sugarbeet for ethanol</v>
          </cell>
          <cell r="D275" t="str">
            <v>regional sugarbeet for ethanol</v>
          </cell>
          <cell r="E275" t="str">
            <v>SugarCrop</v>
          </cell>
          <cell r="F275">
            <v>582.47719635002909</v>
          </cell>
          <cell r="G275">
            <v>582.47719635002909</v>
          </cell>
          <cell r="H275">
            <v>582.47719635002909</v>
          </cell>
          <cell r="I275">
            <v>582.47719635002909</v>
          </cell>
          <cell r="J275">
            <v>582.47719635002909</v>
          </cell>
          <cell r="K275">
            <v>582.47719635002909</v>
          </cell>
          <cell r="L275">
            <v>582.47719635002909</v>
          </cell>
          <cell r="M275">
            <v>582.47719635002909</v>
          </cell>
          <cell r="N275">
            <v>582.47719635002909</v>
          </cell>
        </row>
        <row r="326">
          <cell r="F326">
            <v>1975</v>
          </cell>
          <cell r="G326">
            <v>1990</v>
          </cell>
          <cell r="H326">
            <v>2005</v>
          </cell>
          <cell r="I326">
            <v>2020</v>
          </cell>
          <cell r="J326">
            <v>2035</v>
          </cell>
          <cell r="K326">
            <v>2050</v>
          </cell>
          <cell r="L326">
            <v>2065</v>
          </cell>
          <cell r="M326">
            <v>2080</v>
          </cell>
          <cell r="N326">
            <v>2095</v>
          </cell>
        </row>
        <row r="328">
          <cell r="F328">
            <v>1.9407853519192684</v>
          </cell>
          <cell r="G328">
            <v>1.9407853519192684</v>
          </cell>
          <cell r="H328">
            <v>1.9407853519192684</v>
          </cell>
          <cell r="I328">
            <v>1.9407853519192684</v>
          </cell>
          <cell r="J328">
            <v>1.9407853519192684</v>
          </cell>
          <cell r="K328">
            <v>1.9407853519192684</v>
          </cell>
          <cell r="L328">
            <v>1.9407853519192684</v>
          </cell>
          <cell r="M328">
            <v>1.9407853519192684</v>
          </cell>
          <cell r="N328">
            <v>1.9407853519192684</v>
          </cell>
        </row>
        <row r="329">
          <cell r="F329">
            <v>3.8000000000000003</v>
          </cell>
          <cell r="G329">
            <v>3.8000000000000003</v>
          </cell>
          <cell r="H329">
            <v>3.8000000000000003</v>
          </cell>
          <cell r="I329">
            <v>3.8000000000000003</v>
          </cell>
          <cell r="J329">
            <v>3.743397276175608</v>
          </cell>
          <cell r="K329">
            <v>3.6876376755997264</v>
          </cell>
          <cell r="L329">
            <v>3.6327086395690964</v>
          </cell>
          <cell r="M329">
            <v>3.5785977964480402</v>
          </cell>
          <cell r="N329">
            <v>3.525292958882007</v>
          </cell>
        </row>
        <row r="330">
          <cell r="F330">
            <v>2.9000000000000004</v>
          </cell>
          <cell r="G330">
            <v>2.9000000000000004</v>
          </cell>
          <cell r="H330">
            <v>2.9000000000000004</v>
          </cell>
          <cell r="I330">
            <v>2.9000000000000004</v>
          </cell>
          <cell r="J330">
            <v>2.8568031844498063</v>
          </cell>
          <cell r="K330">
            <v>2.8142498050629494</v>
          </cell>
          <cell r="L330">
            <v>2.7723302775658896</v>
          </cell>
          <cell r="M330">
            <v>2.7310351604471887</v>
          </cell>
          <cell r="N330">
            <v>2.6903551528310055</v>
          </cell>
        </row>
        <row r="331">
          <cell r="F331">
            <v>0.84078535191926829</v>
          </cell>
          <cell r="G331">
            <v>0.84078535191926829</v>
          </cell>
          <cell r="H331">
            <v>0.84078535191926829</v>
          </cell>
          <cell r="I331">
            <v>0.84078535191926829</v>
          </cell>
          <cell r="J331">
            <v>0.84078535191926829</v>
          </cell>
          <cell r="K331">
            <v>0.84078535191926829</v>
          </cell>
          <cell r="L331">
            <v>0.84078535191926829</v>
          </cell>
          <cell r="M331">
            <v>0.84078535191926829</v>
          </cell>
          <cell r="N331">
            <v>0.84078535191926829</v>
          </cell>
        </row>
        <row r="332">
          <cell r="F332">
            <v>2.7</v>
          </cell>
          <cell r="G332">
            <v>2.7</v>
          </cell>
          <cell r="H332">
            <v>2.7</v>
          </cell>
          <cell r="I332">
            <v>2.7</v>
          </cell>
          <cell r="J332">
            <v>2.6597822751774056</v>
          </cell>
          <cell r="K332">
            <v>2.620163611610332</v>
          </cell>
          <cell r="L332">
            <v>2.5811350860096209</v>
          </cell>
          <cell r="M332">
            <v>2.5426879080025548</v>
          </cell>
          <cell r="N332">
            <v>2.5048134181530046</v>
          </cell>
        </row>
        <row r="333">
          <cell r="F333">
            <v>1.8</v>
          </cell>
          <cell r="G333">
            <v>1.8</v>
          </cell>
          <cell r="H333">
            <v>1.8</v>
          </cell>
          <cell r="I333">
            <v>1.8</v>
          </cell>
          <cell r="J333">
            <v>1.7731881834516037</v>
          </cell>
          <cell r="K333">
            <v>1.7467757410735545</v>
          </cell>
          <cell r="L333">
            <v>1.7207567240064139</v>
          </cell>
          <cell r="M333">
            <v>1.6951252720017032</v>
          </cell>
          <cell r="N333">
            <v>1.6698756121020031</v>
          </cell>
        </row>
        <row r="334">
          <cell r="F334">
            <v>3.4718847788066447</v>
          </cell>
          <cell r="G334">
            <v>3.4718847788066447</v>
          </cell>
          <cell r="H334">
            <v>3.4718847788066447</v>
          </cell>
          <cell r="I334">
            <v>3.4718847788066447</v>
          </cell>
          <cell r="J334">
            <v>3.4201694800474596</v>
          </cell>
          <cell r="K334">
            <v>3.3692245041233173</v>
          </cell>
          <cell r="L334">
            <v>3.3190383767261418</v>
          </cell>
          <cell r="M334">
            <v>3.2695997944628816</v>
          </cell>
          <cell r="N334">
            <v>3.2208976223096522</v>
          </cell>
        </row>
        <row r="335">
          <cell r="F335">
            <v>3.8552000000000004</v>
          </cell>
          <cell r="G335">
            <v>3.8552000000000004</v>
          </cell>
          <cell r="H335">
            <v>3.8552000000000004</v>
          </cell>
          <cell r="I335">
            <v>3.8552000000000004</v>
          </cell>
          <cell r="J335">
            <v>3.7977750471347909</v>
          </cell>
          <cell r="K335">
            <v>3.7412054649926492</v>
          </cell>
          <cell r="L335">
            <v>3.6854785124386265</v>
          </cell>
          <cell r="M335">
            <v>3.6305816381227594</v>
          </cell>
          <cell r="N335">
            <v>3.5765024776531353</v>
          </cell>
        </row>
        <row r="336">
          <cell r="F336">
            <v>2.3718847788066446</v>
          </cell>
          <cell r="G336">
            <v>2.3718847788066446</v>
          </cell>
          <cell r="H336">
            <v>2.3718847788066446</v>
          </cell>
          <cell r="I336">
            <v>2.3718847788066446</v>
          </cell>
          <cell r="J336">
            <v>2.3365544790492572</v>
          </cell>
          <cell r="K336">
            <v>2.3017504401339224</v>
          </cell>
          <cell r="L336">
            <v>2.2674648231666663</v>
          </cell>
          <cell r="M336">
            <v>2.2336899060173963</v>
          </cell>
          <cell r="N336">
            <v>2.2004180815806502</v>
          </cell>
        </row>
        <row r="337">
          <cell r="F337">
            <v>2.7552000000000003</v>
          </cell>
          <cell r="G337">
            <v>2.7552000000000003</v>
          </cell>
          <cell r="H337">
            <v>2.7552000000000003</v>
          </cell>
          <cell r="I337">
            <v>2.7552000000000003</v>
          </cell>
          <cell r="J337">
            <v>2.7141600461365885</v>
          </cell>
          <cell r="K337">
            <v>2.6737314010032547</v>
          </cell>
          <cell r="L337">
            <v>2.6339049588791514</v>
          </cell>
          <cell r="M337">
            <v>2.594671749677274</v>
          </cell>
          <cell r="N337">
            <v>2.556022936924133</v>
          </cell>
        </row>
        <row r="469">
          <cell r="F469">
            <v>2.3828051298867354</v>
          </cell>
          <cell r="G469">
            <v>2.3828051298867354</v>
          </cell>
          <cell r="H469">
            <v>2.3828051298867354</v>
          </cell>
          <cell r="I469">
            <v>2.3828051298867354</v>
          </cell>
          <cell r="J469">
            <v>2.3828051298867354</v>
          </cell>
          <cell r="K469">
            <v>2.3828051298867354</v>
          </cell>
          <cell r="L469">
            <v>2.3828051298867354</v>
          </cell>
          <cell r="M469">
            <v>2.3828051298867354</v>
          </cell>
          <cell r="N469">
            <v>2.3828051298867354</v>
          </cell>
        </row>
        <row r="471">
          <cell r="F471">
            <v>0.78101223800247543</v>
          </cell>
          <cell r="G471">
            <v>0.78101223800247543</v>
          </cell>
          <cell r="H471">
            <v>0.78101223800247543</v>
          </cell>
          <cell r="I471">
            <v>0.78101223800247543</v>
          </cell>
          <cell r="J471">
            <v>0.78101223800247543</v>
          </cell>
          <cell r="K471">
            <v>0.78101223800247543</v>
          </cell>
          <cell r="L471">
            <v>0.78101223800247543</v>
          </cell>
          <cell r="M471">
            <v>0.78101223800247543</v>
          </cell>
          <cell r="N471">
            <v>0.78101223800247543</v>
          </cell>
        </row>
        <row r="487">
          <cell r="F487">
            <v>1975</v>
          </cell>
          <cell r="G487">
            <v>1990</v>
          </cell>
          <cell r="H487">
            <v>2005</v>
          </cell>
          <cell r="I487">
            <v>2020</v>
          </cell>
          <cell r="J487">
            <v>2035</v>
          </cell>
          <cell r="K487">
            <v>2050</v>
          </cell>
          <cell r="L487">
            <v>2065</v>
          </cell>
          <cell r="M487">
            <v>2080</v>
          </cell>
          <cell r="N487">
            <v>2095</v>
          </cell>
        </row>
        <row r="488">
          <cell r="B488" t="str">
            <v>refined liquids enduse</v>
          </cell>
          <cell r="D488" t="str">
            <v>biomass liquids-ethanol (conv)</v>
          </cell>
          <cell r="E488" t="str">
            <v>regional corn for ethanol</v>
          </cell>
          <cell r="F488">
            <v>1</v>
          </cell>
          <cell r="G488">
            <v>1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</row>
        <row r="489">
          <cell r="B489" t="str">
            <v>refined liquids enduse</v>
          </cell>
          <cell r="D489" t="str">
            <v>biomass liquids-ethanol (conv)</v>
          </cell>
          <cell r="E489" t="str">
            <v>elect_td_ind</v>
          </cell>
          <cell r="F489">
            <v>2.5670868215866088E-2</v>
          </cell>
          <cell r="G489">
            <v>2.5670868215866088E-2</v>
          </cell>
          <cell r="H489">
            <v>2.5670868215866088E-2</v>
          </cell>
          <cell r="I489">
            <v>2.5670868215866088E-2</v>
          </cell>
          <cell r="J489">
            <v>2.5670868215866088E-2</v>
          </cell>
          <cell r="K489">
            <v>2.5670868215866088E-2</v>
          </cell>
          <cell r="L489">
            <v>2.5670868215866088E-2</v>
          </cell>
          <cell r="M489">
            <v>2.5670868215866088E-2</v>
          </cell>
          <cell r="N489">
            <v>2.5670868215866088E-2</v>
          </cell>
        </row>
        <row r="490">
          <cell r="B490" t="str">
            <v>refined liquids enduse</v>
          </cell>
          <cell r="D490" t="str">
            <v>biomass liquids-ethanol (conv)</v>
          </cell>
          <cell r="E490" t="str">
            <v>wholesale gas</v>
          </cell>
          <cell r="F490">
            <v>0.31836195508586529</v>
          </cell>
          <cell r="G490">
            <v>0.31836195508586529</v>
          </cell>
          <cell r="H490">
            <v>0.31836195508586529</v>
          </cell>
          <cell r="I490">
            <v>0.31836195508586529</v>
          </cell>
          <cell r="J490">
            <v>0.31836195508586529</v>
          </cell>
          <cell r="K490">
            <v>0.31836195508586529</v>
          </cell>
          <cell r="L490">
            <v>0.31836195508586529</v>
          </cell>
          <cell r="M490">
            <v>0.31836195508586529</v>
          </cell>
          <cell r="N490">
            <v>0.31836195508586529</v>
          </cell>
        </row>
        <row r="491">
          <cell r="B491" t="str">
            <v>refined liquids industrial</v>
          </cell>
          <cell r="D491" t="str">
            <v>biomass liquids-ethanol (conv)</v>
          </cell>
          <cell r="E491" t="str">
            <v>regional corn for ethanol</v>
          </cell>
          <cell r="F491">
            <v>1</v>
          </cell>
          <cell r="G491">
            <v>1</v>
          </cell>
          <cell r="H491">
            <v>1</v>
          </cell>
          <cell r="I491">
            <v>1</v>
          </cell>
          <cell r="J491">
            <v>1</v>
          </cell>
          <cell r="K491">
            <v>1</v>
          </cell>
          <cell r="L491">
            <v>1</v>
          </cell>
          <cell r="M491">
            <v>1</v>
          </cell>
          <cell r="N491">
            <v>1</v>
          </cell>
        </row>
        <row r="492">
          <cell r="B492" t="str">
            <v>refined liquids industrial</v>
          </cell>
          <cell r="D492" t="str">
            <v>biomass liquids-ethanol (conv)</v>
          </cell>
          <cell r="E492" t="str">
            <v>elect_td_ind</v>
          </cell>
          <cell r="F492">
            <v>2.5670868215866088E-2</v>
          </cell>
          <cell r="G492">
            <v>2.5670868215866088E-2</v>
          </cell>
          <cell r="H492">
            <v>2.5670868215866088E-2</v>
          </cell>
          <cell r="I492">
            <v>2.5670868215866088E-2</v>
          </cell>
          <cell r="J492">
            <v>2.5670868215866088E-2</v>
          </cell>
          <cell r="K492">
            <v>2.5670868215866088E-2</v>
          </cell>
          <cell r="L492">
            <v>2.5670868215866088E-2</v>
          </cell>
          <cell r="M492">
            <v>2.5670868215866088E-2</v>
          </cell>
          <cell r="N492">
            <v>2.5670868215866088E-2</v>
          </cell>
        </row>
        <row r="493">
          <cell r="B493" t="str">
            <v>refined liquids industrial</v>
          </cell>
          <cell r="D493" t="str">
            <v>biomass liquids-ethanol (conv)</v>
          </cell>
          <cell r="E493" t="str">
            <v>wholesale gas</v>
          </cell>
          <cell r="F493">
            <v>0.31836195508586529</v>
          </cell>
          <cell r="G493">
            <v>0.31836195508586529</v>
          </cell>
          <cell r="H493">
            <v>0.31836195508586529</v>
          </cell>
          <cell r="I493">
            <v>0.31836195508586529</v>
          </cell>
          <cell r="J493">
            <v>0.31836195508586529</v>
          </cell>
          <cell r="K493">
            <v>0.31836195508586529</v>
          </cell>
          <cell r="L493">
            <v>0.31836195508586529</v>
          </cell>
          <cell r="M493">
            <v>0.31836195508586529</v>
          </cell>
          <cell r="N493">
            <v>0.31836195508586529</v>
          </cell>
        </row>
        <row r="494">
          <cell r="B494" t="str">
            <v>refined liquids enduse</v>
          </cell>
          <cell r="D494" t="str">
            <v>biomass liquids-biodiesel (conv)</v>
          </cell>
          <cell r="E494" t="str">
            <v>regional biomassOil</v>
          </cell>
          <cell r="F494">
            <v>1.0309278350515465</v>
          </cell>
          <cell r="G494">
            <v>1.0309278350515465</v>
          </cell>
          <cell r="H494">
            <v>1.0309278350515465</v>
          </cell>
          <cell r="I494">
            <v>1.0309278350515465</v>
          </cell>
          <cell r="J494">
            <v>1.0309278350515465</v>
          </cell>
          <cell r="K494">
            <v>1.0309278350515465</v>
          </cell>
          <cell r="L494">
            <v>1.0309278350515465</v>
          </cell>
          <cell r="M494">
            <v>1.0309278350515465</v>
          </cell>
          <cell r="N494">
            <v>1.0309278350515465</v>
          </cell>
        </row>
        <row r="495">
          <cell r="B495" t="str">
            <v>refined liquids enduse</v>
          </cell>
          <cell r="D495" t="str">
            <v>biomass liquids-biodiesel (conv)</v>
          </cell>
          <cell r="E495" t="str">
            <v>wholesale gas</v>
          </cell>
          <cell r="F495">
            <v>5.7672982171579651E-2</v>
          </cell>
          <cell r="G495">
            <v>5.7672982171579651E-2</v>
          </cell>
          <cell r="H495">
            <v>5.7672982171579651E-2</v>
          </cell>
          <cell r="I495">
            <v>5.7672982171579651E-2</v>
          </cell>
          <cell r="J495">
            <v>5.7672982171579651E-2</v>
          </cell>
          <cell r="K495">
            <v>5.7672982171579651E-2</v>
          </cell>
          <cell r="L495">
            <v>5.7672982171579651E-2</v>
          </cell>
          <cell r="M495">
            <v>5.7672982171579651E-2</v>
          </cell>
          <cell r="N495">
            <v>5.7672982171579651E-2</v>
          </cell>
        </row>
        <row r="496">
          <cell r="B496" t="str">
            <v>refined liquids industrial</v>
          </cell>
          <cell r="D496" t="str">
            <v>biomass liquids-biodiesel (conv)</v>
          </cell>
          <cell r="E496" t="str">
            <v>regional biomassOil</v>
          </cell>
          <cell r="F496">
            <v>1.0309278350515465</v>
          </cell>
          <cell r="G496">
            <v>1.0309278350515465</v>
          </cell>
          <cell r="H496">
            <v>1.0309278350515465</v>
          </cell>
          <cell r="I496">
            <v>1.0309278350515465</v>
          </cell>
          <cell r="J496">
            <v>1.0309278350515465</v>
          </cell>
          <cell r="K496">
            <v>1.0309278350515465</v>
          </cell>
          <cell r="L496">
            <v>1.0309278350515465</v>
          </cell>
          <cell r="M496">
            <v>1.0309278350515465</v>
          </cell>
          <cell r="N496">
            <v>1.0309278350515465</v>
          </cell>
        </row>
        <row r="497">
          <cell r="B497" t="str">
            <v>refined liquids industrial</v>
          </cell>
          <cell r="D497" t="str">
            <v>biomass liquids-biodiesel (conv)</v>
          </cell>
          <cell r="E497" t="str">
            <v>wholesale gas</v>
          </cell>
          <cell r="F497">
            <v>5.7672982171579651E-2</v>
          </cell>
          <cell r="G497">
            <v>5.7672982171579651E-2</v>
          </cell>
          <cell r="H497">
            <v>5.7672982171579651E-2</v>
          </cell>
          <cell r="I497">
            <v>5.7672982171579651E-2</v>
          </cell>
          <cell r="J497">
            <v>5.7672982171579651E-2</v>
          </cell>
          <cell r="K497">
            <v>5.7672982171579651E-2</v>
          </cell>
          <cell r="L497">
            <v>5.7672982171579651E-2</v>
          </cell>
          <cell r="M497">
            <v>5.7672982171579651E-2</v>
          </cell>
          <cell r="N497">
            <v>5.7672982171579651E-2</v>
          </cell>
        </row>
      </sheetData>
      <sheetData sheetId="3">
        <row r="7">
          <cell r="H7">
            <v>2020</v>
          </cell>
          <cell r="I7">
            <v>2035</v>
          </cell>
          <cell r="J7">
            <v>2050</v>
          </cell>
          <cell r="K7">
            <v>2065</v>
          </cell>
          <cell r="L7">
            <v>2080</v>
          </cell>
          <cell r="M7">
            <v>2095</v>
          </cell>
        </row>
        <row r="8">
          <cell r="B8" t="str">
            <v>refined liquids enduse</v>
          </cell>
          <cell r="D8" t="str">
            <v>coal to liquids CCS Level 1</v>
          </cell>
          <cell r="H8">
            <v>45</v>
          </cell>
          <cell r="I8">
            <v>45</v>
          </cell>
          <cell r="J8">
            <v>45</v>
          </cell>
          <cell r="K8">
            <v>45</v>
          </cell>
          <cell r="L8">
            <v>45</v>
          </cell>
          <cell r="M8">
            <v>45</v>
          </cell>
        </row>
        <row r="9">
          <cell r="B9" t="str">
            <v>refined liquids industrial</v>
          </cell>
          <cell r="D9" t="str">
            <v>coal to liquids CCS Level 1</v>
          </cell>
          <cell r="H9">
            <v>45</v>
          </cell>
          <cell r="I9">
            <v>45</v>
          </cell>
          <cell r="J9">
            <v>45</v>
          </cell>
          <cell r="K9">
            <v>45</v>
          </cell>
          <cell r="L9">
            <v>45</v>
          </cell>
          <cell r="M9">
            <v>45</v>
          </cell>
        </row>
        <row r="10">
          <cell r="B10" t="str">
            <v>refined liquids enduse</v>
          </cell>
          <cell r="D10" t="str">
            <v>coal to liquids CCS Level 2</v>
          </cell>
          <cell r="H10">
            <v>45</v>
          </cell>
          <cell r="I10">
            <v>45</v>
          </cell>
          <cell r="J10">
            <v>45</v>
          </cell>
          <cell r="K10">
            <v>45</v>
          </cell>
          <cell r="L10">
            <v>45</v>
          </cell>
          <cell r="M10">
            <v>45</v>
          </cell>
        </row>
        <row r="11">
          <cell r="B11" t="str">
            <v>refined liquids industrial</v>
          </cell>
          <cell r="D11" t="str">
            <v>coal to liquids CCS Level 2</v>
          </cell>
          <cell r="H11">
            <v>45</v>
          </cell>
          <cell r="I11">
            <v>45</v>
          </cell>
          <cell r="J11">
            <v>45</v>
          </cell>
          <cell r="K11">
            <v>45</v>
          </cell>
          <cell r="L11">
            <v>45</v>
          </cell>
          <cell r="M11">
            <v>45</v>
          </cell>
        </row>
        <row r="12">
          <cell r="B12" t="str">
            <v>refined liquids enduse</v>
          </cell>
          <cell r="D12" t="str">
            <v>biomass liquids-ethanol CCS Level 1</v>
          </cell>
          <cell r="H12">
            <v>45</v>
          </cell>
          <cell r="I12">
            <v>45</v>
          </cell>
          <cell r="J12">
            <v>45</v>
          </cell>
          <cell r="K12">
            <v>45</v>
          </cell>
          <cell r="L12">
            <v>45</v>
          </cell>
          <cell r="M12">
            <v>45</v>
          </cell>
        </row>
        <row r="13">
          <cell r="B13" t="str">
            <v>refined liquids enduse</v>
          </cell>
          <cell r="D13" t="str">
            <v>biomass liquids-FT CCS Level 1</v>
          </cell>
          <cell r="H13">
            <v>45</v>
          </cell>
          <cell r="I13">
            <v>45</v>
          </cell>
          <cell r="J13">
            <v>45</v>
          </cell>
          <cell r="K13">
            <v>45</v>
          </cell>
          <cell r="L13">
            <v>45</v>
          </cell>
          <cell r="M13">
            <v>45</v>
          </cell>
        </row>
        <row r="14">
          <cell r="B14" t="str">
            <v>refined liquids industrial</v>
          </cell>
          <cell r="D14" t="str">
            <v>biomass liquids-ethanol CCS Level 1</v>
          </cell>
          <cell r="H14">
            <v>45</v>
          </cell>
          <cell r="I14">
            <v>45</v>
          </cell>
          <cell r="J14">
            <v>45</v>
          </cell>
          <cell r="K14">
            <v>45</v>
          </cell>
          <cell r="L14">
            <v>45</v>
          </cell>
          <cell r="M14">
            <v>45</v>
          </cell>
        </row>
        <row r="15">
          <cell r="B15" t="str">
            <v>refined liquids industrial</v>
          </cell>
          <cell r="D15" t="str">
            <v>biomass liquids-FT CCS Level 1</v>
          </cell>
          <cell r="H15">
            <v>45</v>
          </cell>
          <cell r="I15">
            <v>45</v>
          </cell>
          <cell r="J15">
            <v>45</v>
          </cell>
          <cell r="K15">
            <v>45</v>
          </cell>
          <cell r="L15">
            <v>45</v>
          </cell>
          <cell r="M15">
            <v>45</v>
          </cell>
        </row>
        <row r="16">
          <cell r="B16" t="str">
            <v>refined liquids enduse</v>
          </cell>
          <cell r="D16" t="str">
            <v>biomass liquids-ethanol CCS Level 2</v>
          </cell>
          <cell r="H16">
            <v>45</v>
          </cell>
          <cell r="I16">
            <v>45</v>
          </cell>
          <cell r="J16">
            <v>45</v>
          </cell>
          <cell r="K16">
            <v>45</v>
          </cell>
          <cell r="L16">
            <v>45</v>
          </cell>
          <cell r="M16">
            <v>45</v>
          </cell>
        </row>
        <row r="17">
          <cell r="B17" t="str">
            <v>refined liquids enduse</v>
          </cell>
          <cell r="D17" t="str">
            <v>biomass liquids-FT CCS Level 2</v>
          </cell>
          <cell r="H17">
            <v>45</v>
          </cell>
          <cell r="I17">
            <v>45</v>
          </cell>
          <cell r="J17">
            <v>45</v>
          </cell>
          <cell r="K17">
            <v>45</v>
          </cell>
          <cell r="L17">
            <v>45</v>
          </cell>
          <cell r="M17">
            <v>45</v>
          </cell>
        </row>
        <row r="18">
          <cell r="B18" t="str">
            <v>refined liquids industrial</v>
          </cell>
          <cell r="D18" t="str">
            <v>biomass liquids-ethanol CCS Level 2</v>
          </cell>
          <cell r="H18">
            <v>45</v>
          </cell>
          <cell r="I18">
            <v>45</v>
          </cell>
          <cell r="J18">
            <v>45</v>
          </cell>
          <cell r="K18">
            <v>45</v>
          </cell>
          <cell r="L18">
            <v>45</v>
          </cell>
          <cell r="M18">
            <v>45</v>
          </cell>
        </row>
        <row r="19">
          <cell r="B19" t="str">
            <v>refined liquids industrial</v>
          </cell>
          <cell r="D19" t="str">
            <v>biomass liquids-FT CCS Level 2</v>
          </cell>
          <cell r="H19">
            <v>45</v>
          </cell>
          <cell r="I19">
            <v>45</v>
          </cell>
          <cell r="J19">
            <v>45</v>
          </cell>
          <cell r="K19">
            <v>45</v>
          </cell>
          <cell r="L19">
            <v>45</v>
          </cell>
          <cell r="M19">
            <v>45</v>
          </cell>
        </row>
        <row r="26">
          <cell r="F26">
            <v>2020</v>
          </cell>
          <cell r="G26">
            <v>2035</v>
          </cell>
          <cell r="H26">
            <v>2050</v>
          </cell>
          <cell r="I26">
            <v>2065</v>
          </cell>
          <cell r="J26">
            <v>2080</v>
          </cell>
          <cell r="K26">
            <v>2095</v>
          </cell>
        </row>
        <row r="27">
          <cell r="F27">
            <v>0.03</v>
          </cell>
          <cell r="G27">
            <v>0.03</v>
          </cell>
          <cell r="H27">
            <v>0.03</v>
          </cell>
          <cell r="I27">
            <v>0.03</v>
          </cell>
          <cell r="J27">
            <v>0.03</v>
          </cell>
          <cell r="K27">
            <v>0.03</v>
          </cell>
        </row>
        <row r="28">
          <cell r="F28">
            <v>0.03</v>
          </cell>
          <cell r="G28">
            <v>0.03</v>
          </cell>
          <cell r="H28">
            <v>0.03</v>
          </cell>
          <cell r="I28">
            <v>0.03</v>
          </cell>
          <cell r="J28">
            <v>0.03</v>
          </cell>
          <cell r="K28">
            <v>0.03</v>
          </cell>
        </row>
        <row r="29">
          <cell r="F29">
            <v>0.03</v>
          </cell>
          <cell r="G29">
            <v>0.03</v>
          </cell>
          <cell r="H29">
            <v>0.03</v>
          </cell>
          <cell r="I29">
            <v>0.03</v>
          </cell>
          <cell r="J29">
            <v>0.03</v>
          </cell>
          <cell r="K29">
            <v>0.03</v>
          </cell>
        </row>
        <row r="30"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</row>
        <row r="31">
          <cell r="F31">
            <v>0.03</v>
          </cell>
          <cell r="G31">
            <v>0.03</v>
          </cell>
          <cell r="H31">
            <v>0.03</v>
          </cell>
          <cell r="I31">
            <v>0.03</v>
          </cell>
          <cell r="J31">
            <v>0.03</v>
          </cell>
          <cell r="K31">
            <v>0.03</v>
          </cell>
        </row>
        <row r="32">
          <cell r="F32">
            <v>0.03</v>
          </cell>
          <cell r="G32">
            <v>0.03</v>
          </cell>
          <cell r="H32">
            <v>0.03</v>
          </cell>
          <cell r="I32">
            <v>0.03</v>
          </cell>
          <cell r="J32">
            <v>0.03</v>
          </cell>
          <cell r="K32">
            <v>0.03</v>
          </cell>
        </row>
        <row r="33">
          <cell r="F33">
            <v>0.03</v>
          </cell>
          <cell r="G33">
            <v>0.03</v>
          </cell>
          <cell r="H33">
            <v>0.03</v>
          </cell>
          <cell r="I33">
            <v>0.03</v>
          </cell>
          <cell r="J33">
            <v>0.03</v>
          </cell>
          <cell r="K33">
            <v>0.03</v>
          </cell>
        </row>
        <row r="34">
          <cell r="F34">
            <v>0.03</v>
          </cell>
          <cell r="G34">
            <v>0.03</v>
          </cell>
          <cell r="H34">
            <v>0.03</v>
          </cell>
          <cell r="I34">
            <v>0.03</v>
          </cell>
          <cell r="J34">
            <v>0.03</v>
          </cell>
          <cell r="K34">
            <v>0.03</v>
          </cell>
        </row>
        <row r="35"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</row>
        <row r="36">
          <cell r="F36">
            <v>0.03</v>
          </cell>
          <cell r="G36">
            <v>0.03</v>
          </cell>
          <cell r="H36">
            <v>0.03</v>
          </cell>
          <cell r="I36">
            <v>0.03</v>
          </cell>
          <cell r="J36">
            <v>0.03</v>
          </cell>
          <cell r="K36">
            <v>0.03</v>
          </cell>
        </row>
        <row r="37">
          <cell r="F37">
            <v>0.03</v>
          </cell>
          <cell r="G37">
            <v>0.03</v>
          </cell>
          <cell r="H37">
            <v>0.03</v>
          </cell>
          <cell r="I37">
            <v>0.03</v>
          </cell>
          <cell r="J37">
            <v>0.03</v>
          </cell>
          <cell r="K37">
            <v>0.03</v>
          </cell>
        </row>
        <row r="38">
          <cell r="F38">
            <v>0.03</v>
          </cell>
          <cell r="G38">
            <v>0.03</v>
          </cell>
          <cell r="H38">
            <v>0.03</v>
          </cell>
          <cell r="I38">
            <v>0.03</v>
          </cell>
          <cell r="J38">
            <v>0.03</v>
          </cell>
          <cell r="K38">
            <v>0.03</v>
          </cell>
        </row>
        <row r="45">
          <cell r="H45">
            <v>2020</v>
          </cell>
          <cell r="I45">
            <v>2035</v>
          </cell>
          <cell r="J45">
            <v>2050</v>
          </cell>
          <cell r="K45">
            <v>2065</v>
          </cell>
          <cell r="L45">
            <v>2080</v>
          </cell>
          <cell r="M45">
            <v>2095</v>
          </cell>
        </row>
        <row r="46">
          <cell r="H46">
            <v>0.33300000000000002</v>
          </cell>
          <cell r="I46">
            <v>1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</row>
        <row r="47">
          <cell r="H47">
            <v>0.33300000000000002</v>
          </cell>
          <cell r="I47">
            <v>1</v>
          </cell>
          <cell r="J47">
            <v>1</v>
          </cell>
          <cell r="K47">
            <v>1</v>
          </cell>
          <cell r="L47">
            <v>1</v>
          </cell>
          <cell r="M47">
            <v>1</v>
          </cell>
        </row>
        <row r="48">
          <cell r="H48">
            <v>0.33300000000000002</v>
          </cell>
          <cell r="I48">
            <v>1</v>
          </cell>
          <cell r="J48">
            <v>1</v>
          </cell>
          <cell r="K48">
            <v>1</v>
          </cell>
          <cell r="L48">
            <v>1</v>
          </cell>
          <cell r="M48">
            <v>1</v>
          </cell>
        </row>
        <row r="49">
          <cell r="H49">
            <v>0.33300000000000002</v>
          </cell>
          <cell r="I49">
            <v>1</v>
          </cell>
          <cell r="J49">
            <v>1</v>
          </cell>
          <cell r="K49">
            <v>1</v>
          </cell>
          <cell r="L49">
            <v>1</v>
          </cell>
          <cell r="M49">
            <v>1</v>
          </cell>
        </row>
        <row r="50">
          <cell r="H50">
            <v>0.33300000000000002</v>
          </cell>
          <cell r="I50">
            <v>1</v>
          </cell>
          <cell r="J50">
            <v>1</v>
          </cell>
          <cell r="K50">
            <v>1</v>
          </cell>
          <cell r="L50">
            <v>1</v>
          </cell>
          <cell r="M50">
            <v>1</v>
          </cell>
        </row>
        <row r="51">
          <cell r="H51">
            <v>0.33300000000000002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1</v>
          </cell>
        </row>
        <row r="52">
          <cell r="H52">
            <v>0.33300000000000002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</row>
        <row r="53">
          <cell r="H53">
            <v>0.33300000000000002</v>
          </cell>
          <cell r="I53">
            <v>1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</row>
        <row r="54">
          <cell r="H54">
            <v>0.33300000000000002</v>
          </cell>
          <cell r="I54">
            <v>1</v>
          </cell>
          <cell r="J54">
            <v>1</v>
          </cell>
          <cell r="K54">
            <v>1</v>
          </cell>
          <cell r="L54">
            <v>1</v>
          </cell>
          <cell r="M54">
            <v>1</v>
          </cell>
        </row>
        <row r="55">
          <cell r="H55">
            <v>0.33300000000000002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</row>
        <row r="56">
          <cell r="H56">
            <v>0.33300000000000002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</row>
        <row r="57">
          <cell r="H57">
            <v>0.33300000000000002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</row>
        <row r="64">
          <cell r="I64">
            <v>2020</v>
          </cell>
          <cell r="J64">
            <v>2035</v>
          </cell>
          <cell r="K64">
            <v>2050</v>
          </cell>
          <cell r="L64">
            <v>2065</v>
          </cell>
          <cell r="M64">
            <v>2080</v>
          </cell>
          <cell r="N64">
            <v>2095</v>
          </cell>
        </row>
        <row r="65">
          <cell r="I65">
            <v>2.1116138763197587</v>
          </cell>
          <cell r="J65">
            <v>2.0801604297236849</v>
          </cell>
          <cell r="K65">
            <v>2.0491754964831377</v>
          </cell>
          <cell r="L65">
            <v>2.0186520978791518</v>
          </cell>
          <cell r="M65">
            <v>1.9885833591439457</v>
          </cell>
          <cell r="N65">
            <v>1.9589625079125228</v>
          </cell>
        </row>
        <row r="66">
          <cell r="I66">
            <v>2.1116138763197587</v>
          </cell>
          <cell r="J66">
            <v>2.0801604297236849</v>
          </cell>
          <cell r="K66">
            <v>2.0491754964831377</v>
          </cell>
          <cell r="L66">
            <v>2.0186520978791518</v>
          </cell>
          <cell r="M66">
            <v>1.9885833591439457</v>
          </cell>
          <cell r="N66">
            <v>1.9589625079125228</v>
          </cell>
        </row>
        <row r="67">
          <cell r="I67">
            <v>2.1116138763197587</v>
          </cell>
          <cell r="J67">
            <v>2.0801604297236849</v>
          </cell>
          <cell r="K67">
            <v>2.0491754964831377</v>
          </cell>
          <cell r="L67">
            <v>2.0186520978791518</v>
          </cell>
          <cell r="M67">
            <v>1.9885833591439457</v>
          </cell>
          <cell r="N67">
            <v>1.9589625079125228</v>
          </cell>
        </row>
        <row r="68">
          <cell r="I68">
            <v>2.1116138763197587</v>
          </cell>
          <cell r="J68">
            <v>2.0801604297236849</v>
          </cell>
          <cell r="K68">
            <v>2.0491754964831377</v>
          </cell>
          <cell r="L68">
            <v>2.0186520978791518</v>
          </cell>
          <cell r="M68">
            <v>1.9885833591439457</v>
          </cell>
          <cell r="N68">
            <v>1.9589625079125228</v>
          </cell>
        </row>
        <row r="69">
          <cell r="I69">
            <v>2.0574712643678161</v>
          </cell>
          <cell r="J69">
            <v>1.9966038199105292</v>
          </cell>
          <cell r="K69">
            <v>1.9375370546942712</v>
          </cell>
          <cell r="L69">
            <v>1.8802176981117746</v>
          </cell>
          <cell r="M69">
            <v>1.8245940554930813</v>
          </cell>
          <cell r="N69">
            <v>1.7706159614836152</v>
          </cell>
        </row>
        <row r="70">
          <cell r="I70">
            <v>1.9607843137254901</v>
          </cell>
          <cell r="J70">
            <v>1.9027772191063208</v>
          </cell>
          <cell r="K70">
            <v>1.8464861842304916</v>
          </cell>
          <cell r="L70">
            <v>1.7918604418416515</v>
          </cell>
          <cell r="M70">
            <v>1.7388507265625812</v>
          </cell>
          <cell r="N70">
            <v>1.6874092304641743</v>
          </cell>
        </row>
        <row r="71">
          <cell r="I71">
            <v>2.0574712643678161</v>
          </cell>
          <cell r="J71">
            <v>1.9966038199105292</v>
          </cell>
          <cell r="K71">
            <v>1.9375370546942712</v>
          </cell>
          <cell r="L71">
            <v>1.8802176981117746</v>
          </cell>
          <cell r="M71">
            <v>1.8245940554930813</v>
          </cell>
          <cell r="N71">
            <v>1.7706159614836152</v>
          </cell>
        </row>
        <row r="72">
          <cell r="I72">
            <v>1.9607843137254901</v>
          </cell>
          <cell r="J72">
            <v>1.9027772191063208</v>
          </cell>
          <cell r="K72">
            <v>1.8464861842304916</v>
          </cell>
          <cell r="L72">
            <v>1.7918604418416515</v>
          </cell>
          <cell r="M72">
            <v>1.7388507265625812</v>
          </cell>
          <cell r="N72">
            <v>1.6874092304641743</v>
          </cell>
        </row>
        <row r="73">
          <cell r="I73">
            <v>2.0574712643678161</v>
          </cell>
          <cell r="J73">
            <v>1.9966038199105292</v>
          </cell>
          <cell r="K73">
            <v>1.9375370546942712</v>
          </cell>
          <cell r="L73">
            <v>1.8802176981117746</v>
          </cell>
          <cell r="M73">
            <v>1.8245940554930813</v>
          </cell>
          <cell r="N73">
            <v>1.7706159614836152</v>
          </cell>
        </row>
        <row r="74">
          <cell r="I74">
            <v>1.9607843137254901</v>
          </cell>
          <cell r="J74">
            <v>1.9027772191063208</v>
          </cell>
          <cell r="K74">
            <v>1.8464861842304916</v>
          </cell>
          <cell r="L74">
            <v>1.7918604418416515</v>
          </cell>
          <cell r="M74">
            <v>1.7388507265625812</v>
          </cell>
          <cell r="N74">
            <v>1.6874092304641743</v>
          </cell>
        </row>
        <row r="75">
          <cell r="I75">
            <v>2.0574712643678161</v>
          </cell>
          <cell r="J75">
            <v>1.9966038199105292</v>
          </cell>
          <cell r="K75">
            <v>1.9375370546942712</v>
          </cell>
          <cell r="L75">
            <v>1.8802176981117746</v>
          </cell>
          <cell r="M75">
            <v>1.8245940554930813</v>
          </cell>
          <cell r="N75">
            <v>1.7706159614836152</v>
          </cell>
        </row>
        <row r="76">
          <cell r="I76">
            <v>1.9607843137254901</v>
          </cell>
          <cell r="J76">
            <v>1.9027772191063208</v>
          </cell>
          <cell r="K76">
            <v>1.8464861842304916</v>
          </cell>
          <cell r="L76">
            <v>1.7918604418416515</v>
          </cell>
          <cell r="M76">
            <v>1.7388507265625812</v>
          </cell>
          <cell r="N76">
            <v>1.6874092304641743</v>
          </cell>
        </row>
        <row r="99">
          <cell r="I99">
            <v>2020</v>
          </cell>
          <cell r="J99">
            <v>2035</v>
          </cell>
          <cell r="K99">
            <v>2050</v>
          </cell>
          <cell r="L99">
            <v>2065</v>
          </cell>
          <cell r="M99">
            <v>2080</v>
          </cell>
          <cell r="N99">
            <v>2095</v>
          </cell>
        </row>
        <row r="100">
          <cell r="I100">
            <v>4.5077355279034697</v>
          </cell>
          <cell r="J100">
            <v>4.4405907623352272</v>
          </cell>
          <cell r="K100">
            <v>4.3744461485095405</v>
          </cell>
          <cell r="L100">
            <v>4.3092867887124982</v>
          </cell>
          <cell r="M100">
            <v>4.2450980071383944</v>
          </cell>
          <cell r="N100">
            <v>4.1818653465843072</v>
          </cell>
        </row>
        <row r="101">
          <cell r="I101">
            <v>3.4077355279034691</v>
          </cell>
          <cell r="J101">
            <v>3.3569757613370248</v>
          </cell>
          <cell r="K101">
            <v>3.306972084520146</v>
          </cell>
          <cell r="L101">
            <v>3.2577132351530227</v>
          </cell>
          <cell r="M101">
            <v>3.209188118692909</v>
          </cell>
          <cell r="N101">
            <v>3.1613858058553044</v>
          </cell>
        </row>
        <row r="102">
          <cell r="I102">
            <v>4.97259888511815</v>
          </cell>
          <cell r="J102">
            <v>4.8985297689645124</v>
          </cell>
          <cell r="K102">
            <v>4.8255639458965485</v>
          </cell>
          <cell r="L102">
            <v>4.7536849818632518</v>
          </cell>
          <cell r="M102">
            <v>4.6828766876062611</v>
          </cell>
          <cell r="N102">
            <v>4.6131231150135612</v>
          </cell>
        </row>
        <row r="103">
          <cell r="I103">
            <v>3.8725988851181499</v>
          </cell>
          <cell r="J103">
            <v>3.81491476796631</v>
          </cell>
          <cell r="K103">
            <v>3.758089881907154</v>
          </cell>
          <cell r="L103">
            <v>3.7021114283037768</v>
          </cell>
          <cell r="M103">
            <v>3.6469667991607757</v>
          </cell>
          <cell r="N103">
            <v>3.5926435742845584</v>
          </cell>
        </row>
        <row r="104">
          <cell r="I104">
            <v>3.9893252567759934</v>
          </cell>
          <cell r="J104">
            <v>3.9299024473667923</v>
          </cell>
          <cell r="K104">
            <v>3.8713647676601859</v>
          </cell>
          <cell r="L104">
            <v>3.8136990332477247</v>
          </cell>
          <cell r="M104">
            <v>3.7568922561087055</v>
          </cell>
          <cell r="N104">
            <v>3.700931641684885</v>
          </cell>
        </row>
        <row r="105">
          <cell r="I105">
            <v>4.5629355279034698</v>
          </cell>
          <cell r="J105">
            <v>4.4949685332944096</v>
          </cell>
          <cell r="K105">
            <v>4.4280139379024632</v>
          </cell>
          <cell r="L105">
            <v>4.3620566615820282</v>
          </cell>
          <cell r="M105">
            <v>4.2970818488131135</v>
          </cell>
          <cell r="N105">
            <v>4.2330748653554355</v>
          </cell>
        </row>
        <row r="106">
          <cell r="I106">
            <v>2.8893252567759933</v>
          </cell>
          <cell r="J106">
            <v>2.8462874463685899</v>
          </cell>
          <cell r="K106">
            <v>2.803890703670791</v>
          </cell>
          <cell r="L106">
            <v>2.7621254796882493</v>
          </cell>
          <cell r="M106">
            <v>2.7209823676632201</v>
          </cell>
          <cell r="N106">
            <v>2.680452100955883</v>
          </cell>
        </row>
        <row r="107">
          <cell r="I107">
            <v>3.4629355279034693</v>
          </cell>
          <cell r="J107">
            <v>3.4113535322962072</v>
          </cell>
          <cell r="K107">
            <v>3.3605398739130687</v>
          </cell>
          <cell r="L107">
            <v>3.3104831080225532</v>
          </cell>
          <cell r="M107">
            <v>3.2611719603676281</v>
          </cell>
          <cell r="N107">
            <v>3.2125953246264327</v>
          </cell>
        </row>
        <row r="108">
          <cell r="I108">
            <v>5.7928686123288111</v>
          </cell>
          <cell r="J108">
            <v>5.7065812064828538</v>
          </cell>
          <cell r="K108">
            <v>5.6215790906902185</v>
          </cell>
          <cell r="L108">
            <v>5.5378431199725036</v>
          </cell>
          <cell r="M108">
            <v>5.4553544345244473</v>
          </cell>
          <cell r="N108">
            <v>5.3740944554661425</v>
          </cell>
        </row>
        <row r="109">
          <cell r="I109">
            <v>5.0277988851181501</v>
          </cell>
          <cell r="J109">
            <v>4.9529075399236948</v>
          </cell>
          <cell r="K109">
            <v>4.8791317352894712</v>
          </cell>
          <cell r="L109">
            <v>4.8064548547327828</v>
          </cell>
          <cell r="M109">
            <v>4.7348605292809802</v>
          </cell>
          <cell r="N109">
            <v>4.6643326337846887</v>
          </cell>
        </row>
        <row r="110">
          <cell r="I110">
            <v>4.6928686123288106</v>
          </cell>
          <cell r="J110">
            <v>4.6229662054846514</v>
          </cell>
          <cell r="K110">
            <v>4.5541050267008236</v>
          </cell>
          <cell r="L110">
            <v>4.4862695664130285</v>
          </cell>
          <cell r="M110">
            <v>4.419444546078962</v>
          </cell>
          <cell r="N110">
            <v>4.3536149147371397</v>
          </cell>
        </row>
        <row r="111">
          <cell r="I111">
            <v>3.92779888511815</v>
          </cell>
          <cell r="J111">
            <v>3.8692925389254924</v>
          </cell>
          <cell r="K111">
            <v>3.8116576713000767</v>
          </cell>
          <cell r="L111">
            <v>3.7548813011733073</v>
          </cell>
          <cell r="M111">
            <v>3.6989506408354949</v>
          </cell>
          <cell r="N111">
            <v>3.6438530930556867</v>
          </cell>
        </row>
        <row r="118">
          <cell r="H118">
            <v>2020</v>
          </cell>
          <cell r="I118">
            <v>2035</v>
          </cell>
          <cell r="J118">
            <v>2050</v>
          </cell>
          <cell r="K118">
            <v>2065</v>
          </cell>
          <cell r="L118">
            <v>2080</v>
          </cell>
          <cell r="M118">
            <v>2095</v>
          </cell>
        </row>
        <row r="119">
          <cell r="B119" t="str">
            <v>refined liquids enduse</v>
          </cell>
          <cell r="D119" t="str">
            <v>coal to liquids CCS Level 1</v>
          </cell>
          <cell r="H119" t="str">
            <v>carbon-storage</v>
          </cell>
          <cell r="I119" t="str">
            <v>carbon-storage</v>
          </cell>
          <cell r="J119" t="str">
            <v>carbon-storage</v>
          </cell>
          <cell r="K119" t="str">
            <v>carbon-storage</v>
          </cell>
          <cell r="L119" t="str">
            <v>carbon-storage</v>
          </cell>
          <cell r="M119" t="str">
            <v>carbon-storage</v>
          </cell>
        </row>
        <row r="120">
          <cell r="B120" t="str">
            <v>refined liquids industrial</v>
          </cell>
          <cell r="D120" t="str">
            <v>coal to liquids CCS Level 1</v>
          </cell>
          <cell r="H120" t="str">
            <v>carbon-storage</v>
          </cell>
          <cell r="I120" t="str">
            <v>carbon-storage</v>
          </cell>
          <cell r="J120" t="str">
            <v>carbon-storage</v>
          </cell>
          <cell r="K120" t="str">
            <v>carbon-storage</v>
          </cell>
          <cell r="L120" t="str">
            <v>carbon-storage</v>
          </cell>
          <cell r="M120" t="str">
            <v>carbon-storage</v>
          </cell>
        </row>
        <row r="121">
          <cell r="B121" t="str">
            <v>refined liquids enduse</v>
          </cell>
          <cell r="D121" t="str">
            <v>coal to liquids CCS Level 2</v>
          </cell>
          <cell r="H121" t="str">
            <v>carbon-storage</v>
          </cell>
          <cell r="I121" t="str">
            <v>carbon-storage</v>
          </cell>
          <cell r="J121" t="str">
            <v>carbon-storage</v>
          </cell>
          <cell r="K121" t="str">
            <v>carbon-storage</v>
          </cell>
          <cell r="L121" t="str">
            <v>carbon-storage</v>
          </cell>
          <cell r="M121" t="str">
            <v>carbon-storage</v>
          </cell>
        </row>
        <row r="122">
          <cell r="B122" t="str">
            <v>refined liquids industrial</v>
          </cell>
          <cell r="D122" t="str">
            <v>coal to liquids CCS Level 2</v>
          </cell>
          <cell r="H122" t="str">
            <v>carbon-storage</v>
          </cell>
          <cell r="I122" t="str">
            <v>carbon-storage</v>
          </cell>
          <cell r="J122" t="str">
            <v>carbon-storage</v>
          </cell>
          <cell r="K122" t="str">
            <v>carbon-storage</v>
          </cell>
          <cell r="L122" t="str">
            <v>carbon-storage</v>
          </cell>
          <cell r="M122" t="str">
            <v>carbon-storage</v>
          </cell>
        </row>
        <row r="123">
          <cell r="B123" t="str">
            <v>refined liquids enduse</v>
          </cell>
          <cell r="D123" t="str">
            <v>biomass liquids-ethanol CCS Level 1</v>
          </cell>
          <cell r="H123" t="str">
            <v>carbon-storage</v>
          </cell>
          <cell r="I123" t="str">
            <v>carbon-storage</v>
          </cell>
          <cell r="J123" t="str">
            <v>carbon-storage</v>
          </cell>
          <cell r="K123" t="str">
            <v>carbon-storage</v>
          </cell>
          <cell r="L123" t="str">
            <v>carbon-storage</v>
          </cell>
          <cell r="M123" t="str">
            <v>carbon-storage</v>
          </cell>
        </row>
        <row r="124">
          <cell r="B124" t="str">
            <v>refined liquids enduse</v>
          </cell>
          <cell r="D124" t="str">
            <v>biomass liquids-FT CCS Level 1</v>
          </cell>
          <cell r="H124" t="str">
            <v>carbon-storage</v>
          </cell>
          <cell r="I124" t="str">
            <v>carbon-storage</v>
          </cell>
          <cell r="J124" t="str">
            <v>carbon-storage</v>
          </cell>
          <cell r="K124" t="str">
            <v>carbon-storage</v>
          </cell>
          <cell r="L124" t="str">
            <v>carbon-storage</v>
          </cell>
          <cell r="M124" t="str">
            <v>carbon-storage</v>
          </cell>
        </row>
        <row r="125">
          <cell r="B125" t="str">
            <v>refined liquids industrial</v>
          </cell>
          <cell r="D125" t="str">
            <v>biomass liquids-ethanol CCS Level 1</v>
          </cell>
          <cell r="H125" t="str">
            <v>carbon-storage</v>
          </cell>
          <cell r="I125" t="str">
            <v>carbon-storage</v>
          </cell>
          <cell r="J125" t="str">
            <v>carbon-storage</v>
          </cell>
          <cell r="K125" t="str">
            <v>carbon-storage</v>
          </cell>
          <cell r="L125" t="str">
            <v>carbon-storage</v>
          </cell>
          <cell r="M125" t="str">
            <v>carbon-storage</v>
          </cell>
        </row>
        <row r="126">
          <cell r="B126" t="str">
            <v>refined liquids industrial</v>
          </cell>
          <cell r="D126" t="str">
            <v>biomass liquids-FT CCS Level 1</v>
          </cell>
          <cell r="H126" t="str">
            <v>carbon-storage</v>
          </cell>
          <cell r="I126" t="str">
            <v>carbon-storage</v>
          </cell>
          <cell r="J126" t="str">
            <v>carbon-storage</v>
          </cell>
          <cell r="K126" t="str">
            <v>carbon-storage</v>
          </cell>
          <cell r="L126" t="str">
            <v>carbon-storage</v>
          </cell>
          <cell r="M126" t="str">
            <v>carbon-storage</v>
          </cell>
        </row>
        <row r="127">
          <cell r="B127" t="str">
            <v>refined liquids enduse</v>
          </cell>
          <cell r="D127" t="str">
            <v>biomass liquids-ethanol CCS Level 2</v>
          </cell>
          <cell r="H127" t="str">
            <v>carbon-storage</v>
          </cell>
          <cell r="I127" t="str">
            <v>carbon-storage</v>
          </cell>
          <cell r="J127" t="str">
            <v>carbon-storage</v>
          </cell>
          <cell r="K127" t="str">
            <v>carbon-storage</v>
          </cell>
          <cell r="L127" t="str">
            <v>carbon-storage</v>
          </cell>
          <cell r="M127" t="str">
            <v>carbon-storage</v>
          </cell>
        </row>
        <row r="128">
          <cell r="B128" t="str">
            <v>refined liquids enduse</v>
          </cell>
          <cell r="D128" t="str">
            <v>biomass liquids-FT CCS Level 2</v>
          </cell>
          <cell r="H128" t="str">
            <v>carbon-storage</v>
          </cell>
          <cell r="I128" t="str">
            <v>carbon-storage</v>
          </cell>
          <cell r="J128" t="str">
            <v>carbon-storage</v>
          </cell>
          <cell r="K128" t="str">
            <v>carbon-storage</v>
          </cell>
          <cell r="L128" t="str">
            <v>carbon-storage</v>
          </cell>
          <cell r="M128" t="str">
            <v>carbon-storage</v>
          </cell>
        </row>
        <row r="129">
          <cell r="B129" t="str">
            <v>refined liquids industrial</v>
          </cell>
          <cell r="D129" t="str">
            <v>biomass liquids-ethanol CCS Level 2</v>
          </cell>
          <cell r="H129" t="str">
            <v>carbon-storage</v>
          </cell>
          <cell r="I129" t="str">
            <v>carbon-storage</v>
          </cell>
          <cell r="J129" t="str">
            <v>carbon-storage</v>
          </cell>
          <cell r="K129" t="str">
            <v>carbon-storage</v>
          </cell>
          <cell r="L129" t="str">
            <v>carbon-storage</v>
          </cell>
          <cell r="M129" t="str">
            <v>carbon-storage</v>
          </cell>
        </row>
        <row r="130">
          <cell r="B130" t="str">
            <v>refined liquids industrial</v>
          </cell>
          <cell r="D130" t="str">
            <v>biomass liquids-FT CCS Level 2</v>
          </cell>
          <cell r="H130" t="str">
            <v>carbon-storage</v>
          </cell>
          <cell r="I130" t="str">
            <v>carbon-storage</v>
          </cell>
          <cell r="J130" t="str">
            <v>carbon-storage</v>
          </cell>
          <cell r="K130" t="str">
            <v>carbon-storage</v>
          </cell>
          <cell r="L130" t="str">
            <v>carbon-storage</v>
          </cell>
          <cell r="M130" t="str">
            <v>carbon-storage</v>
          </cell>
        </row>
        <row r="136">
          <cell r="H136">
            <v>2020</v>
          </cell>
          <cell r="I136">
            <v>2035</v>
          </cell>
          <cell r="J136">
            <v>2050</v>
          </cell>
          <cell r="K136">
            <v>2065</v>
          </cell>
          <cell r="L136">
            <v>2080</v>
          </cell>
          <cell r="M136">
            <v>2095</v>
          </cell>
        </row>
        <row r="137">
          <cell r="H137">
            <v>0.81788440567066523</v>
          </cell>
          <cell r="I137">
            <v>0.81788440567066523</v>
          </cell>
          <cell r="J137">
            <v>0.81788440567066523</v>
          </cell>
          <cell r="K137">
            <v>0.81788440567066523</v>
          </cell>
          <cell r="L137">
            <v>0.81788440567066523</v>
          </cell>
          <cell r="M137">
            <v>0.81788440567066523</v>
          </cell>
        </row>
        <row r="138">
          <cell r="H138">
            <v>0.81788440567066523</v>
          </cell>
          <cell r="I138">
            <v>0.81788440567066523</v>
          </cell>
          <cell r="J138">
            <v>0.81788440567066523</v>
          </cell>
          <cell r="K138">
            <v>0.81788440567066523</v>
          </cell>
          <cell r="L138">
            <v>0.81788440567066523</v>
          </cell>
          <cell r="M138">
            <v>0.81788440567066523</v>
          </cell>
        </row>
        <row r="139">
          <cell r="H139">
            <v>0.98146128680479827</v>
          </cell>
          <cell r="I139">
            <v>0.98146128680479827</v>
          </cell>
          <cell r="J139">
            <v>0.98146128680479827</v>
          </cell>
          <cell r="K139">
            <v>0.98146128680479827</v>
          </cell>
          <cell r="L139">
            <v>0.98146128680479827</v>
          </cell>
          <cell r="M139">
            <v>0.98146128680479827</v>
          </cell>
        </row>
        <row r="140">
          <cell r="H140">
            <v>0.98146128680479827</v>
          </cell>
          <cell r="I140">
            <v>0.98146128680479827</v>
          </cell>
          <cell r="J140">
            <v>0.98146128680479827</v>
          </cell>
          <cell r="K140">
            <v>0.98146128680479827</v>
          </cell>
          <cell r="L140">
            <v>0.98146128680479827</v>
          </cell>
          <cell r="M140">
            <v>0.98146128680479827</v>
          </cell>
        </row>
        <row r="141">
          <cell r="H141">
            <v>0.26001955034213098</v>
          </cell>
          <cell r="I141">
            <v>0.26001955034213098</v>
          </cell>
          <cell r="J141">
            <v>0.26001955034213098</v>
          </cell>
          <cell r="K141">
            <v>0.26001955034213098</v>
          </cell>
          <cell r="L141">
            <v>0.26001955034213098</v>
          </cell>
          <cell r="M141">
            <v>0.26001955034213098</v>
          </cell>
        </row>
        <row r="142">
          <cell r="H142">
            <v>0.81788440567066523</v>
          </cell>
          <cell r="I142">
            <v>0.81788440567066523</v>
          </cell>
          <cell r="J142">
            <v>0.81788440567066523</v>
          </cell>
          <cell r="K142">
            <v>0.81788440567066523</v>
          </cell>
          <cell r="L142">
            <v>0.81788440567066523</v>
          </cell>
          <cell r="M142">
            <v>0.81788440567066523</v>
          </cell>
        </row>
        <row r="143">
          <cell r="H143">
            <v>0.26001955034213098</v>
          </cell>
          <cell r="I143">
            <v>0.26001955034213098</v>
          </cell>
          <cell r="J143">
            <v>0.26001955034213098</v>
          </cell>
          <cell r="K143">
            <v>0.26001955034213098</v>
          </cell>
          <cell r="L143">
            <v>0.26001955034213098</v>
          </cell>
          <cell r="M143">
            <v>0.26001955034213098</v>
          </cell>
        </row>
        <row r="144">
          <cell r="H144">
            <v>0.81788440567066523</v>
          </cell>
          <cell r="I144">
            <v>0.81788440567066523</v>
          </cell>
          <cell r="J144">
            <v>0.81788440567066523</v>
          </cell>
          <cell r="K144">
            <v>0.81788440567066523</v>
          </cell>
          <cell r="L144">
            <v>0.81788440567066523</v>
          </cell>
          <cell r="M144">
            <v>0.81788440567066523</v>
          </cell>
        </row>
        <row r="145">
          <cell r="H145">
            <v>0.99169110459433041</v>
          </cell>
          <cell r="I145">
            <v>0.99169110459433041</v>
          </cell>
          <cell r="J145">
            <v>0.99169110459433041</v>
          </cell>
          <cell r="K145">
            <v>0.99169110459433041</v>
          </cell>
          <cell r="L145">
            <v>0.99169110459433041</v>
          </cell>
          <cell r="M145">
            <v>0.99169110459433041</v>
          </cell>
        </row>
        <row r="146">
          <cell r="H146">
            <v>0.98146128680479827</v>
          </cell>
          <cell r="I146">
            <v>0.98146128680479827</v>
          </cell>
          <cell r="J146">
            <v>0.98146128680479827</v>
          </cell>
          <cell r="K146">
            <v>0.98146128680479827</v>
          </cell>
          <cell r="L146">
            <v>0.98146128680479827</v>
          </cell>
          <cell r="M146">
            <v>0.98146128680479827</v>
          </cell>
        </row>
        <row r="147">
          <cell r="H147">
            <v>0.99169110459433041</v>
          </cell>
          <cell r="I147">
            <v>0.99169110459433041</v>
          </cell>
          <cell r="J147">
            <v>0.99169110459433041</v>
          </cell>
          <cell r="K147">
            <v>0.99169110459433041</v>
          </cell>
          <cell r="L147">
            <v>0.99169110459433041</v>
          </cell>
          <cell r="M147">
            <v>0.99169110459433041</v>
          </cell>
        </row>
        <row r="148">
          <cell r="H148">
            <v>0.98146128680479827</v>
          </cell>
          <cell r="I148">
            <v>0.98146128680479827</v>
          </cell>
          <cell r="J148">
            <v>0.98146128680479827</v>
          </cell>
          <cell r="K148">
            <v>0.98146128680479827</v>
          </cell>
          <cell r="L148">
            <v>0.98146128680479827</v>
          </cell>
          <cell r="M148">
            <v>0.98146128680479827</v>
          </cell>
        </row>
        <row r="154">
          <cell r="H154">
            <v>2020</v>
          </cell>
          <cell r="I154">
            <v>2035</v>
          </cell>
          <cell r="J154">
            <v>2050</v>
          </cell>
          <cell r="K154">
            <v>2065</v>
          </cell>
          <cell r="L154">
            <v>2080</v>
          </cell>
          <cell r="M154">
            <v>2095</v>
          </cell>
        </row>
        <row r="155">
          <cell r="H155">
            <v>0.04</v>
          </cell>
          <cell r="I155">
            <v>0.04</v>
          </cell>
          <cell r="J155">
            <v>0.04</v>
          </cell>
          <cell r="K155">
            <v>0.04</v>
          </cell>
          <cell r="L155">
            <v>0.04</v>
          </cell>
          <cell r="M155">
            <v>0.04</v>
          </cell>
        </row>
        <row r="156">
          <cell r="H156">
            <v>0.04</v>
          </cell>
          <cell r="I156">
            <v>0.04</v>
          </cell>
          <cell r="J156">
            <v>0.04</v>
          </cell>
          <cell r="K156">
            <v>0.04</v>
          </cell>
          <cell r="L156">
            <v>0.04</v>
          </cell>
          <cell r="M156">
            <v>0.04</v>
          </cell>
        </row>
        <row r="157">
          <cell r="H157">
            <v>0.1</v>
          </cell>
          <cell r="I157">
            <v>0.1</v>
          </cell>
          <cell r="J157">
            <v>0.1</v>
          </cell>
          <cell r="K157">
            <v>0.1</v>
          </cell>
          <cell r="L157">
            <v>0.1</v>
          </cell>
          <cell r="M157">
            <v>0.1</v>
          </cell>
        </row>
        <row r="158">
          <cell r="H158">
            <v>0.1</v>
          </cell>
          <cell r="I158">
            <v>0.1</v>
          </cell>
          <cell r="J158">
            <v>0.1</v>
          </cell>
          <cell r="K158">
            <v>0.1</v>
          </cell>
          <cell r="L158">
            <v>0.1</v>
          </cell>
          <cell r="M158">
            <v>0.1</v>
          </cell>
        </row>
        <row r="159">
          <cell r="H159">
            <v>0.04</v>
          </cell>
          <cell r="I159">
            <v>0.04</v>
          </cell>
          <cell r="J159">
            <v>0.04</v>
          </cell>
          <cell r="K159">
            <v>0.04</v>
          </cell>
          <cell r="L159">
            <v>0.04</v>
          </cell>
          <cell r="M159">
            <v>0.04</v>
          </cell>
        </row>
        <row r="160">
          <cell r="H160">
            <v>0.04</v>
          </cell>
          <cell r="I160">
            <v>0.04</v>
          </cell>
          <cell r="J160">
            <v>0.04</v>
          </cell>
          <cell r="K160">
            <v>0.04</v>
          </cell>
          <cell r="L160">
            <v>0.04</v>
          </cell>
          <cell r="M160">
            <v>0.04</v>
          </cell>
        </row>
        <row r="161">
          <cell r="H161">
            <v>0.04</v>
          </cell>
          <cell r="I161">
            <v>0.04</v>
          </cell>
          <cell r="J161">
            <v>0.04</v>
          </cell>
          <cell r="K161">
            <v>0.04</v>
          </cell>
          <cell r="L161">
            <v>0.04</v>
          </cell>
          <cell r="M161">
            <v>0.04</v>
          </cell>
        </row>
        <row r="162">
          <cell r="H162">
            <v>0.04</v>
          </cell>
          <cell r="I162">
            <v>0.04</v>
          </cell>
          <cell r="J162">
            <v>0.04</v>
          </cell>
          <cell r="K162">
            <v>0.04</v>
          </cell>
          <cell r="L162">
            <v>0.04</v>
          </cell>
          <cell r="M162">
            <v>0.04</v>
          </cell>
        </row>
        <row r="163">
          <cell r="H163">
            <v>0.1</v>
          </cell>
          <cell r="I163">
            <v>0.1</v>
          </cell>
          <cell r="J163">
            <v>0.1</v>
          </cell>
          <cell r="K163">
            <v>0.1</v>
          </cell>
          <cell r="L163">
            <v>0.1</v>
          </cell>
          <cell r="M163">
            <v>0.1</v>
          </cell>
        </row>
        <row r="164">
          <cell r="H164">
            <v>0.1</v>
          </cell>
          <cell r="I164">
            <v>0.1</v>
          </cell>
          <cell r="J164">
            <v>0.1</v>
          </cell>
          <cell r="K164">
            <v>0.1</v>
          </cell>
          <cell r="L164">
            <v>0.1</v>
          </cell>
          <cell r="M164">
            <v>0.1</v>
          </cell>
        </row>
        <row r="165">
          <cell r="H165">
            <v>0.1</v>
          </cell>
          <cell r="I165">
            <v>0.1</v>
          </cell>
          <cell r="J165">
            <v>0.1</v>
          </cell>
          <cell r="K165">
            <v>0.1</v>
          </cell>
          <cell r="L165">
            <v>0.1</v>
          </cell>
          <cell r="M165">
            <v>0.1</v>
          </cell>
        </row>
        <row r="166">
          <cell r="H166">
            <v>0.1</v>
          </cell>
          <cell r="I166">
            <v>0.1</v>
          </cell>
          <cell r="J166">
            <v>0.1</v>
          </cell>
          <cell r="K166">
            <v>0.1</v>
          </cell>
          <cell r="L166">
            <v>0.1</v>
          </cell>
          <cell r="M166">
            <v>0.1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11" workbookViewId="0">
      <selection activeCell="A55" sqref="A55"/>
    </sheetView>
  </sheetViews>
  <sheetFormatPr baseColWidth="10" defaultRowHeight="15" x14ac:dyDescent="0"/>
  <cols>
    <col min="1" max="1" width="20.5" customWidth="1"/>
  </cols>
  <sheetData>
    <row r="1" spans="1:4">
      <c r="A1" s="1" t="s">
        <v>0</v>
      </c>
    </row>
    <row r="2" spans="1:4">
      <c r="A2" s="1" t="s">
        <v>1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2" t="s">
        <v>6</v>
      </c>
      <c r="B5" s="3" t="s">
        <v>10</v>
      </c>
      <c r="C5" s="3" t="s">
        <v>10</v>
      </c>
      <c r="D5" s="3" t="s">
        <v>11</v>
      </c>
    </row>
    <row r="6" spans="1:4">
      <c r="A6" s="2" t="s">
        <v>7</v>
      </c>
      <c r="B6" s="3" t="s">
        <v>10</v>
      </c>
      <c r="C6" s="3" t="s">
        <v>10</v>
      </c>
      <c r="D6" s="3" t="s">
        <v>11</v>
      </c>
    </row>
    <row r="7" spans="1:4">
      <c r="A7" s="2" t="s">
        <v>8</v>
      </c>
      <c r="B7" s="3" t="s">
        <v>10</v>
      </c>
      <c r="C7" s="3" t="s">
        <v>10</v>
      </c>
      <c r="D7" s="3" t="s">
        <v>11</v>
      </c>
    </row>
    <row r="8" spans="1:4">
      <c r="A8" s="2" t="s">
        <v>9</v>
      </c>
      <c r="B8" s="3" t="s">
        <v>10</v>
      </c>
      <c r="C8" s="3" t="s">
        <v>10</v>
      </c>
      <c r="D8" s="3" t="s">
        <v>11</v>
      </c>
    </row>
    <row r="9" spans="1:4">
      <c r="A9" s="2" t="s">
        <v>12</v>
      </c>
      <c r="B9" s="3" t="s">
        <v>10</v>
      </c>
      <c r="C9" s="3" t="s">
        <v>10</v>
      </c>
      <c r="D9" s="3" t="s">
        <v>11</v>
      </c>
    </row>
    <row r="10" spans="1:4">
      <c r="A10" s="2" t="s">
        <v>13</v>
      </c>
      <c r="B10" s="3" t="s">
        <v>10</v>
      </c>
      <c r="C10" s="3" t="s">
        <v>10</v>
      </c>
      <c r="D10" s="3" t="s">
        <v>11</v>
      </c>
    </row>
    <row r="11" spans="1:4">
      <c r="A11" s="2" t="s">
        <v>14</v>
      </c>
      <c r="B11" s="3" t="s">
        <v>10</v>
      </c>
      <c r="C11" s="3" t="s">
        <v>10</v>
      </c>
      <c r="D11" s="3" t="s">
        <v>11</v>
      </c>
    </row>
    <row r="13" spans="1:4">
      <c r="A13" t="s">
        <v>2</v>
      </c>
      <c r="B13" s="1" t="s">
        <v>15</v>
      </c>
    </row>
    <row r="14" spans="1:4">
      <c r="A14" s="2" t="s">
        <v>6</v>
      </c>
      <c r="B14" s="2" t="s">
        <v>21</v>
      </c>
    </row>
    <row r="15" spans="1:4">
      <c r="A15" s="2" t="s">
        <v>7</v>
      </c>
      <c r="B15" s="2" t="s">
        <v>22</v>
      </c>
    </row>
    <row r="16" spans="1:4">
      <c r="A16" s="2" t="s">
        <v>8</v>
      </c>
      <c r="B16" s="2" t="s">
        <v>23</v>
      </c>
    </row>
    <row r="17" spans="1:3">
      <c r="A17" s="2" t="s">
        <v>9</v>
      </c>
      <c r="B17" s="2" t="s">
        <v>24</v>
      </c>
    </row>
    <row r="18" spans="1:3">
      <c r="A18" s="2" t="s">
        <v>12</v>
      </c>
      <c r="B18" s="2" t="s">
        <v>16</v>
      </c>
    </row>
    <row r="19" spans="1:3">
      <c r="A19" s="2" t="s">
        <v>12</v>
      </c>
      <c r="B19" s="2" t="s">
        <v>17</v>
      </c>
    </row>
    <row r="20" spans="1:3">
      <c r="A20" s="2" t="s">
        <v>12</v>
      </c>
      <c r="B20" s="2" t="s">
        <v>18</v>
      </c>
    </row>
    <row r="21" spans="1:3">
      <c r="A21" s="2" t="s">
        <v>12</v>
      </c>
      <c r="B21" s="2" t="s">
        <v>19</v>
      </c>
    </row>
    <row r="22" spans="1:3">
      <c r="A22" s="2" t="s">
        <v>13</v>
      </c>
      <c r="B22" s="2" t="s">
        <v>13</v>
      </c>
    </row>
    <row r="23" spans="1:3">
      <c r="A23" s="2" t="s">
        <v>14</v>
      </c>
      <c r="B23" s="2" t="s">
        <v>14</v>
      </c>
    </row>
    <row r="25" spans="1:3">
      <c r="A25" t="s">
        <v>2</v>
      </c>
      <c r="B25" t="s">
        <v>15</v>
      </c>
      <c r="C25" s="1" t="s">
        <v>20</v>
      </c>
    </row>
    <row r="26" spans="1:3">
      <c r="A26" s="2" t="s">
        <v>6</v>
      </c>
      <c r="B26" s="2" t="s">
        <v>21</v>
      </c>
      <c r="C26" s="2" t="s">
        <v>21</v>
      </c>
    </row>
    <row r="27" spans="1:3">
      <c r="A27" s="2" t="s">
        <v>7</v>
      </c>
      <c r="B27" s="2" t="s">
        <v>22</v>
      </c>
      <c r="C27" t="s">
        <v>25</v>
      </c>
    </row>
    <row r="28" spans="1:3">
      <c r="A28" s="2" t="s">
        <v>7</v>
      </c>
      <c r="B28" s="2" t="s">
        <v>22</v>
      </c>
      <c r="C28" t="s">
        <v>26</v>
      </c>
    </row>
    <row r="29" spans="1:3">
      <c r="A29" s="2" t="s">
        <v>7</v>
      </c>
      <c r="B29" s="2" t="s">
        <v>22</v>
      </c>
      <c r="C29" t="s">
        <v>27</v>
      </c>
    </row>
    <row r="30" spans="1:3">
      <c r="A30" s="2" t="s">
        <v>7</v>
      </c>
      <c r="B30" s="2" t="s">
        <v>22</v>
      </c>
      <c r="C30" t="s">
        <v>28</v>
      </c>
    </row>
    <row r="31" spans="1:3">
      <c r="A31" s="2" t="s">
        <v>7</v>
      </c>
      <c r="B31" s="2" t="s">
        <v>22</v>
      </c>
      <c r="C31" s="4" t="s">
        <v>29</v>
      </c>
    </row>
    <row r="32" spans="1:3">
      <c r="A32" s="2" t="s">
        <v>7</v>
      </c>
      <c r="B32" s="2" t="s">
        <v>22</v>
      </c>
      <c r="C32" s="4" t="s">
        <v>30</v>
      </c>
    </row>
    <row r="33" spans="1:4">
      <c r="A33" s="2" t="s">
        <v>7</v>
      </c>
      <c r="B33" s="2" t="s">
        <v>22</v>
      </c>
      <c r="C33" s="4" t="s">
        <v>31</v>
      </c>
    </row>
    <row r="34" spans="1:4">
      <c r="A34" s="2" t="s">
        <v>7</v>
      </c>
      <c r="B34" s="2" t="s">
        <v>22</v>
      </c>
      <c r="C34" s="4" t="s">
        <v>32</v>
      </c>
    </row>
    <row r="35" spans="1:4">
      <c r="A35" s="2" t="s">
        <v>8</v>
      </c>
      <c r="B35" s="2" t="s">
        <v>23</v>
      </c>
      <c r="C35" s="2" t="s">
        <v>23</v>
      </c>
    </row>
    <row r="36" spans="1:4">
      <c r="A36" s="2" t="s">
        <v>9</v>
      </c>
      <c r="B36" s="2" t="s">
        <v>24</v>
      </c>
      <c r="C36" s="2" t="s">
        <v>24</v>
      </c>
    </row>
    <row r="37" spans="1:4">
      <c r="A37" s="2" t="s">
        <v>9</v>
      </c>
      <c r="B37" s="2" t="s">
        <v>24</v>
      </c>
      <c r="C37" t="s">
        <v>33</v>
      </c>
    </row>
    <row r="38" spans="1:4">
      <c r="A38" s="2" t="s">
        <v>9</v>
      </c>
      <c r="B38" s="2" t="s">
        <v>24</v>
      </c>
      <c r="C38" t="s">
        <v>34</v>
      </c>
    </row>
    <row r="39" spans="1:4">
      <c r="A39" s="2" t="s">
        <v>12</v>
      </c>
      <c r="B39" s="2" t="s">
        <v>16</v>
      </c>
      <c r="C39" s="2" t="s">
        <v>16</v>
      </c>
    </row>
    <row r="40" spans="1:4">
      <c r="A40" s="2" t="s">
        <v>12</v>
      </c>
      <c r="B40" s="2" t="s">
        <v>17</v>
      </c>
      <c r="C40" s="2" t="s">
        <v>17</v>
      </c>
    </row>
    <row r="41" spans="1:4">
      <c r="A41" s="2" t="s">
        <v>12</v>
      </c>
      <c r="B41" s="2" t="s">
        <v>18</v>
      </c>
      <c r="C41" s="2" t="s">
        <v>18</v>
      </c>
    </row>
    <row r="42" spans="1:4">
      <c r="A42" s="2" t="s">
        <v>12</v>
      </c>
      <c r="B42" s="2" t="s">
        <v>19</v>
      </c>
      <c r="C42" s="2" t="s">
        <v>19</v>
      </c>
    </row>
    <row r="43" spans="1:4">
      <c r="A43" s="2" t="s">
        <v>13</v>
      </c>
      <c r="B43" s="2" t="s">
        <v>13</v>
      </c>
      <c r="C43" s="2" t="s">
        <v>13</v>
      </c>
    </row>
    <row r="44" spans="1:4">
      <c r="A44" s="2" t="s">
        <v>14</v>
      </c>
      <c r="B44" s="2" t="s">
        <v>14</v>
      </c>
      <c r="C44" s="2" t="s">
        <v>14</v>
      </c>
    </row>
    <row r="46" spans="1:4">
      <c r="A46" t="s">
        <v>2</v>
      </c>
      <c r="B46" t="s">
        <v>15</v>
      </c>
      <c r="C46" s="2" t="s">
        <v>20</v>
      </c>
      <c r="D46" s="5" t="s">
        <v>35</v>
      </c>
    </row>
    <row r="47" spans="1:4">
      <c r="A47" s="2" t="s">
        <v>6</v>
      </c>
      <c r="B47" s="2" t="s">
        <v>21</v>
      </c>
      <c r="C47" s="2" t="s">
        <v>21</v>
      </c>
      <c r="D47" t="s">
        <v>36</v>
      </c>
    </row>
    <row r="48" spans="1:4">
      <c r="A48" s="2" t="s">
        <v>6</v>
      </c>
      <c r="B48" s="2" t="s">
        <v>21</v>
      </c>
      <c r="C48" s="2" t="s">
        <v>21</v>
      </c>
      <c r="D48" t="s">
        <v>37</v>
      </c>
    </row>
    <row r="49" spans="1:4">
      <c r="A49" s="2" t="s">
        <v>6</v>
      </c>
      <c r="B49" s="2" t="s">
        <v>21</v>
      </c>
      <c r="C49" s="2" t="s">
        <v>21</v>
      </c>
      <c r="D49" t="s">
        <v>38</v>
      </c>
    </row>
    <row r="50" spans="1:4">
      <c r="A50" s="2" t="s">
        <v>7</v>
      </c>
      <c r="B50" s="2" t="s">
        <v>22</v>
      </c>
      <c r="C50" t="s">
        <v>25</v>
      </c>
      <c r="D50" t="s">
        <v>39</v>
      </c>
    </row>
    <row r="51" spans="1:4">
      <c r="A51" s="2" t="s">
        <v>7</v>
      </c>
      <c r="B51" s="2" t="s">
        <v>22</v>
      </c>
      <c r="C51" t="s">
        <v>26</v>
      </c>
      <c r="D51" t="s">
        <v>39</v>
      </c>
    </row>
    <row r="52" spans="1:4">
      <c r="A52" s="2" t="s">
        <v>7</v>
      </c>
      <c r="B52" s="2" t="s">
        <v>22</v>
      </c>
      <c r="C52" t="s">
        <v>27</v>
      </c>
      <c r="D52" t="s">
        <v>40</v>
      </c>
    </row>
    <row r="53" spans="1:4">
      <c r="A53" s="2" t="s">
        <v>7</v>
      </c>
      <c r="B53" s="2" t="s">
        <v>22</v>
      </c>
      <c r="C53" t="s">
        <v>27</v>
      </c>
      <c r="D53" t="s">
        <v>38</v>
      </c>
    </row>
    <row r="54" spans="1:4">
      <c r="A54" s="2" t="s">
        <v>7</v>
      </c>
      <c r="B54" s="2" t="s">
        <v>22</v>
      </c>
      <c r="C54" t="s">
        <v>27</v>
      </c>
      <c r="D54" t="s">
        <v>37</v>
      </c>
    </row>
    <row r="55" spans="1:4">
      <c r="A55" s="2" t="s">
        <v>7</v>
      </c>
      <c r="B55" s="2" t="s">
        <v>22</v>
      </c>
      <c r="C55" t="s">
        <v>28</v>
      </c>
      <c r="D55" t="s">
        <v>41</v>
      </c>
    </row>
    <row r="56" spans="1:4">
      <c r="A56" s="2" t="s">
        <v>7</v>
      </c>
      <c r="B56" s="2" t="s">
        <v>22</v>
      </c>
      <c r="C56" t="s">
        <v>28</v>
      </c>
      <c r="D56" t="s">
        <v>37</v>
      </c>
    </row>
    <row r="57" spans="1:4">
      <c r="A57" s="2" t="s">
        <v>7</v>
      </c>
      <c r="B57" s="2" t="s">
        <v>22</v>
      </c>
      <c r="C57" s="4" t="s">
        <v>29</v>
      </c>
      <c r="D57" t="s">
        <v>39</v>
      </c>
    </row>
    <row r="58" spans="1:4">
      <c r="A58" s="2" t="s">
        <v>7</v>
      </c>
      <c r="B58" s="2" t="s">
        <v>22</v>
      </c>
      <c r="C58" s="4" t="s">
        <v>30</v>
      </c>
      <c r="D58" t="s">
        <v>39</v>
      </c>
    </row>
    <row r="59" spans="1:4">
      <c r="A59" s="2" t="s">
        <v>7</v>
      </c>
      <c r="B59" s="2" t="s">
        <v>22</v>
      </c>
      <c r="C59" s="4" t="s">
        <v>31</v>
      </c>
      <c r="D59" t="s">
        <v>39</v>
      </c>
    </row>
    <row r="60" spans="1:4">
      <c r="A60" s="2" t="s">
        <v>7</v>
      </c>
      <c r="B60" s="2" t="s">
        <v>22</v>
      </c>
      <c r="C60" s="4" t="s">
        <v>32</v>
      </c>
      <c r="D60" t="s">
        <v>39</v>
      </c>
    </row>
    <row r="61" spans="1:4">
      <c r="A61" s="2" t="s">
        <v>8</v>
      </c>
      <c r="B61" s="2" t="s">
        <v>23</v>
      </c>
      <c r="C61" s="2" t="s">
        <v>23</v>
      </c>
      <c r="D61" t="s">
        <v>42</v>
      </c>
    </row>
    <row r="62" spans="1:4">
      <c r="A62" s="2" t="s">
        <v>9</v>
      </c>
      <c r="B62" s="2" t="s">
        <v>24</v>
      </c>
      <c r="C62" s="2" t="s">
        <v>24</v>
      </c>
      <c r="D62" t="s">
        <v>43</v>
      </c>
    </row>
    <row r="63" spans="1:4">
      <c r="A63" s="2" t="s">
        <v>9</v>
      </c>
      <c r="B63" s="2" t="s">
        <v>24</v>
      </c>
      <c r="C63" t="s">
        <v>33</v>
      </c>
      <c r="D63" t="s">
        <v>43</v>
      </c>
    </row>
    <row r="64" spans="1:4">
      <c r="A64" s="2" t="s">
        <v>9</v>
      </c>
      <c r="B64" s="2" t="s">
        <v>24</v>
      </c>
      <c r="C64" t="s">
        <v>34</v>
      </c>
      <c r="D64" t="s">
        <v>43</v>
      </c>
    </row>
    <row r="65" spans="1:4">
      <c r="A65" s="2" t="s">
        <v>12</v>
      </c>
      <c r="B65" s="2" t="s">
        <v>16</v>
      </c>
      <c r="C65" s="2" t="s">
        <v>16</v>
      </c>
      <c r="D65" s="2" t="s">
        <v>6</v>
      </c>
    </row>
    <row r="66" spans="1:4">
      <c r="A66" s="2" t="s">
        <v>12</v>
      </c>
      <c r="B66" s="2" t="s">
        <v>17</v>
      </c>
      <c r="C66" s="2" t="s">
        <v>17</v>
      </c>
      <c r="D66" s="2" t="s">
        <v>8</v>
      </c>
    </row>
    <row r="67" spans="1:4">
      <c r="A67" s="2" t="s">
        <v>12</v>
      </c>
      <c r="B67" s="2" t="s">
        <v>18</v>
      </c>
      <c r="C67" s="2" t="s">
        <v>18</v>
      </c>
      <c r="D67" s="2" t="s">
        <v>9</v>
      </c>
    </row>
    <row r="68" spans="1:4">
      <c r="A68" s="2" t="s">
        <v>12</v>
      </c>
      <c r="B68" s="2" t="s">
        <v>19</v>
      </c>
      <c r="C68" s="2" t="s">
        <v>19</v>
      </c>
      <c r="D68" s="2" t="s">
        <v>7</v>
      </c>
    </row>
    <row r="69" spans="1:4">
      <c r="A69" s="2" t="s">
        <v>13</v>
      </c>
      <c r="B69" s="2" t="s">
        <v>13</v>
      </c>
      <c r="C69" s="2" t="s">
        <v>13</v>
      </c>
      <c r="D69" s="2" t="s">
        <v>12</v>
      </c>
    </row>
    <row r="70" spans="1:4">
      <c r="A70" s="2" t="s">
        <v>14</v>
      </c>
      <c r="B70" s="2" t="s">
        <v>14</v>
      </c>
      <c r="C70" s="2" t="s">
        <v>14</v>
      </c>
      <c r="D70" s="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"/>
  <sheetData>
    <row r="1" spans="1:2">
      <c r="A1" s="3" t="s">
        <v>46</v>
      </c>
      <c r="B1" s="3"/>
    </row>
    <row r="2" spans="1:2">
      <c r="A2" s="3" t="s">
        <v>47</v>
      </c>
      <c r="B2" s="3"/>
    </row>
    <row r="3" spans="1:2">
      <c r="A3" s="6" t="s">
        <v>44</v>
      </c>
      <c r="B3" s="6" t="s">
        <v>45</v>
      </c>
    </row>
    <row r="4" spans="1:2">
      <c r="A4" s="6" t="s">
        <v>48</v>
      </c>
      <c r="B4" s="6" t="s">
        <v>13</v>
      </c>
    </row>
    <row r="5" spans="1:2">
      <c r="A5" s="6" t="s">
        <v>48</v>
      </c>
      <c r="B5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9" sqref="D9"/>
    </sheetView>
  </sheetViews>
  <sheetFormatPr baseColWidth="10" defaultRowHeight="15" x14ac:dyDescent="0"/>
  <sheetData>
    <row r="1" spans="1:6">
      <c r="A1" t="s">
        <v>49</v>
      </c>
    </row>
    <row r="2" spans="1:6">
      <c r="A2" t="s">
        <v>47</v>
      </c>
    </row>
    <row r="3" spans="1:6">
      <c r="A3" s="7" t="s">
        <v>61</v>
      </c>
    </row>
    <row r="4" spans="1:6">
      <c r="A4" t="s">
        <v>2</v>
      </c>
      <c r="B4" t="s">
        <v>50</v>
      </c>
      <c r="C4" t="s">
        <v>51</v>
      </c>
      <c r="D4" t="s">
        <v>52</v>
      </c>
      <c r="E4" t="s">
        <v>53</v>
      </c>
      <c r="F4" t="s">
        <v>86</v>
      </c>
    </row>
    <row r="5" spans="1:6">
      <c r="A5" t="str">
        <f>Legend!A5</f>
        <v>oil refined liquids</v>
      </c>
      <c r="B5" t="str">
        <f>Legend!B5</f>
        <v>EJ</v>
      </c>
      <c r="C5" t="str">
        <f>Legend!C5</f>
        <v>EJ</v>
      </c>
      <c r="D5" t="str">
        <f>Legend!D5</f>
        <v>1975$/GJ</v>
      </c>
      <c r="E5" s="7">
        <v>-3</v>
      </c>
      <c r="F5" t="b">
        <v>1</v>
      </c>
    </row>
    <row r="6" spans="1:6">
      <c r="A6" t="str">
        <f>Legend!A6</f>
        <v>biomass refined liquids</v>
      </c>
      <c r="B6" t="str">
        <f>Legend!B6</f>
        <v>EJ</v>
      </c>
      <c r="C6" t="str">
        <f>Legend!C6</f>
        <v>EJ</v>
      </c>
      <c r="D6" t="str">
        <f>Legend!D6</f>
        <v>1975$/GJ</v>
      </c>
      <c r="E6" s="7">
        <v>-3</v>
      </c>
      <c r="F6" t="b">
        <v>1</v>
      </c>
    </row>
    <row r="7" spans="1:6">
      <c r="A7" t="str">
        <f>Legend!A7</f>
        <v>gas refined liquids</v>
      </c>
      <c r="B7" t="str">
        <f>Legend!B7</f>
        <v>EJ</v>
      </c>
      <c r="C7" t="str">
        <f>Legend!C7</f>
        <v>EJ</v>
      </c>
      <c r="D7" t="str">
        <f>Legend!D7</f>
        <v>1975$/GJ</v>
      </c>
      <c r="E7" s="7">
        <v>-3</v>
      </c>
      <c r="F7" t="b">
        <v>1</v>
      </c>
    </row>
    <row r="8" spans="1:6">
      <c r="A8" t="str">
        <f>Legend!A8</f>
        <v>coal refined liquids</v>
      </c>
      <c r="B8" t="str">
        <f>Legend!B8</f>
        <v>EJ</v>
      </c>
      <c r="C8" t="str">
        <f>Legend!C8</f>
        <v>EJ</v>
      </c>
      <c r="D8" t="str">
        <f>Legend!D8</f>
        <v>1975$/GJ</v>
      </c>
      <c r="E8" s="7">
        <v>-3</v>
      </c>
      <c r="F8" t="b">
        <v>1</v>
      </c>
    </row>
    <row r="9" spans="1:6">
      <c r="A9" t="str">
        <f>Legend!A9</f>
        <v>refined liquids</v>
      </c>
      <c r="B9" t="str">
        <f>Legend!B9</f>
        <v>EJ</v>
      </c>
      <c r="C9" t="str">
        <f>Legend!C9</f>
        <v>EJ</v>
      </c>
      <c r="D9" t="str">
        <f>Legend!D9</f>
        <v>1975$/GJ</v>
      </c>
      <c r="E9" s="9">
        <f>[1]ref_liquids_supply!$C$59</f>
        <v>-6</v>
      </c>
      <c r="F9" t="b">
        <v>0</v>
      </c>
    </row>
    <row r="10" spans="1:6">
      <c r="A10" t="str">
        <f>Legend!A10</f>
        <v>refined liquids enduse</v>
      </c>
      <c r="B10" t="str">
        <f>Legend!B10</f>
        <v>EJ</v>
      </c>
      <c r="C10" t="str">
        <f>Legend!C10</f>
        <v>EJ</v>
      </c>
      <c r="D10" t="str">
        <f>Legend!D10</f>
        <v>1975$/GJ</v>
      </c>
      <c r="E10" s="7">
        <v>-3</v>
      </c>
      <c r="F10" t="b">
        <v>0</v>
      </c>
    </row>
    <row r="11" spans="1:6">
      <c r="A11" t="str">
        <f>Legend!A11</f>
        <v>refined liquids industrial</v>
      </c>
      <c r="B11" t="str">
        <f>Legend!B11</f>
        <v>EJ</v>
      </c>
      <c r="C11" t="str">
        <f>Legend!C11</f>
        <v>EJ</v>
      </c>
      <c r="D11" t="str">
        <f>Legend!D11</f>
        <v>1975$/GJ</v>
      </c>
      <c r="E11" s="7">
        <v>-3</v>
      </c>
      <c r="F1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4" sqref="C4"/>
    </sheetView>
  </sheetViews>
  <sheetFormatPr baseColWidth="10" defaultRowHeight="15" x14ac:dyDescent="0"/>
  <sheetData>
    <row r="1" spans="1:9">
      <c r="A1" t="s">
        <v>54</v>
      </c>
    </row>
    <row r="2" spans="1:9">
      <c r="A2" t="s">
        <v>47</v>
      </c>
    </row>
    <row r="3" spans="1:9">
      <c r="A3" s="7" t="s">
        <v>61</v>
      </c>
    </row>
    <row r="4" spans="1:9">
      <c r="A4" t="s">
        <v>2</v>
      </c>
      <c r="B4" t="s">
        <v>15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53</v>
      </c>
    </row>
    <row r="5" spans="1:9">
      <c r="A5" t="str">
        <f>Legend!A14</f>
        <v>oil refined liquids</v>
      </c>
      <c r="B5" t="str">
        <f>Legend!B14</f>
        <v>oil refining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7">
        <v>-3</v>
      </c>
    </row>
    <row r="6" spans="1:9">
      <c r="A6" t="str">
        <f>Legend!A15</f>
        <v>biomass refined liquids</v>
      </c>
      <c r="B6" t="str">
        <f>Legend!B15</f>
        <v>biomass liquids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9">
        <f>[1]ref_liquids_supply!$D$178</f>
        <v>-13</v>
      </c>
    </row>
    <row r="7" spans="1:9">
      <c r="A7" t="str">
        <f>Legend!A16</f>
        <v>gas refined liquids</v>
      </c>
      <c r="B7" t="str">
        <f>Legend!B16</f>
        <v>gas to liquids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7">
        <v>-3</v>
      </c>
    </row>
    <row r="8" spans="1:9">
      <c r="A8" t="str">
        <f>Legend!A17</f>
        <v>coal refined liquids</v>
      </c>
      <c r="B8" t="str">
        <f>Legend!B17</f>
        <v>coal to liquids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9">
        <f>[1]ref_liquids_supply!$D$173</f>
        <v>-13</v>
      </c>
    </row>
    <row r="9" spans="1:9">
      <c r="A9" t="str">
        <f>Legend!A18</f>
        <v>refined liquids</v>
      </c>
      <c r="B9" t="str">
        <f>Legend!B18</f>
        <v>oil</v>
      </c>
      <c r="C9" s="9">
        <f>[1]ref_liquids_supply!G136</f>
        <v>1</v>
      </c>
      <c r="D9" s="9">
        <f>[1]ref_liquids_supply!H136</f>
        <v>1</v>
      </c>
      <c r="E9" s="9">
        <f>[1]ref_liquids_supply!I136</f>
        <v>1</v>
      </c>
      <c r="F9" s="9">
        <f>[1]ref_liquids_supply!J136</f>
        <v>1</v>
      </c>
      <c r="G9" s="9">
        <f>[1]ref_liquids_supply!K136</f>
        <v>1</v>
      </c>
      <c r="H9" s="9">
        <f>[1]ref_liquids_supply!L136</f>
        <v>1</v>
      </c>
      <c r="I9" s="7">
        <v>-3</v>
      </c>
    </row>
    <row r="10" spans="1:9">
      <c r="A10" t="str">
        <f>Legend!A19</f>
        <v>refined liquids</v>
      </c>
      <c r="B10" t="str">
        <f>Legend!B19</f>
        <v>gas</v>
      </c>
      <c r="C10" s="9">
        <f>[1]ref_liquids_supply!G135</f>
        <v>0</v>
      </c>
      <c r="D10" s="9">
        <f>[1]ref_liquids_supply!H135</f>
        <v>0.1</v>
      </c>
      <c r="E10" s="9">
        <f>[1]ref_liquids_supply!I135</f>
        <v>0.1</v>
      </c>
      <c r="F10" s="9">
        <f>[1]ref_liquids_supply!J135</f>
        <v>0.2</v>
      </c>
      <c r="G10" s="9">
        <f>[1]ref_liquids_supply!K135</f>
        <v>0.2</v>
      </c>
      <c r="H10" s="9">
        <f>[1]ref_liquids_supply!L135</f>
        <v>0.2</v>
      </c>
      <c r="I10" s="7">
        <v>-3</v>
      </c>
    </row>
    <row r="11" spans="1:9">
      <c r="A11" t="str">
        <f>Legend!A20</f>
        <v>refined liquids</v>
      </c>
      <c r="B11" t="str">
        <f>Legend!B20</f>
        <v>coal</v>
      </c>
      <c r="C11" s="9">
        <f>[1]ref_liquids_supply!G137</f>
        <v>0.2</v>
      </c>
      <c r="D11" s="9">
        <f>[1]ref_liquids_supply!H137</f>
        <v>0.4</v>
      </c>
      <c r="E11" s="9">
        <f>[1]ref_liquids_supply!I137</f>
        <v>0.4</v>
      </c>
      <c r="F11" s="9">
        <f>[1]ref_liquids_supply!J137</f>
        <v>0.4</v>
      </c>
      <c r="G11" s="9">
        <f>[1]ref_liquids_supply!K137</f>
        <v>0.4</v>
      </c>
      <c r="H11" s="9">
        <f>[1]ref_liquids_supply!L137</f>
        <v>0.4</v>
      </c>
      <c r="I11" s="7">
        <v>-3</v>
      </c>
    </row>
    <row r="12" spans="1:9">
      <c r="A12" t="str">
        <f>Legend!A21</f>
        <v>refined liquids</v>
      </c>
      <c r="B12" t="str">
        <f>Legend!B21</f>
        <v>biomass</v>
      </c>
      <c r="C12" s="9">
        <f>[1]ref_liquids_supply!G139</f>
        <v>1</v>
      </c>
      <c r="D12" s="9">
        <f>[1]ref_liquids_supply!H139</f>
        <v>1</v>
      </c>
      <c r="E12" s="9">
        <f>[1]ref_liquids_supply!I139</f>
        <v>1</v>
      </c>
      <c r="F12" s="9">
        <f>[1]ref_liquids_supply!J139</f>
        <v>1</v>
      </c>
      <c r="G12" s="9">
        <f>[1]ref_liquids_supply!K139</f>
        <v>1</v>
      </c>
      <c r="H12" s="9">
        <f>[1]ref_liquids_supply!L139</f>
        <v>1</v>
      </c>
      <c r="I12" s="7">
        <v>-3</v>
      </c>
    </row>
    <row r="13" spans="1:9">
      <c r="A13" t="str">
        <f>Legend!A22</f>
        <v>refined liquids enduse</v>
      </c>
      <c r="B13" t="str">
        <f>Legend!B22</f>
        <v>refined liquids enduse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7">
        <v>-3</v>
      </c>
    </row>
    <row r="14" spans="1:9">
      <c r="A14" t="str">
        <f>Legend!A23</f>
        <v>refined liquids industrial</v>
      </c>
      <c r="B14" t="str">
        <f>Legend!B23</f>
        <v>refined liquids industrial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7">
        <v>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9" sqref="H9"/>
    </sheetView>
  </sheetViews>
  <sheetFormatPr baseColWidth="10" defaultRowHeight="15" x14ac:dyDescent="0"/>
  <sheetData>
    <row r="1" spans="1:8">
      <c r="A1" s="3" t="s">
        <v>62</v>
      </c>
      <c r="B1" s="3"/>
      <c r="C1" s="3"/>
      <c r="D1" s="3"/>
      <c r="E1" s="3"/>
      <c r="F1" s="3"/>
      <c r="G1" s="3"/>
      <c r="H1" s="3"/>
    </row>
    <row r="2" spans="1:8">
      <c r="A2" s="3" t="s">
        <v>47</v>
      </c>
      <c r="B2" s="3"/>
      <c r="C2" s="3"/>
      <c r="D2" s="3"/>
      <c r="E2" s="3"/>
      <c r="F2" s="3"/>
      <c r="G2" s="3"/>
      <c r="H2" s="3"/>
    </row>
    <row r="3" spans="1:8">
      <c r="A3" s="7" t="s">
        <v>61</v>
      </c>
      <c r="B3" s="3"/>
      <c r="C3" s="3"/>
      <c r="D3" s="3"/>
      <c r="E3" s="3"/>
      <c r="F3" s="3"/>
      <c r="G3" s="3"/>
      <c r="H3" s="3"/>
    </row>
    <row r="4" spans="1:8">
      <c r="A4" s="3" t="s">
        <v>2</v>
      </c>
      <c r="B4" s="3" t="s">
        <v>15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68</v>
      </c>
    </row>
    <row r="5" spans="1:8">
      <c r="A5" t="str">
        <f>Legend!A14</f>
        <v>oil refined liquids</v>
      </c>
      <c r="B5" t="str">
        <f>Legend!B14</f>
        <v>oil refining</v>
      </c>
      <c r="C5" s="8">
        <v>1</v>
      </c>
      <c r="D5" s="8">
        <v>1</v>
      </c>
      <c r="E5" s="8">
        <v>1</v>
      </c>
      <c r="F5" s="8">
        <v>2005</v>
      </c>
      <c r="G5" s="8">
        <v>9999</v>
      </c>
      <c r="H5" t="s">
        <v>69</v>
      </c>
    </row>
    <row r="6" spans="1:8">
      <c r="A6" t="str">
        <f>Legend!A15</f>
        <v>biomass refined liquids</v>
      </c>
      <c r="B6" t="str">
        <f>Legend!B15</f>
        <v>biomass liquids</v>
      </c>
      <c r="C6" s="8">
        <v>1</v>
      </c>
      <c r="D6" s="8">
        <v>1</v>
      </c>
      <c r="E6" s="8">
        <v>1</v>
      </c>
      <c r="F6" s="8">
        <v>2005</v>
      </c>
      <c r="G6" s="8">
        <v>9999</v>
      </c>
      <c r="H6" t="s">
        <v>69</v>
      </c>
    </row>
    <row r="7" spans="1:8">
      <c r="A7" t="str">
        <f>Legend!A16</f>
        <v>gas refined liquids</v>
      </c>
      <c r="B7" t="str">
        <f>Legend!B16</f>
        <v>gas to liquids</v>
      </c>
      <c r="C7" s="8">
        <v>1</v>
      </c>
      <c r="D7" s="8">
        <v>1</v>
      </c>
      <c r="E7" s="8">
        <v>1</v>
      </c>
      <c r="F7" s="8">
        <v>2005</v>
      </c>
      <c r="G7" s="8">
        <v>2020</v>
      </c>
      <c r="H7" t="s">
        <v>88</v>
      </c>
    </row>
    <row r="8" spans="1:8">
      <c r="A8" t="str">
        <f>Legend!A17</f>
        <v>coal refined liquids</v>
      </c>
      <c r="B8" t="str">
        <f>Legend!B17</f>
        <v>coal to liquids</v>
      </c>
      <c r="C8" s="8">
        <v>1</v>
      </c>
      <c r="D8" s="8">
        <v>1</v>
      </c>
      <c r="E8" s="8">
        <v>1</v>
      </c>
      <c r="F8" s="8">
        <v>2005</v>
      </c>
      <c r="G8" s="8">
        <v>2020</v>
      </c>
      <c r="H8" t="s">
        <v>88</v>
      </c>
    </row>
    <row r="9" spans="1:8">
      <c r="A9" t="str">
        <f>Legend!A18</f>
        <v>refined liquids</v>
      </c>
      <c r="B9" t="str">
        <f>Legend!B18</f>
        <v>oil</v>
      </c>
      <c r="C9" s="9">
        <f>[1]ref_liquids_supply!D133</f>
        <v>1</v>
      </c>
      <c r="D9" s="9">
        <f>[1]ref_liquids_supply!E133</f>
        <v>1</v>
      </c>
      <c r="E9" s="9">
        <f>[1]ref_liquids_supply!F133</f>
        <v>1</v>
      </c>
      <c r="F9">
        <f>[1]ref_liquids_supply!E80</f>
        <v>2050</v>
      </c>
      <c r="G9">
        <f>[1]ref_liquids_supply!F80</f>
        <v>9999</v>
      </c>
      <c r="H9" t="str">
        <f>[1]ref_liquids_supply!G80</f>
        <v>fixed</v>
      </c>
    </row>
    <row r="10" spans="1:8">
      <c r="A10" t="str">
        <f>Legend!A19</f>
        <v>refined liquids</v>
      </c>
      <c r="B10" t="str">
        <f>Legend!B19</f>
        <v>gas</v>
      </c>
      <c r="C10" s="9">
        <f>[1]ref_liquids_supply!D135</f>
        <v>0</v>
      </c>
      <c r="D10" s="9">
        <f>[1]ref_liquids_supply!E135</f>
        <v>0</v>
      </c>
      <c r="E10" s="9">
        <f>[1]ref_liquids_supply!F135</f>
        <v>0</v>
      </c>
      <c r="F10">
        <f>[1]ref_liquids_supply!E83</f>
        <v>2005</v>
      </c>
      <c r="G10">
        <f>[1]ref_liquids_supply!F83</f>
        <v>2020</v>
      </c>
      <c r="H10" t="str">
        <f>[1]ref_liquids_supply!G83</f>
        <v>linear</v>
      </c>
    </row>
    <row r="11" spans="1:8">
      <c r="A11" t="str">
        <f>A10</f>
        <v>refined liquids</v>
      </c>
      <c r="B11" t="str">
        <f t="shared" ref="B11:E11" si="0">B10</f>
        <v>gas</v>
      </c>
      <c r="C11">
        <f t="shared" si="0"/>
        <v>0</v>
      </c>
      <c r="D11">
        <f t="shared" si="0"/>
        <v>0</v>
      </c>
      <c r="E11">
        <f t="shared" si="0"/>
        <v>0</v>
      </c>
      <c r="F11">
        <f>[1]ref_liquids_supply!E84</f>
        <v>2050</v>
      </c>
      <c r="G11">
        <f>[1]ref_liquids_supply!F84</f>
        <v>9999</v>
      </c>
      <c r="H11" t="str">
        <f>[1]ref_liquids_supply!G84</f>
        <v>fixed</v>
      </c>
    </row>
    <row r="12" spans="1:8">
      <c r="A12" t="str">
        <f>Legend!A20</f>
        <v>refined liquids</v>
      </c>
      <c r="B12" t="str">
        <f>Legend!B20</f>
        <v>coal</v>
      </c>
      <c r="C12" s="9">
        <f>[1]ref_liquids_supply!D137</f>
        <v>0</v>
      </c>
      <c r="D12" s="9">
        <f>[1]ref_liquids_supply!E137</f>
        <v>0</v>
      </c>
      <c r="E12" s="9">
        <f>[1]ref_liquids_supply!F137</f>
        <v>0</v>
      </c>
      <c r="F12">
        <f>[1]ref_liquids_supply!E81</f>
        <v>2005</v>
      </c>
      <c r="G12">
        <f>[1]ref_liquids_supply!F81</f>
        <v>2050</v>
      </c>
      <c r="H12" t="str">
        <f>[1]ref_liquids_supply!G81</f>
        <v>linear</v>
      </c>
    </row>
    <row r="13" spans="1:8">
      <c r="A13" t="str">
        <f>A12</f>
        <v>refined liquids</v>
      </c>
      <c r="B13" t="str">
        <f t="shared" ref="B13:E13" si="1">B12</f>
        <v>coal</v>
      </c>
      <c r="C13">
        <f t="shared" si="1"/>
        <v>0</v>
      </c>
      <c r="D13">
        <f t="shared" si="1"/>
        <v>0</v>
      </c>
      <c r="E13">
        <f t="shared" si="1"/>
        <v>0</v>
      </c>
      <c r="F13">
        <f>[1]ref_liquids_supply!E82</f>
        <v>2050</v>
      </c>
      <c r="G13">
        <f>[1]ref_liquids_supply!F82</f>
        <v>9999</v>
      </c>
      <c r="H13" t="str">
        <f>[1]ref_liquids_supply!G82</f>
        <v>fixed</v>
      </c>
    </row>
    <row r="14" spans="1:8">
      <c r="A14" t="str">
        <f>Legend!A21</f>
        <v>refined liquids</v>
      </c>
      <c r="B14" t="str">
        <f>Legend!B21</f>
        <v>biomass</v>
      </c>
      <c r="C14" s="9">
        <f>[1]ref_liquids_supply!D139</f>
        <v>0</v>
      </c>
      <c r="D14" s="9">
        <f>[1]ref_liquids_supply!E139</f>
        <v>0</v>
      </c>
      <c r="E14" s="9">
        <f>[1]ref_liquids_supply!F139</f>
        <v>0</v>
      </c>
      <c r="F14">
        <f>[1]ref_liquids_supply!E90</f>
        <v>2005</v>
      </c>
      <c r="G14">
        <f>[1]ref_liquids_supply!F90</f>
        <v>2020</v>
      </c>
      <c r="H14" t="str">
        <f>[1]ref_liquids_supply!G90</f>
        <v>linear</v>
      </c>
    </row>
    <row r="15" spans="1:8">
      <c r="A15" t="str">
        <f>A14</f>
        <v>refined liquids</v>
      </c>
      <c r="B15" t="str">
        <f t="shared" ref="B15:E15" si="2">B14</f>
        <v>biomass</v>
      </c>
      <c r="C15">
        <f t="shared" si="2"/>
        <v>0</v>
      </c>
      <c r="D15">
        <f t="shared" si="2"/>
        <v>0</v>
      </c>
      <c r="E15">
        <f t="shared" si="2"/>
        <v>0</v>
      </c>
      <c r="F15">
        <f>[1]ref_liquids_supply!E91</f>
        <v>2050</v>
      </c>
      <c r="G15">
        <f>[1]ref_liquids_supply!F91</f>
        <v>9999</v>
      </c>
      <c r="H15" t="str">
        <f>[1]ref_liquids_supply!G91</f>
        <v>fixed</v>
      </c>
    </row>
    <row r="16" spans="1:8">
      <c r="A16" t="str">
        <f>Legend!A22</f>
        <v>refined liquids enduse</v>
      </c>
      <c r="B16" t="str">
        <f>Legend!B22</f>
        <v>refined liquids enduse</v>
      </c>
      <c r="C16" s="8">
        <v>1</v>
      </c>
      <c r="D16" s="8">
        <v>1</v>
      </c>
      <c r="E16" s="8">
        <v>1</v>
      </c>
      <c r="F16" s="8">
        <v>2005</v>
      </c>
      <c r="G16" s="8">
        <v>9999</v>
      </c>
      <c r="H16" t="s">
        <v>69</v>
      </c>
    </row>
    <row r="17" spans="1:8">
      <c r="A17" t="str">
        <f>Legend!A23</f>
        <v>refined liquids industrial</v>
      </c>
      <c r="B17" t="str">
        <f>Legend!B23</f>
        <v>refined liquids industrial</v>
      </c>
      <c r="C17" s="8">
        <v>1</v>
      </c>
      <c r="D17" s="8">
        <v>1</v>
      </c>
      <c r="E17" s="8">
        <v>1</v>
      </c>
      <c r="F17" s="8">
        <v>2005</v>
      </c>
      <c r="G17" s="8">
        <v>9999</v>
      </c>
      <c r="H17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5" x14ac:dyDescent="0"/>
  <sheetData>
    <row r="1" spans="1:4">
      <c r="A1" t="s">
        <v>87</v>
      </c>
    </row>
    <row r="2" spans="1:4">
      <c r="A2" t="s">
        <v>47</v>
      </c>
    </row>
    <row r="3" spans="1:4">
      <c r="A3" t="s">
        <v>2</v>
      </c>
      <c r="B3" t="s">
        <v>15</v>
      </c>
      <c r="C3" t="s">
        <v>20</v>
      </c>
      <c r="D3" t="s">
        <v>81</v>
      </c>
    </row>
    <row r="4" spans="1:4">
      <c r="A4" t="str">
        <f>Legend!A31</f>
        <v>biomass refined liquids</v>
      </c>
      <c r="B4" t="str">
        <f>Legend!B31</f>
        <v>biomass liquids</v>
      </c>
      <c r="C4" t="str">
        <f>Legend!C31</f>
        <v>biomass liquids-ethanol CCS Level 1</v>
      </c>
      <c r="D4">
        <v>2020</v>
      </c>
    </row>
    <row r="5" spans="1:4">
      <c r="A5" t="str">
        <f>Legend!A32</f>
        <v>biomass refined liquids</v>
      </c>
      <c r="B5" t="str">
        <f>Legend!B32</f>
        <v>biomass liquids</v>
      </c>
      <c r="C5" t="str">
        <f>Legend!C32</f>
        <v>biomass liquids-FT CCS Level 1</v>
      </c>
      <c r="D5">
        <v>2020</v>
      </c>
    </row>
    <row r="6" spans="1:4">
      <c r="A6" t="str">
        <f>Legend!A33</f>
        <v>biomass refined liquids</v>
      </c>
      <c r="B6" t="str">
        <f>Legend!B33</f>
        <v>biomass liquids</v>
      </c>
      <c r="C6" t="str">
        <f>Legend!C33</f>
        <v>biomass liquids-ethanol CCS Level 2</v>
      </c>
      <c r="D6">
        <v>2020</v>
      </c>
    </row>
    <row r="7" spans="1:4">
      <c r="A7" t="str">
        <f>Legend!A34</f>
        <v>biomass refined liquids</v>
      </c>
      <c r="B7" t="str">
        <f>Legend!B34</f>
        <v>biomass liquids</v>
      </c>
      <c r="C7" t="str">
        <f>Legend!C34</f>
        <v>biomass liquids-FT CCS Level 2</v>
      </c>
      <c r="D7">
        <v>2020</v>
      </c>
    </row>
    <row r="8" spans="1:4">
      <c r="A8" t="str">
        <f>Legend!A37</f>
        <v>coal refined liquids</v>
      </c>
      <c r="B8" t="str">
        <f>Legend!B37</f>
        <v>coal to liquids</v>
      </c>
      <c r="C8" t="str">
        <f>Legend!C37</f>
        <v>coal to liquids CCS Level 1</v>
      </c>
      <c r="D8">
        <v>2020</v>
      </c>
    </row>
    <row r="9" spans="1:4">
      <c r="A9" t="str">
        <f>Legend!A38</f>
        <v>coal refined liquids</v>
      </c>
      <c r="B9" t="str">
        <f>Legend!B38</f>
        <v>coal to liquids</v>
      </c>
      <c r="C9" t="str">
        <f>Legend!C38</f>
        <v>coal to liquids CCS Level 2</v>
      </c>
      <c r="D9">
        <v>2020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E103" sqref="E103"/>
    </sheetView>
  </sheetViews>
  <sheetFormatPr baseColWidth="10" defaultRowHeight="15" x14ac:dyDescent="0"/>
  <sheetData>
    <row r="1" spans="1:13">
      <c r="A1" t="s">
        <v>70</v>
      </c>
    </row>
    <row r="2" spans="1:13">
      <c r="A2" t="s">
        <v>47</v>
      </c>
    </row>
    <row r="3" spans="1:13">
      <c r="A3" t="s">
        <v>2</v>
      </c>
      <c r="B3" t="s">
        <v>15</v>
      </c>
      <c r="C3" t="s">
        <v>20</v>
      </c>
      <c r="D3" t="s">
        <v>71</v>
      </c>
      <c r="E3" t="s">
        <v>72</v>
      </c>
      <c r="F3" t="s">
        <v>79</v>
      </c>
      <c r="G3" t="s">
        <v>73</v>
      </c>
      <c r="H3" t="s">
        <v>76</v>
      </c>
      <c r="I3" t="s">
        <v>77</v>
      </c>
      <c r="J3" t="s">
        <v>74</v>
      </c>
      <c r="K3" t="s">
        <v>75</v>
      </c>
      <c r="L3" t="s">
        <v>78</v>
      </c>
      <c r="M3" t="s">
        <v>80</v>
      </c>
    </row>
    <row r="4" spans="1:13">
      <c r="A4" t="str">
        <f>Legend!A$47</f>
        <v>oil refined liquids</v>
      </c>
      <c r="B4" t="str">
        <f>Legend!B$47</f>
        <v>oil refining</v>
      </c>
      <c r="C4" t="str">
        <f>Legend!C$47</f>
        <v>oil refining</v>
      </c>
      <c r="D4">
        <v>1975</v>
      </c>
      <c r="E4">
        <f>INDEX([1]ref_liquids_supply!$E$231:$M$244,$L4,MATCH($D4,[1]ref_liquids_supply!$E$227:$M$227,FALSE))</f>
        <v>1</v>
      </c>
      <c r="F4">
        <f>INDEX([1]ref_liquids_supply!$F$256:$N$275,$M4,MATCH($D4,[1]ref_liquids_supply!$F$255:$N$255,FALSE))</f>
        <v>1.0548869419354541</v>
      </c>
      <c r="G4">
        <f>INDEX([1]ref_liquids_supply!$F$328:$N$337,$L4,MATCH($D4,[1]ref_liquids_supply!$F$326:$N$326,FALSE))</f>
        <v>0.84078535191926829</v>
      </c>
      <c r="H4">
        <f>INDEX([1]ref_liquids_supply!$E$187:$M$200,$L4,MATCH($D4,[1]ref_liquids_supply!$E$186:$M$186,FALSE))</f>
        <v>-1</v>
      </c>
      <c r="I4">
        <f>IFERROR(INDEX([1]ref_liquids_supply!$E$208:$K$221,$L4,MATCH($D4,[1]ref_liquids_supply!$E$207:$K$207,FALSE)),0)</f>
        <v>0</v>
      </c>
      <c r="J4" t="str">
        <f>Legend!D$47</f>
        <v>regional oil</v>
      </c>
      <c r="K4" t="s">
        <v>48</v>
      </c>
      <c r="L4">
        <f t="array" ref="L4:L66">MATCH(CONCATENATE("refined liquids industrial",C4:$C$66),CONCATENATE([1]ref_liquids_supply!$B$187:$B$200,[1]ref_liquids_supply!$D$187:$D$200),FALSE)</f>
        <v>4</v>
      </c>
      <c r="M4">
        <f t="array" ref="M4:M48">MATCH(CONCATENATE("refined liquids industrial",$C$4:$C$48,$J$4:$J$48),CONCATENATE([1]ref_liquids_supply!$B$256:$B$275,[1]ref_liquids_supply!$D$256:$D$275,[1]ref_liquids_supply!$E$256:$E$275),FALSE)</f>
        <v>9</v>
      </c>
    </row>
    <row r="5" spans="1:13">
      <c r="A5" t="str">
        <f>Legend!A$47</f>
        <v>oil refined liquids</v>
      </c>
      <c r="B5" t="str">
        <f>Legend!B$47</f>
        <v>oil refining</v>
      </c>
      <c r="C5" t="str">
        <f>Legend!C$47</f>
        <v>oil refining</v>
      </c>
      <c r="D5">
        <f>D4+15</f>
        <v>1990</v>
      </c>
      <c r="E5">
        <f>INDEX([1]ref_liquids_supply!$E$231:$M$244,$L5,MATCH($D5,[1]ref_liquids_supply!$E$227:$M$227,FALSE))</f>
        <v>1</v>
      </c>
      <c r="F5">
        <f>INDEX([1]ref_liquids_supply!$F$256:$N$275,$M5,MATCH($D5,[1]ref_liquids_supply!$F$255:$N$255,FALSE))</f>
        <v>1.0548869419354541</v>
      </c>
      <c r="G5">
        <f>INDEX([1]ref_liquids_supply!$F$328:$N$337,$L5,MATCH($D5,[1]ref_liquids_supply!$F$326:$N$326,FALSE))</f>
        <v>0.84078535191926829</v>
      </c>
      <c r="H5">
        <f>INDEX([1]ref_liquids_supply!$E$187:$M$200,$L5,MATCH($D5,[1]ref_liquids_supply!$E$186:$M$186,FALSE))</f>
        <v>-1</v>
      </c>
      <c r="I5">
        <f>IFERROR(INDEX([1]ref_liquids_supply!$E$208:$K$221,$L5,MATCH($D5,[1]ref_liquids_supply!$E$207:$K$207,FALSE)),0)</f>
        <v>0</v>
      </c>
      <c r="J5" t="str">
        <f>Legend!D$47</f>
        <v>regional oil</v>
      </c>
      <c r="K5" t="s">
        <v>48</v>
      </c>
      <c r="L5">
        <v>4</v>
      </c>
      <c r="M5">
        <v>9</v>
      </c>
    </row>
    <row r="6" spans="1:13">
      <c r="A6" t="str">
        <f>Legend!A$47</f>
        <v>oil refined liquids</v>
      </c>
      <c r="B6" t="str">
        <f>Legend!B$47</f>
        <v>oil refining</v>
      </c>
      <c r="C6" t="str">
        <f>Legend!C$47</f>
        <v>oil refining</v>
      </c>
      <c r="D6">
        <f t="shared" ref="D6:D12" si="0">D5+15</f>
        <v>2005</v>
      </c>
      <c r="E6">
        <f>INDEX([1]ref_liquids_supply!$E$231:$M$244,$L6,MATCH($D6,[1]ref_liquids_supply!$E$227:$M$227,FALSE))</f>
        <v>1</v>
      </c>
      <c r="F6">
        <f>INDEX([1]ref_liquids_supply!$F$256:$N$275,$M6,MATCH($D6,[1]ref_liquids_supply!$F$255:$N$255,FALSE))</f>
        <v>1.0548869419354541</v>
      </c>
      <c r="G6">
        <f>INDEX([1]ref_liquids_supply!$F$328:$N$337,$L6,MATCH($D6,[1]ref_liquids_supply!$F$326:$N$326,FALSE))</f>
        <v>0.84078535191926829</v>
      </c>
      <c r="H6">
        <f>INDEX([1]ref_liquids_supply!$E$187:$M$200,$L6,MATCH($D6,[1]ref_liquids_supply!$E$186:$M$186,FALSE))</f>
        <v>45</v>
      </c>
      <c r="I6">
        <f>IFERROR(INDEX([1]ref_liquids_supply!$E$208:$K$221,$L6,MATCH($D6,[1]ref_liquids_supply!$E$207:$K$207,FALSE)),0)</f>
        <v>0.05</v>
      </c>
      <c r="J6" t="str">
        <f>Legend!D$47</f>
        <v>regional oil</v>
      </c>
      <c r="K6" t="s">
        <v>48</v>
      </c>
      <c r="L6">
        <v>4</v>
      </c>
      <c r="M6">
        <v>9</v>
      </c>
    </row>
    <row r="7" spans="1:13">
      <c r="A7" t="str">
        <f>Legend!A$47</f>
        <v>oil refined liquids</v>
      </c>
      <c r="B7" t="str">
        <f>Legend!B$47</f>
        <v>oil refining</v>
      </c>
      <c r="C7" t="str">
        <f>Legend!C$47</f>
        <v>oil refining</v>
      </c>
      <c r="D7">
        <f t="shared" si="0"/>
        <v>2020</v>
      </c>
      <c r="E7">
        <f>INDEX([1]ref_liquids_supply!$E$231:$M$244,$L7,MATCH($D7,[1]ref_liquids_supply!$E$227:$M$227,FALSE))</f>
        <v>1</v>
      </c>
      <c r="F7">
        <f>INDEX([1]ref_liquids_supply!$F$256:$N$275,$M7,MATCH($D7,[1]ref_liquids_supply!$F$255:$N$255,FALSE))</f>
        <v>1.0548869419354541</v>
      </c>
      <c r="G7">
        <f>INDEX([1]ref_liquids_supply!$F$328:$N$337,$L7,MATCH($D7,[1]ref_liquids_supply!$F$326:$N$326,FALSE))</f>
        <v>0.84078535191926829</v>
      </c>
      <c r="H7">
        <f>INDEX([1]ref_liquids_supply!$E$187:$M$200,$L7,MATCH($D7,[1]ref_liquids_supply!$E$186:$M$186,FALSE))</f>
        <v>45</v>
      </c>
      <c r="I7">
        <f>IFERROR(INDEX([1]ref_liquids_supply!$E$208:$K$221,$L7,MATCH($D7,[1]ref_liquids_supply!$E$207:$K$207,FALSE)),0)</f>
        <v>0.03</v>
      </c>
      <c r="J7" t="str">
        <f>Legend!D$47</f>
        <v>regional oil</v>
      </c>
      <c r="K7" t="s">
        <v>48</v>
      </c>
      <c r="L7">
        <v>4</v>
      </c>
      <c r="M7">
        <v>9</v>
      </c>
    </row>
    <row r="8" spans="1:13">
      <c r="A8" t="str">
        <f>Legend!A$47</f>
        <v>oil refined liquids</v>
      </c>
      <c r="B8" t="str">
        <f>Legend!B$47</f>
        <v>oil refining</v>
      </c>
      <c r="C8" t="str">
        <f>Legend!C$47</f>
        <v>oil refining</v>
      </c>
      <c r="D8">
        <f t="shared" si="0"/>
        <v>2035</v>
      </c>
      <c r="E8">
        <f>INDEX([1]ref_liquids_supply!$E$231:$M$244,$L8,MATCH($D8,[1]ref_liquids_supply!$E$227:$M$227,FALSE))</f>
        <v>1</v>
      </c>
      <c r="F8">
        <f>INDEX([1]ref_liquids_supply!$F$256:$N$275,$M8,MATCH($D8,[1]ref_liquids_supply!$F$255:$N$255,FALSE))</f>
        <v>1.0470029207463663</v>
      </c>
      <c r="G8">
        <f>INDEX([1]ref_liquids_supply!$F$328:$N$337,$L8,MATCH($D8,[1]ref_liquids_supply!$F$326:$N$326,FALSE))</f>
        <v>0.84078535191926829</v>
      </c>
      <c r="H8">
        <f>INDEX([1]ref_liquids_supply!$E$187:$M$200,$L8,MATCH($D8,[1]ref_liquids_supply!$E$186:$M$186,FALSE))</f>
        <v>45</v>
      </c>
      <c r="I8">
        <f>IFERROR(INDEX([1]ref_liquids_supply!$E$208:$K$221,$L8,MATCH($D8,[1]ref_liquids_supply!$E$207:$K$207,FALSE)),0)</f>
        <v>0.03</v>
      </c>
      <c r="J8" t="str">
        <f>Legend!D$47</f>
        <v>regional oil</v>
      </c>
      <c r="K8" t="s">
        <v>48</v>
      </c>
      <c r="L8">
        <v>4</v>
      </c>
      <c r="M8">
        <v>9</v>
      </c>
    </row>
    <row r="9" spans="1:13">
      <c r="A9" t="str">
        <f>Legend!A$47</f>
        <v>oil refined liquids</v>
      </c>
      <c r="B9" t="str">
        <f>Legend!B$47</f>
        <v>oil refining</v>
      </c>
      <c r="C9" t="str">
        <f>Legend!C$47</f>
        <v>oil refining</v>
      </c>
      <c r="D9">
        <f t="shared" si="0"/>
        <v>2050</v>
      </c>
      <c r="E9">
        <f>INDEX([1]ref_liquids_supply!$E$231:$M$244,$L9,MATCH($D9,[1]ref_liquids_supply!$E$227:$M$227,FALSE))</f>
        <v>1</v>
      </c>
      <c r="F9">
        <f>INDEX([1]ref_liquids_supply!$F$256:$N$275,$M9,MATCH($D9,[1]ref_liquids_supply!$F$255:$N$255,FALSE))</f>
        <v>1.0391778232083722</v>
      </c>
      <c r="G9">
        <f>INDEX([1]ref_liquids_supply!$F$328:$N$337,$L9,MATCH($D9,[1]ref_liquids_supply!$F$326:$N$326,FALSE))</f>
        <v>0.84078535191926829</v>
      </c>
      <c r="H9">
        <f>INDEX([1]ref_liquids_supply!$E$187:$M$200,$L9,MATCH($D9,[1]ref_liquids_supply!$E$186:$M$186,FALSE))</f>
        <v>45</v>
      </c>
      <c r="I9">
        <f>IFERROR(INDEX([1]ref_liquids_supply!$E$208:$K$221,$L9,MATCH($D9,[1]ref_liquids_supply!$E$207:$K$207,FALSE)),0)</f>
        <v>0.03</v>
      </c>
      <c r="J9" t="str">
        <f>Legend!D$47</f>
        <v>regional oil</v>
      </c>
      <c r="K9" t="s">
        <v>48</v>
      </c>
      <c r="L9">
        <v>4</v>
      </c>
      <c r="M9">
        <v>9</v>
      </c>
    </row>
    <row r="10" spans="1:13">
      <c r="A10" t="str">
        <f>Legend!A$47</f>
        <v>oil refined liquids</v>
      </c>
      <c r="B10" t="str">
        <f>Legend!B$47</f>
        <v>oil refining</v>
      </c>
      <c r="C10" t="str">
        <f>Legend!C$47</f>
        <v>oil refining</v>
      </c>
      <c r="D10">
        <f t="shared" si="0"/>
        <v>2065</v>
      </c>
      <c r="E10">
        <f>INDEX([1]ref_liquids_supply!$E$231:$M$244,$L10,MATCH($D10,[1]ref_liquids_supply!$E$227:$M$227,FALSE))</f>
        <v>1</v>
      </c>
      <c r="F10">
        <f>INDEX([1]ref_liquids_supply!$F$256:$N$275,$M10,MATCH($D10,[1]ref_liquids_supply!$F$255:$N$255,FALSE))</f>
        <v>1.0314112089374883</v>
      </c>
      <c r="G10">
        <f>INDEX([1]ref_liquids_supply!$F$328:$N$337,$L10,MATCH($D10,[1]ref_liquids_supply!$F$326:$N$326,FALSE))</f>
        <v>0.84078535191926829</v>
      </c>
      <c r="H10">
        <f>INDEX([1]ref_liquids_supply!$E$187:$M$200,$L10,MATCH($D10,[1]ref_liquids_supply!$E$186:$M$186,FALSE))</f>
        <v>45</v>
      </c>
      <c r="I10">
        <f>IFERROR(INDEX([1]ref_liquids_supply!$E$208:$K$221,$L10,MATCH($D10,[1]ref_liquids_supply!$E$207:$K$207,FALSE)),0)</f>
        <v>0.03</v>
      </c>
      <c r="J10" t="str">
        <f>Legend!D$47</f>
        <v>regional oil</v>
      </c>
      <c r="K10" t="s">
        <v>48</v>
      </c>
      <c r="L10">
        <v>4</v>
      </c>
      <c r="M10">
        <v>9</v>
      </c>
    </row>
    <row r="11" spans="1:13">
      <c r="A11" t="str">
        <f>Legend!A$47</f>
        <v>oil refined liquids</v>
      </c>
      <c r="B11" t="str">
        <f>Legend!B$47</f>
        <v>oil refining</v>
      </c>
      <c r="C11" t="str">
        <f>Legend!C$47</f>
        <v>oil refining</v>
      </c>
      <c r="D11">
        <f t="shared" si="0"/>
        <v>2080</v>
      </c>
      <c r="E11">
        <f>INDEX([1]ref_liquids_supply!$E$231:$M$244,$L11,MATCH($D11,[1]ref_liquids_supply!$E$227:$M$227,FALSE))</f>
        <v>1</v>
      </c>
      <c r="F11">
        <f>INDEX([1]ref_liquids_supply!$F$256:$N$275,$M11,MATCH($D11,[1]ref_liquids_supply!$F$255:$N$255,FALSE))</f>
        <v>1.0237026408410757</v>
      </c>
      <c r="G11">
        <f>INDEX([1]ref_liquids_supply!$F$328:$N$337,$L11,MATCH($D11,[1]ref_liquids_supply!$F$326:$N$326,FALSE))</f>
        <v>0.84078535191926829</v>
      </c>
      <c r="H11">
        <f>INDEX([1]ref_liquids_supply!$E$187:$M$200,$L11,MATCH($D11,[1]ref_liquids_supply!$E$186:$M$186,FALSE))</f>
        <v>45</v>
      </c>
      <c r="I11">
        <f>IFERROR(INDEX([1]ref_liquids_supply!$E$208:$K$221,$L11,MATCH($D11,[1]ref_liquids_supply!$E$207:$K$207,FALSE)),0)</f>
        <v>0.03</v>
      </c>
      <c r="J11" t="str">
        <f>Legend!D$47</f>
        <v>regional oil</v>
      </c>
      <c r="K11" t="s">
        <v>48</v>
      </c>
      <c r="L11">
        <v>4</v>
      </c>
      <c r="M11">
        <v>9</v>
      </c>
    </row>
    <row r="12" spans="1:13">
      <c r="A12" t="str">
        <f>Legend!A$47</f>
        <v>oil refined liquids</v>
      </c>
      <c r="B12" t="str">
        <f>Legend!B$47</f>
        <v>oil refining</v>
      </c>
      <c r="C12" t="str">
        <f>Legend!C$47</f>
        <v>oil refining</v>
      </c>
      <c r="D12">
        <f t="shared" si="0"/>
        <v>2095</v>
      </c>
      <c r="E12">
        <f>INDEX([1]ref_liquids_supply!$E$231:$M$244,$L12,MATCH($D12,[1]ref_liquids_supply!$E$227:$M$227,FALSE))</f>
        <v>1</v>
      </c>
      <c r="F12">
        <f>INDEX([1]ref_liquids_supply!$F$256:$N$275,$M12,MATCH($D12,[1]ref_liquids_supply!$F$255:$N$255,FALSE))</f>
        <v>1.0160516850932415</v>
      </c>
      <c r="G12">
        <f>INDEX([1]ref_liquids_supply!$F$328:$N$337,$L12,MATCH($D12,[1]ref_liquids_supply!$F$326:$N$326,FALSE))</f>
        <v>0.84078535191926829</v>
      </c>
      <c r="H12">
        <f>INDEX([1]ref_liquids_supply!$E$187:$M$200,$L12,MATCH($D12,[1]ref_liquids_supply!$E$186:$M$186,FALSE))</f>
        <v>45</v>
      </c>
      <c r="I12">
        <f>IFERROR(INDEX([1]ref_liquids_supply!$E$208:$K$221,$L12,MATCH($D12,[1]ref_liquids_supply!$E$207:$K$207,FALSE)),0)</f>
        <v>0.03</v>
      </c>
      <c r="J12" t="str">
        <f>Legend!D$47</f>
        <v>regional oil</v>
      </c>
      <c r="K12" t="s">
        <v>48</v>
      </c>
      <c r="L12">
        <v>4</v>
      </c>
      <c r="M12">
        <v>9</v>
      </c>
    </row>
    <row r="13" spans="1:13">
      <c r="A13" t="str">
        <f>Legend!A$61</f>
        <v>gas refined liquids</v>
      </c>
      <c r="B13" t="str">
        <f>Legend!B$61</f>
        <v>gas to liquids</v>
      </c>
      <c r="C13" t="str">
        <f>Legend!C$61</f>
        <v>gas to liquids</v>
      </c>
      <c r="D13">
        <v>1975</v>
      </c>
      <c r="E13">
        <f>INDEX([1]ref_liquids_supply!$E$231:$M$244,$L13,MATCH($D13,[1]ref_liquids_supply!$E$227:$M$227,FALSE))</f>
        <v>0</v>
      </c>
      <c r="F13">
        <f>INDEX([1]ref_liquids_supply!$F$256:$N$275,$M13,MATCH($D13,[1]ref_liquids_supply!$F$255:$N$255,FALSE))</f>
        <v>1.6539110689721115</v>
      </c>
      <c r="G13">
        <f>INDEX([1]ref_liquids_supply!$F$328:$N$337,$L13,MATCH($D13,[1]ref_liquids_supply!$F$326:$N$326,FALSE))</f>
        <v>1.8</v>
      </c>
      <c r="H13">
        <f>INDEX([1]ref_liquids_supply!$E$187:$M$200,$L13,MATCH($D13,[1]ref_liquids_supply!$E$186:$M$186,FALSE))</f>
        <v>-1</v>
      </c>
      <c r="I13">
        <f>IFERROR(INDEX([1]ref_liquids_supply!$E$208:$K$221,$L13,MATCH($D13,[1]ref_liquids_supply!$E$207:$K$207,FALSE)),0)</f>
        <v>0</v>
      </c>
      <c r="J13" t="str">
        <f>Legend!D$61</f>
        <v>regional natural gas</v>
      </c>
      <c r="K13" t="s">
        <v>48</v>
      </c>
      <c r="L13">
        <v>6</v>
      </c>
      <c r="M13">
        <v>13</v>
      </c>
    </row>
    <row r="14" spans="1:13">
      <c r="A14" t="str">
        <f>Legend!A$61</f>
        <v>gas refined liquids</v>
      </c>
      <c r="B14" t="str">
        <f>Legend!B$61</f>
        <v>gas to liquids</v>
      </c>
      <c r="C14" t="str">
        <f>Legend!C$61</f>
        <v>gas to liquids</v>
      </c>
      <c r="D14">
        <f>D13+15</f>
        <v>1990</v>
      </c>
      <c r="E14">
        <f>INDEX([1]ref_liquids_supply!$E$231:$M$244,$L14,MATCH($D14,[1]ref_liquids_supply!$E$227:$M$227,FALSE))</f>
        <v>0</v>
      </c>
      <c r="F14">
        <f>INDEX([1]ref_liquids_supply!$F$256:$N$275,$M14,MATCH($D14,[1]ref_liquids_supply!$F$255:$N$255,FALSE))</f>
        <v>1.6539110689721115</v>
      </c>
      <c r="G14">
        <f>INDEX([1]ref_liquids_supply!$F$328:$N$337,$L14,MATCH($D14,[1]ref_liquids_supply!$F$326:$N$326,FALSE))</f>
        <v>1.8</v>
      </c>
      <c r="H14">
        <f>INDEX([1]ref_liquids_supply!$E$187:$M$200,$L14,MATCH($D14,[1]ref_liquids_supply!$E$186:$M$186,FALSE))</f>
        <v>-1</v>
      </c>
      <c r="I14">
        <f>IFERROR(INDEX([1]ref_liquids_supply!$E$208:$K$221,$L14,MATCH($D14,[1]ref_liquids_supply!$E$207:$K$207,FALSE)),0)</f>
        <v>0</v>
      </c>
      <c r="J14" t="str">
        <f>Legend!D$61</f>
        <v>regional natural gas</v>
      </c>
      <c r="K14" t="s">
        <v>48</v>
      </c>
      <c r="L14">
        <v>6</v>
      </c>
      <c r="M14">
        <v>13</v>
      </c>
    </row>
    <row r="15" spans="1:13">
      <c r="A15" t="str">
        <f>Legend!A$61</f>
        <v>gas refined liquids</v>
      </c>
      <c r="B15" t="str">
        <f>Legend!B$61</f>
        <v>gas to liquids</v>
      </c>
      <c r="C15" t="str">
        <f>Legend!C$61</f>
        <v>gas to liquids</v>
      </c>
      <c r="D15">
        <f t="shared" ref="D15:D21" si="1">D14+15</f>
        <v>2005</v>
      </c>
      <c r="E15">
        <f>INDEX([1]ref_liquids_supply!$E$231:$M$244,$L15,MATCH($D15,[1]ref_liquids_supply!$E$227:$M$227,FALSE))</f>
        <v>0</v>
      </c>
      <c r="F15">
        <f>INDEX([1]ref_liquids_supply!$F$256:$N$275,$M15,MATCH($D15,[1]ref_liquids_supply!$F$255:$N$255,FALSE))</f>
        <v>1.6539110689721115</v>
      </c>
      <c r="G15">
        <f>INDEX([1]ref_liquids_supply!$F$328:$N$337,$L15,MATCH($D15,[1]ref_liquids_supply!$F$326:$N$326,FALSE))</f>
        <v>1.8</v>
      </c>
      <c r="H15">
        <f>INDEX([1]ref_liquids_supply!$E$187:$M$200,$L15,MATCH($D15,[1]ref_liquids_supply!$E$186:$M$186,FALSE))</f>
        <v>45</v>
      </c>
      <c r="I15">
        <f>IFERROR(INDEX([1]ref_liquids_supply!$E$208:$K$221,$L15,MATCH($D15,[1]ref_liquids_supply!$E$207:$K$207,FALSE)),0)</f>
        <v>0.05</v>
      </c>
      <c r="J15" t="str">
        <f>Legend!D$61</f>
        <v>regional natural gas</v>
      </c>
      <c r="K15" t="s">
        <v>48</v>
      </c>
      <c r="L15">
        <v>6</v>
      </c>
      <c r="M15">
        <v>13</v>
      </c>
    </row>
    <row r="16" spans="1:13">
      <c r="A16" t="str">
        <f>Legend!A$61</f>
        <v>gas refined liquids</v>
      </c>
      <c r="B16" t="str">
        <f>Legend!B$61</f>
        <v>gas to liquids</v>
      </c>
      <c r="C16" t="str">
        <f>Legend!C$61</f>
        <v>gas to liquids</v>
      </c>
      <c r="D16">
        <f t="shared" si="1"/>
        <v>2020</v>
      </c>
      <c r="E16">
        <f>INDEX([1]ref_liquids_supply!$E$231:$M$244,$L16,MATCH($D16,[1]ref_liquids_supply!$E$227:$M$227,FALSE))</f>
        <v>1</v>
      </c>
      <c r="F16">
        <f>INDEX([1]ref_liquids_supply!$F$256:$N$275,$M16,MATCH($D16,[1]ref_liquids_supply!$F$255:$N$255,FALSE))</f>
        <v>1.6539110689721115</v>
      </c>
      <c r="G16">
        <f>INDEX([1]ref_liquids_supply!$F$328:$N$337,$L16,MATCH($D16,[1]ref_liquids_supply!$F$326:$N$326,FALSE))</f>
        <v>1.8</v>
      </c>
      <c r="H16">
        <f>INDEX([1]ref_liquids_supply!$E$187:$M$200,$L16,MATCH($D16,[1]ref_liquids_supply!$E$186:$M$186,FALSE))</f>
        <v>45</v>
      </c>
      <c r="I16">
        <f>IFERROR(INDEX([1]ref_liquids_supply!$E$208:$K$221,$L16,MATCH($D16,[1]ref_liquids_supply!$E$207:$K$207,FALSE)),0)</f>
        <v>0.03</v>
      </c>
      <c r="J16" t="str">
        <f>Legend!D$61</f>
        <v>regional natural gas</v>
      </c>
      <c r="K16" t="s">
        <v>48</v>
      </c>
      <c r="L16">
        <v>6</v>
      </c>
      <c r="M16">
        <v>13</v>
      </c>
    </row>
    <row r="17" spans="1:13">
      <c r="A17" t="str">
        <f>Legend!A$61</f>
        <v>gas refined liquids</v>
      </c>
      <c r="B17" t="str">
        <f>Legend!B$61</f>
        <v>gas to liquids</v>
      </c>
      <c r="C17" t="str">
        <f>Legend!C$61</f>
        <v>gas to liquids</v>
      </c>
      <c r="D17">
        <f t="shared" si="1"/>
        <v>2035</v>
      </c>
      <c r="E17">
        <f>INDEX([1]ref_liquids_supply!$E$231:$M$244,$L17,MATCH($D17,[1]ref_liquids_supply!$E$227:$M$227,FALSE))</f>
        <v>1</v>
      </c>
      <c r="F17">
        <f>INDEX([1]ref_liquids_supply!$F$256:$N$275,$M17,MATCH($D17,[1]ref_liquids_supply!$F$255:$N$255,FALSE))</f>
        <v>1.6292753133228659</v>
      </c>
      <c r="G17">
        <f>INDEX([1]ref_liquids_supply!$F$328:$N$337,$L17,MATCH($D17,[1]ref_liquids_supply!$F$326:$N$326,FALSE))</f>
        <v>1.7731881834516037</v>
      </c>
      <c r="H17">
        <f>INDEX([1]ref_liquids_supply!$E$187:$M$200,$L17,MATCH($D17,[1]ref_liquids_supply!$E$186:$M$186,FALSE))</f>
        <v>45</v>
      </c>
      <c r="I17">
        <f>IFERROR(INDEX([1]ref_liquids_supply!$E$208:$K$221,$L17,MATCH($D17,[1]ref_liquids_supply!$E$207:$K$207,FALSE)),0)</f>
        <v>0.03</v>
      </c>
      <c r="J17" t="str">
        <f>Legend!D$61</f>
        <v>regional natural gas</v>
      </c>
      <c r="K17" t="s">
        <v>48</v>
      </c>
      <c r="L17">
        <v>6</v>
      </c>
      <c r="M17">
        <v>13</v>
      </c>
    </row>
    <row r="18" spans="1:13">
      <c r="A18" t="str">
        <f>Legend!A$61</f>
        <v>gas refined liquids</v>
      </c>
      <c r="B18" t="str">
        <f>Legend!B$61</f>
        <v>gas to liquids</v>
      </c>
      <c r="C18" t="str">
        <f>Legend!C$61</f>
        <v>gas to liquids</v>
      </c>
      <c r="D18">
        <f t="shared" si="1"/>
        <v>2050</v>
      </c>
      <c r="E18">
        <f>INDEX([1]ref_liquids_supply!$E$231:$M$244,$L18,MATCH($D18,[1]ref_liquids_supply!$E$227:$M$227,FALSE))</f>
        <v>1</v>
      </c>
      <c r="F18">
        <f>INDEX([1]ref_liquids_supply!$F$256:$N$275,$M18,MATCH($D18,[1]ref_liquids_supply!$F$255:$N$255,FALSE))</f>
        <v>1.6050065184297306</v>
      </c>
      <c r="G18">
        <f>INDEX([1]ref_liquids_supply!$F$328:$N$337,$L18,MATCH($D18,[1]ref_liquids_supply!$F$326:$N$326,FALSE))</f>
        <v>1.7467757410735545</v>
      </c>
      <c r="H18">
        <f>INDEX([1]ref_liquids_supply!$E$187:$M$200,$L18,MATCH($D18,[1]ref_liquids_supply!$E$186:$M$186,FALSE))</f>
        <v>45</v>
      </c>
      <c r="I18">
        <f>IFERROR(INDEX([1]ref_liquids_supply!$E$208:$K$221,$L18,MATCH($D18,[1]ref_liquids_supply!$E$207:$K$207,FALSE)),0)</f>
        <v>0.03</v>
      </c>
      <c r="J18" t="str">
        <f>Legend!D$61</f>
        <v>regional natural gas</v>
      </c>
      <c r="K18" t="s">
        <v>48</v>
      </c>
      <c r="L18">
        <v>6</v>
      </c>
      <c r="M18">
        <v>13</v>
      </c>
    </row>
    <row r="19" spans="1:13">
      <c r="A19" t="str">
        <f>Legend!A$61</f>
        <v>gas refined liquids</v>
      </c>
      <c r="B19" t="str">
        <f>Legend!B$61</f>
        <v>gas to liquids</v>
      </c>
      <c r="C19" t="str">
        <f>Legend!C$61</f>
        <v>gas to liquids</v>
      </c>
      <c r="D19">
        <f t="shared" si="1"/>
        <v>2065</v>
      </c>
      <c r="E19">
        <f>INDEX([1]ref_liquids_supply!$E$231:$M$244,$L19,MATCH($D19,[1]ref_liquids_supply!$E$227:$M$227,FALSE))</f>
        <v>1</v>
      </c>
      <c r="F19">
        <f>INDEX([1]ref_liquids_supply!$F$256:$N$275,$M19,MATCH($D19,[1]ref_liquids_supply!$F$255:$N$255,FALSE))</f>
        <v>1.5810992182457762</v>
      </c>
      <c r="G19">
        <f>INDEX([1]ref_liquids_supply!$F$328:$N$337,$L19,MATCH($D19,[1]ref_liquids_supply!$F$326:$N$326,FALSE))</f>
        <v>1.7207567240064139</v>
      </c>
      <c r="H19">
        <f>INDEX([1]ref_liquids_supply!$E$187:$M$200,$L19,MATCH($D19,[1]ref_liquids_supply!$E$186:$M$186,FALSE))</f>
        <v>45</v>
      </c>
      <c r="I19">
        <f>IFERROR(INDEX([1]ref_liquids_supply!$E$208:$K$221,$L19,MATCH($D19,[1]ref_liquids_supply!$E$207:$K$207,FALSE)),0)</f>
        <v>0.03</v>
      </c>
      <c r="J19" t="str">
        <f>Legend!D$61</f>
        <v>regional natural gas</v>
      </c>
      <c r="K19" t="s">
        <v>48</v>
      </c>
      <c r="L19">
        <v>6</v>
      </c>
      <c r="M19">
        <v>13</v>
      </c>
    </row>
    <row r="20" spans="1:13">
      <c r="A20" t="str">
        <f>Legend!A$61</f>
        <v>gas refined liquids</v>
      </c>
      <c r="B20" t="str">
        <f>Legend!B$61</f>
        <v>gas to liquids</v>
      </c>
      <c r="C20" t="str">
        <f>Legend!C$61</f>
        <v>gas to liquids</v>
      </c>
      <c r="D20">
        <f t="shared" si="1"/>
        <v>2080</v>
      </c>
      <c r="E20">
        <f>INDEX([1]ref_liquids_supply!$E$231:$M$244,$L20,MATCH($D20,[1]ref_liquids_supply!$E$227:$M$227,FALSE))</f>
        <v>1</v>
      </c>
      <c r="F20">
        <f>INDEX([1]ref_liquids_supply!$F$256:$N$275,$M20,MATCH($D20,[1]ref_liquids_supply!$F$255:$N$255,FALSE))</f>
        <v>1.5575480281433214</v>
      </c>
      <c r="G20">
        <f>INDEX([1]ref_liquids_supply!$F$328:$N$337,$L20,MATCH($D20,[1]ref_liquids_supply!$F$326:$N$326,FALSE))</f>
        <v>1.6951252720017032</v>
      </c>
      <c r="H20">
        <f>INDEX([1]ref_liquids_supply!$E$187:$M$200,$L20,MATCH($D20,[1]ref_liquids_supply!$E$186:$M$186,FALSE))</f>
        <v>45</v>
      </c>
      <c r="I20">
        <f>IFERROR(INDEX([1]ref_liquids_supply!$E$208:$K$221,$L20,MATCH($D20,[1]ref_liquids_supply!$E$207:$K$207,FALSE)),0)</f>
        <v>0.03</v>
      </c>
      <c r="J20" t="str">
        <f>Legend!D$61</f>
        <v>regional natural gas</v>
      </c>
      <c r="K20" t="s">
        <v>48</v>
      </c>
      <c r="L20">
        <v>6</v>
      </c>
      <c r="M20">
        <v>13</v>
      </c>
    </row>
    <row r="21" spans="1:13">
      <c r="A21" t="str">
        <f>Legend!A$61</f>
        <v>gas refined liquids</v>
      </c>
      <c r="B21" t="str">
        <f>Legend!B$61</f>
        <v>gas to liquids</v>
      </c>
      <c r="C21" t="str">
        <f>Legend!C$61</f>
        <v>gas to liquids</v>
      </c>
      <c r="D21">
        <f t="shared" si="1"/>
        <v>2095</v>
      </c>
      <c r="E21">
        <f>INDEX([1]ref_liquids_supply!$E$231:$M$244,$L21,MATCH($D21,[1]ref_liquids_supply!$E$227:$M$227,FALSE))</f>
        <v>1</v>
      </c>
      <c r="F21">
        <f>INDEX([1]ref_liquids_supply!$F$256:$N$275,$M21,MATCH($D21,[1]ref_liquids_supply!$F$255:$N$255,FALSE))</f>
        <v>1.5343476437011574</v>
      </c>
      <c r="G21">
        <f>INDEX([1]ref_liquids_supply!$F$328:$N$337,$L21,MATCH($D21,[1]ref_liquids_supply!$F$326:$N$326,FALSE))</f>
        <v>1.6698756121020031</v>
      </c>
      <c r="H21">
        <f>INDEX([1]ref_liquids_supply!$E$187:$M$200,$L21,MATCH($D21,[1]ref_liquids_supply!$E$186:$M$186,FALSE))</f>
        <v>45</v>
      </c>
      <c r="I21">
        <f>IFERROR(INDEX([1]ref_liquids_supply!$E$208:$K$221,$L21,MATCH($D21,[1]ref_liquids_supply!$E$207:$K$207,FALSE)),0)</f>
        <v>0.03</v>
      </c>
      <c r="J21" t="str">
        <f>Legend!D$61</f>
        <v>regional natural gas</v>
      </c>
      <c r="K21" t="s">
        <v>48</v>
      </c>
      <c r="L21">
        <v>6</v>
      </c>
      <c r="M21">
        <v>13</v>
      </c>
    </row>
    <row r="22" spans="1:13">
      <c r="A22" t="str">
        <f>Legend!A$62</f>
        <v>coal refined liquids</v>
      </c>
      <c r="B22" t="str">
        <f>Legend!B$62</f>
        <v>coal to liquids</v>
      </c>
      <c r="C22" t="str">
        <f>Legend!C$62</f>
        <v>coal to liquids</v>
      </c>
      <c r="D22">
        <v>1975</v>
      </c>
      <c r="E22">
        <f>INDEX([1]ref_liquids_supply!$E$231:$M$244,$L22,MATCH($D22,[1]ref_liquids_supply!$E$227:$M$227,FALSE))</f>
        <v>0</v>
      </c>
      <c r="F22">
        <f>INDEX([1]ref_liquids_supply!$F$256:$N$275,$M22,MATCH($D22,[1]ref_liquids_supply!$F$255:$N$255,FALSE))</f>
        <v>2.1116138763197587</v>
      </c>
      <c r="G22">
        <f>INDEX([1]ref_liquids_supply!$F$328:$N$337,$L22,MATCH($D22,[1]ref_liquids_supply!$F$326:$N$326,FALSE))</f>
        <v>2.7</v>
      </c>
      <c r="H22">
        <f>INDEX([1]ref_liquids_supply!$E$187:$M$200,$L22,MATCH($D22,[1]ref_liquids_supply!$E$186:$M$186,FALSE))</f>
        <v>-1</v>
      </c>
      <c r="I22">
        <f>IFERROR(INDEX([1]ref_liquids_supply!$E$208:$K$221,$L22,MATCH($D22,[1]ref_liquids_supply!$E$207:$K$207,FALSE)),0)</f>
        <v>0</v>
      </c>
      <c r="J22" t="str">
        <f>Legend!D$62</f>
        <v>regional coal</v>
      </c>
      <c r="K22" t="s">
        <v>48</v>
      </c>
      <c r="L22">
        <v>5</v>
      </c>
      <c r="M22">
        <v>12</v>
      </c>
    </row>
    <row r="23" spans="1:13">
      <c r="A23" t="str">
        <f>Legend!A$62</f>
        <v>coal refined liquids</v>
      </c>
      <c r="B23" t="str">
        <f>Legend!B$62</f>
        <v>coal to liquids</v>
      </c>
      <c r="C23" t="str">
        <f>Legend!C$62</f>
        <v>coal to liquids</v>
      </c>
      <c r="D23">
        <f>D22+15</f>
        <v>1990</v>
      </c>
      <c r="E23">
        <f>INDEX([1]ref_liquids_supply!$E$231:$M$244,$L23,MATCH($D23,[1]ref_liquids_supply!$E$227:$M$227,FALSE))</f>
        <v>0</v>
      </c>
      <c r="F23">
        <f>INDEX([1]ref_liquids_supply!$F$256:$N$275,$M23,MATCH($D23,[1]ref_liquids_supply!$F$255:$N$255,FALSE))</f>
        <v>2.1116138763197587</v>
      </c>
      <c r="G23">
        <f>INDEX([1]ref_liquids_supply!$F$328:$N$337,$L23,MATCH($D23,[1]ref_liquids_supply!$F$326:$N$326,FALSE))</f>
        <v>2.7</v>
      </c>
      <c r="H23">
        <f>INDEX([1]ref_liquids_supply!$E$187:$M$200,$L23,MATCH($D23,[1]ref_liquids_supply!$E$186:$M$186,FALSE))</f>
        <v>-1</v>
      </c>
      <c r="I23">
        <f>IFERROR(INDEX([1]ref_liquids_supply!$E$208:$K$221,$L23,MATCH($D23,[1]ref_liquids_supply!$E$207:$K$207,FALSE)),0)</f>
        <v>0</v>
      </c>
      <c r="J23" t="str">
        <f>Legend!D$62</f>
        <v>regional coal</v>
      </c>
      <c r="K23" t="s">
        <v>48</v>
      </c>
      <c r="L23">
        <v>5</v>
      </c>
      <c r="M23">
        <v>12</v>
      </c>
    </row>
    <row r="24" spans="1:13">
      <c r="A24" t="str">
        <f>Legend!A$62</f>
        <v>coal refined liquids</v>
      </c>
      <c r="B24" t="str">
        <f>Legend!B$62</f>
        <v>coal to liquids</v>
      </c>
      <c r="C24" t="str">
        <f>Legend!C$62</f>
        <v>coal to liquids</v>
      </c>
      <c r="D24">
        <f t="shared" ref="D24:D28" si="2">D23+15</f>
        <v>2005</v>
      </c>
      <c r="E24">
        <f>INDEX([1]ref_liquids_supply!$E$231:$M$244,$L24,MATCH($D24,[1]ref_liquids_supply!$E$227:$M$227,FALSE))</f>
        <v>0</v>
      </c>
      <c r="F24">
        <f>INDEX([1]ref_liquids_supply!$F$256:$N$275,$M24,MATCH($D24,[1]ref_liquids_supply!$F$255:$N$255,FALSE))</f>
        <v>2.1116138763197587</v>
      </c>
      <c r="G24">
        <f>INDEX([1]ref_liquids_supply!$F$328:$N$337,$L24,MATCH($D24,[1]ref_liquids_supply!$F$326:$N$326,FALSE))</f>
        <v>2.7</v>
      </c>
      <c r="H24">
        <f>INDEX([1]ref_liquids_supply!$E$187:$M$200,$L24,MATCH($D24,[1]ref_liquids_supply!$E$186:$M$186,FALSE))</f>
        <v>45</v>
      </c>
      <c r="I24">
        <f>IFERROR(INDEX([1]ref_liquids_supply!$E$208:$K$221,$L24,MATCH($D24,[1]ref_liquids_supply!$E$207:$K$207,FALSE)),0)</f>
        <v>0.05</v>
      </c>
      <c r="J24" t="str">
        <f>Legend!D$62</f>
        <v>regional coal</v>
      </c>
      <c r="K24" t="s">
        <v>48</v>
      </c>
      <c r="L24">
        <v>5</v>
      </c>
      <c r="M24">
        <v>12</v>
      </c>
    </row>
    <row r="25" spans="1:13">
      <c r="A25" t="str">
        <f>Legend!A$62</f>
        <v>coal refined liquids</v>
      </c>
      <c r="B25" t="str">
        <f>Legend!B$62</f>
        <v>coal to liquids</v>
      </c>
      <c r="C25" t="str">
        <f>Legend!C$62</f>
        <v>coal to liquids</v>
      </c>
      <c r="D25">
        <f t="shared" si="2"/>
        <v>2020</v>
      </c>
      <c r="E25">
        <f>INDEX([1]ref_liquids_supply!$E$231:$M$244,$L25,MATCH($D25,[1]ref_liquids_supply!$E$227:$M$227,FALSE))</f>
        <v>1</v>
      </c>
      <c r="F25">
        <f>INDEX([1]ref_liquids_supply!$F$256:$N$275,$M25,MATCH($D25,[1]ref_liquids_supply!$F$255:$N$255,FALSE))</f>
        <v>2.1116138763197587</v>
      </c>
      <c r="G25">
        <f>INDEX([1]ref_liquids_supply!$F$328:$N$337,$L25,MATCH($D25,[1]ref_liquids_supply!$F$326:$N$326,FALSE))</f>
        <v>2.7</v>
      </c>
      <c r="H25">
        <f>INDEX([1]ref_liquids_supply!$E$187:$M$200,$L25,MATCH($D25,[1]ref_liquids_supply!$E$186:$M$186,FALSE))</f>
        <v>45</v>
      </c>
      <c r="I25">
        <f>IFERROR(INDEX([1]ref_liquids_supply!$E$208:$K$221,$L25,MATCH($D25,[1]ref_liquids_supply!$E$207:$K$207,FALSE)),0)</f>
        <v>0.03</v>
      </c>
      <c r="J25" t="str">
        <f>Legend!D$62</f>
        <v>regional coal</v>
      </c>
      <c r="K25" t="s">
        <v>48</v>
      </c>
      <c r="L25">
        <v>5</v>
      </c>
      <c r="M25">
        <v>12</v>
      </c>
    </row>
    <row r="26" spans="1:13">
      <c r="A26" t="str">
        <f>Legend!A$62</f>
        <v>coal refined liquids</v>
      </c>
      <c r="B26" t="str">
        <f>Legend!B$62</f>
        <v>coal to liquids</v>
      </c>
      <c r="C26" t="str">
        <f>Legend!C$62</f>
        <v>coal to liquids</v>
      </c>
      <c r="D26">
        <f t="shared" si="2"/>
        <v>2035</v>
      </c>
      <c r="E26">
        <f>INDEX([1]ref_liquids_supply!$E$231:$M$244,$L26,MATCH($D26,[1]ref_liquids_supply!$E$227:$M$227,FALSE))</f>
        <v>1</v>
      </c>
      <c r="F26">
        <f>INDEX([1]ref_liquids_supply!$F$256:$N$275,$M26,MATCH($D26,[1]ref_liquids_supply!$F$255:$N$255,FALSE))</f>
        <v>2.0801604297236849</v>
      </c>
      <c r="G26">
        <f>INDEX([1]ref_liquids_supply!$F$328:$N$337,$L26,MATCH($D26,[1]ref_liquids_supply!$F$326:$N$326,FALSE))</f>
        <v>2.6597822751774056</v>
      </c>
      <c r="H26">
        <f>INDEX([1]ref_liquids_supply!$E$187:$M$200,$L26,MATCH($D26,[1]ref_liquids_supply!$E$186:$M$186,FALSE))</f>
        <v>45</v>
      </c>
      <c r="I26">
        <f>IFERROR(INDEX([1]ref_liquids_supply!$E$208:$K$221,$L26,MATCH($D26,[1]ref_liquids_supply!$E$207:$K$207,FALSE)),0)</f>
        <v>0.03</v>
      </c>
      <c r="J26" t="str">
        <f>Legend!D$62</f>
        <v>regional coal</v>
      </c>
      <c r="K26" t="s">
        <v>48</v>
      </c>
      <c r="L26">
        <v>5</v>
      </c>
      <c r="M26">
        <v>12</v>
      </c>
    </row>
    <row r="27" spans="1:13">
      <c r="A27" t="str">
        <f>Legend!A$62</f>
        <v>coal refined liquids</v>
      </c>
      <c r="B27" t="str">
        <f>Legend!B$62</f>
        <v>coal to liquids</v>
      </c>
      <c r="C27" t="str">
        <f>Legend!C$62</f>
        <v>coal to liquids</v>
      </c>
      <c r="D27">
        <f t="shared" si="2"/>
        <v>2050</v>
      </c>
      <c r="E27">
        <f>INDEX([1]ref_liquids_supply!$E$231:$M$244,$L27,MATCH($D27,[1]ref_liquids_supply!$E$227:$M$227,FALSE))</f>
        <v>1</v>
      </c>
      <c r="F27">
        <f>INDEX([1]ref_liquids_supply!$F$256:$N$275,$M27,MATCH($D27,[1]ref_liquids_supply!$F$255:$N$255,FALSE))</f>
        <v>2.0491754964831377</v>
      </c>
      <c r="G27">
        <f>INDEX([1]ref_liquids_supply!$F$328:$N$337,$L27,MATCH($D27,[1]ref_liquids_supply!$F$326:$N$326,FALSE))</f>
        <v>2.620163611610332</v>
      </c>
      <c r="H27">
        <f>INDEX([1]ref_liquids_supply!$E$187:$M$200,$L27,MATCH($D27,[1]ref_liquids_supply!$E$186:$M$186,FALSE))</f>
        <v>45</v>
      </c>
      <c r="I27">
        <f>IFERROR(INDEX([1]ref_liquids_supply!$E$208:$K$221,$L27,MATCH($D27,[1]ref_liquids_supply!$E$207:$K$207,FALSE)),0)</f>
        <v>0.03</v>
      </c>
      <c r="J27" t="str">
        <f>Legend!D$62</f>
        <v>regional coal</v>
      </c>
      <c r="K27" t="s">
        <v>48</v>
      </c>
      <c r="L27">
        <v>5</v>
      </c>
      <c r="M27">
        <v>12</v>
      </c>
    </row>
    <row r="28" spans="1:13">
      <c r="A28" t="str">
        <f>Legend!A$62</f>
        <v>coal refined liquids</v>
      </c>
      <c r="B28" t="str">
        <f>Legend!B$62</f>
        <v>coal to liquids</v>
      </c>
      <c r="C28" t="str">
        <f>Legend!C$62</f>
        <v>coal to liquids</v>
      </c>
      <c r="D28">
        <f t="shared" si="2"/>
        <v>2065</v>
      </c>
      <c r="E28">
        <f>INDEX([1]ref_liquids_supply!$E$231:$M$244,$L28,MATCH($D28,[1]ref_liquids_supply!$E$227:$M$227,FALSE))</f>
        <v>1</v>
      </c>
      <c r="F28">
        <f>INDEX([1]ref_liquids_supply!$F$256:$N$275,$M28,MATCH($D28,[1]ref_liquids_supply!$F$255:$N$255,FALSE))</f>
        <v>2.0186520978791518</v>
      </c>
      <c r="G28">
        <f>INDEX([1]ref_liquids_supply!$F$328:$N$337,$L28,MATCH($D28,[1]ref_liquids_supply!$F$326:$N$326,FALSE))</f>
        <v>2.5811350860096209</v>
      </c>
      <c r="H28">
        <f>INDEX([1]ref_liquids_supply!$E$187:$M$200,$L28,MATCH($D28,[1]ref_liquids_supply!$E$186:$M$186,FALSE))</f>
        <v>45</v>
      </c>
      <c r="I28">
        <f>IFERROR(INDEX([1]ref_liquids_supply!$E$208:$K$221,$L28,MATCH($D28,[1]ref_liquids_supply!$E$207:$K$207,FALSE)),0)</f>
        <v>0.03</v>
      </c>
      <c r="J28" t="str">
        <f>Legend!D$62</f>
        <v>regional coal</v>
      </c>
      <c r="K28" t="s">
        <v>48</v>
      </c>
      <c r="L28">
        <v>5</v>
      </c>
      <c r="M28">
        <v>12</v>
      </c>
    </row>
    <row r="29" spans="1:13">
      <c r="A29" t="str">
        <f>Legend!A$62</f>
        <v>coal refined liquids</v>
      </c>
      <c r="B29" t="str">
        <f>Legend!B$62</f>
        <v>coal to liquids</v>
      </c>
      <c r="C29" t="str">
        <f>Legend!C$62</f>
        <v>coal to liquids</v>
      </c>
      <c r="D29">
        <f>D28+15</f>
        <v>2080</v>
      </c>
      <c r="E29">
        <f>INDEX([1]ref_liquids_supply!$E$231:$M$244,$L29,MATCH($D29,[1]ref_liquids_supply!$E$227:$M$227,FALSE))</f>
        <v>1</v>
      </c>
      <c r="F29">
        <f>INDEX([1]ref_liquids_supply!$F$256:$N$275,$M29,MATCH($D29,[1]ref_liquids_supply!$F$255:$N$255,FALSE))</f>
        <v>1.9885833591439457</v>
      </c>
      <c r="G29">
        <f>INDEX([1]ref_liquids_supply!$F$328:$N$337,$L29,MATCH($D29,[1]ref_liquids_supply!$F$326:$N$326,FALSE))</f>
        <v>2.5426879080025548</v>
      </c>
      <c r="H29">
        <f>INDEX([1]ref_liquids_supply!$E$187:$M$200,$L29,MATCH($D29,[1]ref_liquids_supply!$E$186:$M$186,FALSE))</f>
        <v>45</v>
      </c>
      <c r="I29">
        <f>IFERROR(INDEX([1]ref_liquids_supply!$E$208:$K$221,$L29,MATCH($D29,[1]ref_liquids_supply!$E$207:$K$207,FALSE)),0)</f>
        <v>0.03</v>
      </c>
      <c r="J29" t="str">
        <f>Legend!D$62</f>
        <v>regional coal</v>
      </c>
      <c r="K29" t="s">
        <v>48</v>
      </c>
      <c r="L29">
        <v>5</v>
      </c>
      <c r="M29">
        <v>12</v>
      </c>
    </row>
    <row r="30" spans="1:13">
      <c r="A30" t="str">
        <f>Legend!A$62</f>
        <v>coal refined liquids</v>
      </c>
      <c r="B30" t="str">
        <f>Legend!B$62</f>
        <v>coal to liquids</v>
      </c>
      <c r="C30" t="str">
        <f>Legend!C$62</f>
        <v>coal to liquids</v>
      </c>
      <c r="D30">
        <f>D29+15</f>
        <v>2095</v>
      </c>
      <c r="E30">
        <f>INDEX([1]ref_liquids_supply!$E$231:$M$244,$L30,MATCH($D30,[1]ref_liquids_supply!$E$227:$M$227,FALSE))</f>
        <v>1</v>
      </c>
      <c r="F30">
        <f>INDEX([1]ref_liquids_supply!$F$256:$N$275,$M30,MATCH($D30,[1]ref_liquids_supply!$F$255:$N$255,FALSE))</f>
        <v>1.9589625079125228</v>
      </c>
      <c r="G30">
        <f>INDEX([1]ref_liquids_supply!$F$328:$N$337,$L30,MATCH($D30,[1]ref_liquids_supply!$F$326:$N$326,FALSE))</f>
        <v>2.5048134181530046</v>
      </c>
      <c r="H30">
        <f>INDEX([1]ref_liquids_supply!$E$187:$M$200,$L30,MATCH($D30,[1]ref_liquids_supply!$E$186:$M$186,FALSE))</f>
        <v>45</v>
      </c>
      <c r="I30">
        <f>IFERROR(INDEX([1]ref_liquids_supply!$E$208:$K$221,$L30,MATCH($D30,[1]ref_liquids_supply!$E$207:$K$207,FALSE)),0)</f>
        <v>0.03</v>
      </c>
      <c r="J30" t="str">
        <f>Legend!D$62</f>
        <v>regional coal</v>
      </c>
      <c r="K30" t="s">
        <v>48</v>
      </c>
      <c r="L30">
        <v>5</v>
      </c>
      <c r="M30">
        <v>12</v>
      </c>
    </row>
    <row r="31" spans="1:13">
      <c r="A31" t="str">
        <f>Legend!A$50</f>
        <v>biomass refined liquids</v>
      </c>
      <c r="B31" t="str">
        <f>Legend!B$50</f>
        <v>biomass liquids</v>
      </c>
      <c r="C31" t="str">
        <f>Legend!C$50</f>
        <v>biomass liquids-ethanol</v>
      </c>
      <c r="D31">
        <v>1975</v>
      </c>
      <c r="E31">
        <f>INDEX([1]ref_liquids_supply!$E$231:$M$244,$L31,MATCH($D31,[1]ref_liquids_supply!$E$227:$M$227,FALSE))</f>
        <v>0</v>
      </c>
      <c r="F31">
        <f>INDEX([1]ref_liquids_supply!$F$256:$N$275,$M31,MATCH($D31,[1]ref_liquids_supply!$F$255:$N$255,FALSE))</f>
        <v>2.0574712643678161</v>
      </c>
      <c r="G31" s="10">
        <f>[1]ref_liquids_supply!F336</f>
        <v>2.3718847788066446</v>
      </c>
      <c r="H31">
        <f>INDEX([1]ref_liquids_supply!$E$187:$M$200,$L31,MATCH($D31,[1]ref_liquids_supply!$E$186:$M$186,FALSE))</f>
        <v>-1</v>
      </c>
      <c r="I31">
        <f>IFERROR(INDEX([1]ref_liquids_supply!$E$208:$K$221,$L31,MATCH($D31,[1]ref_liquids_supply!$E$207:$K$207,FALSE)),0)</f>
        <v>0</v>
      </c>
      <c r="J31" t="str">
        <f>Legend!D$50</f>
        <v>regional biomass</v>
      </c>
      <c r="K31" t="s">
        <v>48</v>
      </c>
      <c r="L31">
        <v>11</v>
      </c>
      <c r="M31">
        <v>16</v>
      </c>
    </row>
    <row r="32" spans="1:13">
      <c r="A32" t="str">
        <f>Legend!A$50</f>
        <v>biomass refined liquids</v>
      </c>
      <c r="B32" t="str">
        <f>Legend!B$50</f>
        <v>biomass liquids</v>
      </c>
      <c r="C32" t="str">
        <f>Legend!C$50</f>
        <v>biomass liquids-ethanol</v>
      </c>
      <c r="D32">
        <f>D31+15</f>
        <v>1990</v>
      </c>
      <c r="E32">
        <f>INDEX([1]ref_liquids_supply!$E$231:$M$244,$L32,MATCH($D32,[1]ref_liquids_supply!$E$227:$M$227,FALSE))</f>
        <v>0</v>
      </c>
      <c r="F32">
        <f>INDEX([1]ref_liquids_supply!$F$256:$N$275,$M32,MATCH($D32,[1]ref_liquids_supply!$F$255:$N$255,FALSE))</f>
        <v>2.0574712643678161</v>
      </c>
      <c r="G32" s="10">
        <f>[1]ref_liquids_supply!G336</f>
        <v>2.3718847788066446</v>
      </c>
      <c r="H32">
        <f>INDEX([1]ref_liquids_supply!$E$187:$M$200,$L32,MATCH($D32,[1]ref_liquids_supply!$E$186:$M$186,FALSE))</f>
        <v>-1</v>
      </c>
      <c r="I32">
        <f>IFERROR(INDEX([1]ref_liquids_supply!$E$208:$K$221,$L32,MATCH($D32,[1]ref_liquids_supply!$E$207:$K$207,FALSE)),0)</f>
        <v>0</v>
      </c>
      <c r="J32" t="str">
        <f>Legend!D$50</f>
        <v>regional biomass</v>
      </c>
      <c r="K32" t="s">
        <v>48</v>
      </c>
      <c r="L32">
        <v>11</v>
      </c>
      <c r="M32">
        <v>16</v>
      </c>
    </row>
    <row r="33" spans="1:13">
      <c r="A33" t="str">
        <f>Legend!A$50</f>
        <v>biomass refined liquids</v>
      </c>
      <c r="B33" t="str">
        <f>Legend!B$50</f>
        <v>biomass liquids</v>
      </c>
      <c r="C33" t="str">
        <f>Legend!C$50</f>
        <v>biomass liquids-ethanol</v>
      </c>
      <c r="D33">
        <f t="shared" ref="D33:D38" si="3">D32+15</f>
        <v>2005</v>
      </c>
      <c r="E33">
        <f>INDEX([1]ref_liquids_supply!$E$231:$M$244,$L33,MATCH($D33,[1]ref_liquids_supply!$E$227:$M$227,FALSE))</f>
        <v>0</v>
      </c>
      <c r="F33">
        <f>INDEX([1]ref_liquids_supply!$F$256:$N$275,$M33,MATCH($D33,[1]ref_liquids_supply!$F$255:$N$255,FALSE))</f>
        <v>2.0574712643678161</v>
      </c>
      <c r="G33" s="10">
        <f>[1]ref_liquids_supply!H336</f>
        <v>2.3718847788066446</v>
      </c>
      <c r="H33">
        <f>INDEX([1]ref_liquids_supply!$E$187:$M$200,$L33,MATCH($D33,[1]ref_liquids_supply!$E$186:$M$186,FALSE))</f>
        <v>45</v>
      </c>
      <c r="I33">
        <f>IFERROR(INDEX([1]ref_liquids_supply!$E$208:$K$221,$L33,MATCH($D33,[1]ref_liquids_supply!$E$207:$K$207,FALSE)),0)</f>
        <v>0.05</v>
      </c>
      <c r="J33" t="str">
        <f>Legend!D$50</f>
        <v>regional biomass</v>
      </c>
      <c r="K33" t="s">
        <v>48</v>
      </c>
      <c r="L33">
        <v>11</v>
      </c>
      <c r="M33">
        <v>16</v>
      </c>
    </row>
    <row r="34" spans="1:13">
      <c r="A34" t="str">
        <f>Legend!A$50</f>
        <v>biomass refined liquids</v>
      </c>
      <c r="B34" t="str">
        <f>Legend!B$50</f>
        <v>biomass liquids</v>
      </c>
      <c r="C34" t="str">
        <f>Legend!C$50</f>
        <v>biomass liquids-ethanol</v>
      </c>
      <c r="D34">
        <f t="shared" si="3"/>
        <v>2020</v>
      </c>
      <c r="E34">
        <f>INDEX([1]ref_liquids_supply!$E$231:$M$244,$L34,MATCH($D34,[1]ref_liquids_supply!$E$227:$M$227,FALSE))</f>
        <v>1</v>
      </c>
      <c r="F34">
        <f>INDEX([1]ref_liquids_supply!$F$256:$N$275,$M34,MATCH($D34,[1]ref_liquids_supply!$F$255:$N$255,FALSE))</f>
        <v>2.0574712643678161</v>
      </c>
      <c r="G34" s="10">
        <f>[1]ref_liquids_supply!I336</f>
        <v>2.3718847788066446</v>
      </c>
      <c r="H34">
        <f>INDEX([1]ref_liquids_supply!$E$187:$M$200,$L34,MATCH($D34,[1]ref_liquids_supply!$E$186:$M$186,FALSE))</f>
        <v>45</v>
      </c>
      <c r="I34">
        <f>IFERROR(INDEX([1]ref_liquids_supply!$E$208:$K$221,$L34,MATCH($D34,[1]ref_liquids_supply!$E$207:$K$207,FALSE)),0)</f>
        <v>0.03</v>
      </c>
      <c r="J34" t="str">
        <f>Legend!D$50</f>
        <v>regional biomass</v>
      </c>
      <c r="K34" t="s">
        <v>48</v>
      </c>
      <c r="L34">
        <v>11</v>
      </c>
      <c r="M34">
        <v>16</v>
      </c>
    </row>
    <row r="35" spans="1:13">
      <c r="A35" t="str">
        <f>Legend!A$50</f>
        <v>biomass refined liquids</v>
      </c>
      <c r="B35" t="str">
        <f>Legend!B$50</f>
        <v>biomass liquids</v>
      </c>
      <c r="C35" t="str">
        <f>Legend!C$50</f>
        <v>biomass liquids-ethanol</v>
      </c>
      <c r="D35">
        <f t="shared" si="3"/>
        <v>2035</v>
      </c>
      <c r="E35">
        <f>INDEX([1]ref_liquids_supply!$E$231:$M$244,$L35,MATCH($D35,[1]ref_liquids_supply!$E$227:$M$227,FALSE))</f>
        <v>1</v>
      </c>
      <c r="F35">
        <f>INDEX([1]ref_liquids_supply!$F$256:$N$275,$M35,MATCH($D35,[1]ref_liquids_supply!$F$255:$N$255,FALSE))</f>
        <v>1.9966038199105292</v>
      </c>
      <c r="G35" s="10">
        <f>[1]ref_liquids_supply!J336</f>
        <v>2.3365544790492572</v>
      </c>
      <c r="H35">
        <f>INDEX([1]ref_liquids_supply!$E$187:$M$200,$L35,MATCH($D35,[1]ref_liquids_supply!$E$186:$M$186,FALSE))</f>
        <v>45</v>
      </c>
      <c r="I35">
        <f>IFERROR(INDEX([1]ref_liquids_supply!$E$208:$K$221,$L35,MATCH($D35,[1]ref_liquids_supply!$E$207:$K$207,FALSE)),0)</f>
        <v>0.03</v>
      </c>
      <c r="J35" t="str">
        <f>Legend!D$50</f>
        <v>regional biomass</v>
      </c>
      <c r="K35" t="s">
        <v>48</v>
      </c>
      <c r="L35">
        <v>11</v>
      </c>
      <c r="M35">
        <v>16</v>
      </c>
    </row>
    <row r="36" spans="1:13">
      <c r="A36" t="str">
        <f>Legend!A$50</f>
        <v>biomass refined liquids</v>
      </c>
      <c r="B36" t="str">
        <f>Legend!B$50</f>
        <v>biomass liquids</v>
      </c>
      <c r="C36" t="str">
        <f>Legend!C$50</f>
        <v>biomass liquids-ethanol</v>
      </c>
      <c r="D36">
        <f t="shared" si="3"/>
        <v>2050</v>
      </c>
      <c r="E36">
        <f>INDEX([1]ref_liquids_supply!$E$231:$M$244,$L36,MATCH($D36,[1]ref_liquids_supply!$E$227:$M$227,FALSE))</f>
        <v>1</v>
      </c>
      <c r="F36">
        <f>INDEX([1]ref_liquids_supply!$F$256:$N$275,$M36,MATCH($D36,[1]ref_liquids_supply!$F$255:$N$255,FALSE))</f>
        <v>1.9375370546942712</v>
      </c>
      <c r="G36" s="10">
        <f>[1]ref_liquids_supply!K336</f>
        <v>2.3017504401339224</v>
      </c>
      <c r="H36">
        <f>INDEX([1]ref_liquids_supply!$E$187:$M$200,$L36,MATCH($D36,[1]ref_liquids_supply!$E$186:$M$186,FALSE))</f>
        <v>45</v>
      </c>
      <c r="I36">
        <f>IFERROR(INDEX([1]ref_liquids_supply!$E$208:$K$221,$L36,MATCH($D36,[1]ref_liquids_supply!$E$207:$K$207,FALSE)),0)</f>
        <v>0.03</v>
      </c>
      <c r="J36" t="str">
        <f>Legend!D$50</f>
        <v>regional biomass</v>
      </c>
      <c r="K36" t="s">
        <v>48</v>
      </c>
      <c r="L36">
        <v>11</v>
      </c>
      <c r="M36">
        <v>16</v>
      </c>
    </row>
    <row r="37" spans="1:13">
      <c r="A37" t="str">
        <f>Legend!A$50</f>
        <v>biomass refined liquids</v>
      </c>
      <c r="B37" t="str">
        <f>Legend!B$50</f>
        <v>biomass liquids</v>
      </c>
      <c r="C37" t="str">
        <f>Legend!C$50</f>
        <v>biomass liquids-ethanol</v>
      </c>
      <c r="D37">
        <f t="shared" si="3"/>
        <v>2065</v>
      </c>
      <c r="E37">
        <f>INDEX([1]ref_liquids_supply!$E$231:$M$244,$L37,MATCH($D37,[1]ref_liquids_supply!$E$227:$M$227,FALSE))</f>
        <v>1</v>
      </c>
      <c r="F37">
        <f>INDEX([1]ref_liquids_supply!$F$256:$N$275,$M37,MATCH($D37,[1]ref_liquids_supply!$F$255:$N$255,FALSE))</f>
        <v>1.8802176981117746</v>
      </c>
      <c r="G37" s="10">
        <f>[1]ref_liquids_supply!L336</f>
        <v>2.2674648231666663</v>
      </c>
      <c r="H37">
        <f>INDEX([1]ref_liquids_supply!$E$187:$M$200,$L37,MATCH($D37,[1]ref_liquids_supply!$E$186:$M$186,FALSE))</f>
        <v>45</v>
      </c>
      <c r="I37">
        <f>IFERROR(INDEX([1]ref_liquids_supply!$E$208:$K$221,$L37,MATCH($D37,[1]ref_liquids_supply!$E$207:$K$207,FALSE)),0)</f>
        <v>0.03</v>
      </c>
      <c r="J37" t="str">
        <f>Legend!D$50</f>
        <v>regional biomass</v>
      </c>
      <c r="K37" t="s">
        <v>48</v>
      </c>
      <c r="L37">
        <v>11</v>
      </c>
      <c r="M37">
        <v>16</v>
      </c>
    </row>
    <row r="38" spans="1:13">
      <c r="A38" t="str">
        <f>Legend!A$50</f>
        <v>biomass refined liquids</v>
      </c>
      <c r="B38" t="str">
        <f>Legend!B$50</f>
        <v>biomass liquids</v>
      </c>
      <c r="C38" t="str">
        <f>Legend!C$50</f>
        <v>biomass liquids-ethanol</v>
      </c>
      <c r="D38">
        <f t="shared" si="3"/>
        <v>2080</v>
      </c>
      <c r="E38">
        <f>INDEX([1]ref_liquids_supply!$E$231:$M$244,$L38,MATCH($D38,[1]ref_liquids_supply!$E$227:$M$227,FALSE))</f>
        <v>1</v>
      </c>
      <c r="F38">
        <f>INDEX([1]ref_liquids_supply!$F$256:$N$275,$M38,MATCH($D38,[1]ref_liquids_supply!$F$255:$N$255,FALSE))</f>
        <v>1.8245940554930813</v>
      </c>
      <c r="G38" s="10">
        <f>[1]ref_liquids_supply!M336</f>
        <v>2.2336899060173963</v>
      </c>
      <c r="H38">
        <f>INDEX([1]ref_liquids_supply!$E$187:$M$200,$L38,MATCH($D38,[1]ref_liquids_supply!$E$186:$M$186,FALSE))</f>
        <v>45</v>
      </c>
      <c r="I38">
        <f>IFERROR(INDEX([1]ref_liquids_supply!$E$208:$K$221,$L38,MATCH($D38,[1]ref_liquids_supply!$E$207:$K$207,FALSE)),0)</f>
        <v>0.03</v>
      </c>
      <c r="J38" t="str">
        <f>Legend!D$50</f>
        <v>regional biomass</v>
      </c>
      <c r="K38" t="s">
        <v>48</v>
      </c>
      <c r="L38">
        <v>11</v>
      </c>
      <c r="M38">
        <v>16</v>
      </c>
    </row>
    <row r="39" spans="1:13">
      <c r="A39" t="str">
        <f>Legend!A$50</f>
        <v>biomass refined liquids</v>
      </c>
      <c r="B39" t="str">
        <f>Legend!B$50</f>
        <v>biomass liquids</v>
      </c>
      <c r="C39" t="str">
        <f>Legend!C$50</f>
        <v>biomass liquids-ethanol</v>
      </c>
      <c r="D39">
        <f>D38+15</f>
        <v>2095</v>
      </c>
      <c r="E39">
        <f>INDEX([1]ref_liquids_supply!$E$231:$M$244,$L39,MATCH($D39,[1]ref_liquids_supply!$E$227:$M$227,FALSE))</f>
        <v>1</v>
      </c>
      <c r="F39">
        <f>INDEX([1]ref_liquids_supply!$F$256:$N$275,$M39,MATCH($D39,[1]ref_liquids_supply!$F$255:$N$255,FALSE))</f>
        <v>1.7706159614836152</v>
      </c>
      <c r="G39" s="10">
        <f>[1]ref_liquids_supply!N336</f>
        <v>2.2004180815806502</v>
      </c>
      <c r="H39">
        <f>INDEX([1]ref_liquids_supply!$E$187:$M$200,$L39,MATCH($D39,[1]ref_liquids_supply!$E$186:$M$186,FALSE))</f>
        <v>45</v>
      </c>
      <c r="I39">
        <f>IFERROR(INDEX([1]ref_liquids_supply!$E$208:$K$221,$L39,MATCH($D39,[1]ref_liquids_supply!$E$207:$K$207,FALSE)),0)</f>
        <v>0.03</v>
      </c>
      <c r="J39" t="str">
        <f>Legend!D$50</f>
        <v>regional biomass</v>
      </c>
      <c r="K39" t="s">
        <v>48</v>
      </c>
      <c r="L39">
        <v>11</v>
      </c>
      <c r="M39">
        <v>16</v>
      </c>
    </row>
    <row r="40" spans="1:13">
      <c r="A40" t="str">
        <f>Legend!A$51</f>
        <v>biomass refined liquids</v>
      </c>
      <c r="B40" t="str">
        <f>Legend!B$51</f>
        <v>biomass liquids</v>
      </c>
      <c r="C40" t="str">
        <f>Legend!C$51</f>
        <v>biomass liquids-FT</v>
      </c>
      <c r="D40">
        <v>1975</v>
      </c>
      <c r="E40">
        <f>INDEX([1]ref_liquids_supply!$E$231:$M$244,$L40,MATCH($D40,[1]ref_liquids_supply!$E$227:$M$227,FALSE))</f>
        <v>0</v>
      </c>
      <c r="F40">
        <f>INDEX([1]ref_liquids_supply!$F$256:$N$275,$M40,MATCH($D40,[1]ref_liquids_supply!$F$255:$N$255,FALSE))</f>
        <v>1.9607843137254901</v>
      </c>
      <c r="G40" s="10">
        <f>[1]ref_liquids_supply!F337</f>
        <v>2.7552000000000003</v>
      </c>
      <c r="H40">
        <f>INDEX([1]ref_liquids_supply!$E$187:$M$200,$L40,MATCH($D40,[1]ref_liquids_supply!$E$186:$M$186,FALSE))</f>
        <v>-1</v>
      </c>
      <c r="I40">
        <f>IFERROR(INDEX([1]ref_liquids_supply!$E$208:$K$221,$L40,MATCH($D40,[1]ref_liquids_supply!$E$207:$K$207,FALSE)),0)</f>
        <v>0</v>
      </c>
      <c r="J40" t="str">
        <f>Legend!D$51</f>
        <v>regional biomass</v>
      </c>
      <c r="K40" t="s">
        <v>48</v>
      </c>
      <c r="L40">
        <v>12</v>
      </c>
      <c r="M40">
        <v>17</v>
      </c>
    </row>
    <row r="41" spans="1:13">
      <c r="A41" t="str">
        <f>Legend!A$51</f>
        <v>biomass refined liquids</v>
      </c>
      <c r="B41" t="str">
        <f>Legend!B$51</f>
        <v>biomass liquids</v>
      </c>
      <c r="C41" t="str">
        <f>Legend!C$51</f>
        <v>biomass liquids-FT</v>
      </c>
      <c r="D41">
        <f>D40+15</f>
        <v>1990</v>
      </c>
      <c r="E41">
        <f>INDEX([1]ref_liquids_supply!$E$231:$M$244,$L41,MATCH($D41,[1]ref_liquids_supply!$E$227:$M$227,FALSE))</f>
        <v>0</v>
      </c>
      <c r="F41">
        <f>INDEX([1]ref_liquids_supply!$F$256:$N$275,$M41,MATCH($D41,[1]ref_liquids_supply!$F$255:$N$255,FALSE))</f>
        <v>1.9607843137254901</v>
      </c>
      <c r="G41" s="10">
        <f>[1]ref_liquids_supply!G337</f>
        <v>2.7552000000000003</v>
      </c>
      <c r="H41">
        <f>INDEX([1]ref_liquids_supply!$E$187:$M$200,$L41,MATCH($D41,[1]ref_liquids_supply!$E$186:$M$186,FALSE))</f>
        <v>-1</v>
      </c>
      <c r="I41">
        <f>IFERROR(INDEX([1]ref_liquids_supply!$E$208:$K$221,$L41,MATCH($D41,[1]ref_liquids_supply!$E$207:$K$207,FALSE)),0)</f>
        <v>0</v>
      </c>
      <c r="J41" t="str">
        <f>Legend!D$51</f>
        <v>regional biomass</v>
      </c>
      <c r="K41" t="s">
        <v>48</v>
      </c>
      <c r="L41">
        <v>12</v>
      </c>
      <c r="M41">
        <v>17</v>
      </c>
    </row>
    <row r="42" spans="1:13">
      <c r="A42" t="str">
        <f>Legend!A$51</f>
        <v>biomass refined liquids</v>
      </c>
      <c r="B42" t="str">
        <f>Legend!B$51</f>
        <v>biomass liquids</v>
      </c>
      <c r="C42" t="str">
        <f>Legend!C$51</f>
        <v>biomass liquids-FT</v>
      </c>
      <c r="D42">
        <f t="shared" ref="D42:D47" si="4">D41+15</f>
        <v>2005</v>
      </c>
      <c r="E42">
        <f>INDEX([1]ref_liquids_supply!$E$231:$M$244,$L42,MATCH($D42,[1]ref_liquids_supply!$E$227:$M$227,FALSE))</f>
        <v>0</v>
      </c>
      <c r="F42">
        <f>INDEX([1]ref_liquids_supply!$F$256:$N$275,$M42,MATCH($D42,[1]ref_liquids_supply!$F$255:$N$255,FALSE))</f>
        <v>1.9607843137254901</v>
      </c>
      <c r="G42" s="10">
        <f>[1]ref_liquids_supply!H337</f>
        <v>2.7552000000000003</v>
      </c>
      <c r="H42">
        <f>INDEX([1]ref_liquids_supply!$E$187:$M$200,$L42,MATCH($D42,[1]ref_liquids_supply!$E$186:$M$186,FALSE))</f>
        <v>45</v>
      </c>
      <c r="I42">
        <f>IFERROR(INDEX([1]ref_liquids_supply!$E$208:$K$221,$L42,MATCH($D42,[1]ref_liquids_supply!$E$207:$K$207,FALSE)),0)</f>
        <v>0.05</v>
      </c>
      <c r="J42" t="str">
        <f>Legend!D$51</f>
        <v>regional biomass</v>
      </c>
      <c r="K42" t="s">
        <v>48</v>
      </c>
      <c r="L42">
        <v>12</v>
      </c>
      <c r="M42">
        <v>17</v>
      </c>
    </row>
    <row r="43" spans="1:13">
      <c r="A43" t="str">
        <f>Legend!A$51</f>
        <v>biomass refined liquids</v>
      </c>
      <c r="B43" t="str">
        <f>Legend!B$51</f>
        <v>biomass liquids</v>
      </c>
      <c r="C43" t="str">
        <f>Legend!C$51</f>
        <v>biomass liquids-FT</v>
      </c>
      <c r="D43">
        <f t="shared" si="4"/>
        <v>2020</v>
      </c>
      <c r="E43">
        <f>INDEX([1]ref_liquids_supply!$E$231:$M$244,$L43,MATCH($D43,[1]ref_liquids_supply!$E$227:$M$227,FALSE))</f>
        <v>1</v>
      </c>
      <c r="F43">
        <f>INDEX([1]ref_liquids_supply!$F$256:$N$275,$M43,MATCH($D43,[1]ref_liquids_supply!$F$255:$N$255,FALSE))</f>
        <v>1.9607843137254901</v>
      </c>
      <c r="G43" s="10">
        <f>[1]ref_liquids_supply!I337</f>
        <v>2.7552000000000003</v>
      </c>
      <c r="H43">
        <f>INDEX([1]ref_liquids_supply!$E$187:$M$200,$L43,MATCH($D43,[1]ref_liquids_supply!$E$186:$M$186,FALSE))</f>
        <v>45</v>
      </c>
      <c r="I43">
        <f>IFERROR(INDEX([1]ref_liquids_supply!$E$208:$K$221,$L43,MATCH($D43,[1]ref_liquids_supply!$E$207:$K$207,FALSE)),0)</f>
        <v>0.03</v>
      </c>
      <c r="J43" t="str">
        <f>Legend!D$51</f>
        <v>regional biomass</v>
      </c>
      <c r="K43" t="s">
        <v>48</v>
      </c>
      <c r="L43">
        <v>12</v>
      </c>
      <c r="M43">
        <v>17</v>
      </c>
    </row>
    <row r="44" spans="1:13">
      <c r="A44" t="str">
        <f>Legend!A$51</f>
        <v>biomass refined liquids</v>
      </c>
      <c r="B44" t="str">
        <f>Legend!B$51</f>
        <v>biomass liquids</v>
      </c>
      <c r="C44" t="str">
        <f>Legend!C$51</f>
        <v>biomass liquids-FT</v>
      </c>
      <c r="D44">
        <f t="shared" si="4"/>
        <v>2035</v>
      </c>
      <c r="E44">
        <f>INDEX([1]ref_liquids_supply!$E$231:$M$244,$L44,MATCH($D44,[1]ref_liquids_supply!$E$227:$M$227,FALSE))</f>
        <v>1</v>
      </c>
      <c r="F44">
        <f>INDEX([1]ref_liquids_supply!$F$256:$N$275,$M44,MATCH($D44,[1]ref_liquids_supply!$F$255:$N$255,FALSE))</f>
        <v>1.9027772191063208</v>
      </c>
      <c r="G44" s="10">
        <f>[1]ref_liquids_supply!J337</f>
        <v>2.7141600461365885</v>
      </c>
      <c r="H44">
        <f>INDEX([1]ref_liquids_supply!$E$187:$M$200,$L44,MATCH($D44,[1]ref_liquids_supply!$E$186:$M$186,FALSE))</f>
        <v>45</v>
      </c>
      <c r="I44">
        <f>IFERROR(INDEX([1]ref_liquids_supply!$E$208:$K$221,$L44,MATCH($D44,[1]ref_liquids_supply!$E$207:$K$207,FALSE)),0)</f>
        <v>0.03</v>
      </c>
      <c r="J44" t="str">
        <f>Legend!D$51</f>
        <v>regional biomass</v>
      </c>
      <c r="K44" t="s">
        <v>48</v>
      </c>
      <c r="L44">
        <v>12</v>
      </c>
      <c r="M44">
        <v>17</v>
      </c>
    </row>
    <row r="45" spans="1:13">
      <c r="A45" t="str">
        <f>Legend!A$51</f>
        <v>biomass refined liquids</v>
      </c>
      <c r="B45" t="str">
        <f>Legend!B$51</f>
        <v>biomass liquids</v>
      </c>
      <c r="C45" t="str">
        <f>Legend!C$51</f>
        <v>biomass liquids-FT</v>
      </c>
      <c r="D45">
        <f t="shared" si="4"/>
        <v>2050</v>
      </c>
      <c r="E45">
        <f>INDEX([1]ref_liquids_supply!$E$231:$M$244,$L45,MATCH($D45,[1]ref_liquids_supply!$E$227:$M$227,FALSE))</f>
        <v>1</v>
      </c>
      <c r="F45">
        <f>INDEX([1]ref_liquids_supply!$F$256:$N$275,$M45,MATCH($D45,[1]ref_liquids_supply!$F$255:$N$255,FALSE))</f>
        <v>1.8464861842304916</v>
      </c>
      <c r="G45" s="10">
        <f>[1]ref_liquids_supply!K337</f>
        <v>2.6737314010032547</v>
      </c>
      <c r="H45">
        <f>INDEX([1]ref_liquids_supply!$E$187:$M$200,$L45,MATCH($D45,[1]ref_liquids_supply!$E$186:$M$186,FALSE))</f>
        <v>45</v>
      </c>
      <c r="I45">
        <f>IFERROR(INDEX([1]ref_liquids_supply!$E$208:$K$221,$L45,MATCH($D45,[1]ref_liquids_supply!$E$207:$K$207,FALSE)),0)</f>
        <v>0.03</v>
      </c>
      <c r="J45" t="str">
        <f>Legend!D$51</f>
        <v>regional biomass</v>
      </c>
      <c r="K45" t="s">
        <v>48</v>
      </c>
      <c r="L45">
        <v>12</v>
      </c>
      <c r="M45">
        <v>17</v>
      </c>
    </row>
    <row r="46" spans="1:13">
      <c r="A46" t="str">
        <f>Legend!A$51</f>
        <v>biomass refined liquids</v>
      </c>
      <c r="B46" t="str">
        <f>Legend!B$51</f>
        <v>biomass liquids</v>
      </c>
      <c r="C46" t="str">
        <f>Legend!C$51</f>
        <v>biomass liquids-FT</v>
      </c>
      <c r="D46">
        <f t="shared" si="4"/>
        <v>2065</v>
      </c>
      <c r="E46">
        <f>INDEX([1]ref_liquids_supply!$E$231:$M$244,$L46,MATCH($D46,[1]ref_liquids_supply!$E$227:$M$227,FALSE))</f>
        <v>1</v>
      </c>
      <c r="F46">
        <f>INDEX([1]ref_liquids_supply!$F$256:$N$275,$M46,MATCH($D46,[1]ref_liquids_supply!$F$255:$N$255,FALSE))</f>
        <v>1.7918604418416515</v>
      </c>
      <c r="G46" s="10">
        <f>[1]ref_liquids_supply!L337</f>
        <v>2.6339049588791514</v>
      </c>
      <c r="H46">
        <f>INDEX([1]ref_liquids_supply!$E$187:$M$200,$L46,MATCH($D46,[1]ref_liquids_supply!$E$186:$M$186,FALSE))</f>
        <v>45</v>
      </c>
      <c r="I46">
        <f>IFERROR(INDEX([1]ref_liquids_supply!$E$208:$K$221,$L46,MATCH($D46,[1]ref_liquids_supply!$E$207:$K$207,FALSE)),0)</f>
        <v>0.03</v>
      </c>
      <c r="J46" t="str">
        <f>Legend!D$51</f>
        <v>regional biomass</v>
      </c>
      <c r="K46" t="s">
        <v>48</v>
      </c>
      <c r="L46">
        <v>12</v>
      </c>
      <c r="M46">
        <v>17</v>
      </c>
    </row>
    <row r="47" spans="1:13">
      <c r="A47" t="str">
        <f>Legend!A$51</f>
        <v>biomass refined liquids</v>
      </c>
      <c r="B47" t="str">
        <f>Legend!B$51</f>
        <v>biomass liquids</v>
      </c>
      <c r="C47" t="str">
        <f>Legend!C$51</f>
        <v>biomass liquids-FT</v>
      </c>
      <c r="D47">
        <f t="shared" si="4"/>
        <v>2080</v>
      </c>
      <c r="E47">
        <f>INDEX([1]ref_liquids_supply!$E$231:$M$244,$L47,MATCH($D47,[1]ref_liquids_supply!$E$227:$M$227,FALSE))</f>
        <v>1</v>
      </c>
      <c r="F47">
        <f>INDEX([1]ref_liquids_supply!$F$256:$N$275,$M47,MATCH($D47,[1]ref_liquids_supply!$F$255:$N$255,FALSE))</f>
        <v>1.7388507265625812</v>
      </c>
      <c r="G47" s="10">
        <f>[1]ref_liquids_supply!M337</f>
        <v>2.594671749677274</v>
      </c>
      <c r="H47">
        <f>INDEX([1]ref_liquids_supply!$E$187:$M$200,$L47,MATCH($D47,[1]ref_liquids_supply!$E$186:$M$186,FALSE))</f>
        <v>45</v>
      </c>
      <c r="I47">
        <f>IFERROR(INDEX([1]ref_liquids_supply!$E$208:$K$221,$L47,MATCH($D47,[1]ref_liquids_supply!$E$207:$K$207,FALSE)),0)</f>
        <v>0.03</v>
      </c>
      <c r="J47" t="str">
        <f>Legend!D$51</f>
        <v>regional biomass</v>
      </c>
      <c r="K47" t="s">
        <v>48</v>
      </c>
      <c r="L47">
        <v>12</v>
      </c>
      <c r="M47">
        <v>17</v>
      </c>
    </row>
    <row r="48" spans="1:13">
      <c r="A48" t="str">
        <f>Legend!A$51</f>
        <v>biomass refined liquids</v>
      </c>
      <c r="B48" t="str">
        <f>Legend!B$51</f>
        <v>biomass liquids</v>
      </c>
      <c r="C48" t="str">
        <f>Legend!C$51</f>
        <v>biomass liquids-FT</v>
      </c>
      <c r="D48">
        <f>D47+15</f>
        <v>2095</v>
      </c>
      <c r="E48">
        <f>INDEX([1]ref_liquids_supply!$E$231:$M$244,$L48,MATCH($D48,[1]ref_liquids_supply!$E$227:$M$227,FALSE))</f>
        <v>1</v>
      </c>
      <c r="F48">
        <f>INDEX([1]ref_liquids_supply!$F$256:$N$275,$M48,MATCH($D48,[1]ref_liquids_supply!$F$255:$N$255,FALSE))</f>
        <v>1.6874092304641743</v>
      </c>
      <c r="G48" s="10">
        <f>[1]ref_liquids_supply!N337</f>
        <v>2.556022936924133</v>
      </c>
      <c r="H48">
        <f>INDEX([1]ref_liquids_supply!$E$187:$M$200,$L48,MATCH($D48,[1]ref_liquids_supply!$E$186:$M$186,FALSE))</f>
        <v>45</v>
      </c>
      <c r="I48">
        <f>IFERROR(INDEX([1]ref_liquids_supply!$E$208:$K$221,$L48,MATCH($D48,[1]ref_liquids_supply!$E$207:$K$207,FALSE)),0)</f>
        <v>0.03</v>
      </c>
      <c r="J48" t="str">
        <f>Legend!D$51</f>
        <v>regional biomass</v>
      </c>
      <c r="K48" t="s">
        <v>48</v>
      </c>
      <c r="L48">
        <v>12</v>
      </c>
      <c r="M48">
        <v>17</v>
      </c>
    </row>
    <row r="49" spans="1:13">
      <c r="A49" t="str">
        <f>Legend!A$52</f>
        <v>biomass refined liquids</v>
      </c>
      <c r="B49" t="str">
        <f>Legend!B$52</f>
        <v>biomass liquids</v>
      </c>
      <c r="C49" t="str">
        <f>Legend!C$52</f>
        <v>biomass liquids-ethanol (conv)</v>
      </c>
      <c r="D49">
        <v>1975</v>
      </c>
      <c r="E49">
        <f>INDEX([1]ref_liquids_supply!$E$231:$M$244,$L49,MATCH($D49,[1]ref_liquids_supply!$E$227:$M$227,FALSE))</f>
        <v>0</v>
      </c>
      <c r="F49">
        <f>INDEX([1]ref_liquids_supply!$F$488:$N$497,$M49,MATCH($D49,[1]ref_liquids_supply!$F$487:$N$487,FALSE))</f>
        <v>1</v>
      </c>
      <c r="G49" s="10">
        <f>[1]ref_liquids_supply!F469</f>
        <v>2.3828051298867354</v>
      </c>
      <c r="H49">
        <f>INDEX([1]ref_liquids_supply!$E$187:$M$200,$L49,MATCH($D49,[1]ref_liquids_supply!$E$186:$M$186,FALSE))</f>
        <v>-1</v>
      </c>
      <c r="I49">
        <f>IFERROR(INDEX([1]ref_liquids_supply!$E$208:$K$221,$L49,MATCH($D49,[1]ref_liquids_supply!$E$207:$K$207,FALSE)),0)</f>
        <v>0</v>
      </c>
      <c r="J49" t="str">
        <f>Legend!D$52</f>
        <v>regional corn for ethanol</v>
      </c>
      <c r="K49" t="s">
        <v>48</v>
      </c>
      <c r="L49">
        <v>13</v>
      </c>
      <c r="M49">
        <f t="array" ref="M49:M66">MATCH(CONCATENATE("refined liquids enduse",$C$49:$C$66,$J$49:$J$66),CONCATENATE([1]ref_liquids_supply!$B$488:$B$497,[1]ref_liquids_supply!$D$488:$D$497,[1]ref_liquids_supply!$E$488:$E$497),FALSE)</f>
        <v>1</v>
      </c>
    </row>
    <row r="50" spans="1:13">
      <c r="A50" t="str">
        <f>Legend!A$52</f>
        <v>biomass refined liquids</v>
      </c>
      <c r="B50" t="str">
        <f>Legend!B$52</f>
        <v>biomass liquids</v>
      </c>
      <c r="C50" t="str">
        <f>Legend!C$52</f>
        <v>biomass liquids-ethanol (conv)</v>
      </c>
      <c r="D50">
        <f>D49+15</f>
        <v>1990</v>
      </c>
      <c r="E50">
        <f>INDEX([1]ref_liquids_supply!$E$231:$M$244,$L50,MATCH($D50,[1]ref_liquids_supply!$E$227:$M$227,FALSE))</f>
        <v>0</v>
      </c>
      <c r="F50">
        <f>INDEX([1]ref_liquids_supply!$F$488:$N$497,$M50,MATCH($D50,[1]ref_liquids_supply!$F$487:$N$487,FALSE))</f>
        <v>1</v>
      </c>
      <c r="G50" s="10">
        <f>[1]ref_liquids_supply!G469</f>
        <v>2.3828051298867354</v>
      </c>
      <c r="H50">
        <f>INDEX([1]ref_liquids_supply!$E$187:$M$200,$L50,MATCH($D50,[1]ref_liquids_supply!$E$186:$M$186,FALSE))</f>
        <v>-1</v>
      </c>
      <c r="I50">
        <f>IFERROR(INDEX([1]ref_liquids_supply!$E$208:$K$221,$L50,MATCH($D50,[1]ref_liquids_supply!$E$207:$K$207,FALSE)),0)</f>
        <v>0</v>
      </c>
      <c r="J50" t="str">
        <f>Legend!D$52</f>
        <v>regional corn for ethanol</v>
      </c>
      <c r="K50" t="s">
        <v>48</v>
      </c>
      <c r="L50">
        <v>13</v>
      </c>
      <c r="M50">
        <v>1</v>
      </c>
    </row>
    <row r="51" spans="1:13">
      <c r="A51" t="str">
        <f>Legend!A$52</f>
        <v>biomass refined liquids</v>
      </c>
      <c r="B51" t="str">
        <f>Legend!B$52</f>
        <v>biomass liquids</v>
      </c>
      <c r="C51" t="str">
        <f>Legend!C$52</f>
        <v>biomass liquids-ethanol (conv)</v>
      </c>
      <c r="D51">
        <f t="shared" ref="D51" si="5">D50+15</f>
        <v>2005</v>
      </c>
      <c r="E51">
        <f>INDEX([1]ref_liquids_supply!$E$231:$M$244,$L51,MATCH($D51,[1]ref_liquids_supply!$E$227:$M$227,FALSE))</f>
        <v>0</v>
      </c>
      <c r="F51">
        <f>INDEX([1]ref_liquids_supply!$F$488:$N$497,$M51,MATCH($D51,[1]ref_liquids_supply!$F$487:$N$487,FALSE))</f>
        <v>1</v>
      </c>
      <c r="G51" s="10">
        <f>[1]ref_liquids_supply!H469</f>
        <v>2.3828051298867354</v>
      </c>
      <c r="H51">
        <f>INDEX([1]ref_liquids_supply!$E$187:$M$200,$L51,MATCH($D51,[1]ref_liquids_supply!$E$186:$M$186,FALSE))</f>
        <v>45</v>
      </c>
      <c r="I51">
        <f>IFERROR(INDEX([1]ref_liquids_supply!$E$208:$K$221,$L51,MATCH($D51,[1]ref_liquids_supply!$E$207:$K$207,FALSE)),0)</f>
        <v>0.05</v>
      </c>
      <c r="J51" t="str">
        <f>Legend!D$52</f>
        <v>regional corn for ethanol</v>
      </c>
      <c r="K51" t="s">
        <v>48</v>
      </c>
      <c r="L51">
        <v>13</v>
      </c>
      <c r="M51">
        <v>1</v>
      </c>
    </row>
    <row r="52" spans="1:13">
      <c r="A52" t="str">
        <f>Legend!A$52</f>
        <v>biomass refined liquids</v>
      </c>
      <c r="B52" t="str">
        <f>Legend!B$52</f>
        <v>biomass liquids</v>
      </c>
      <c r="C52" t="str">
        <f>Legend!C$52</f>
        <v>biomass liquids-ethanol (conv)</v>
      </c>
      <c r="D52">
        <f t="shared" ref="D52:D57" si="6">D51+15</f>
        <v>2020</v>
      </c>
      <c r="E52">
        <f>INDEX([1]ref_liquids_supply!$E$231:$M$244,$L52,MATCH($D52,[1]ref_liquids_supply!$E$227:$M$227,FALSE))</f>
        <v>1</v>
      </c>
      <c r="F52">
        <f>INDEX([1]ref_liquids_supply!$F$488:$N$497,$M52,MATCH($D52,[1]ref_liquids_supply!$F$487:$N$487,FALSE))</f>
        <v>1</v>
      </c>
      <c r="G52" s="10">
        <f>[1]ref_liquids_supply!I469</f>
        <v>2.3828051298867354</v>
      </c>
      <c r="H52">
        <f>INDEX([1]ref_liquids_supply!$E$187:$M$200,$L52,MATCH($D52,[1]ref_liquids_supply!$E$186:$M$186,FALSE))</f>
        <v>45</v>
      </c>
      <c r="I52">
        <f>IFERROR(INDEX([1]ref_liquids_supply!$E$208:$K$221,$L52,MATCH($D52,[1]ref_liquids_supply!$E$207:$K$207,FALSE)),0)</f>
        <v>0.03</v>
      </c>
      <c r="J52" t="str">
        <f>Legend!D$52</f>
        <v>regional corn for ethanol</v>
      </c>
      <c r="K52" t="s">
        <v>48</v>
      </c>
      <c r="L52">
        <v>13</v>
      </c>
      <c r="M52">
        <v>1</v>
      </c>
    </row>
    <row r="53" spans="1:13">
      <c r="A53" t="str">
        <f>Legend!A$52</f>
        <v>biomass refined liquids</v>
      </c>
      <c r="B53" t="str">
        <f>Legend!B$52</f>
        <v>biomass liquids</v>
      </c>
      <c r="C53" t="str">
        <f>Legend!C$52</f>
        <v>biomass liquids-ethanol (conv)</v>
      </c>
      <c r="D53">
        <f t="shared" si="6"/>
        <v>2035</v>
      </c>
      <c r="E53">
        <f>INDEX([1]ref_liquids_supply!$E$231:$M$244,$L53,MATCH($D53,[1]ref_liquids_supply!$E$227:$M$227,FALSE))</f>
        <v>1</v>
      </c>
      <c r="F53">
        <f>INDEX([1]ref_liquids_supply!$F$488:$N$497,$M53,MATCH($D53,[1]ref_liquids_supply!$F$487:$N$487,FALSE))</f>
        <v>1</v>
      </c>
      <c r="G53" s="10">
        <f>[1]ref_liquids_supply!J469</f>
        <v>2.3828051298867354</v>
      </c>
      <c r="H53">
        <f>INDEX([1]ref_liquids_supply!$E$187:$M$200,$L53,MATCH($D53,[1]ref_liquids_supply!$E$186:$M$186,FALSE))</f>
        <v>45</v>
      </c>
      <c r="I53">
        <f>IFERROR(INDEX([1]ref_liquids_supply!$E$208:$K$221,$L53,MATCH($D53,[1]ref_liquids_supply!$E$207:$K$207,FALSE)),0)</f>
        <v>0.03</v>
      </c>
      <c r="J53" t="str">
        <f>Legend!D$52</f>
        <v>regional corn for ethanol</v>
      </c>
      <c r="K53" t="s">
        <v>48</v>
      </c>
      <c r="L53">
        <v>13</v>
      </c>
      <c r="M53">
        <v>1</v>
      </c>
    </row>
    <row r="54" spans="1:13">
      <c r="A54" t="str">
        <f>Legend!A$52</f>
        <v>biomass refined liquids</v>
      </c>
      <c r="B54" t="str">
        <f>Legend!B$52</f>
        <v>biomass liquids</v>
      </c>
      <c r="C54" t="str">
        <f>Legend!C$52</f>
        <v>biomass liquids-ethanol (conv)</v>
      </c>
      <c r="D54">
        <f t="shared" si="6"/>
        <v>2050</v>
      </c>
      <c r="E54">
        <f>INDEX([1]ref_liquids_supply!$E$231:$M$244,$L54,MATCH($D54,[1]ref_liquids_supply!$E$227:$M$227,FALSE))</f>
        <v>1</v>
      </c>
      <c r="F54">
        <f>INDEX([1]ref_liquids_supply!$F$488:$N$497,$M54,MATCH($D54,[1]ref_liquids_supply!$F$487:$N$487,FALSE))</f>
        <v>1</v>
      </c>
      <c r="G54" s="10">
        <f>[1]ref_liquids_supply!K469</f>
        <v>2.3828051298867354</v>
      </c>
      <c r="H54">
        <f>INDEX([1]ref_liquids_supply!$E$187:$M$200,$L54,MATCH($D54,[1]ref_liquids_supply!$E$186:$M$186,FALSE))</f>
        <v>45</v>
      </c>
      <c r="I54">
        <f>IFERROR(INDEX([1]ref_liquids_supply!$E$208:$K$221,$L54,MATCH($D54,[1]ref_liquids_supply!$E$207:$K$207,FALSE)),0)</f>
        <v>0.03</v>
      </c>
      <c r="J54" t="str">
        <f>Legend!D$52</f>
        <v>regional corn for ethanol</v>
      </c>
      <c r="K54" t="s">
        <v>48</v>
      </c>
      <c r="L54">
        <v>13</v>
      </c>
      <c r="M54">
        <v>1</v>
      </c>
    </row>
    <row r="55" spans="1:13">
      <c r="A55" t="str">
        <f>Legend!A$52</f>
        <v>biomass refined liquids</v>
      </c>
      <c r="B55" t="str">
        <f>Legend!B$52</f>
        <v>biomass liquids</v>
      </c>
      <c r="C55" t="str">
        <f>Legend!C$52</f>
        <v>biomass liquids-ethanol (conv)</v>
      </c>
      <c r="D55">
        <f t="shared" si="6"/>
        <v>2065</v>
      </c>
      <c r="E55">
        <f>INDEX([1]ref_liquids_supply!$E$231:$M$244,$L55,MATCH($D55,[1]ref_liquids_supply!$E$227:$M$227,FALSE))</f>
        <v>1</v>
      </c>
      <c r="F55">
        <f>INDEX([1]ref_liquids_supply!$F$488:$N$497,$M55,MATCH($D55,[1]ref_liquids_supply!$F$487:$N$487,FALSE))</f>
        <v>1</v>
      </c>
      <c r="G55" s="10">
        <f>[1]ref_liquids_supply!L469</f>
        <v>2.3828051298867354</v>
      </c>
      <c r="H55">
        <f>INDEX([1]ref_liquids_supply!$E$187:$M$200,$L55,MATCH($D55,[1]ref_liquids_supply!$E$186:$M$186,FALSE))</f>
        <v>45</v>
      </c>
      <c r="I55">
        <f>IFERROR(INDEX([1]ref_liquids_supply!$E$208:$K$221,$L55,MATCH($D55,[1]ref_liquids_supply!$E$207:$K$207,FALSE)),0)</f>
        <v>0.03</v>
      </c>
      <c r="J55" t="str">
        <f>Legend!D$52</f>
        <v>regional corn for ethanol</v>
      </c>
      <c r="K55" t="s">
        <v>48</v>
      </c>
      <c r="L55">
        <v>13</v>
      </c>
      <c r="M55">
        <v>1</v>
      </c>
    </row>
    <row r="56" spans="1:13">
      <c r="A56" t="str">
        <f>Legend!A$52</f>
        <v>biomass refined liquids</v>
      </c>
      <c r="B56" t="str">
        <f>Legend!B$52</f>
        <v>biomass liquids</v>
      </c>
      <c r="C56" t="str">
        <f>Legend!C$52</f>
        <v>biomass liquids-ethanol (conv)</v>
      </c>
      <c r="D56">
        <f t="shared" si="6"/>
        <v>2080</v>
      </c>
      <c r="E56">
        <f>INDEX([1]ref_liquids_supply!$E$231:$M$244,$L56,MATCH($D56,[1]ref_liquids_supply!$E$227:$M$227,FALSE))</f>
        <v>1</v>
      </c>
      <c r="F56">
        <f>INDEX([1]ref_liquids_supply!$F$488:$N$497,$M56,MATCH($D56,[1]ref_liquids_supply!$F$487:$N$487,FALSE))</f>
        <v>1</v>
      </c>
      <c r="G56" s="10">
        <f>[1]ref_liquids_supply!M469</f>
        <v>2.3828051298867354</v>
      </c>
      <c r="H56">
        <f>INDEX([1]ref_liquids_supply!$E$187:$M$200,$L56,MATCH($D56,[1]ref_liquids_supply!$E$186:$M$186,FALSE))</f>
        <v>45</v>
      </c>
      <c r="I56">
        <f>IFERROR(INDEX([1]ref_liquids_supply!$E$208:$K$221,$L56,MATCH($D56,[1]ref_liquids_supply!$E$207:$K$207,FALSE)),0)</f>
        <v>0.03</v>
      </c>
      <c r="J56" t="str">
        <f>Legend!D$52</f>
        <v>regional corn for ethanol</v>
      </c>
      <c r="K56" t="s">
        <v>48</v>
      </c>
      <c r="L56">
        <v>13</v>
      </c>
      <c r="M56">
        <v>1</v>
      </c>
    </row>
    <row r="57" spans="1:13">
      <c r="A57" t="str">
        <f>Legend!A$52</f>
        <v>biomass refined liquids</v>
      </c>
      <c r="B57" t="str">
        <f>Legend!B$52</f>
        <v>biomass liquids</v>
      </c>
      <c r="C57" t="str">
        <f>Legend!C$52</f>
        <v>biomass liquids-ethanol (conv)</v>
      </c>
      <c r="D57">
        <f t="shared" si="6"/>
        <v>2095</v>
      </c>
      <c r="E57">
        <f>INDEX([1]ref_liquids_supply!$E$231:$M$244,$L57,MATCH($D57,[1]ref_liquids_supply!$E$227:$M$227,FALSE))</f>
        <v>1</v>
      </c>
      <c r="F57">
        <f>INDEX([1]ref_liquids_supply!$F$488:$N$497,$M57,MATCH($D57,[1]ref_liquids_supply!$F$487:$N$487,FALSE))</f>
        <v>1</v>
      </c>
      <c r="G57" s="10">
        <f>[1]ref_liquids_supply!N469</f>
        <v>2.3828051298867354</v>
      </c>
      <c r="H57">
        <f>INDEX([1]ref_liquids_supply!$E$187:$M$200,$L57,MATCH($D57,[1]ref_liquids_supply!$E$186:$M$186,FALSE))</f>
        <v>45</v>
      </c>
      <c r="I57">
        <f>IFERROR(INDEX([1]ref_liquids_supply!$E$208:$K$221,$L57,MATCH($D57,[1]ref_liquids_supply!$E$207:$K$207,FALSE)),0)</f>
        <v>0.03</v>
      </c>
      <c r="J57" t="str">
        <f>Legend!D$52</f>
        <v>regional corn for ethanol</v>
      </c>
      <c r="K57" t="s">
        <v>48</v>
      </c>
      <c r="L57">
        <v>13</v>
      </c>
      <c r="M57">
        <v>1</v>
      </c>
    </row>
    <row r="58" spans="1:13">
      <c r="A58" t="str">
        <f>Legend!A$55</f>
        <v>biomass refined liquids</v>
      </c>
      <c r="B58" t="str">
        <f>Legend!B$55</f>
        <v>biomass liquids</v>
      </c>
      <c r="C58" t="str">
        <f>Legend!C$55</f>
        <v>biomass liquids-biodiesel (conv)</v>
      </c>
      <c r="D58">
        <v>1975</v>
      </c>
      <c r="E58">
        <f>INDEX([1]ref_liquids_supply!$E$231:$M$244,$L58,MATCH($D58,[1]ref_liquids_supply!$E$227:$M$227,FALSE))</f>
        <v>0</v>
      </c>
      <c r="F58">
        <f>INDEX([1]ref_liquids_supply!$F$488:$N$497,$M58,MATCH($D58,[1]ref_liquids_supply!$F$487:$N$487,FALSE))</f>
        <v>1.0309278350515465</v>
      </c>
      <c r="G58" s="10">
        <f>[1]ref_liquids_supply!F471</f>
        <v>0.78101223800247543</v>
      </c>
      <c r="H58">
        <f>INDEX([1]ref_liquids_supply!$E$187:$M$200,$L58,MATCH($D58,[1]ref_liquids_supply!$E$186:$M$186,FALSE))</f>
        <v>-1</v>
      </c>
      <c r="I58">
        <f>IFERROR(INDEX([1]ref_liquids_supply!$E$208:$K$221,$L58,MATCH($D58,[1]ref_liquids_supply!$E$207:$K$207,FALSE)),0)</f>
        <v>0</v>
      </c>
      <c r="J58" s="3" t="s">
        <v>41</v>
      </c>
      <c r="K58" t="s">
        <v>48</v>
      </c>
      <c r="L58">
        <v>14</v>
      </c>
      <c r="M58">
        <v>7</v>
      </c>
    </row>
    <row r="59" spans="1:13">
      <c r="A59" t="str">
        <f>Legend!A$55</f>
        <v>biomass refined liquids</v>
      </c>
      <c r="B59" t="str">
        <f>Legend!B$55</f>
        <v>biomass liquids</v>
      </c>
      <c r="C59" t="str">
        <f>Legend!C$55</f>
        <v>biomass liquids-biodiesel (conv)</v>
      </c>
      <c r="D59">
        <f>D58+15</f>
        <v>1990</v>
      </c>
      <c r="E59">
        <f>INDEX([1]ref_liquids_supply!$E$231:$M$244,$L59,MATCH($D59,[1]ref_liquids_supply!$E$227:$M$227,FALSE))</f>
        <v>0</v>
      </c>
      <c r="F59">
        <f>INDEX([1]ref_liquids_supply!$F$488:$N$497,$M59,MATCH($D59,[1]ref_liquids_supply!$F$487:$N$487,FALSE))</f>
        <v>1.0309278350515465</v>
      </c>
      <c r="G59" s="10">
        <f>[1]ref_liquids_supply!G471</f>
        <v>0.78101223800247543</v>
      </c>
      <c r="H59">
        <f>INDEX([1]ref_liquids_supply!$E$187:$M$200,$L59,MATCH($D59,[1]ref_liquids_supply!$E$186:$M$186,FALSE))</f>
        <v>-1</v>
      </c>
      <c r="I59">
        <f>IFERROR(INDEX([1]ref_liquids_supply!$E$208:$K$221,$L59,MATCH($D59,[1]ref_liquids_supply!$E$207:$K$207,FALSE)),0)</f>
        <v>0</v>
      </c>
      <c r="J59" s="3" t="s">
        <v>41</v>
      </c>
      <c r="K59" t="s">
        <v>48</v>
      </c>
      <c r="L59">
        <v>14</v>
      </c>
      <c r="M59">
        <v>7</v>
      </c>
    </row>
    <row r="60" spans="1:13">
      <c r="A60" t="str">
        <f>Legend!A$55</f>
        <v>biomass refined liquids</v>
      </c>
      <c r="B60" t="str">
        <f>Legend!B$55</f>
        <v>biomass liquids</v>
      </c>
      <c r="C60" t="str">
        <f>Legend!C$55</f>
        <v>biomass liquids-biodiesel (conv)</v>
      </c>
      <c r="D60">
        <f t="shared" ref="D60:D65" si="7">D59+15</f>
        <v>2005</v>
      </c>
      <c r="E60">
        <f>INDEX([1]ref_liquids_supply!$E$231:$M$244,$L60,MATCH($D60,[1]ref_liquids_supply!$E$227:$M$227,FALSE))</f>
        <v>0</v>
      </c>
      <c r="F60">
        <f>INDEX([1]ref_liquids_supply!$F$488:$N$497,$M60,MATCH($D60,[1]ref_liquids_supply!$F$487:$N$487,FALSE))</f>
        <v>1.0309278350515465</v>
      </c>
      <c r="G60" s="10">
        <f>[1]ref_liquids_supply!H471</f>
        <v>0.78101223800247543</v>
      </c>
      <c r="H60">
        <f>INDEX([1]ref_liquids_supply!$E$187:$M$200,$L60,MATCH($D60,[1]ref_liquids_supply!$E$186:$M$186,FALSE))</f>
        <v>45</v>
      </c>
      <c r="I60">
        <f>IFERROR(INDEX([1]ref_liquids_supply!$E$208:$K$221,$L60,MATCH($D60,[1]ref_liquids_supply!$E$207:$K$207,FALSE)),0)</f>
        <v>0.05</v>
      </c>
      <c r="J60" s="3" t="s">
        <v>41</v>
      </c>
      <c r="K60" t="s">
        <v>48</v>
      </c>
      <c r="L60">
        <v>14</v>
      </c>
      <c r="M60">
        <v>7</v>
      </c>
    </row>
    <row r="61" spans="1:13">
      <c r="A61" t="str">
        <f>Legend!A$55</f>
        <v>biomass refined liquids</v>
      </c>
      <c r="B61" t="str">
        <f>Legend!B$55</f>
        <v>biomass liquids</v>
      </c>
      <c r="C61" t="str">
        <f>Legend!C$55</f>
        <v>biomass liquids-biodiesel (conv)</v>
      </c>
      <c r="D61">
        <f t="shared" si="7"/>
        <v>2020</v>
      </c>
      <c r="E61">
        <f>INDEX([1]ref_liquids_supply!$E$231:$M$244,$L61,MATCH($D61,[1]ref_liquids_supply!$E$227:$M$227,FALSE))</f>
        <v>1</v>
      </c>
      <c r="F61">
        <f>INDEX([1]ref_liquids_supply!$F$488:$N$497,$M61,MATCH($D61,[1]ref_liquids_supply!$F$487:$N$487,FALSE))</f>
        <v>1.0309278350515465</v>
      </c>
      <c r="G61" s="10">
        <f>[1]ref_liquids_supply!I471</f>
        <v>0.78101223800247543</v>
      </c>
      <c r="H61">
        <f>INDEX([1]ref_liquids_supply!$E$187:$M$200,$L61,MATCH($D61,[1]ref_liquids_supply!$E$186:$M$186,FALSE))</f>
        <v>45</v>
      </c>
      <c r="I61">
        <f>IFERROR(INDEX([1]ref_liquids_supply!$E$208:$K$221,$L61,MATCH($D61,[1]ref_liquids_supply!$E$207:$K$207,FALSE)),0)</f>
        <v>0.03</v>
      </c>
      <c r="J61" s="3" t="s">
        <v>41</v>
      </c>
      <c r="K61" t="s">
        <v>48</v>
      </c>
      <c r="L61">
        <v>14</v>
      </c>
      <c r="M61">
        <v>7</v>
      </c>
    </row>
    <row r="62" spans="1:13">
      <c r="A62" t="str">
        <f>Legend!A$55</f>
        <v>biomass refined liquids</v>
      </c>
      <c r="B62" t="str">
        <f>Legend!B$55</f>
        <v>biomass liquids</v>
      </c>
      <c r="C62" t="str">
        <f>Legend!C$55</f>
        <v>biomass liquids-biodiesel (conv)</v>
      </c>
      <c r="D62">
        <f t="shared" si="7"/>
        <v>2035</v>
      </c>
      <c r="E62">
        <f>INDEX([1]ref_liquids_supply!$E$231:$M$244,$L62,MATCH($D62,[1]ref_liquids_supply!$E$227:$M$227,FALSE))</f>
        <v>1</v>
      </c>
      <c r="F62">
        <f>INDEX([1]ref_liquids_supply!$F$488:$N$497,$M62,MATCH($D62,[1]ref_liquids_supply!$F$487:$N$487,FALSE))</f>
        <v>1.0309278350515465</v>
      </c>
      <c r="G62" s="10">
        <f>[1]ref_liquids_supply!J471</f>
        <v>0.78101223800247543</v>
      </c>
      <c r="H62">
        <f>INDEX([1]ref_liquids_supply!$E$187:$M$200,$L62,MATCH($D62,[1]ref_liquids_supply!$E$186:$M$186,FALSE))</f>
        <v>45</v>
      </c>
      <c r="I62">
        <f>IFERROR(INDEX([1]ref_liquids_supply!$E$208:$K$221,$L62,MATCH($D62,[1]ref_liquids_supply!$E$207:$K$207,FALSE)),0)</f>
        <v>0.03</v>
      </c>
      <c r="J62" s="3" t="s">
        <v>41</v>
      </c>
      <c r="K62" t="s">
        <v>48</v>
      </c>
      <c r="L62">
        <v>14</v>
      </c>
      <c r="M62">
        <v>7</v>
      </c>
    </row>
    <row r="63" spans="1:13">
      <c r="A63" t="str">
        <f>Legend!A$55</f>
        <v>biomass refined liquids</v>
      </c>
      <c r="B63" t="str">
        <f>Legend!B$55</f>
        <v>biomass liquids</v>
      </c>
      <c r="C63" t="str">
        <f>Legend!C$55</f>
        <v>biomass liquids-biodiesel (conv)</v>
      </c>
      <c r="D63">
        <f t="shared" si="7"/>
        <v>2050</v>
      </c>
      <c r="E63">
        <f>INDEX([1]ref_liquids_supply!$E$231:$M$244,$L63,MATCH($D63,[1]ref_liquids_supply!$E$227:$M$227,FALSE))</f>
        <v>1</v>
      </c>
      <c r="F63">
        <f>INDEX([1]ref_liquids_supply!$F$488:$N$497,$M63,MATCH($D63,[1]ref_liquids_supply!$F$487:$N$487,FALSE))</f>
        <v>1.0309278350515465</v>
      </c>
      <c r="G63" s="10">
        <f>[1]ref_liquids_supply!K471</f>
        <v>0.78101223800247543</v>
      </c>
      <c r="H63">
        <f>INDEX([1]ref_liquids_supply!$E$187:$M$200,$L63,MATCH($D63,[1]ref_liquids_supply!$E$186:$M$186,FALSE))</f>
        <v>45</v>
      </c>
      <c r="I63">
        <f>IFERROR(INDEX([1]ref_liquids_supply!$E$208:$K$221,$L63,MATCH($D63,[1]ref_liquids_supply!$E$207:$K$207,FALSE)),0)</f>
        <v>0.03</v>
      </c>
      <c r="J63" s="3" t="s">
        <v>41</v>
      </c>
      <c r="K63" t="s">
        <v>48</v>
      </c>
      <c r="L63">
        <v>14</v>
      </c>
      <c r="M63">
        <v>7</v>
      </c>
    </row>
    <row r="64" spans="1:13">
      <c r="A64" t="str">
        <f>Legend!A$55</f>
        <v>biomass refined liquids</v>
      </c>
      <c r="B64" t="str">
        <f>Legend!B$55</f>
        <v>biomass liquids</v>
      </c>
      <c r="C64" t="str">
        <f>Legend!C$55</f>
        <v>biomass liquids-biodiesel (conv)</v>
      </c>
      <c r="D64">
        <f t="shared" si="7"/>
        <v>2065</v>
      </c>
      <c r="E64">
        <f>INDEX([1]ref_liquids_supply!$E$231:$M$244,$L64,MATCH($D64,[1]ref_liquids_supply!$E$227:$M$227,FALSE))</f>
        <v>1</v>
      </c>
      <c r="F64">
        <f>INDEX([1]ref_liquids_supply!$F$488:$N$497,$M64,MATCH($D64,[1]ref_liquids_supply!$F$487:$N$487,FALSE))</f>
        <v>1.0309278350515465</v>
      </c>
      <c r="G64" s="10">
        <f>[1]ref_liquids_supply!L471</f>
        <v>0.78101223800247543</v>
      </c>
      <c r="H64">
        <f>INDEX([1]ref_liquids_supply!$E$187:$M$200,$L64,MATCH($D64,[1]ref_liquids_supply!$E$186:$M$186,FALSE))</f>
        <v>45</v>
      </c>
      <c r="I64">
        <f>IFERROR(INDEX([1]ref_liquids_supply!$E$208:$K$221,$L64,MATCH($D64,[1]ref_liquids_supply!$E$207:$K$207,FALSE)),0)</f>
        <v>0.03</v>
      </c>
      <c r="J64" s="3" t="s">
        <v>41</v>
      </c>
      <c r="K64" t="s">
        <v>48</v>
      </c>
      <c r="L64">
        <v>14</v>
      </c>
      <c r="M64">
        <v>7</v>
      </c>
    </row>
    <row r="65" spans="1:13">
      <c r="A65" t="str">
        <f>Legend!A$55</f>
        <v>biomass refined liquids</v>
      </c>
      <c r="B65" t="str">
        <f>Legend!B$55</f>
        <v>biomass liquids</v>
      </c>
      <c r="C65" t="str">
        <f>Legend!C$55</f>
        <v>biomass liquids-biodiesel (conv)</v>
      </c>
      <c r="D65">
        <f t="shared" si="7"/>
        <v>2080</v>
      </c>
      <c r="E65">
        <f>INDEX([1]ref_liquids_supply!$E$231:$M$244,$L65,MATCH($D65,[1]ref_liquids_supply!$E$227:$M$227,FALSE))</f>
        <v>1</v>
      </c>
      <c r="F65">
        <f>INDEX([1]ref_liquids_supply!$F$488:$N$497,$M65,MATCH($D65,[1]ref_liquids_supply!$F$487:$N$487,FALSE))</f>
        <v>1.0309278350515465</v>
      </c>
      <c r="G65" s="10">
        <f>[1]ref_liquids_supply!M471</f>
        <v>0.78101223800247543</v>
      </c>
      <c r="H65">
        <f>INDEX([1]ref_liquids_supply!$E$187:$M$200,$L65,MATCH($D65,[1]ref_liquids_supply!$E$186:$M$186,FALSE))</f>
        <v>45</v>
      </c>
      <c r="I65">
        <f>IFERROR(INDEX([1]ref_liquids_supply!$E$208:$K$221,$L65,MATCH($D65,[1]ref_liquids_supply!$E$207:$K$207,FALSE)),0)</f>
        <v>0.03</v>
      </c>
      <c r="J65" s="3" t="s">
        <v>41</v>
      </c>
      <c r="K65" t="s">
        <v>48</v>
      </c>
      <c r="L65">
        <v>14</v>
      </c>
      <c r="M65">
        <v>7</v>
      </c>
    </row>
    <row r="66" spans="1:13">
      <c r="A66" t="str">
        <f>Legend!A$55</f>
        <v>biomass refined liquids</v>
      </c>
      <c r="B66" t="str">
        <f>Legend!B$55</f>
        <v>biomass liquids</v>
      </c>
      <c r="C66" t="str">
        <f>Legend!C$55</f>
        <v>biomass liquids-biodiesel (conv)</v>
      </c>
      <c r="D66">
        <f>D65+15</f>
        <v>2095</v>
      </c>
      <c r="E66">
        <f>INDEX([1]ref_liquids_supply!$E$231:$M$244,$L66,MATCH($D66,[1]ref_liquids_supply!$E$227:$M$227,FALSE))</f>
        <v>1</v>
      </c>
      <c r="F66">
        <f>INDEX([1]ref_liquids_supply!$F$488:$N$497,$M66,MATCH($D66,[1]ref_liquids_supply!$F$487:$N$487,FALSE))</f>
        <v>1.0309278350515465</v>
      </c>
      <c r="G66" s="10">
        <f>[1]ref_liquids_supply!N471</f>
        <v>0.78101223800247543</v>
      </c>
      <c r="H66">
        <f>INDEX([1]ref_liquids_supply!$E$187:$M$200,$L66,MATCH($D66,[1]ref_liquids_supply!$E$186:$M$186,FALSE))</f>
        <v>45</v>
      </c>
      <c r="I66">
        <f>IFERROR(INDEX([1]ref_liquids_supply!$E$208:$K$221,$L66,MATCH($D66,[1]ref_liquids_supply!$E$207:$K$207,FALSE)),0)</f>
        <v>0.03</v>
      </c>
      <c r="J66" s="3" t="s">
        <v>41</v>
      </c>
      <c r="K66" t="s">
        <v>48</v>
      </c>
      <c r="L66">
        <v>14</v>
      </c>
      <c r="M66">
        <v>7</v>
      </c>
    </row>
    <row r="67" spans="1:13">
      <c r="A67" t="str">
        <f>Legend!A$57</f>
        <v>biomass refined liquids</v>
      </c>
      <c r="B67" t="str">
        <f>Legend!B$57</f>
        <v>biomass liquids</v>
      </c>
      <c r="C67" t="str">
        <f>Legend!C$57</f>
        <v>biomass liquids-ethanol CCS Level 1</v>
      </c>
      <c r="D67">
        <v>2020</v>
      </c>
      <c r="E67">
        <f>INDEX([1]ref_liquids_ccs!$H$46:$M$57,$L67,MATCH($D67,[1]ref_liquids_ccs!$H$45:$M$45,FALSE))</f>
        <v>0.33300000000000002</v>
      </c>
      <c r="F67">
        <f>INDEX([1]ref_liquids_ccs!$I$65:$N$76,$M67,MATCH($D67,[1]ref_liquids_ccs!$I$64:$N$64,FALSE))</f>
        <v>2.0574712643678161</v>
      </c>
      <c r="G67">
        <f>INDEX([1]ref_liquids_ccs!$I$100:$N$111,$L67,MATCH($D67,[1]ref_liquids_ccs!$I$99:$N$99,FALSE))</f>
        <v>2.8893252567759933</v>
      </c>
      <c r="H67">
        <f>INDEX([1]ref_liquids_ccs!$H$8:$M$19,$L67,MATCH($D67,[1]ref_liquids_ccs!$H$7:$M$7,FALSE))</f>
        <v>45</v>
      </c>
      <c r="I67">
        <f>INDEX([1]ref_liquids_ccs!$F$27:$K$38,$L67,MATCH($D67,[1]ref_liquids_ccs!$F$26:$K$26,FALSE))</f>
        <v>0.03</v>
      </c>
      <c r="J67" t="str">
        <f>Legend!D$57</f>
        <v>regional biomass</v>
      </c>
      <c r="K67" t="s">
        <v>48</v>
      </c>
      <c r="L67">
        <f t="array" ref="L67:L102">MATCH(CONCATENATE("refined liquids industrial",$C$67:$C$102),CONCATENATE([1]ref_liquids_ccs!$B$8:$B$19,[1]ref_liquids_ccs!$D$8:$D$19),FALSE)</f>
        <v>7</v>
      </c>
      <c r="M67">
        <f>L67</f>
        <v>7</v>
      </c>
    </row>
    <row r="68" spans="1:13">
      <c r="A68" t="str">
        <f>Legend!A$57</f>
        <v>biomass refined liquids</v>
      </c>
      <c r="B68" t="str">
        <f>Legend!B$57</f>
        <v>biomass liquids</v>
      </c>
      <c r="C68" t="str">
        <f>Legend!C$57</f>
        <v>biomass liquids-ethanol CCS Level 1</v>
      </c>
      <c r="D68">
        <f>D67+15</f>
        <v>2035</v>
      </c>
      <c r="E68">
        <f>INDEX([1]ref_liquids_ccs!$H$46:$M$57,$L68,MATCH($D68,[1]ref_liquids_ccs!$H$45:$M$45,FALSE))</f>
        <v>1</v>
      </c>
      <c r="F68">
        <f>INDEX([1]ref_liquids_ccs!$I$65:$N$76,$M68,MATCH($D68,[1]ref_liquids_ccs!$I$64:$N$64,FALSE))</f>
        <v>1.9966038199105292</v>
      </c>
      <c r="G68">
        <f>INDEX([1]ref_liquids_ccs!$I$100:$N$111,$L68,MATCH($D68,[1]ref_liquids_ccs!$I$99:$N$99,FALSE))</f>
        <v>2.8462874463685899</v>
      </c>
      <c r="H68">
        <f>INDEX([1]ref_liquids_ccs!$H$8:$M$19,$L68,MATCH($D68,[1]ref_liquids_ccs!$H$7:$M$7,FALSE))</f>
        <v>45</v>
      </c>
      <c r="I68">
        <f>INDEX([1]ref_liquids_ccs!$F$27:$K$38,$L68,MATCH($D68,[1]ref_liquids_ccs!$F$26:$K$26,FALSE))</f>
        <v>0.03</v>
      </c>
      <c r="J68" t="str">
        <f>Legend!D$57</f>
        <v>regional biomass</v>
      </c>
      <c r="K68" t="s">
        <v>48</v>
      </c>
      <c r="L68">
        <v>7</v>
      </c>
      <c r="M68">
        <f>L68</f>
        <v>7</v>
      </c>
    </row>
    <row r="69" spans="1:13">
      <c r="A69" t="str">
        <f>Legend!A$57</f>
        <v>biomass refined liquids</v>
      </c>
      <c r="B69" t="str">
        <f>Legend!B$57</f>
        <v>biomass liquids</v>
      </c>
      <c r="C69" t="str">
        <f>Legend!C$57</f>
        <v>biomass liquids-ethanol CCS Level 1</v>
      </c>
      <c r="D69">
        <f t="shared" ref="D69:D72" si="8">D68+15</f>
        <v>2050</v>
      </c>
      <c r="E69">
        <f>INDEX([1]ref_liquids_ccs!$H$46:$M$57,$L69,MATCH($D69,[1]ref_liquids_ccs!$H$45:$M$45,FALSE))</f>
        <v>1</v>
      </c>
      <c r="F69">
        <f>INDEX([1]ref_liquids_ccs!$I$65:$N$76,$M69,MATCH($D69,[1]ref_liquids_ccs!$I$64:$N$64,FALSE))</f>
        <v>1.9375370546942712</v>
      </c>
      <c r="G69">
        <f>INDEX([1]ref_liquids_ccs!$I$100:$N$111,$L69,MATCH($D69,[1]ref_liquids_ccs!$I$99:$N$99,FALSE))</f>
        <v>2.803890703670791</v>
      </c>
      <c r="H69">
        <f>INDEX([1]ref_liquids_ccs!$H$8:$M$19,$L69,MATCH($D69,[1]ref_liquids_ccs!$H$7:$M$7,FALSE))</f>
        <v>45</v>
      </c>
      <c r="I69">
        <f>INDEX([1]ref_liquids_ccs!$F$27:$K$38,$L69,MATCH($D69,[1]ref_liquids_ccs!$F$26:$K$26,FALSE))</f>
        <v>0.03</v>
      </c>
      <c r="J69" t="str">
        <f>Legend!D$57</f>
        <v>regional biomass</v>
      </c>
      <c r="K69" t="s">
        <v>48</v>
      </c>
      <c r="L69">
        <v>7</v>
      </c>
      <c r="M69">
        <f t="shared" ref="M69:M72" si="9">L69</f>
        <v>7</v>
      </c>
    </row>
    <row r="70" spans="1:13">
      <c r="A70" t="str">
        <f>Legend!A$57</f>
        <v>biomass refined liquids</v>
      </c>
      <c r="B70" t="str">
        <f>Legend!B$57</f>
        <v>biomass liquids</v>
      </c>
      <c r="C70" t="str">
        <f>Legend!C$57</f>
        <v>biomass liquids-ethanol CCS Level 1</v>
      </c>
      <c r="D70">
        <f t="shared" si="8"/>
        <v>2065</v>
      </c>
      <c r="E70">
        <f>INDEX([1]ref_liquids_ccs!$H$46:$M$57,$L70,MATCH($D70,[1]ref_liquids_ccs!$H$45:$M$45,FALSE))</f>
        <v>1</v>
      </c>
      <c r="F70">
        <f>INDEX([1]ref_liquids_ccs!$I$65:$N$76,$M70,MATCH($D70,[1]ref_liquids_ccs!$I$64:$N$64,FALSE))</f>
        <v>1.8802176981117746</v>
      </c>
      <c r="G70">
        <f>INDEX([1]ref_liquids_ccs!$I$100:$N$111,$L70,MATCH($D70,[1]ref_liquids_ccs!$I$99:$N$99,FALSE))</f>
        <v>2.7621254796882493</v>
      </c>
      <c r="H70">
        <f>INDEX([1]ref_liquids_ccs!$H$8:$M$19,$L70,MATCH($D70,[1]ref_liquids_ccs!$H$7:$M$7,FALSE))</f>
        <v>45</v>
      </c>
      <c r="I70">
        <f>INDEX([1]ref_liquids_ccs!$F$27:$K$38,$L70,MATCH($D70,[1]ref_liquids_ccs!$F$26:$K$26,FALSE))</f>
        <v>0.03</v>
      </c>
      <c r="J70" t="str">
        <f>Legend!D$57</f>
        <v>regional biomass</v>
      </c>
      <c r="K70" t="s">
        <v>48</v>
      </c>
      <c r="L70">
        <v>7</v>
      </c>
      <c r="M70">
        <f t="shared" si="9"/>
        <v>7</v>
      </c>
    </row>
    <row r="71" spans="1:13">
      <c r="A71" t="str">
        <f>Legend!A$57</f>
        <v>biomass refined liquids</v>
      </c>
      <c r="B71" t="str">
        <f>Legend!B$57</f>
        <v>biomass liquids</v>
      </c>
      <c r="C71" t="str">
        <f>Legend!C$57</f>
        <v>biomass liquids-ethanol CCS Level 1</v>
      </c>
      <c r="D71">
        <f t="shared" si="8"/>
        <v>2080</v>
      </c>
      <c r="E71">
        <f>INDEX([1]ref_liquids_ccs!$H$46:$M$57,$L71,MATCH($D71,[1]ref_liquids_ccs!$H$45:$M$45,FALSE))</f>
        <v>1</v>
      </c>
      <c r="F71">
        <f>INDEX([1]ref_liquids_ccs!$I$65:$N$76,$M71,MATCH($D71,[1]ref_liquids_ccs!$I$64:$N$64,FALSE))</f>
        <v>1.8245940554930813</v>
      </c>
      <c r="G71">
        <f>INDEX([1]ref_liquids_ccs!$I$100:$N$111,$L71,MATCH($D71,[1]ref_liquids_ccs!$I$99:$N$99,FALSE))</f>
        <v>2.7209823676632201</v>
      </c>
      <c r="H71">
        <f>INDEX([1]ref_liquids_ccs!$H$8:$M$19,$L71,MATCH($D71,[1]ref_liquids_ccs!$H$7:$M$7,FALSE))</f>
        <v>45</v>
      </c>
      <c r="I71">
        <f>INDEX([1]ref_liquids_ccs!$F$27:$K$38,$L71,MATCH($D71,[1]ref_liquids_ccs!$F$26:$K$26,FALSE))</f>
        <v>0.03</v>
      </c>
      <c r="J71" t="str">
        <f>Legend!D$57</f>
        <v>regional biomass</v>
      </c>
      <c r="K71" t="s">
        <v>48</v>
      </c>
      <c r="L71">
        <v>7</v>
      </c>
      <c r="M71">
        <f t="shared" si="9"/>
        <v>7</v>
      </c>
    </row>
    <row r="72" spans="1:13">
      <c r="A72" t="str">
        <f>Legend!A$57</f>
        <v>biomass refined liquids</v>
      </c>
      <c r="B72" t="str">
        <f>Legend!B$57</f>
        <v>biomass liquids</v>
      </c>
      <c r="C72" t="str">
        <f>Legend!C$57</f>
        <v>biomass liquids-ethanol CCS Level 1</v>
      </c>
      <c r="D72">
        <f t="shared" si="8"/>
        <v>2095</v>
      </c>
      <c r="E72">
        <f>INDEX([1]ref_liquids_ccs!$H$46:$M$57,$L72,MATCH($D72,[1]ref_liquids_ccs!$H$45:$M$45,FALSE))</f>
        <v>1</v>
      </c>
      <c r="F72">
        <f>INDEX([1]ref_liquids_ccs!$I$65:$N$76,$M72,MATCH($D72,[1]ref_liquids_ccs!$I$64:$N$64,FALSE))</f>
        <v>1.7706159614836152</v>
      </c>
      <c r="G72">
        <f>INDEX([1]ref_liquids_ccs!$I$100:$N$111,$L72,MATCH($D72,[1]ref_liquids_ccs!$I$99:$N$99,FALSE))</f>
        <v>2.680452100955883</v>
      </c>
      <c r="H72">
        <f>INDEX([1]ref_liquids_ccs!$H$8:$M$19,$L72,MATCH($D72,[1]ref_liquids_ccs!$H$7:$M$7,FALSE))</f>
        <v>45</v>
      </c>
      <c r="I72">
        <f>INDEX([1]ref_liquids_ccs!$F$27:$K$38,$L72,MATCH($D72,[1]ref_liquids_ccs!$F$26:$K$26,FALSE))</f>
        <v>0.03</v>
      </c>
      <c r="J72" t="str">
        <f>Legend!D$57</f>
        <v>regional biomass</v>
      </c>
      <c r="K72" t="s">
        <v>48</v>
      </c>
      <c r="L72">
        <v>7</v>
      </c>
      <c r="M72">
        <f t="shared" si="9"/>
        <v>7</v>
      </c>
    </row>
    <row r="73" spans="1:13">
      <c r="A73" t="str">
        <f>Legend!A$58</f>
        <v>biomass refined liquids</v>
      </c>
      <c r="B73" t="str">
        <f>Legend!B$58</f>
        <v>biomass liquids</v>
      </c>
      <c r="C73" t="str">
        <f>Legend!C$58</f>
        <v>biomass liquids-FT CCS Level 1</v>
      </c>
      <c r="D73">
        <v>2020</v>
      </c>
      <c r="E73">
        <f>INDEX([1]ref_liquids_ccs!$H$46:$M$57,$L73,MATCH($D73,[1]ref_liquids_ccs!$H$45:$M$45,FALSE))</f>
        <v>0.33300000000000002</v>
      </c>
      <c r="F73">
        <f>INDEX([1]ref_liquids_ccs!$I$65:$N$76,$M73,MATCH($D73,[1]ref_liquids_ccs!$I$64:$N$64,FALSE))</f>
        <v>1.9607843137254901</v>
      </c>
      <c r="G73">
        <f>INDEX([1]ref_liquids_ccs!$I$100:$N$111,$L73,MATCH($D73,[1]ref_liquids_ccs!$I$99:$N$99,FALSE))</f>
        <v>3.4629355279034693</v>
      </c>
      <c r="H73">
        <f>INDEX([1]ref_liquids_ccs!$H$8:$M$19,$L73,MATCH($D73,[1]ref_liquids_ccs!$H$7:$M$7,FALSE))</f>
        <v>45</v>
      </c>
      <c r="I73">
        <f>INDEX([1]ref_liquids_ccs!$F$27:$K$38,$L73,MATCH($D73,[1]ref_liquids_ccs!$F$26:$K$26,FALSE))</f>
        <v>0.03</v>
      </c>
      <c r="J73" t="str">
        <f>Legend!D$58</f>
        <v>regional biomass</v>
      </c>
      <c r="K73" t="s">
        <v>48</v>
      </c>
      <c r="L73">
        <v>8</v>
      </c>
      <c r="M73">
        <f>L73</f>
        <v>8</v>
      </c>
    </row>
    <row r="74" spans="1:13">
      <c r="A74" t="str">
        <f>Legend!A$58</f>
        <v>biomass refined liquids</v>
      </c>
      <c r="B74" t="str">
        <f>Legend!B$58</f>
        <v>biomass liquids</v>
      </c>
      <c r="C74" t="str">
        <f>Legend!C$58</f>
        <v>biomass liquids-FT CCS Level 1</v>
      </c>
      <c r="D74">
        <f>D73+15</f>
        <v>2035</v>
      </c>
      <c r="E74">
        <f>INDEX([1]ref_liquids_ccs!$H$46:$M$57,$L74,MATCH($D74,[1]ref_liquids_ccs!$H$45:$M$45,FALSE))</f>
        <v>1</v>
      </c>
      <c r="F74">
        <f>INDEX([1]ref_liquids_ccs!$I$65:$N$76,$M74,MATCH($D74,[1]ref_liquids_ccs!$I$64:$N$64,FALSE))</f>
        <v>1.9027772191063208</v>
      </c>
      <c r="G74">
        <f>INDEX([1]ref_liquids_ccs!$I$100:$N$111,$L74,MATCH($D74,[1]ref_liquids_ccs!$I$99:$N$99,FALSE))</f>
        <v>3.4113535322962072</v>
      </c>
      <c r="H74">
        <f>INDEX([1]ref_liquids_ccs!$H$8:$M$19,$L74,MATCH($D74,[1]ref_liquids_ccs!$H$7:$M$7,FALSE))</f>
        <v>45</v>
      </c>
      <c r="I74">
        <f>INDEX([1]ref_liquids_ccs!$F$27:$K$38,$L74,MATCH($D74,[1]ref_liquids_ccs!$F$26:$K$26,FALSE))</f>
        <v>0.03</v>
      </c>
      <c r="J74" t="str">
        <f>Legend!D$58</f>
        <v>regional biomass</v>
      </c>
      <c r="K74" t="s">
        <v>48</v>
      </c>
      <c r="L74">
        <v>8</v>
      </c>
      <c r="M74">
        <f>L74</f>
        <v>8</v>
      </c>
    </row>
    <row r="75" spans="1:13">
      <c r="A75" t="str">
        <f>Legend!A$58</f>
        <v>biomass refined liquids</v>
      </c>
      <c r="B75" t="str">
        <f>Legend!B$58</f>
        <v>biomass liquids</v>
      </c>
      <c r="C75" t="str">
        <f>Legend!C$58</f>
        <v>biomass liquids-FT CCS Level 1</v>
      </c>
      <c r="D75">
        <f t="shared" ref="D75:D78" si="10">D74+15</f>
        <v>2050</v>
      </c>
      <c r="E75">
        <f>INDEX([1]ref_liquids_ccs!$H$46:$M$57,$L75,MATCH($D75,[1]ref_liquids_ccs!$H$45:$M$45,FALSE))</f>
        <v>1</v>
      </c>
      <c r="F75">
        <f>INDEX([1]ref_liquids_ccs!$I$65:$N$76,$M75,MATCH($D75,[1]ref_liquids_ccs!$I$64:$N$64,FALSE))</f>
        <v>1.8464861842304916</v>
      </c>
      <c r="G75">
        <f>INDEX([1]ref_liquids_ccs!$I$100:$N$111,$L75,MATCH($D75,[1]ref_liquids_ccs!$I$99:$N$99,FALSE))</f>
        <v>3.3605398739130687</v>
      </c>
      <c r="H75">
        <f>INDEX([1]ref_liquids_ccs!$H$8:$M$19,$L75,MATCH($D75,[1]ref_liquids_ccs!$H$7:$M$7,FALSE))</f>
        <v>45</v>
      </c>
      <c r="I75">
        <f>INDEX([1]ref_liquids_ccs!$F$27:$K$38,$L75,MATCH($D75,[1]ref_liquids_ccs!$F$26:$K$26,FALSE))</f>
        <v>0.03</v>
      </c>
      <c r="J75" t="str">
        <f>Legend!D$58</f>
        <v>regional biomass</v>
      </c>
      <c r="K75" t="s">
        <v>48</v>
      </c>
      <c r="L75">
        <v>8</v>
      </c>
      <c r="M75">
        <f t="shared" ref="M75:M78" si="11">L75</f>
        <v>8</v>
      </c>
    </row>
    <row r="76" spans="1:13">
      <c r="A76" t="str">
        <f>Legend!A$58</f>
        <v>biomass refined liquids</v>
      </c>
      <c r="B76" t="str">
        <f>Legend!B$58</f>
        <v>biomass liquids</v>
      </c>
      <c r="C76" t="str">
        <f>Legend!C$58</f>
        <v>biomass liquids-FT CCS Level 1</v>
      </c>
      <c r="D76">
        <f t="shared" si="10"/>
        <v>2065</v>
      </c>
      <c r="E76">
        <f>INDEX([1]ref_liquids_ccs!$H$46:$M$57,$L76,MATCH($D76,[1]ref_liquids_ccs!$H$45:$M$45,FALSE))</f>
        <v>1</v>
      </c>
      <c r="F76">
        <f>INDEX([1]ref_liquids_ccs!$I$65:$N$76,$M76,MATCH($D76,[1]ref_liquids_ccs!$I$64:$N$64,FALSE))</f>
        <v>1.7918604418416515</v>
      </c>
      <c r="G76">
        <f>INDEX([1]ref_liquids_ccs!$I$100:$N$111,$L76,MATCH($D76,[1]ref_liquids_ccs!$I$99:$N$99,FALSE))</f>
        <v>3.3104831080225532</v>
      </c>
      <c r="H76">
        <f>INDEX([1]ref_liquids_ccs!$H$8:$M$19,$L76,MATCH($D76,[1]ref_liquids_ccs!$H$7:$M$7,FALSE))</f>
        <v>45</v>
      </c>
      <c r="I76">
        <f>INDEX([1]ref_liquids_ccs!$F$27:$K$38,$L76,MATCH($D76,[1]ref_liquids_ccs!$F$26:$K$26,FALSE))</f>
        <v>0.03</v>
      </c>
      <c r="J76" t="str">
        <f>Legend!D$58</f>
        <v>regional biomass</v>
      </c>
      <c r="K76" t="s">
        <v>48</v>
      </c>
      <c r="L76">
        <v>8</v>
      </c>
      <c r="M76">
        <f t="shared" si="11"/>
        <v>8</v>
      </c>
    </row>
    <row r="77" spans="1:13">
      <c r="A77" t="str">
        <f>Legend!A$58</f>
        <v>biomass refined liquids</v>
      </c>
      <c r="B77" t="str">
        <f>Legend!B$58</f>
        <v>biomass liquids</v>
      </c>
      <c r="C77" t="str">
        <f>Legend!C$58</f>
        <v>biomass liquids-FT CCS Level 1</v>
      </c>
      <c r="D77">
        <f t="shared" si="10"/>
        <v>2080</v>
      </c>
      <c r="E77">
        <f>INDEX([1]ref_liquids_ccs!$H$46:$M$57,$L77,MATCH($D77,[1]ref_liquids_ccs!$H$45:$M$45,FALSE))</f>
        <v>1</v>
      </c>
      <c r="F77">
        <f>INDEX([1]ref_liquids_ccs!$I$65:$N$76,$M77,MATCH($D77,[1]ref_liquids_ccs!$I$64:$N$64,FALSE))</f>
        <v>1.7388507265625812</v>
      </c>
      <c r="G77">
        <f>INDEX([1]ref_liquids_ccs!$I$100:$N$111,$L77,MATCH($D77,[1]ref_liquids_ccs!$I$99:$N$99,FALSE))</f>
        <v>3.2611719603676281</v>
      </c>
      <c r="H77">
        <f>INDEX([1]ref_liquids_ccs!$H$8:$M$19,$L77,MATCH($D77,[1]ref_liquids_ccs!$H$7:$M$7,FALSE))</f>
        <v>45</v>
      </c>
      <c r="I77">
        <f>INDEX([1]ref_liquids_ccs!$F$27:$K$38,$L77,MATCH($D77,[1]ref_liquids_ccs!$F$26:$K$26,FALSE))</f>
        <v>0.03</v>
      </c>
      <c r="J77" t="str">
        <f>Legend!D$58</f>
        <v>regional biomass</v>
      </c>
      <c r="K77" t="s">
        <v>48</v>
      </c>
      <c r="L77">
        <v>8</v>
      </c>
      <c r="M77">
        <f t="shared" si="11"/>
        <v>8</v>
      </c>
    </row>
    <row r="78" spans="1:13">
      <c r="A78" t="str">
        <f>Legend!A$58</f>
        <v>biomass refined liquids</v>
      </c>
      <c r="B78" t="str">
        <f>Legend!B$58</f>
        <v>biomass liquids</v>
      </c>
      <c r="C78" t="str">
        <f>Legend!C$58</f>
        <v>biomass liquids-FT CCS Level 1</v>
      </c>
      <c r="D78">
        <f t="shared" si="10"/>
        <v>2095</v>
      </c>
      <c r="E78">
        <f>INDEX([1]ref_liquids_ccs!$H$46:$M$57,$L78,MATCH($D78,[1]ref_liquids_ccs!$H$45:$M$45,FALSE))</f>
        <v>1</v>
      </c>
      <c r="F78">
        <f>INDEX([1]ref_liquids_ccs!$I$65:$N$76,$M78,MATCH($D78,[1]ref_liquids_ccs!$I$64:$N$64,FALSE))</f>
        <v>1.6874092304641743</v>
      </c>
      <c r="G78">
        <f>INDEX([1]ref_liquids_ccs!$I$100:$N$111,$L78,MATCH($D78,[1]ref_liquids_ccs!$I$99:$N$99,FALSE))</f>
        <v>3.2125953246264327</v>
      </c>
      <c r="H78">
        <f>INDEX([1]ref_liquids_ccs!$H$8:$M$19,$L78,MATCH($D78,[1]ref_liquids_ccs!$H$7:$M$7,FALSE))</f>
        <v>45</v>
      </c>
      <c r="I78">
        <f>INDEX([1]ref_liquids_ccs!$F$27:$K$38,$L78,MATCH($D78,[1]ref_liquids_ccs!$F$26:$K$26,FALSE))</f>
        <v>0.03</v>
      </c>
      <c r="J78" t="str">
        <f>Legend!D$58</f>
        <v>regional biomass</v>
      </c>
      <c r="K78" t="s">
        <v>48</v>
      </c>
      <c r="L78">
        <v>8</v>
      </c>
      <c r="M78">
        <f t="shared" si="11"/>
        <v>8</v>
      </c>
    </row>
    <row r="79" spans="1:13">
      <c r="A79" t="str">
        <f>Legend!A$59</f>
        <v>biomass refined liquids</v>
      </c>
      <c r="B79" t="str">
        <f>Legend!B$59</f>
        <v>biomass liquids</v>
      </c>
      <c r="C79" t="str">
        <f>Legend!C$59</f>
        <v>biomass liquids-ethanol CCS Level 2</v>
      </c>
      <c r="D79">
        <v>2020</v>
      </c>
      <c r="E79">
        <f>INDEX([1]ref_liquids_ccs!$H$46:$M$57,$L79,MATCH($D79,[1]ref_liquids_ccs!$H$45:$M$45,FALSE))</f>
        <v>0.33300000000000002</v>
      </c>
      <c r="F79">
        <f>INDEX([1]ref_liquids_ccs!$I$65:$N$76,$M79,MATCH($D79,[1]ref_liquids_ccs!$I$64:$N$64,FALSE))</f>
        <v>2.0574712643678161</v>
      </c>
      <c r="G79">
        <f>INDEX([1]ref_liquids_ccs!$I$100:$N$111,$L79,MATCH($D79,[1]ref_liquids_ccs!$I$99:$N$99,FALSE))</f>
        <v>4.6928686123288106</v>
      </c>
      <c r="H79">
        <f>INDEX([1]ref_liquids_ccs!$H$8:$M$19,$L79,MATCH($D79,[1]ref_liquids_ccs!$H$7:$M$7,FALSE))</f>
        <v>45</v>
      </c>
      <c r="I79">
        <f>INDEX([1]ref_liquids_ccs!$F$27:$K$38,$L79,MATCH($D79,[1]ref_liquids_ccs!$F$26:$K$26,FALSE))</f>
        <v>0.03</v>
      </c>
      <c r="J79" t="str">
        <f>Legend!D$59</f>
        <v>regional biomass</v>
      </c>
      <c r="K79" t="s">
        <v>48</v>
      </c>
      <c r="L79">
        <v>11</v>
      </c>
      <c r="M79">
        <f>L79</f>
        <v>11</v>
      </c>
    </row>
    <row r="80" spans="1:13">
      <c r="A80" t="str">
        <f>Legend!A$59</f>
        <v>biomass refined liquids</v>
      </c>
      <c r="B80" t="str">
        <f>Legend!B$59</f>
        <v>biomass liquids</v>
      </c>
      <c r="C80" t="str">
        <f>Legend!C$59</f>
        <v>biomass liquids-ethanol CCS Level 2</v>
      </c>
      <c r="D80">
        <f>D79+15</f>
        <v>2035</v>
      </c>
      <c r="E80">
        <f>INDEX([1]ref_liquids_ccs!$H$46:$M$57,$L80,MATCH($D80,[1]ref_liquids_ccs!$H$45:$M$45,FALSE))</f>
        <v>1</v>
      </c>
      <c r="F80">
        <f>INDEX([1]ref_liquids_ccs!$I$65:$N$76,$M80,MATCH($D80,[1]ref_liquids_ccs!$I$64:$N$64,FALSE))</f>
        <v>1.9966038199105292</v>
      </c>
      <c r="G80">
        <f>INDEX([1]ref_liquids_ccs!$I$100:$N$111,$L80,MATCH($D80,[1]ref_liquids_ccs!$I$99:$N$99,FALSE))</f>
        <v>4.6229662054846514</v>
      </c>
      <c r="H80">
        <f>INDEX([1]ref_liquids_ccs!$H$8:$M$19,$L80,MATCH($D80,[1]ref_liquids_ccs!$H$7:$M$7,FALSE))</f>
        <v>45</v>
      </c>
      <c r="I80">
        <f>INDEX([1]ref_liquids_ccs!$F$27:$K$38,$L80,MATCH($D80,[1]ref_liquids_ccs!$F$26:$K$26,FALSE))</f>
        <v>0.03</v>
      </c>
      <c r="J80" t="str">
        <f>Legend!D$59</f>
        <v>regional biomass</v>
      </c>
      <c r="K80" t="s">
        <v>48</v>
      </c>
      <c r="L80">
        <v>11</v>
      </c>
      <c r="M80">
        <f>L80</f>
        <v>11</v>
      </c>
    </row>
    <row r="81" spans="1:13">
      <c r="A81" t="str">
        <f>Legend!A$59</f>
        <v>biomass refined liquids</v>
      </c>
      <c r="B81" t="str">
        <f>Legend!B$59</f>
        <v>biomass liquids</v>
      </c>
      <c r="C81" t="str">
        <f>Legend!C$59</f>
        <v>biomass liquids-ethanol CCS Level 2</v>
      </c>
      <c r="D81">
        <f t="shared" ref="D81:D84" si="12">D80+15</f>
        <v>2050</v>
      </c>
      <c r="E81">
        <f>INDEX([1]ref_liquids_ccs!$H$46:$M$57,$L81,MATCH($D81,[1]ref_liquids_ccs!$H$45:$M$45,FALSE))</f>
        <v>1</v>
      </c>
      <c r="F81">
        <f>INDEX([1]ref_liquids_ccs!$I$65:$N$76,$M81,MATCH($D81,[1]ref_liquids_ccs!$I$64:$N$64,FALSE))</f>
        <v>1.9375370546942712</v>
      </c>
      <c r="G81">
        <f>INDEX([1]ref_liquids_ccs!$I$100:$N$111,$L81,MATCH($D81,[1]ref_liquids_ccs!$I$99:$N$99,FALSE))</f>
        <v>4.5541050267008236</v>
      </c>
      <c r="H81">
        <f>INDEX([1]ref_liquids_ccs!$H$8:$M$19,$L81,MATCH($D81,[1]ref_liquids_ccs!$H$7:$M$7,FALSE))</f>
        <v>45</v>
      </c>
      <c r="I81">
        <f>INDEX([1]ref_liquids_ccs!$F$27:$K$38,$L81,MATCH($D81,[1]ref_liquids_ccs!$F$26:$K$26,FALSE))</f>
        <v>0.03</v>
      </c>
      <c r="J81" t="str">
        <f>Legend!D$59</f>
        <v>regional biomass</v>
      </c>
      <c r="K81" t="s">
        <v>48</v>
      </c>
      <c r="L81">
        <v>11</v>
      </c>
      <c r="M81">
        <f t="shared" ref="M81:M84" si="13">L81</f>
        <v>11</v>
      </c>
    </row>
    <row r="82" spans="1:13">
      <c r="A82" t="str">
        <f>Legend!A$59</f>
        <v>biomass refined liquids</v>
      </c>
      <c r="B82" t="str">
        <f>Legend!B$59</f>
        <v>biomass liquids</v>
      </c>
      <c r="C82" t="str">
        <f>Legend!C$59</f>
        <v>biomass liquids-ethanol CCS Level 2</v>
      </c>
      <c r="D82">
        <f t="shared" si="12"/>
        <v>2065</v>
      </c>
      <c r="E82">
        <f>INDEX([1]ref_liquids_ccs!$H$46:$M$57,$L82,MATCH($D82,[1]ref_liquids_ccs!$H$45:$M$45,FALSE))</f>
        <v>1</v>
      </c>
      <c r="F82">
        <f>INDEX([1]ref_liquids_ccs!$I$65:$N$76,$M82,MATCH($D82,[1]ref_liquids_ccs!$I$64:$N$64,FALSE))</f>
        <v>1.8802176981117746</v>
      </c>
      <c r="G82">
        <f>INDEX([1]ref_liquids_ccs!$I$100:$N$111,$L82,MATCH($D82,[1]ref_liquids_ccs!$I$99:$N$99,FALSE))</f>
        <v>4.4862695664130285</v>
      </c>
      <c r="H82">
        <f>INDEX([1]ref_liquids_ccs!$H$8:$M$19,$L82,MATCH($D82,[1]ref_liquids_ccs!$H$7:$M$7,FALSE))</f>
        <v>45</v>
      </c>
      <c r="I82">
        <f>INDEX([1]ref_liquids_ccs!$F$27:$K$38,$L82,MATCH($D82,[1]ref_liquids_ccs!$F$26:$K$26,FALSE))</f>
        <v>0.03</v>
      </c>
      <c r="J82" t="str">
        <f>Legend!D$59</f>
        <v>regional biomass</v>
      </c>
      <c r="K82" t="s">
        <v>48</v>
      </c>
      <c r="L82">
        <v>11</v>
      </c>
      <c r="M82">
        <f t="shared" si="13"/>
        <v>11</v>
      </c>
    </row>
    <row r="83" spans="1:13">
      <c r="A83" t="str">
        <f>Legend!A$59</f>
        <v>biomass refined liquids</v>
      </c>
      <c r="B83" t="str">
        <f>Legend!B$59</f>
        <v>biomass liquids</v>
      </c>
      <c r="C83" t="str">
        <f>Legend!C$59</f>
        <v>biomass liquids-ethanol CCS Level 2</v>
      </c>
      <c r="D83">
        <f t="shared" si="12"/>
        <v>2080</v>
      </c>
      <c r="E83">
        <f>INDEX([1]ref_liquids_ccs!$H$46:$M$57,$L83,MATCH($D83,[1]ref_liquids_ccs!$H$45:$M$45,FALSE))</f>
        <v>1</v>
      </c>
      <c r="F83">
        <f>INDEX([1]ref_liquids_ccs!$I$65:$N$76,$M83,MATCH($D83,[1]ref_liquids_ccs!$I$64:$N$64,FALSE))</f>
        <v>1.8245940554930813</v>
      </c>
      <c r="G83">
        <f>INDEX([1]ref_liquids_ccs!$I$100:$N$111,$L83,MATCH($D83,[1]ref_liquids_ccs!$I$99:$N$99,FALSE))</f>
        <v>4.419444546078962</v>
      </c>
      <c r="H83">
        <f>INDEX([1]ref_liquids_ccs!$H$8:$M$19,$L83,MATCH($D83,[1]ref_liquids_ccs!$H$7:$M$7,FALSE))</f>
        <v>45</v>
      </c>
      <c r="I83">
        <f>INDEX([1]ref_liquids_ccs!$F$27:$K$38,$L83,MATCH($D83,[1]ref_liquids_ccs!$F$26:$K$26,FALSE))</f>
        <v>0.03</v>
      </c>
      <c r="J83" t="str">
        <f>Legend!D$59</f>
        <v>regional biomass</v>
      </c>
      <c r="K83" t="s">
        <v>48</v>
      </c>
      <c r="L83">
        <v>11</v>
      </c>
      <c r="M83">
        <f t="shared" si="13"/>
        <v>11</v>
      </c>
    </row>
    <row r="84" spans="1:13">
      <c r="A84" t="str">
        <f>Legend!A$59</f>
        <v>biomass refined liquids</v>
      </c>
      <c r="B84" t="str">
        <f>Legend!B$59</f>
        <v>biomass liquids</v>
      </c>
      <c r="C84" t="str">
        <f>Legend!C$59</f>
        <v>biomass liquids-ethanol CCS Level 2</v>
      </c>
      <c r="D84">
        <f t="shared" si="12"/>
        <v>2095</v>
      </c>
      <c r="E84">
        <f>INDEX([1]ref_liquids_ccs!$H$46:$M$57,$L84,MATCH($D84,[1]ref_liquids_ccs!$H$45:$M$45,FALSE))</f>
        <v>1</v>
      </c>
      <c r="F84">
        <f>INDEX([1]ref_liquids_ccs!$I$65:$N$76,$M84,MATCH($D84,[1]ref_liquids_ccs!$I$64:$N$64,FALSE))</f>
        <v>1.7706159614836152</v>
      </c>
      <c r="G84">
        <f>INDEX([1]ref_liquids_ccs!$I$100:$N$111,$L84,MATCH($D84,[1]ref_liquids_ccs!$I$99:$N$99,FALSE))</f>
        <v>4.3536149147371397</v>
      </c>
      <c r="H84">
        <f>INDEX([1]ref_liquids_ccs!$H$8:$M$19,$L84,MATCH($D84,[1]ref_liquids_ccs!$H$7:$M$7,FALSE))</f>
        <v>45</v>
      </c>
      <c r="I84">
        <f>INDEX([1]ref_liquids_ccs!$F$27:$K$38,$L84,MATCH($D84,[1]ref_liquids_ccs!$F$26:$K$26,FALSE))</f>
        <v>0.03</v>
      </c>
      <c r="J84" t="str">
        <f>Legend!D$59</f>
        <v>regional biomass</v>
      </c>
      <c r="K84" t="s">
        <v>48</v>
      </c>
      <c r="L84">
        <v>11</v>
      </c>
      <c r="M84">
        <f t="shared" si="13"/>
        <v>11</v>
      </c>
    </row>
    <row r="85" spans="1:13">
      <c r="A85" t="str">
        <f>Legend!A$60</f>
        <v>biomass refined liquids</v>
      </c>
      <c r="B85" t="str">
        <f>Legend!B$60</f>
        <v>biomass liquids</v>
      </c>
      <c r="C85" t="str">
        <f>Legend!C$60</f>
        <v>biomass liquids-FT CCS Level 2</v>
      </c>
      <c r="D85">
        <v>2020</v>
      </c>
      <c r="E85">
        <f>INDEX([1]ref_liquids_ccs!$H$46:$M$57,$L85,MATCH($D85,[1]ref_liquids_ccs!$H$45:$M$45,FALSE))</f>
        <v>0.33300000000000002</v>
      </c>
      <c r="F85">
        <f>INDEX([1]ref_liquids_ccs!$I$65:$N$76,$M85,MATCH($D85,[1]ref_liquids_ccs!$I$64:$N$64,FALSE))</f>
        <v>1.9607843137254901</v>
      </c>
      <c r="G85">
        <f>INDEX([1]ref_liquids_ccs!$I$100:$N$111,$L85,MATCH($D85,[1]ref_liquids_ccs!$I$99:$N$99,FALSE))</f>
        <v>3.92779888511815</v>
      </c>
      <c r="H85">
        <f>INDEX([1]ref_liquids_ccs!$H$8:$M$19,$L85,MATCH($D85,[1]ref_liquids_ccs!$H$7:$M$7,FALSE))</f>
        <v>45</v>
      </c>
      <c r="I85">
        <f>INDEX([1]ref_liquids_ccs!$F$27:$K$38,$L85,MATCH($D85,[1]ref_liquids_ccs!$F$26:$K$26,FALSE))</f>
        <v>0.03</v>
      </c>
      <c r="J85" t="str">
        <f>Legend!D$60</f>
        <v>regional biomass</v>
      </c>
      <c r="K85" t="s">
        <v>48</v>
      </c>
      <c r="L85">
        <v>12</v>
      </c>
      <c r="M85">
        <f>L85</f>
        <v>12</v>
      </c>
    </row>
    <row r="86" spans="1:13">
      <c r="A86" t="str">
        <f>Legend!A$60</f>
        <v>biomass refined liquids</v>
      </c>
      <c r="B86" t="str">
        <f>Legend!B$60</f>
        <v>biomass liquids</v>
      </c>
      <c r="C86" t="str">
        <f>Legend!C$60</f>
        <v>biomass liquids-FT CCS Level 2</v>
      </c>
      <c r="D86">
        <f>D85+15</f>
        <v>2035</v>
      </c>
      <c r="E86">
        <f>INDEX([1]ref_liquids_ccs!$H$46:$M$57,$L86,MATCH($D86,[1]ref_liquids_ccs!$H$45:$M$45,FALSE))</f>
        <v>1</v>
      </c>
      <c r="F86">
        <f>INDEX([1]ref_liquids_ccs!$I$65:$N$76,$M86,MATCH($D86,[1]ref_liquids_ccs!$I$64:$N$64,FALSE))</f>
        <v>1.9027772191063208</v>
      </c>
      <c r="G86">
        <f>INDEX([1]ref_liquids_ccs!$I$100:$N$111,$L86,MATCH($D86,[1]ref_liquids_ccs!$I$99:$N$99,FALSE))</f>
        <v>3.8692925389254924</v>
      </c>
      <c r="H86">
        <f>INDEX([1]ref_liquids_ccs!$H$8:$M$19,$L86,MATCH($D86,[1]ref_liquids_ccs!$H$7:$M$7,FALSE))</f>
        <v>45</v>
      </c>
      <c r="I86">
        <f>INDEX([1]ref_liquids_ccs!$F$27:$K$38,$L86,MATCH($D86,[1]ref_liquids_ccs!$F$26:$K$26,FALSE))</f>
        <v>0.03</v>
      </c>
      <c r="J86" t="str">
        <f>Legend!D$60</f>
        <v>regional biomass</v>
      </c>
      <c r="K86" t="s">
        <v>48</v>
      </c>
      <c r="L86">
        <v>12</v>
      </c>
      <c r="M86">
        <f>L86</f>
        <v>12</v>
      </c>
    </row>
    <row r="87" spans="1:13">
      <c r="A87" t="str">
        <f>Legend!A$60</f>
        <v>biomass refined liquids</v>
      </c>
      <c r="B87" t="str">
        <f>Legend!B$60</f>
        <v>biomass liquids</v>
      </c>
      <c r="C87" t="str">
        <f>Legend!C$60</f>
        <v>biomass liquids-FT CCS Level 2</v>
      </c>
      <c r="D87">
        <f t="shared" ref="D87:D89" si="14">D86+15</f>
        <v>2050</v>
      </c>
      <c r="E87">
        <f>INDEX([1]ref_liquids_ccs!$H$46:$M$57,$L87,MATCH($D87,[1]ref_liquids_ccs!$H$45:$M$45,FALSE))</f>
        <v>1</v>
      </c>
      <c r="F87">
        <f>INDEX([1]ref_liquids_ccs!$I$65:$N$76,$M87,MATCH($D87,[1]ref_liquids_ccs!$I$64:$N$64,FALSE))</f>
        <v>1.8464861842304916</v>
      </c>
      <c r="G87">
        <f>INDEX([1]ref_liquids_ccs!$I$100:$N$111,$L87,MATCH($D87,[1]ref_liquids_ccs!$I$99:$N$99,FALSE))</f>
        <v>3.8116576713000767</v>
      </c>
      <c r="H87">
        <f>INDEX([1]ref_liquids_ccs!$H$8:$M$19,$L87,MATCH($D87,[1]ref_liquids_ccs!$H$7:$M$7,FALSE))</f>
        <v>45</v>
      </c>
      <c r="I87">
        <f>INDEX([1]ref_liquids_ccs!$F$27:$K$38,$L87,MATCH($D87,[1]ref_liquids_ccs!$F$26:$K$26,FALSE))</f>
        <v>0.03</v>
      </c>
      <c r="J87" t="str">
        <f>Legend!D$60</f>
        <v>regional biomass</v>
      </c>
      <c r="K87" t="s">
        <v>48</v>
      </c>
      <c r="L87">
        <v>12</v>
      </c>
      <c r="M87">
        <f t="shared" ref="M87:M89" si="15">L87</f>
        <v>12</v>
      </c>
    </row>
    <row r="88" spans="1:13">
      <c r="A88" t="str">
        <f>Legend!A$60</f>
        <v>biomass refined liquids</v>
      </c>
      <c r="B88" t="str">
        <f>Legend!B$60</f>
        <v>biomass liquids</v>
      </c>
      <c r="C88" t="str">
        <f>Legend!C$60</f>
        <v>biomass liquids-FT CCS Level 2</v>
      </c>
      <c r="D88">
        <f t="shared" si="14"/>
        <v>2065</v>
      </c>
      <c r="E88">
        <f>INDEX([1]ref_liquids_ccs!$H$46:$M$57,$L88,MATCH($D88,[1]ref_liquids_ccs!$H$45:$M$45,FALSE))</f>
        <v>1</v>
      </c>
      <c r="F88">
        <f>INDEX([1]ref_liquids_ccs!$I$65:$N$76,$M88,MATCH($D88,[1]ref_liquids_ccs!$I$64:$N$64,FALSE))</f>
        <v>1.7918604418416515</v>
      </c>
      <c r="G88">
        <f>INDEX([1]ref_liquids_ccs!$I$100:$N$111,$L88,MATCH($D88,[1]ref_liquids_ccs!$I$99:$N$99,FALSE))</f>
        <v>3.7548813011733073</v>
      </c>
      <c r="H88">
        <f>INDEX([1]ref_liquids_ccs!$H$8:$M$19,$L88,MATCH($D88,[1]ref_liquids_ccs!$H$7:$M$7,FALSE))</f>
        <v>45</v>
      </c>
      <c r="I88">
        <f>INDEX([1]ref_liquids_ccs!$F$27:$K$38,$L88,MATCH($D88,[1]ref_liquids_ccs!$F$26:$K$26,FALSE))</f>
        <v>0.03</v>
      </c>
      <c r="J88" t="str">
        <f>Legend!D$60</f>
        <v>regional biomass</v>
      </c>
      <c r="K88" t="s">
        <v>48</v>
      </c>
      <c r="L88">
        <v>12</v>
      </c>
      <c r="M88">
        <f t="shared" si="15"/>
        <v>12</v>
      </c>
    </row>
    <row r="89" spans="1:13">
      <c r="A89" t="str">
        <f>Legend!A$60</f>
        <v>biomass refined liquids</v>
      </c>
      <c r="B89" t="str">
        <f>Legend!B$60</f>
        <v>biomass liquids</v>
      </c>
      <c r="C89" t="str">
        <f>Legend!C$60</f>
        <v>biomass liquids-FT CCS Level 2</v>
      </c>
      <c r="D89">
        <f t="shared" si="14"/>
        <v>2080</v>
      </c>
      <c r="E89">
        <f>INDEX([1]ref_liquids_ccs!$H$46:$M$57,$L89,MATCH($D89,[1]ref_liquids_ccs!$H$45:$M$45,FALSE))</f>
        <v>1</v>
      </c>
      <c r="F89">
        <f>INDEX([1]ref_liquids_ccs!$I$65:$N$76,$M89,MATCH($D89,[1]ref_liquids_ccs!$I$64:$N$64,FALSE))</f>
        <v>1.7388507265625812</v>
      </c>
      <c r="G89">
        <f>INDEX([1]ref_liquids_ccs!$I$100:$N$111,$L89,MATCH($D89,[1]ref_liquids_ccs!$I$99:$N$99,FALSE))</f>
        <v>3.6989506408354949</v>
      </c>
      <c r="H89">
        <f>INDEX([1]ref_liquids_ccs!$H$8:$M$19,$L89,MATCH($D89,[1]ref_liquids_ccs!$H$7:$M$7,FALSE))</f>
        <v>45</v>
      </c>
      <c r="I89">
        <f>INDEX([1]ref_liquids_ccs!$F$27:$K$38,$L89,MATCH($D89,[1]ref_liquids_ccs!$F$26:$K$26,FALSE))</f>
        <v>0.03</v>
      </c>
      <c r="J89" t="str">
        <f>Legend!D$60</f>
        <v>regional biomass</v>
      </c>
      <c r="K89" t="s">
        <v>48</v>
      </c>
      <c r="L89">
        <v>12</v>
      </c>
      <c r="M89">
        <f t="shared" si="15"/>
        <v>12</v>
      </c>
    </row>
    <row r="90" spans="1:13">
      <c r="A90" t="str">
        <f>Legend!A$60</f>
        <v>biomass refined liquids</v>
      </c>
      <c r="B90" t="str">
        <f>Legend!B$60</f>
        <v>biomass liquids</v>
      </c>
      <c r="C90" t="str">
        <f>Legend!C$60</f>
        <v>biomass liquids-FT CCS Level 2</v>
      </c>
      <c r="D90">
        <f>D89+15</f>
        <v>2095</v>
      </c>
      <c r="E90">
        <f>INDEX([1]ref_liquids_ccs!$H$46:$M$57,$L90,MATCH($D90,[1]ref_liquids_ccs!$H$45:$M$45,FALSE))</f>
        <v>1</v>
      </c>
      <c r="F90">
        <f>INDEX([1]ref_liquids_ccs!$I$65:$N$76,$M90,MATCH($D90,[1]ref_liquids_ccs!$I$64:$N$64,FALSE))</f>
        <v>1.6874092304641743</v>
      </c>
      <c r="G90">
        <f>INDEX([1]ref_liquids_ccs!$I$100:$N$111,$L90,MATCH($D90,[1]ref_liquids_ccs!$I$99:$N$99,FALSE))</f>
        <v>3.6438530930556867</v>
      </c>
      <c r="H90">
        <f>INDEX([1]ref_liquids_ccs!$H$8:$M$19,$L90,MATCH($D90,[1]ref_liquids_ccs!$H$7:$M$7,FALSE))</f>
        <v>45</v>
      </c>
      <c r="I90">
        <f>INDEX([1]ref_liquids_ccs!$F$27:$K$38,$L90,MATCH($D90,[1]ref_liquids_ccs!$F$26:$K$26,FALSE))</f>
        <v>0.03</v>
      </c>
      <c r="J90" t="str">
        <f>Legend!D$60</f>
        <v>regional biomass</v>
      </c>
      <c r="K90" t="s">
        <v>48</v>
      </c>
      <c r="L90">
        <v>12</v>
      </c>
      <c r="M90">
        <f>L90</f>
        <v>12</v>
      </c>
    </row>
    <row r="91" spans="1:13">
      <c r="A91" t="str">
        <f>Legend!A$63</f>
        <v>coal refined liquids</v>
      </c>
      <c r="B91" t="str">
        <f>Legend!B$63</f>
        <v>coal to liquids</v>
      </c>
      <c r="C91" t="str">
        <f>Legend!C$63</f>
        <v>coal to liquids CCS Level 1</v>
      </c>
      <c r="D91">
        <v>2020</v>
      </c>
      <c r="E91">
        <f>INDEX([1]ref_liquids_ccs!$H$46:$M$57,$L91,MATCH($D91,[1]ref_liquids_ccs!$H$45:$M$45,FALSE))</f>
        <v>0.33300000000000002</v>
      </c>
      <c r="F91">
        <f>INDEX([1]ref_liquids_ccs!$I$65:$N$76,$M91,MATCH($D91,[1]ref_liquids_ccs!$I$64:$N$64,FALSE))</f>
        <v>2.1116138763197587</v>
      </c>
      <c r="G91">
        <f>INDEX([1]ref_liquids_ccs!$I$100:$N$111,$L91,MATCH($D91,[1]ref_liquids_ccs!$I$99:$N$99,FALSE))</f>
        <v>3.4077355279034691</v>
      </c>
      <c r="H91">
        <f>INDEX([1]ref_liquids_ccs!$H$8:$M$19,$L91,MATCH($D91,[1]ref_liquids_ccs!$H$7:$M$7,FALSE))</f>
        <v>45</v>
      </c>
      <c r="I91">
        <f>INDEX([1]ref_liquids_ccs!$F$27:$K$38,$L91,MATCH($D91,[1]ref_liquids_ccs!$F$26:$K$26,FALSE))</f>
        <v>0.03</v>
      </c>
      <c r="J91" t="str">
        <f>Legend!D$63</f>
        <v>regional coal</v>
      </c>
      <c r="K91" t="s">
        <v>48</v>
      </c>
      <c r="L91">
        <v>2</v>
      </c>
      <c r="M91">
        <f>L91</f>
        <v>2</v>
      </c>
    </row>
    <row r="92" spans="1:13">
      <c r="A92" t="str">
        <f>Legend!A$63</f>
        <v>coal refined liquids</v>
      </c>
      <c r="B92" t="str">
        <f>Legend!B$63</f>
        <v>coal to liquids</v>
      </c>
      <c r="C92" t="str">
        <f>Legend!C$63</f>
        <v>coal to liquids CCS Level 1</v>
      </c>
      <c r="D92">
        <f>D91+15</f>
        <v>2035</v>
      </c>
      <c r="E92">
        <f>INDEX([1]ref_liquids_ccs!$H$46:$M$57,$L92,MATCH($D92,[1]ref_liquids_ccs!$H$45:$M$45,FALSE))</f>
        <v>1</v>
      </c>
      <c r="F92">
        <f>INDEX([1]ref_liquids_ccs!$I$65:$N$76,$M92,MATCH($D92,[1]ref_liquids_ccs!$I$64:$N$64,FALSE))</f>
        <v>2.0801604297236849</v>
      </c>
      <c r="G92">
        <f>INDEX([1]ref_liquids_ccs!$I$100:$N$111,$L92,MATCH($D92,[1]ref_liquids_ccs!$I$99:$N$99,FALSE))</f>
        <v>3.3569757613370248</v>
      </c>
      <c r="H92">
        <f>INDEX([1]ref_liquids_ccs!$H$8:$M$19,$L92,MATCH($D92,[1]ref_liquids_ccs!$H$7:$M$7,FALSE))</f>
        <v>45</v>
      </c>
      <c r="I92">
        <f>INDEX([1]ref_liquids_ccs!$F$27:$K$38,$L92,MATCH($D92,[1]ref_liquids_ccs!$F$26:$K$26,FALSE))</f>
        <v>0.03</v>
      </c>
      <c r="J92" t="str">
        <f>Legend!D$63</f>
        <v>regional coal</v>
      </c>
      <c r="K92" t="s">
        <v>48</v>
      </c>
      <c r="L92">
        <v>2</v>
      </c>
      <c r="M92">
        <f>L92</f>
        <v>2</v>
      </c>
    </row>
    <row r="93" spans="1:13">
      <c r="A93" t="str">
        <f>Legend!A$63</f>
        <v>coal refined liquids</v>
      </c>
      <c r="B93" t="str">
        <f>Legend!B$63</f>
        <v>coal to liquids</v>
      </c>
      <c r="C93" t="str">
        <f>Legend!C$63</f>
        <v>coal to liquids CCS Level 1</v>
      </c>
      <c r="D93">
        <f t="shared" ref="D93:D96" si="16">D92+15</f>
        <v>2050</v>
      </c>
      <c r="E93">
        <f>INDEX([1]ref_liquids_ccs!$H$46:$M$57,$L93,MATCH($D93,[1]ref_liquids_ccs!$H$45:$M$45,FALSE))</f>
        <v>1</v>
      </c>
      <c r="F93">
        <f>INDEX([1]ref_liquids_ccs!$I$65:$N$76,$M93,MATCH($D93,[1]ref_liquids_ccs!$I$64:$N$64,FALSE))</f>
        <v>2.0491754964831377</v>
      </c>
      <c r="G93">
        <f>INDEX([1]ref_liquids_ccs!$I$100:$N$111,$L93,MATCH($D93,[1]ref_liquids_ccs!$I$99:$N$99,FALSE))</f>
        <v>3.306972084520146</v>
      </c>
      <c r="H93">
        <f>INDEX([1]ref_liquids_ccs!$H$8:$M$19,$L93,MATCH($D93,[1]ref_liquids_ccs!$H$7:$M$7,FALSE))</f>
        <v>45</v>
      </c>
      <c r="I93">
        <f>INDEX([1]ref_liquids_ccs!$F$27:$K$38,$L93,MATCH($D93,[1]ref_liquids_ccs!$F$26:$K$26,FALSE))</f>
        <v>0.03</v>
      </c>
      <c r="J93" t="str">
        <f>Legend!D$63</f>
        <v>regional coal</v>
      </c>
      <c r="K93" t="s">
        <v>48</v>
      </c>
      <c r="L93">
        <v>2</v>
      </c>
      <c r="M93">
        <f t="shared" ref="M93:M96" si="17">L93</f>
        <v>2</v>
      </c>
    </row>
    <row r="94" spans="1:13">
      <c r="A94" t="str">
        <f>Legend!A$63</f>
        <v>coal refined liquids</v>
      </c>
      <c r="B94" t="str">
        <f>Legend!B$63</f>
        <v>coal to liquids</v>
      </c>
      <c r="C94" t="str">
        <f>Legend!C$63</f>
        <v>coal to liquids CCS Level 1</v>
      </c>
      <c r="D94">
        <f t="shared" si="16"/>
        <v>2065</v>
      </c>
      <c r="E94">
        <f>INDEX([1]ref_liquids_ccs!$H$46:$M$57,$L94,MATCH($D94,[1]ref_liquids_ccs!$H$45:$M$45,FALSE))</f>
        <v>1</v>
      </c>
      <c r="F94">
        <f>INDEX([1]ref_liquids_ccs!$I$65:$N$76,$M94,MATCH($D94,[1]ref_liquids_ccs!$I$64:$N$64,FALSE))</f>
        <v>2.0186520978791518</v>
      </c>
      <c r="G94">
        <f>INDEX([1]ref_liquids_ccs!$I$100:$N$111,$L94,MATCH($D94,[1]ref_liquids_ccs!$I$99:$N$99,FALSE))</f>
        <v>3.2577132351530227</v>
      </c>
      <c r="H94">
        <f>INDEX([1]ref_liquids_ccs!$H$8:$M$19,$L94,MATCH($D94,[1]ref_liquids_ccs!$H$7:$M$7,FALSE))</f>
        <v>45</v>
      </c>
      <c r="I94">
        <f>INDEX([1]ref_liquids_ccs!$F$27:$K$38,$L94,MATCH($D94,[1]ref_liquids_ccs!$F$26:$K$26,FALSE))</f>
        <v>0.03</v>
      </c>
      <c r="J94" t="str">
        <f>Legend!D$63</f>
        <v>regional coal</v>
      </c>
      <c r="K94" t="s">
        <v>48</v>
      </c>
      <c r="L94">
        <v>2</v>
      </c>
      <c r="M94">
        <f t="shared" si="17"/>
        <v>2</v>
      </c>
    </row>
    <row r="95" spans="1:13">
      <c r="A95" t="str">
        <f>Legend!A$63</f>
        <v>coal refined liquids</v>
      </c>
      <c r="B95" t="str">
        <f>Legend!B$63</f>
        <v>coal to liquids</v>
      </c>
      <c r="C95" t="str">
        <f>Legend!C$63</f>
        <v>coal to liquids CCS Level 1</v>
      </c>
      <c r="D95">
        <f t="shared" si="16"/>
        <v>2080</v>
      </c>
      <c r="E95">
        <f>INDEX([1]ref_liquids_ccs!$H$46:$M$57,$L95,MATCH($D95,[1]ref_liquids_ccs!$H$45:$M$45,FALSE))</f>
        <v>1</v>
      </c>
      <c r="F95">
        <f>INDEX([1]ref_liquids_ccs!$I$65:$N$76,$M95,MATCH($D95,[1]ref_liquids_ccs!$I$64:$N$64,FALSE))</f>
        <v>1.9885833591439457</v>
      </c>
      <c r="G95">
        <f>INDEX([1]ref_liquids_ccs!$I$100:$N$111,$L95,MATCH($D95,[1]ref_liquids_ccs!$I$99:$N$99,FALSE))</f>
        <v>3.209188118692909</v>
      </c>
      <c r="H95">
        <f>INDEX([1]ref_liquids_ccs!$H$8:$M$19,$L95,MATCH($D95,[1]ref_liquids_ccs!$H$7:$M$7,FALSE))</f>
        <v>45</v>
      </c>
      <c r="I95">
        <f>INDEX([1]ref_liquids_ccs!$F$27:$K$38,$L95,MATCH($D95,[1]ref_liquids_ccs!$F$26:$K$26,FALSE))</f>
        <v>0.03</v>
      </c>
      <c r="J95" t="str">
        <f>Legend!D$63</f>
        <v>regional coal</v>
      </c>
      <c r="K95" t="s">
        <v>48</v>
      </c>
      <c r="L95">
        <v>2</v>
      </c>
      <c r="M95">
        <f t="shared" si="17"/>
        <v>2</v>
      </c>
    </row>
    <row r="96" spans="1:13">
      <c r="A96" t="str">
        <f>Legend!A$63</f>
        <v>coal refined liquids</v>
      </c>
      <c r="B96" t="str">
        <f>Legend!B$63</f>
        <v>coal to liquids</v>
      </c>
      <c r="C96" t="str">
        <f>Legend!C$63</f>
        <v>coal to liquids CCS Level 1</v>
      </c>
      <c r="D96">
        <f t="shared" si="16"/>
        <v>2095</v>
      </c>
      <c r="E96">
        <f>INDEX([1]ref_liquids_ccs!$H$46:$M$57,$L96,MATCH($D96,[1]ref_liquids_ccs!$H$45:$M$45,FALSE))</f>
        <v>1</v>
      </c>
      <c r="F96">
        <f>INDEX([1]ref_liquids_ccs!$I$65:$N$76,$M96,MATCH($D96,[1]ref_liquids_ccs!$I$64:$N$64,FALSE))</f>
        <v>1.9589625079125228</v>
      </c>
      <c r="G96">
        <f>INDEX([1]ref_liquids_ccs!$I$100:$N$111,$L96,MATCH($D96,[1]ref_liquids_ccs!$I$99:$N$99,FALSE))</f>
        <v>3.1613858058553044</v>
      </c>
      <c r="H96">
        <f>INDEX([1]ref_liquids_ccs!$H$8:$M$19,$L96,MATCH($D96,[1]ref_liquids_ccs!$H$7:$M$7,FALSE))</f>
        <v>45</v>
      </c>
      <c r="I96">
        <f>INDEX([1]ref_liquids_ccs!$F$27:$K$38,$L96,MATCH($D96,[1]ref_liquids_ccs!$F$26:$K$26,FALSE))</f>
        <v>0.03</v>
      </c>
      <c r="J96" t="str">
        <f>Legend!D$63</f>
        <v>regional coal</v>
      </c>
      <c r="K96" t="s">
        <v>48</v>
      </c>
      <c r="L96">
        <v>2</v>
      </c>
      <c r="M96">
        <f t="shared" si="17"/>
        <v>2</v>
      </c>
    </row>
    <row r="97" spans="1:13">
      <c r="A97" t="str">
        <f>Legend!A$64</f>
        <v>coal refined liquids</v>
      </c>
      <c r="B97" t="str">
        <f>Legend!B$64</f>
        <v>coal to liquids</v>
      </c>
      <c r="C97" t="str">
        <f>Legend!C$64</f>
        <v>coal to liquids CCS Level 2</v>
      </c>
      <c r="D97">
        <v>2020</v>
      </c>
      <c r="E97">
        <f>INDEX([1]ref_liquids_ccs!$H$46:$M$57,$L97,MATCH($D97,[1]ref_liquids_ccs!$H$45:$M$45,FALSE))</f>
        <v>0.33300000000000002</v>
      </c>
      <c r="F97">
        <f>INDEX([1]ref_liquids_ccs!$I$65:$N$76,$M97,MATCH($D97,[1]ref_liquids_ccs!$I$64:$N$64,FALSE))</f>
        <v>2.1116138763197587</v>
      </c>
      <c r="G97">
        <f>INDEX([1]ref_liquids_ccs!$I$100:$N$111,$L97,MATCH($D97,[1]ref_liquids_ccs!$I$99:$N$99,FALSE))</f>
        <v>3.8725988851181499</v>
      </c>
      <c r="H97">
        <f>INDEX([1]ref_liquids_ccs!$H$8:$M$19,$L97,MATCH($D97,[1]ref_liquids_ccs!$H$7:$M$7,FALSE))</f>
        <v>45</v>
      </c>
      <c r="I97">
        <f>INDEX([1]ref_liquids_ccs!$F$27:$K$38,$L97,MATCH($D97,[1]ref_liquids_ccs!$F$26:$K$26,FALSE))</f>
        <v>0.03</v>
      </c>
      <c r="J97" t="str">
        <f>Legend!D$64</f>
        <v>regional coal</v>
      </c>
      <c r="K97" t="s">
        <v>48</v>
      </c>
      <c r="L97">
        <v>4</v>
      </c>
      <c r="M97">
        <f>L97</f>
        <v>4</v>
      </c>
    </row>
    <row r="98" spans="1:13">
      <c r="A98" t="str">
        <f>Legend!A$64</f>
        <v>coal refined liquids</v>
      </c>
      <c r="B98" t="str">
        <f>Legend!B$64</f>
        <v>coal to liquids</v>
      </c>
      <c r="C98" t="str">
        <f>Legend!C$64</f>
        <v>coal to liquids CCS Level 2</v>
      </c>
      <c r="D98">
        <f>D97+15</f>
        <v>2035</v>
      </c>
      <c r="E98">
        <f>INDEX([1]ref_liquids_ccs!$H$46:$M$57,$L98,MATCH($D98,[1]ref_liquids_ccs!$H$45:$M$45,FALSE))</f>
        <v>1</v>
      </c>
      <c r="F98">
        <f>INDEX([1]ref_liquids_ccs!$I$65:$N$76,$M98,MATCH($D98,[1]ref_liquids_ccs!$I$64:$N$64,FALSE))</f>
        <v>2.0801604297236849</v>
      </c>
      <c r="G98">
        <f>INDEX([1]ref_liquids_ccs!$I$100:$N$111,$L98,MATCH($D98,[1]ref_liquids_ccs!$I$99:$N$99,FALSE))</f>
        <v>3.81491476796631</v>
      </c>
      <c r="H98">
        <f>INDEX([1]ref_liquids_ccs!$H$8:$M$19,$L98,MATCH($D98,[1]ref_liquids_ccs!$H$7:$M$7,FALSE))</f>
        <v>45</v>
      </c>
      <c r="I98">
        <f>INDEX([1]ref_liquids_ccs!$F$27:$K$38,$L98,MATCH($D98,[1]ref_liquids_ccs!$F$26:$K$26,FALSE))</f>
        <v>0.03</v>
      </c>
      <c r="J98" t="str">
        <f>Legend!D$64</f>
        <v>regional coal</v>
      </c>
      <c r="K98" t="s">
        <v>48</v>
      </c>
      <c r="L98">
        <v>4</v>
      </c>
      <c r="M98">
        <f>L98</f>
        <v>4</v>
      </c>
    </row>
    <row r="99" spans="1:13">
      <c r="A99" t="str">
        <f>Legend!A$64</f>
        <v>coal refined liquids</v>
      </c>
      <c r="B99" t="str">
        <f>Legend!B$64</f>
        <v>coal to liquids</v>
      </c>
      <c r="C99" t="str">
        <f>Legend!C$64</f>
        <v>coal to liquids CCS Level 2</v>
      </c>
      <c r="D99">
        <f t="shared" ref="D99:D102" si="18">D98+15</f>
        <v>2050</v>
      </c>
      <c r="E99">
        <f>INDEX([1]ref_liquids_ccs!$H$46:$M$57,$L99,MATCH($D99,[1]ref_liquids_ccs!$H$45:$M$45,FALSE))</f>
        <v>1</v>
      </c>
      <c r="F99">
        <f>INDEX([1]ref_liquids_ccs!$I$65:$N$76,$M99,MATCH($D99,[1]ref_liquids_ccs!$I$64:$N$64,FALSE))</f>
        <v>2.0491754964831377</v>
      </c>
      <c r="G99">
        <f>INDEX([1]ref_liquids_ccs!$I$100:$N$111,$L99,MATCH($D99,[1]ref_liquids_ccs!$I$99:$N$99,FALSE))</f>
        <v>3.758089881907154</v>
      </c>
      <c r="H99">
        <f>INDEX([1]ref_liquids_ccs!$H$8:$M$19,$L99,MATCH($D99,[1]ref_liquids_ccs!$H$7:$M$7,FALSE))</f>
        <v>45</v>
      </c>
      <c r="I99">
        <f>INDEX([1]ref_liquids_ccs!$F$27:$K$38,$L99,MATCH($D99,[1]ref_liquids_ccs!$F$26:$K$26,FALSE))</f>
        <v>0.03</v>
      </c>
      <c r="J99" t="str">
        <f>Legend!D$64</f>
        <v>regional coal</v>
      </c>
      <c r="K99" t="s">
        <v>48</v>
      </c>
      <c r="L99">
        <v>4</v>
      </c>
      <c r="M99">
        <f t="shared" ref="M99:M102" si="19">L99</f>
        <v>4</v>
      </c>
    </row>
    <row r="100" spans="1:13">
      <c r="A100" t="str">
        <f>Legend!A$64</f>
        <v>coal refined liquids</v>
      </c>
      <c r="B100" t="str">
        <f>Legend!B$64</f>
        <v>coal to liquids</v>
      </c>
      <c r="C100" t="str">
        <f>Legend!C$64</f>
        <v>coal to liquids CCS Level 2</v>
      </c>
      <c r="D100">
        <f t="shared" si="18"/>
        <v>2065</v>
      </c>
      <c r="E100">
        <f>INDEX([1]ref_liquids_ccs!$H$46:$M$57,$L100,MATCH($D100,[1]ref_liquids_ccs!$H$45:$M$45,FALSE))</f>
        <v>1</v>
      </c>
      <c r="F100">
        <f>INDEX([1]ref_liquids_ccs!$I$65:$N$76,$M100,MATCH($D100,[1]ref_liquids_ccs!$I$64:$N$64,FALSE))</f>
        <v>2.0186520978791518</v>
      </c>
      <c r="G100">
        <f>INDEX([1]ref_liquids_ccs!$I$100:$N$111,$L100,MATCH($D100,[1]ref_liquids_ccs!$I$99:$N$99,FALSE))</f>
        <v>3.7021114283037768</v>
      </c>
      <c r="H100">
        <f>INDEX([1]ref_liquids_ccs!$H$8:$M$19,$L100,MATCH($D100,[1]ref_liquids_ccs!$H$7:$M$7,FALSE))</f>
        <v>45</v>
      </c>
      <c r="I100">
        <f>INDEX([1]ref_liquids_ccs!$F$27:$K$38,$L100,MATCH($D100,[1]ref_liquids_ccs!$F$26:$K$26,FALSE))</f>
        <v>0.03</v>
      </c>
      <c r="J100" t="str">
        <f>Legend!D$64</f>
        <v>regional coal</v>
      </c>
      <c r="K100" t="s">
        <v>48</v>
      </c>
      <c r="L100">
        <v>4</v>
      </c>
      <c r="M100">
        <f t="shared" si="19"/>
        <v>4</v>
      </c>
    </row>
    <row r="101" spans="1:13">
      <c r="A101" t="str">
        <f>Legend!A$64</f>
        <v>coal refined liquids</v>
      </c>
      <c r="B101" t="str">
        <f>Legend!B$64</f>
        <v>coal to liquids</v>
      </c>
      <c r="C101" t="str">
        <f>Legend!C$64</f>
        <v>coal to liquids CCS Level 2</v>
      </c>
      <c r="D101">
        <f t="shared" si="18"/>
        <v>2080</v>
      </c>
      <c r="E101">
        <f>INDEX([1]ref_liquids_ccs!$H$46:$M$57,$L101,MATCH($D101,[1]ref_liquids_ccs!$H$45:$M$45,FALSE))</f>
        <v>1</v>
      </c>
      <c r="F101">
        <f>INDEX([1]ref_liquids_ccs!$I$65:$N$76,$M101,MATCH($D101,[1]ref_liquids_ccs!$I$64:$N$64,FALSE))</f>
        <v>1.9885833591439457</v>
      </c>
      <c r="G101">
        <f>INDEX([1]ref_liquids_ccs!$I$100:$N$111,$L101,MATCH($D101,[1]ref_liquids_ccs!$I$99:$N$99,FALSE))</f>
        <v>3.6469667991607757</v>
      </c>
      <c r="H101">
        <f>INDEX([1]ref_liquids_ccs!$H$8:$M$19,$L101,MATCH($D101,[1]ref_liquids_ccs!$H$7:$M$7,FALSE))</f>
        <v>45</v>
      </c>
      <c r="I101">
        <f>INDEX([1]ref_liquids_ccs!$F$27:$K$38,$L101,MATCH($D101,[1]ref_liquids_ccs!$F$26:$K$26,FALSE))</f>
        <v>0.03</v>
      </c>
      <c r="J101" t="str">
        <f>Legend!D$64</f>
        <v>regional coal</v>
      </c>
      <c r="K101" t="s">
        <v>48</v>
      </c>
      <c r="L101">
        <v>4</v>
      </c>
      <c r="M101">
        <f t="shared" si="19"/>
        <v>4</v>
      </c>
    </row>
    <row r="102" spans="1:13">
      <c r="A102" t="str">
        <f>Legend!A$64</f>
        <v>coal refined liquids</v>
      </c>
      <c r="B102" t="str">
        <f>Legend!B$64</f>
        <v>coal to liquids</v>
      </c>
      <c r="C102" t="str">
        <f>Legend!C$64</f>
        <v>coal to liquids CCS Level 2</v>
      </c>
      <c r="D102">
        <f t="shared" si="18"/>
        <v>2095</v>
      </c>
      <c r="E102">
        <f>INDEX([1]ref_liquids_ccs!$H$46:$M$57,$L102,MATCH($D102,[1]ref_liquids_ccs!$H$45:$M$45,FALSE))</f>
        <v>1</v>
      </c>
      <c r="F102">
        <f>INDEX([1]ref_liquids_ccs!$I$65:$N$76,$M102,MATCH($D102,[1]ref_liquids_ccs!$I$64:$N$64,FALSE))</f>
        <v>1.9589625079125228</v>
      </c>
      <c r="G102">
        <f>INDEX([1]ref_liquids_ccs!$I$100:$N$111,$L102,MATCH($D102,[1]ref_liquids_ccs!$I$99:$N$99,FALSE))</f>
        <v>3.5926435742845584</v>
      </c>
      <c r="H102">
        <f>INDEX([1]ref_liquids_ccs!$H$8:$M$19,$L102,MATCH($D102,[1]ref_liquids_ccs!$H$7:$M$7,FALSE))</f>
        <v>45</v>
      </c>
      <c r="I102">
        <f>INDEX([1]ref_liquids_ccs!$F$27:$K$38,$L102,MATCH($D102,[1]ref_liquids_ccs!$F$26:$K$26,FALSE))</f>
        <v>0.03</v>
      </c>
      <c r="J102" t="str">
        <f>Legend!D$64</f>
        <v>regional coal</v>
      </c>
      <c r="K102" t="s">
        <v>48</v>
      </c>
      <c r="L102">
        <v>4</v>
      </c>
      <c r="M102">
        <f t="shared" si="19"/>
        <v>4</v>
      </c>
    </row>
    <row r="103" spans="1:13">
      <c r="A103" t="str">
        <f>Legend!A$65</f>
        <v>refined liquids</v>
      </c>
      <c r="B103" t="str">
        <f>Legend!B$65</f>
        <v>oil</v>
      </c>
      <c r="C103" t="str">
        <f>Legend!C$65</f>
        <v>oil</v>
      </c>
      <c r="D103">
        <v>1975</v>
      </c>
      <c r="E103">
        <v>1</v>
      </c>
      <c r="F103">
        <v>1</v>
      </c>
      <c r="G103">
        <v>0</v>
      </c>
      <c r="H103">
        <v>-1</v>
      </c>
      <c r="I103">
        <v>0</v>
      </c>
      <c r="J103" t="str">
        <f>Legend!D$65</f>
        <v>oil refined liquids</v>
      </c>
      <c r="K103" t="s">
        <v>85</v>
      </c>
      <c r="L103">
        <v>-1</v>
      </c>
      <c r="M103">
        <v>-1</v>
      </c>
    </row>
    <row r="104" spans="1:13">
      <c r="A104" t="str">
        <f>Legend!A$65</f>
        <v>refined liquids</v>
      </c>
      <c r="B104" t="str">
        <f>Legend!B$65</f>
        <v>oil</v>
      </c>
      <c r="C104" t="str">
        <f>Legend!C$65</f>
        <v>oil</v>
      </c>
      <c r="D104">
        <f>D103+15</f>
        <v>1990</v>
      </c>
      <c r="E104">
        <v>1</v>
      </c>
      <c r="F104">
        <v>1</v>
      </c>
      <c r="G104">
        <v>0</v>
      </c>
      <c r="H104">
        <v>-1</v>
      </c>
      <c r="I104">
        <v>0</v>
      </c>
      <c r="J104" t="str">
        <f>Legend!D$65</f>
        <v>oil refined liquids</v>
      </c>
      <c r="K104" t="s">
        <v>85</v>
      </c>
      <c r="L104">
        <v>-1</v>
      </c>
      <c r="M104">
        <v>-1</v>
      </c>
    </row>
    <row r="105" spans="1:13">
      <c r="A105" t="str">
        <f>Legend!A$65</f>
        <v>refined liquids</v>
      </c>
      <c r="B105" t="str">
        <f>Legend!B$65</f>
        <v>oil</v>
      </c>
      <c r="C105" t="str">
        <f>Legend!C$65</f>
        <v>oil</v>
      </c>
      <c r="D105">
        <f>D104+15</f>
        <v>2005</v>
      </c>
      <c r="E105">
        <v>1</v>
      </c>
      <c r="F105">
        <v>1</v>
      </c>
      <c r="G105">
        <v>0</v>
      </c>
      <c r="H105">
        <v>-1</v>
      </c>
      <c r="I105">
        <v>0</v>
      </c>
      <c r="J105" t="str">
        <f>Legend!D$65</f>
        <v>oil refined liquids</v>
      </c>
      <c r="K105" t="s">
        <v>85</v>
      </c>
      <c r="L105">
        <v>-1</v>
      </c>
      <c r="M105">
        <v>-1</v>
      </c>
    </row>
    <row r="106" spans="1:13">
      <c r="A106" t="str">
        <f>Legend!A$66</f>
        <v>refined liquids</v>
      </c>
      <c r="B106" t="str">
        <f>Legend!B$66</f>
        <v>gas</v>
      </c>
      <c r="C106" t="str">
        <f>Legend!C$66</f>
        <v>gas</v>
      </c>
      <c r="D106">
        <v>1975</v>
      </c>
      <c r="E106">
        <v>1</v>
      </c>
      <c r="F106">
        <v>1</v>
      </c>
      <c r="G106">
        <v>0</v>
      </c>
      <c r="H106">
        <v>-1</v>
      </c>
      <c r="I106">
        <v>0</v>
      </c>
      <c r="J106" t="str">
        <f>Legend!D$66</f>
        <v>gas refined liquids</v>
      </c>
      <c r="K106" t="s">
        <v>85</v>
      </c>
      <c r="L106">
        <v>-1</v>
      </c>
      <c r="M106">
        <v>-1</v>
      </c>
    </row>
    <row r="107" spans="1:13">
      <c r="A107" t="str">
        <f>Legend!A$66</f>
        <v>refined liquids</v>
      </c>
      <c r="B107" t="str">
        <f>Legend!B$66</f>
        <v>gas</v>
      </c>
      <c r="C107" t="str">
        <f>Legend!C$66</f>
        <v>gas</v>
      </c>
      <c r="D107">
        <f>D106+15</f>
        <v>1990</v>
      </c>
      <c r="E107">
        <v>1</v>
      </c>
      <c r="F107">
        <v>1</v>
      </c>
      <c r="G107">
        <v>0</v>
      </c>
      <c r="H107">
        <v>-1</v>
      </c>
      <c r="I107">
        <v>0</v>
      </c>
      <c r="J107" t="str">
        <f>Legend!D$66</f>
        <v>gas refined liquids</v>
      </c>
      <c r="K107" t="s">
        <v>85</v>
      </c>
      <c r="L107">
        <v>-1</v>
      </c>
      <c r="M107">
        <v>-1</v>
      </c>
    </row>
    <row r="108" spans="1:13">
      <c r="A108" t="str">
        <f>Legend!A$66</f>
        <v>refined liquids</v>
      </c>
      <c r="B108" t="str">
        <f>Legend!B$66</f>
        <v>gas</v>
      </c>
      <c r="C108" t="str">
        <f>Legend!C$66</f>
        <v>gas</v>
      </c>
      <c r="D108">
        <f>D107+15</f>
        <v>2005</v>
      </c>
      <c r="E108">
        <v>1</v>
      </c>
      <c r="F108">
        <v>1</v>
      </c>
      <c r="G108">
        <v>0</v>
      </c>
      <c r="H108">
        <v>-1</v>
      </c>
      <c r="I108">
        <v>0</v>
      </c>
      <c r="J108" t="str">
        <f>Legend!D$66</f>
        <v>gas refined liquids</v>
      </c>
      <c r="K108" t="s">
        <v>85</v>
      </c>
      <c r="L108">
        <v>-1</v>
      </c>
      <c r="M108">
        <v>-1</v>
      </c>
    </row>
    <row r="109" spans="1:13">
      <c r="A109" t="str">
        <f>Legend!A$67</f>
        <v>refined liquids</v>
      </c>
      <c r="B109" t="str">
        <f>Legend!B$67</f>
        <v>coal</v>
      </c>
      <c r="C109" t="str">
        <f>Legend!C$67</f>
        <v>coal</v>
      </c>
      <c r="D109">
        <v>1975</v>
      </c>
      <c r="E109">
        <v>1</v>
      </c>
      <c r="F109">
        <v>1</v>
      </c>
      <c r="G109">
        <v>0</v>
      </c>
      <c r="H109">
        <v>-1</v>
      </c>
      <c r="I109">
        <v>0</v>
      </c>
      <c r="J109" t="str">
        <f>Legend!D$67</f>
        <v>coal refined liquids</v>
      </c>
      <c r="K109" t="s">
        <v>85</v>
      </c>
      <c r="L109">
        <v>-1</v>
      </c>
      <c r="M109">
        <v>-1</v>
      </c>
    </row>
    <row r="110" spans="1:13">
      <c r="A110" t="str">
        <f>Legend!A$67</f>
        <v>refined liquids</v>
      </c>
      <c r="B110" t="str">
        <f>Legend!B$67</f>
        <v>coal</v>
      </c>
      <c r="C110" t="str">
        <f>Legend!C$67</f>
        <v>coal</v>
      </c>
      <c r="D110">
        <f>D109+15</f>
        <v>1990</v>
      </c>
      <c r="E110">
        <v>1</v>
      </c>
      <c r="F110">
        <v>1</v>
      </c>
      <c r="G110">
        <v>0</v>
      </c>
      <c r="H110">
        <v>-1</v>
      </c>
      <c r="I110">
        <v>0</v>
      </c>
      <c r="J110" t="str">
        <f>Legend!D$67</f>
        <v>coal refined liquids</v>
      </c>
      <c r="K110" t="s">
        <v>85</v>
      </c>
      <c r="L110">
        <v>-1</v>
      </c>
      <c r="M110">
        <v>-1</v>
      </c>
    </row>
    <row r="111" spans="1:13">
      <c r="A111" t="str">
        <f>Legend!A$67</f>
        <v>refined liquids</v>
      </c>
      <c r="B111" t="str">
        <f>Legend!B$67</f>
        <v>coal</v>
      </c>
      <c r="C111" t="str">
        <f>Legend!C$67</f>
        <v>coal</v>
      </c>
      <c r="D111">
        <f>D110+15</f>
        <v>2005</v>
      </c>
      <c r="E111">
        <v>1</v>
      </c>
      <c r="F111">
        <v>1</v>
      </c>
      <c r="G111">
        <v>0</v>
      </c>
      <c r="H111">
        <v>-1</v>
      </c>
      <c r="I111">
        <v>0</v>
      </c>
      <c r="J111" t="str">
        <f>Legend!D$67</f>
        <v>coal refined liquids</v>
      </c>
      <c r="K111" t="s">
        <v>85</v>
      </c>
      <c r="L111">
        <v>-1</v>
      </c>
      <c r="M111">
        <v>-1</v>
      </c>
    </row>
    <row r="112" spans="1:13">
      <c r="A112" t="str">
        <f>Legend!A$68</f>
        <v>refined liquids</v>
      </c>
      <c r="B112" t="str">
        <f>Legend!B$68</f>
        <v>biomass</v>
      </c>
      <c r="C112" t="str">
        <f>Legend!C$68</f>
        <v>biomass</v>
      </c>
      <c r="D112">
        <v>1975</v>
      </c>
      <c r="E112">
        <v>1</v>
      </c>
      <c r="F112">
        <v>1</v>
      </c>
      <c r="G112">
        <v>0</v>
      </c>
      <c r="H112">
        <v>-1</v>
      </c>
      <c r="I112">
        <v>0</v>
      </c>
      <c r="J112" t="str">
        <f>Legend!D$68</f>
        <v>biomass refined liquids</v>
      </c>
      <c r="K112" t="s">
        <v>85</v>
      </c>
      <c r="L112">
        <v>-1</v>
      </c>
      <c r="M112">
        <v>-1</v>
      </c>
    </row>
    <row r="113" spans="1:13">
      <c r="A113" t="str">
        <f>Legend!A$68</f>
        <v>refined liquids</v>
      </c>
      <c r="B113" t="str">
        <f>Legend!B$68</f>
        <v>biomass</v>
      </c>
      <c r="C113" t="str">
        <f>Legend!C$68</f>
        <v>biomass</v>
      </c>
      <c r="D113">
        <f>D112+15</f>
        <v>1990</v>
      </c>
      <c r="E113">
        <v>1</v>
      </c>
      <c r="F113">
        <v>1</v>
      </c>
      <c r="G113">
        <v>0</v>
      </c>
      <c r="H113">
        <v>-1</v>
      </c>
      <c r="I113">
        <v>0</v>
      </c>
      <c r="J113" t="str">
        <f>Legend!D$68</f>
        <v>biomass refined liquids</v>
      </c>
      <c r="K113" t="s">
        <v>85</v>
      </c>
      <c r="L113">
        <v>-1</v>
      </c>
      <c r="M113">
        <v>-1</v>
      </c>
    </row>
    <row r="114" spans="1:13">
      <c r="A114" t="str">
        <f>Legend!A$68</f>
        <v>refined liquids</v>
      </c>
      <c r="B114" t="str">
        <f>Legend!B$68</f>
        <v>biomass</v>
      </c>
      <c r="C114" t="str">
        <f>Legend!C$68</f>
        <v>biomass</v>
      </c>
      <c r="D114">
        <f>D113+15</f>
        <v>2005</v>
      </c>
      <c r="E114">
        <v>1</v>
      </c>
      <c r="F114">
        <v>1</v>
      </c>
      <c r="G114">
        <v>0</v>
      </c>
      <c r="H114">
        <v>-1</v>
      </c>
      <c r="I114">
        <v>0</v>
      </c>
      <c r="J114" t="str">
        <f>Legend!D$68</f>
        <v>biomass refined liquids</v>
      </c>
      <c r="K114" t="s">
        <v>85</v>
      </c>
      <c r="L114">
        <v>-1</v>
      </c>
      <c r="M114">
        <v>-1</v>
      </c>
    </row>
    <row r="115" spans="1:13">
      <c r="A115" t="str">
        <f>Legend!A$69</f>
        <v>refined liquids enduse</v>
      </c>
      <c r="B115" t="str">
        <f>Legend!B$69</f>
        <v>refined liquids enduse</v>
      </c>
      <c r="C115" t="str">
        <f>Legend!C$69</f>
        <v>refined liquids enduse</v>
      </c>
      <c r="D115">
        <v>1975</v>
      </c>
      <c r="E115">
        <v>1</v>
      </c>
      <c r="F115">
        <v>1</v>
      </c>
      <c r="G115" s="10">
        <f>[1]ref_liquids_supply!$F$328-[1]ref_liquids_supply!$F$331</f>
        <v>1.1000000000000001</v>
      </c>
      <c r="H115">
        <v>-1</v>
      </c>
      <c r="I115">
        <v>0</v>
      </c>
      <c r="J115" t="str">
        <f>Legend!D$69</f>
        <v>refined liquids</v>
      </c>
      <c r="K115" t="s">
        <v>85</v>
      </c>
      <c r="L115">
        <v>-1</v>
      </c>
      <c r="M115">
        <v>-1</v>
      </c>
    </row>
    <row r="116" spans="1:13">
      <c r="A116" t="str">
        <f>Legend!A$70</f>
        <v>refined liquids industrial</v>
      </c>
      <c r="B116" t="str">
        <f>Legend!B$70</f>
        <v>refined liquids industrial</v>
      </c>
      <c r="C116" t="str">
        <f>Legend!C$70</f>
        <v>refined liquids industrial</v>
      </c>
      <c r="D116">
        <v>1975</v>
      </c>
      <c r="E116">
        <v>1</v>
      </c>
      <c r="F116">
        <v>1</v>
      </c>
      <c r="G116">
        <v>0</v>
      </c>
      <c r="H116">
        <v>-1</v>
      </c>
      <c r="I116">
        <v>0</v>
      </c>
      <c r="J116" t="str">
        <f>Legend!D$70</f>
        <v>refined liquids</v>
      </c>
      <c r="K116" t="s">
        <v>85</v>
      </c>
      <c r="L116">
        <v>-1</v>
      </c>
      <c r="M116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D3"/>
    </sheetView>
  </sheetViews>
  <sheetFormatPr baseColWidth="10" defaultRowHeight="15" x14ac:dyDescent="0"/>
  <sheetData>
    <row r="1" spans="1:7">
      <c r="A1" t="s">
        <v>70</v>
      </c>
    </row>
    <row r="2" spans="1:7">
      <c r="A2" t="s">
        <v>47</v>
      </c>
    </row>
    <row r="3" spans="1:7">
      <c r="A3" t="s">
        <v>2</v>
      </c>
      <c r="B3" t="s">
        <v>15</v>
      </c>
      <c r="C3" t="s">
        <v>20</v>
      </c>
      <c r="D3" t="s">
        <v>71</v>
      </c>
      <c r="E3" t="s">
        <v>79</v>
      </c>
      <c r="F3" t="s">
        <v>74</v>
      </c>
      <c r="G3" t="s">
        <v>75</v>
      </c>
    </row>
    <row r="4" spans="1:7">
      <c r="A4" t="str">
        <f>Legend!A$48</f>
        <v>oil refined liquids</v>
      </c>
      <c r="B4" t="str">
        <f>Legend!B$48</f>
        <v>oil refining</v>
      </c>
      <c r="C4" t="str">
        <f>Legend!C$48</f>
        <v>oil refining</v>
      </c>
      <c r="D4">
        <v>1975</v>
      </c>
      <c r="E4" s="11">
        <f>[1]ref_liquids_supply!F260</f>
        <v>1.8458601367655626E-2</v>
      </c>
      <c r="F4" t="str">
        <f>Legend!D$48</f>
        <v>wholesale gas</v>
      </c>
      <c r="G4" t="s">
        <v>48</v>
      </c>
    </row>
    <row r="5" spans="1:7">
      <c r="A5" t="str">
        <f>Legend!A$48</f>
        <v>oil refined liquids</v>
      </c>
      <c r="B5" t="str">
        <f>Legend!B$48</f>
        <v>oil refining</v>
      </c>
      <c r="C5" t="str">
        <f>Legend!C$48</f>
        <v>oil refining</v>
      </c>
      <c r="D5">
        <f>D4+15</f>
        <v>1990</v>
      </c>
      <c r="E5" s="11">
        <f>[1]ref_liquids_supply!G260</f>
        <v>1.8458601367655626E-2</v>
      </c>
      <c r="F5" t="str">
        <f>Legend!D$48</f>
        <v>wholesale gas</v>
      </c>
      <c r="G5" t="s">
        <v>48</v>
      </c>
    </row>
    <row r="6" spans="1:7">
      <c r="A6" t="str">
        <f>Legend!A$48</f>
        <v>oil refined liquids</v>
      </c>
      <c r="B6" t="str">
        <f>Legend!B$48</f>
        <v>oil refining</v>
      </c>
      <c r="C6" t="str">
        <f>Legend!C$48</f>
        <v>oil refining</v>
      </c>
      <c r="D6">
        <f t="shared" ref="D6:D12" si="0">D5+15</f>
        <v>2005</v>
      </c>
      <c r="E6" s="11">
        <f>[1]ref_liquids_supply!H260</f>
        <v>1.8458601367655626E-2</v>
      </c>
      <c r="F6" t="str">
        <f>Legend!D$48</f>
        <v>wholesale gas</v>
      </c>
      <c r="G6" t="s">
        <v>48</v>
      </c>
    </row>
    <row r="7" spans="1:7">
      <c r="A7" t="str">
        <f>Legend!A$48</f>
        <v>oil refined liquids</v>
      </c>
      <c r="B7" t="str">
        <f>Legend!B$48</f>
        <v>oil refining</v>
      </c>
      <c r="C7" t="str">
        <f>Legend!C$48</f>
        <v>oil refining</v>
      </c>
      <c r="D7">
        <f t="shared" si="0"/>
        <v>2020</v>
      </c>
      <c r="E7" s="11">
        <f>[1]ref_liquids_supply!I260</f>
        <v>1.8458601367655626E-2</v>
      </c>
      <c r="F7" t="str">
        <f>Legend!D$48</f>
        <v>wholesale gas</v>
      </c>
      <c r="G7" t="s">
        <v>48</v>
      </c>
    </row>
    <row r="8" spans="1:7">
      <c r="A8" t="str">
        <f>Legend!A$48</f>
        <v>oil refined liquids</v>
      </c>
      <c r="B8" t="str">
        <f>Legend!B$48</f>
        <v>oil refining</v>
      </c>
      <c r="C8" t="str">
        <f>Legend!C$48</f>
        <v>oil refining</v>
      </c>
      <c r="D8">
        <f t="shared" si="0"/>
        <v>2035</v>
      </c>
      <c r="E8" s="11">
        <f>[1]ref_liquids_supply!J260</f>
        <v>1.8320645347424194E-2</v>
      </c>
      <c r="F8" t="str">
        <f>Legend!D$48</f>
        <v>wholesale gas</v>
      </c>
      <c r="G8" t="s">
        <v>48</v>
      </c>
    </row>
    <row r="9" spans="1:7">
      <c r="A9" t="str">
        <f>Legend!A$48</f>
        <v>oil refined liquids</v>
      </c>
      <c r="B9" t="str">
        <f>Legend!B$48</f>
        <v>oil refining</v>
      </c>
      <c r="C9" t="str">
        <f>Legend!C$48</f>
        <v>oil refining</v>
      </c>
      <c r="D9">
        <f t="shared" si="0"/>
        <v>2050</v>
      </c>
      <c r="E9" s="11">
        <f>[1]ref_liquids_supply!K260</f>
        <v>1.8183720383833455E-2</v>
      </c>
      <c r="F9" t="str">
        <f>Legend!D$48</f>
        <v>wholesale gas</v>
      </c>
      <c r="G9" t="s">
        <v>48</v>
      </c>
    </row>
    <row r="10" spans="1:7">
      <c r="A10" t="str">
        <f>Legend!A$48</f>
        <v>oil refined liquids</v>
      </c>
      <c r="B10" t="str">
        <f>Legend!B$48</f>
        <v>oil refining</v>
      </c>
      <c r="C10" t="str">
        <f>Legend!C$48</f>
        <v>oil refining</v>
      </c>
      <c r="D10">
        <f t="shared" si="0"/>
        <v>2065</v>
      </c>
      <c r="E10" s="11">
        <f>[1]ref_liquids_supply!L260</f>
        <v>1.8047818770965292E-2</v>
      </c>
      <c r="F10" t="str">
        <f>Legend!D$48</f>
        <v>wholesale gas</v>
      </c>
      <c r="G10" t="s">
        <v>48</v>
      </c>
    </row>
    <row r="11" spans="1:7">
      <c r="A11" t="str">
        <f>Legend!A$48</f>
        <v>oil refined liquids</v>
      </c>
      <c r="B11" t="str">
        <f>Legend!B$48</f>
        <v>oil refining</v>
      </c>
      <c r="C11" t="str">
        <f>Legend!C$48</f>
        <v>oil refining</v>
      </c>
      <c r="D11">
        <f t="shared" si="0"/>
        <v>2080</v>
      </c>
      <c r="E11" s="11">
        <f>[1]ref_liquids_supply!M260</f>
        <v>1.7912932860494127E-2</v>
      </c>
      <c r="F11" t="str">
        <f>Legend!D$48</f>
        <v>wholesale gas</v>
      </c>
      <c r="G11" t="s">
        <v>48</v>
      </c>
    </row>
    <row r="12" spans="1:7">
      <c r="A12" t="str">
        <f>Legend!A$48</f>
        <v>oil refined liquids</v>
      </c>
      <c r="B12" t="str">
        <f>Legend!B$48</f>
        <v>oil refining</v>
      </c>
      <c r="C12" t="str">
        <f>Legend!C$48</f>
        <v>oil refining</v>
      </c>
      <c r="D12">
        <f t="shared" si="0"/>
        <v>2095</v>
      </c>
      <c r="E12" s="11">
        <f>[1]ref_liquids_supply!N260</f>
        <v>1.7779055061256484E-2</v>
      </c>
      <c r="F12" t="str">
        <f>Legend!D$48</f>
        <v>wholesale gas</v>
      </c>
      <c r="G12" t="s">
        <v>48</v>
      </c>
    </row>
    <row r="13" spans="1:7">
      <c r="A13" t="str">
        <f>Legend!A$49</f>
        <v>oil refined liquids</v>
      </c>
      <c r="B13" t="str">
        <f>Legend!B$49</f>
        <v>oil refining</v>
      </c>
      <c r="C13" t="str">
        <f>Legend!C$49</f>
        <v>oil refining</v>
      </c>
      <c r="D13">
        <v>1975</v>
      </c>
      <c r="E13" s="11">
        <f>[1]ref_liquids_supply!F261</f>
        <v>4.8712450578004213E-3</v>
      </c>
      <c r="F13" t="str">
        <f>Legend!D$49</f>
        <v>elect_td_ind</v>
      </c>
      <c r="G13" t="s">
        <v>48</v>
      </c>
    </row>
    <row r="14" spans="1:7">
      <c r="A14" t="str">
        <f>Legend!A$49</f>
        <v>oil refined liquids</v>
      </c>
      <c r="B14" t="str">
        <f>Legend!B$49</f>
        <v>oil refining</v>
      </c>
      <c r="C14" t="str">
        <f>Legend!C$49</f>
        <v>oil refining</v>
      </c>
      <c r="D14">
        <f>D13+15</f>
        <v>1990</v>
      </c>
      <c r="E14" s="11">
        <f>[1]ref_liquids_supply!G261</f>
        <v>4.8712450578004213E-3</v>
      </c>
      <c r="F14" t="str">
        <f>Legend!D$49</f>
        <v>elect_td_ind</v>
      </c>
      <c r="G14" t="s">
        <v>48</v>
      </c>
    </row>
    <row r="15" spans="1:7">
      <c r="A15" t="str">
        <f>Legend!A$49</f>
        <v>oil refined liquids</v>
      </c>
      <c r="B15" t="str">
        <f>Legend!B$49</f>
        <v>oil refining</v>
      </c>
      <c r="C15" t="str">
        <f>Legend!C$49</f>
        <v>oil refining</v>
      </c>
      <c r="D15">
        <f t="shared" ref="D15:D21" si="1">D14+15</f>
        <v>2005</v>
      </c>
      <c r="E15" s="11">
        <f>[1]ref_liquids_supply!H261</f>
        <v>4.8712450578004213E-3</v>
      </c>
      <c r="F15" t="str">
        <f>Legend!D$49</f>
        <v>elect_td_ind</v>
      </c>
      <c r="G15" t="s">
        <v>48</v>
      </c>
    </row>
    <row r="16" spans="1:7">
      <c r="A16" t="str">
        <f>Legend!A$49</f>
        <v>oil refined liquids</v>
      </c>
      <c r="B16" t="str">
        <f>Legend!B$49</f>
        <v>oil refining</v>
      </c>
      <c r="C16" t="str">
        <f>Legend!C$49</f>
        <v>oil refining</v>
      </c>
      <c r="D16">
        <f t="shared" si="1"/>
        <v>2020</v>
      </c>
      <c r="E16" s="11">
        <f>[1]ref_liquids_supply!I261</f>
        <v>4.8712450578004213E-3</v>
      </c>
      <c r="F16" t="str">
        <f>Legend!D$49</f>
        <v>elect_td_ind</v>
      </c>
      <c r="G16" t="s">
        <v>48</v>
      </c>
    </row>
    <row r="17" spans="1:7">
      <c r="A17" t="str">
        <f>Legend!A$49</f>
        <v>oil refined liquids</v>
      </c>
      <c r="B17" t="str">
        <f>Legend!B$49</f>
        <v>oil refining</v>
      </c>
      <c r="C17" t="str">
        <f>Legend!C$49</f>
        <v>oil refining</v>
      </c>
      <c r="D17">
        <f t="shared" si="1"/>
        <v>2035</v>
      </c>
      <c r="E17" s="11">
        <f>[1]ref_liquids_supply!J261</f>
        <v>4.8348383134127482E-3</v>
      </c>
      <c r="F17" t="str">
        <f>Legend!D$49</f>
        <v>elect_td_ind</v>
      </c>
      <c r="G17" t="s">
        <v>48</v>
      </c>
    </row>
    <row r="18" spans="1:7">
      <c r="A18" t="str">
        <f>Legend!A$49</f>
        <v>oil refined liquids</v>
      </c>
      <c r="B18" t="str">
        <f>Legend!B$49</f>
        <v>oil refining</v>
      </c>
      <c r="C18" t="str">
        <f>Legend!C$49</f>
        <v>oil refining</v>
      </c>
      <c r="D18">
        <f t="shared" si="1"/>
        <v>2050</v>
      </c>
      <c r="E18" s="11">
        <f>[1]ref_liquids_supply!K261</f>
        <v>4.7987036659984739E-3</v>
      </c>
      <c r="F18" t="str">
        <f>Legend!D$49</f>
        <v>elect_td_ind</v>
      </c>
      <c r="G18" t="s">
        <v>48</v>
      </c>
    </row>
    <row r="19" spans="1:7">
      <c r="A19" t="str">
        <f>Legend!A$49</f>
        <v>oil refined liquids</v>
      </c>
      <c r="B19" t="str">
        <f>Legend!B$49</f>
        <v>oil refining</v>
      </c>
      <c r="C19" t="str">
        <f>Legend!C$49</f>
        <v>oil refining</v>
      </c>
      <c r="D19">
        <f t="shared" si="1"/>
        <v>2065</v>
      </c>
      <c r="E19" s="11">
        <f>[1]ref_liquids_supply!L261</f>
        <v>4.7628390819573901E-3</v>
      </c>
      <c r="F19" t="str">
        <f>Legend!D$49</f>
        <v>elect_td_ind</v>
      </c>
      <c r="G19" t="s">
        <v>48</v>
      </c>
    </row>
    <row r="20" spans="1:7">
      <c r="A20" t="str">
        <f>Legend!A$49</f>
        <v>oil refined liquids</v>
      </c>
      <c r="B20" t="str">
        <f>Legend!B$49</f>
        <v>oil refining</v>
      </c>
      <c r="C20" t="str">
        <f>Legend!C$49</f>
        <v>oil refining</v>
      </c>
      <c r="D20">
        <f t="shared" si="1"/>
        <v>2080</v>
      </c>
      <c r="E20" s="11">
        <f>[1]ref_liquids_supply!M261</f>
        <v>4.7272425428880258E-3</v>
      </c>
      <c r="F20" t="str">
        <f>Legend!D$49</f>
        <v>elect_td_ind</v>
      </c>
      <c r="G20" t="s">
        <v>48</v>
      </c>
    </row>
    <row r="21" spans="1:7">
      <c r="A21" t="str">
        <f>Legend!A$49</f>
        <v>oil refined liquids</v>
      </c>
      <c r="B21" t="str">
        <f>Legend!B$49</f>
        <v>oil refining</v>
      </c>
      <c r="C21" t="str">
        <f>Legend!C$49</f>
        <v>oil refining</v>
      </c>
      <c r="D21">
        <f t="shared" si="1"/>
        <v>2095</v>
      </c>
      <c r="E21" s="11">
        <f>[1]ref_liquids_supply!N261</f>
        <v>4.6919120454740502E-3</v>
      </c>
      <c r="F21" t="str">
        <f>Legend!D$49</f>
        <v>elect_td_ind</v>
      </c>
      <c r="G21" t="s">
        <v>48</v>
      </c>
    </row>
    <row r="22" spans="1:7">
      <c r="A22" t="str">
        <f>Legend!A$53</f>
        <v>biomass refined liquids</v>
      </c>
      <c r="B22" t="str">
        <f>Legend!B$53</f>
        <v>biomass liquids</v>
      </c>
      <c r="C22" t="str">
        <f>Legend!C$53</f>
        <v>biomass liquids-ethanol (conv)</v>
      </c>
      <c r="D22">
        <v>1975</v>
      </c>
      <c r="E22" s="11">
        <f>[1]ref_liquids_supply!F492</f>
        <v>2.5670868215866088E-2</v>
      </c>
      <c r="F22" t="str">
        <f>Legend!D$53</f>
        <v>elect_td_ind</v>
      </c>
      <c r="G22" t="s">
        <v>48</v>
      </c>
    </row>
    <row r="23" spans="1:7">
      <c r="A23" t="str">
        <f>Legend!A$53</f>
        <v>biomass refined liquids</v>
      </c>
      <c r="B23" t="str">
        <f>Legend!B$53</f>
        <v>biomass liquids</v>
      </c>
      <c r="C23" t="str">
        <f>Legend!C$53</f>
        <v>biomass liquids-ethanol (conv)</v>
      </c>
      <c r="D23">
        <f>D22+15</f>
        <v>1990</v>
      </c>
      <c r="E23" s="11">
        <f>[1]ref_liquids_supply!G492</f>
        <v>2.5670868215866088E-2</v>
      </c>
      <c r="F23" t="str">
        <f>Legend!D$53</f>
        <v>elect_td_ind</v>
      </c>
      <c r="G23" t="s">
        <v>48</v>
      </c>
    </row>
    <row r="24" spans="1:7">
      <c r="A24" t="str">
        <f>Legend!A$53</f>
        <v>biomass refined liquids</v>
      </c>
      <c r="B24" t="str">
        <f>Legend!B$53</f>
        <v>biomass liquids</v>
      </c>
      <c r="C24" t="str">
        <f>Legend!C$53</f>
        <v>biomass liquids-ethanol (conv)</v>
      </c>
      <c r="D24">
        <f t="shared" ref="D24:D30" si="2">D23+15</f>
        <v>2005</v>
      </c>
      <c r="E24" s="11">
        <f>[1]ref_liquids_supply!H492</f>
        <v>2.5670868215866088E-2</v>
      </c>
      <c r="F24" t="str">
        <f>Legend!D$53</f>
        <v>elect_td_ind</v>
      </c>
      <c r="G24" t="s">
        <v>48</v>
      </c>
    </row>
    <row r="25" spans="1:7">
      <c r="A25" t="str">
        <f>Legend!A$53</f>
        <v>biomass refined liquids</v>
      </c>
      <c r="B25" t="str">
        <f>Legend!B$53</f>
        <v>biomass liquids</v>
      </c>
      <c r="C25" t="str">
        <f>Legend!C$53</f>
        <v>biomass liquids-ethanol (conv)</v>
      </c>
      <c r="D25">
        <f t="shared" si="2"/>
        <v>2020</v>
      </c>
      <c r="E25" s="11">
        <f>[1]ref_liquids_supply!I492</f>
        <v>2.5670868215866088E-2</v>
      </c>
      <c r="F25" t="str">
        <f>Legend!D$53</f>
        <v>elect_td_ind</v>
      </c>
      <c r="G25" t="s">
        <v>48</v>
      </c>
    </row>
    <row r="26" spans="1:7">
      <c r="A26" t="str">
        <f>Legend!A$53</f>
        <v>biomass refined liquids</v>
      </c>
      <c r="B26" t="str">
        <f>Legend!B$53</f>
        <v>biomass liquids</v>
      </c>
      <c r="C26" t="str">
        <f>Legend!C$53</f>
        <v>biomass liquids-ethanol (conv)</v>
      </c>
      <c r="D26">
        <f t="shared" si="2"/>
        <v>2035</v>
      </c>
      <c r="E26" s="11">
        <f>[1]ref_liquids_supply!J492</f>
        <v>2.5670868215866088E-2</v>
      </c>
      <c r="F26" t="str">
        <f>Legend!D$53</f>
        <v>elect_td_ind</v>
      </c>
      <c r="G26" t="s">
        <v>48</v>
      </c>
    </row>
    <row r="27" spans="1:7">
      <c r="A27" t="str">
        <f>Legend!A$53</f>
        <v>biomass refined liquids</v>
      </c>
      <c r="B27" t="str">
        <f>Legend!B$53</f>
        <v>biomass liquids</v>
      </c>
      <c r="C27" t="str">
        <f>Legend!C$53</f>
        <v>biomass liquids-ethanol (conv)</v>
      </c>
      <c r="D27">
        <f t="shared" si="2"/>
        <v>2050</v>
      </c>
      <c r="E27" s="11">
        <f>[1]ref_liquids_supply!K492</f>
        <v>2.5670868215866088E-2</v>
      </c>
      <c r="F27" t="str">
        <f>Legend!D$53</f>
        <v>elect_td_ind</v>
      </c>
      <c r="G27" t="s">
        <v>48</v>
      </c>
    </row>
    <row r="28" spans="1:7">
      <c r="A28" t="str">
        <f>Legend!A$53</f>
        <v>biomass refined liquids</v>
      </c>
      <c r="B28" t="str">
        <f>Legend!B$53</f>
        <v>biomass liquids</v>
      </c>
      <c r="C28" t="str">
        <f>Legend!C$53</f>
        <v>biomass liquids-ethanol (conv)</v>
      </c>
      <c r="D28">
        <f t="shared" si="2"/>
        <v>2065</v>
      </c>
      <c r="E28" s="11">
        <f>[1]ref_liquids_supply!L492</f>
        <v>2.5670868215866088E-2</v>
      </c>
      <c r="F28" t="str">
        <f>Legend!D$53</f>
        <v>elect_td_ind</v>
      </c>
      <c r="G28" t="s">
        <v>48</v>
      </c>
    </row>
    <row r="29" spans="1:7">
      <c r="A29" t="str">
        <f>Legend!A$53</f>
        <v>biomass refined liquids</v>
      </c>
      <c r="B29" t="str">
        <f>Legend!B$53</f>
        <v>biomass liquids</v>
      </c>
      <c r="C29" t="str">
        <f>Legend!C$53</f>
        <v>biomass liquids-ethanol (conv)</v>
      </c>
      <c r="D29">
        <f t="shared" si="2"/>
        <v>2080</v>
      </c>
      <c r="E29" s="11">
        <f>[1]ref_liquids_supply!M492</f>
        <v>2.5670868215866088E-2</v>
      </c>
      <c r="F29" t="str">
        <f>Legend!D$53</f>
        <v>elect_td_ind</v>
      </c>
      <c r="G29" t="s">
        <v>48</v>
      </c>
    </row>
    <row r="30" spans="1:7">
      <c r="A30" t="str">
        <f>Legend!A$53</f>
        <v>biomass refined liquids</v>
      </c>
      <c r="B30" t="str">
        <f>Legend!B$53</f>
        <v>biomass liquids</v>
      </c>
      <c r="C30" t="str">
        <f>Legend!C$53</f>
        <v>biomass liquids-ethanol (conv)</v>
      </c>
      <c r="D30">
        <f t="shared" si="2"/>
        <v>2095</v>
      </c>
      <c r="E30" s="11">
        <f>[1]ref_liquids_supply!N492</f>
        <v>2.5670868215866088E-2</v>
      </c>
      <c r="F30" t="str">
        <f>Legend!D$53</f>
        <v>elect_td_ind</v>
      </c>
      <c r="G30" t="s">
        <v>48</v>
      </c>
    </row>
    <row r="31" spans="1:7">
      <c r="A31" t="str">
        <f>Legend!A$54</f>
        <v>biomass refined liquids</v>
      </c>
      <c r="B31" t="str">
        <f>Legend!B$54</f>
        <v>biomass liquids</v>
      </c>
      <c r="C31" t="str">
        <f>Legend!C$54</f>
        <v>biomass liquids-ethanol (conv)</v>
      </c>
      <c r="D31">
        <v>1975</v>
      </c>
      <c r="E31" s="11">
        <f>[1]ref_liquids_supply!F493</f>
        <v>0.31836195508586529</v>
      </c>
      <c r="F31" t="str">
        <f>Legend!D$54</f>
        <v>wholesale gas</v>
      </c>
      <c r="G31" t="s">
        <v>48</v>
      </c>
    </row>
    <row r="32" spans="1:7">
      <c r="A32" t="str">
        <f>Legend!A$54</f>
        <v>biomass refined liquids</v>
      </c>
      <c r="B32" t="str">
        <f>Legend!B$54</f>
        <v>biomass liquids</v>
      </c>
      <c r="C32" t="str">
        <f>Legend!C$54</f>
        <v>biomass liquids-ethanol (conv)</v>
      </c>
      <c r="D32">
        <f>D31+15</f>
        <v>1990</v>
      </c>
      <c r="E32" s="11">
        <f>[1]ref_liquids_supply!G493</f>
        <v>0.31836195508586529</v>
      </c>
      <c r="F32" t="str">
        <f>Legend!D$54</f>
        <v>wholesale gas</v>
      </c>
      <c r="G32" t="s">
        <v>48</v>
      </c>
    </row>
    <row r="33" spans="1:7">
      <c r="A33" t="str">
        <f>Legend!A$54</f>
        <v>biomass refined liquids</v>
      </c>
      <c r="B33" t="str">
        <f>Legend!B$54</f>
        <v>biomass liquids</v>
      </c>
      <c r="C33" t="str">
        <f>Legend!C$54</f>
        <v>biomass liquids-ethanol (conv)</v>
      </c>
      <c r="D33">
        <f t="shared" ref="D33:D39" si="3">D32+15</f>
        <v>2005</v>
      </c>
      <c r="E33" s="11">
        <f>[1]ref_liquids_supply!H493</f>
        <v>0.31836195508586529</v>
      </c>
      <c r="F33" t="str">
        <f>Legend!D$54</f>
        <v>wholesale gas</v>
      </c>
      <c r="G33" t="s">
        <v>48</v>
      </c>
    </row>
    <row r="34" spans="1:7">
      <c r="A34" t="str">
        <f>Legend!A$54</f>
        <v>biomass refined liquids</v>
      </c>
      <c r="B34" t="str">
        <f>Legend!B$54</f>
        <v>biomass liquids</v>
      </c>
      <c r="C34" t="str">
        <f>Legend!C$54</f>
        <v>biomass liquids-ethanol (conv)</v>
      </c>
      <c r="D34">
        <f t="shared" si="3"/>
        <v>2020</v>
      </c>
      <c r="E34" s="11">
        <f>[1]ref_liquids_supply!I493</f>
        <v>0.31836195508586529</v>
      </c>
      <c r="F34" t="str">
        <f>Legend!D$54</f>
        <v>wholesale gas</v>
      </c>
      <c r="G34" t="s">
        <v>48</v>
      </c>
    </row>
    <row r="35" spans="1:7">
      <c r="A35" t="str">
        <f>Legend!A$54</f>
        <v>biomass refined liquids</v>
      </c>
      <c r="B35" t="str">
        <f>Legend!B$54</f>
        <v>biomass liquids</v>
      </c>
      <c r="C35" t="str">
        <f>Legend!C$54</f>
        <v>biomass liquids-ethanol (conv)</v>
      </c>
      <c r="D35">
        <f t="shared" si="3"/>
        <v>2035</v>
      </c>
      <c r="E35" s="11">
        <f>[1]ref_liquids_supply!J493</f>
        <v>0.31836195508586529</v>
      </c>
      <c r="F35" t="str">
        <f>Legend!D$54</f>
        <v>wholesale gas</v>
      </c>
      <c r="G35" t="s">
        <v>48</v>
      </c>
    </row>
    <row r="36" spans="1:7">
      <c r="A36" t="str">
        <f>Legend!A$54</f>
        <v>biomass refined liquids</v>
      </c>
      <c r="B36" t="str">
        <f>Legend!B$54</f>
        <v>biomass liquids</v>
      </c>
      <c r="C36" t="str">
        <f>Legend!C$54</f>
        <v>biomass liquids-ethanol (conv)</v>
      </c>
      <c r="D36">
        <f t="shared" si="3"/>
        <v>2050</v>
      </c>
      <c r="E36" s="11">
        <f>[1]ref_liquids_supply!K493</f>
        <v>0.31836195508586529</v>
      </c>
      <c r="F36" t="str">
        <f>Legend!D$54</f>
        <v>wholesale gas</v>
      </c>
      <c r="G36" t="s">
        <v>48</v>
      </c>
    </row>
    <row r="37" spans="1:7">
      <c r="A37" t="str">
        <f>Legend!A$54</f>
        <v>biomass refined liquids</v>
      </c>
      <c r="B37" t="str">
        <f>Legend!B$54</f>
        <v>biomass liquids</v>
      </c>
      <c r="C37" t="str">
        <f>Legend!C$54</f>
        <v>biomass liquids-ethanol (conv)</v>
      </c>
      <c r="D37">
        <f t="shared" si="3"/>
        <v>2065</v>
      </c>
      <c r="E37" s="11">
        <f>[1]ref_liquids_supply!L493</f>
        <v>0.31836195508586529</v>
      </c>
      <c r="F37" t="str">
        <f>Legend!D$54</f>
        <v>wholesale gas</v>
      </c>
      <c r="G37" t="s">
        <v>48</v>
      </c>
    </row>
    <row r="38" spans="1:7">
      <c r="A38" t="str">
        <f>Legend!A$54</f>
        <v>biomass refined liquids</v>
      </c>
      <c r="B38" t="str">
        <f>Legend!B$54</f>
        <v>biomass liquids</v>
      </c>
      <c r="C38" t="str">
        <f>Legend!C$54</f>
        <v>biomass liquids-ethanol (conv)</v>
      </c>
      <c r="D38">
        <f t="shared" si="3"/>
        <v>2080</v>
      </c>
      <c r="E38" s="11">
        <f>[1]ref_liquids_supply!M493</f>
        <v>0.31836195508586529</v>
      </c>
      <c r="F38" t="str">
        <f>Legend!D$54</f>
        <v>wholesale gas</v>
      </c>
      <c r="G38" t="s">
        <v>48</v>
      </c>
    </row>
    <row r="39" spans="1:7">
      <c r="A39" t="str">
        <f>Legend!A$54</f>
        <v>biomass refined liquids</v>
      </c>
      <c r="B39" t="str">
        <f>Legend!B$54</f>
        <v>biomass liquids</v>
      </c>
      <c r="C39" t="str">
        <f>Legend!C$54</f>
        <v>biomass liquids-ethanol (conv)</v>
      </c>
      <c r="D39">
        <f t="shared" si="3"/>
        <v>2095</v>
      </c>
      <c r="E39" s="11">
        <f>[1]ref_liquids_supply!N493</f>
        <v>0.31836195508586529</v>
      </c>
      <c r="F39" t="str">
        <f>Legend!D$54</f>
        <v>wholesale gas</v>
      </c>
      <c r="G39" t="s">
        <v>48</v>
      </c>
    </row>
    <row r="40" spans="1:7">
      <c r="A40" t="str">
        <f>Legend!A$56</f>
        <v>biomass refined liquids</v>
      </c>
      <c r="B40" t="str">
        <f>Legend!B$56</f>
        <v>biomass liquids</v>
      </c>
      <c r="C40" t="str">
        <f>Legend!C$56</f>
        <v>biomass liquids-biodiesel (conv)</v>
      </c>
      <c r="D40">
        <v>1975</v>
      </c>
      <c r="E40" s="11">
        <f>[1]ref_liquids_supply!F497</f>
        <v>5.7672982171579651E-2</v>
      </c>
      <c r="F40" t="str">
        <f>Legend!D$56</f>
        <v>wholesale gas</v>
      </c>
      <c r="G40" t="s">
        <v>48</v>
      </c>
    </row>
    <row r="41" spans="1:7">
      <c r="A41" t="str">
        <f>Legend!A$56</f>
        <v>biomass refined liquids</v>
      </c>
      <c r="B41" t="str">
        <f>Legend!B$56</f>
        <v>biomass liquids</v>
      </c>
      <c r="C41" t="str">
        <f>Legend!C$56</f>
        <v>biomass liquids-biodiesel (conv)</v>
      </c>
      <c r="D41">
        <f>D40+15</f>
        <v>1990</v>
      </c>
      <c r="E41" s="11">
        <f>[1]ref_liquids_supply!G497</f>
        <v>5.7672982171579651E-2</v>
      </c>
      <c r="F41" t="str">
        <f>Legend!D$56</f>
        <v>wholesale gas</v>
      </c>
      <c r="G41" t="s">
        <v>48</v>
      </c>
    </row>
    <row r="42" spans="1:7">
      <c r="A42" t="str">
        <f>Legend!A$56</f>
        <v>biomass refined liquids</v>
      </c>
      <c r="B42" t="str">
        <f>Legend!B$56</f>
        <v>biomass liquids</v>
      </c>
      <c r="C42" t="str">
        <f>Legend!C$56</f>
        <v>biomass liquids-biodiesel (conv)</v>
      </c>
      <c r="D42">
        <f t="shared" ref="D42:D48" si="4">D41+15</f>
        <v>2005</v>
      </c>
      <c r="E42" s="11">
        <f>[1]ref_liquids_supply!H497</f>
        <v>5.7672982171579651E-2</v>
      </c>
      <c r="F42" t="str">
        <f>Legend!D$56</f>
        <v>wholesale gas</v>
      </c>
      <c r="G42" t="s">
        <v>48</v>
      </c>
    </row>
    <row r="43" spans="1:7">
      <c r="A43" t="str">
        <f>Legend!A$56</f>
        <v>biomass refined liquids</v>
      </c>
      <c r="B43" t="str">
        <f>Legend!B$56</f>
        <v>biomass liquids</v>
      </c>
      <c r="C43" t="str">
        <f>Legend!C$56</f>
        <v>biomass liquids-biodiesel (conv)</v>
      </c>
      <c r="D43">
        <f t="shared" si="4"/>
        <v>2020</v>
      </c>
      <c r="E43" s="11">
        <f>[1]ref_liquids_supply!I497</f>
        <v>5.7672982171579651E-2</v>
      </c>
      <c r="F43" t="str">
        <f>Legend!D$56</f>
        <v>wholesale gas</v>
      </c>
      <c r="G43" t="s">
        <v>48</v>
      </c>
    </row>
    <row r="44" spans="1:7">
      <c r="A44" t="str">
        <f>Legend!A$56</f>
        <v>biomass refined liquids</v>
      </c>
      <c r="B44" t="str">
        <f>Legend!B$56</f>
        <v>biomass liquids</v>
      </c>
      <c r="C44" t="str">
        <f>Legend!C$56</f>
        <v>biomass liquids-biodiesel (conv)</v>
      </c>
      <c r="D44">
        <f t="shared" si="4"/>
        <v>2035</v>
      </c>
      <c r="E44" s="11">
        <f>[1]ref_liquids_supply!J497</f>
        <v>5.7672982171579651E-2</v>
      </c>
      <c r="F44" t="str">
        <f>Legend!D$56</f>
        <v>wholesale gas</v>
      </c>
      <c r="G44" t="s">
        <v>48</v>
      </c>
    </row>
    <row r="45" spans="1:7">
      <c r="A45" t="str">
        <f>Legend!A$56</f>
        <v>biomass refined liquids</v>
      </c>
      <c r="B45" t="str">
        <f>Legend!B$56</f>
        <v>biomass liquids</v>
      </c>
      <c r="C45" t="str">
        <f>Legend!C$56</f>
        <v>biomass liquids-biodiesel (conv)</v>
      </c>
      <c r="D45">
        <f t="shared" si="4"/>
        <v>2050</v>
      </c>
      <c r="E45" s="11">
        <f>[1]ref_liquids_supply!K497</f>
        <v>5.7672982171579651E-2</v>
      </c>
      <c r="F45" t="str">
        <f>Legend!D$56</f>
        <v>wholesale gas</v>
      </c>
      <c r="G45" t="s">
        <v>48</v>
      </c>
    </row>
    <row r="46" spans="1:7">
      <c r="A46" t="str">
        <f>Legend!A$56</f>
        <v>biomass refined liquids</v>
      </c>
      <c r="B46" t="str">
        <f>Legend!B$56</f>
        <v>biomass liquids</v>
      </c>
      <c r="C46" t="str">
        <f>Legend!C$56</f>
        <v>biomass liquids-biodiesel (conv)</v>
      </c>
      <c r="D46">
        <f t="shared" si="4"/>
        <v>2065</v>
      </c>
      <c r="E46" s="11">
        <f>[1]ref_liquids_supply!L497</f>
        <v>5.7672982171579651E-2</v>
      </c>
      <c r="F46" t="str">
        <f>Legend!D$56</f>
        <v>wholesale gas</v>
      </c>
      <c r="G46" t="s">
        <v>48</v>
      </c>
    </row>
    <row r="47" spans="1:7">
      <c r="A47" t="str">
        <f>Legend!A$56</f>
        <v>biomass refined liquids</v>
      </c>
      <c r="B47" t="str">
        <f>Legend!B$56</f>
        <v>biomass liquids</v>
      </c>
      <c r="C47" t="str">
        <f>Legend!C$56</f>
        <v>biomass liquids-biodiesel (conv)</v>
      </c>
      <c r="D47">
        <f t="shared" si="4"/>
        <v>2080</v>
      </c>
      <c r="E47" s="11">
        <f>[1]ref_liquids_supply!M497</f>
        <v>5.7672982171579651E-2</v>
      </c>
      <c r="F47" t="str">
        <f>Legend!D$56</f>
        <v>wholesale gas</v>
      </c>
      <c r="G47" t="s">
        <v>48</v>
      </c>
    </row>
    <row r="48" spans="1:7">
      <c r="A48" t="str">
        <f>Legend!A$56</f>
        <v>biomass refined liquids</v>
      </c>
      <c r="B48" t="str">
        <f>Legend!B$56</f>
        <v>biomass liquids</v>
      </c>
      <c r="C48" t="str">
        <f>Legend!C$56</f>
        <v>biomass liquids-biodiesel (conv)</v>
      </c>
      <c r="D48">
        <f t="shared" si="4"/>
        <v>2095</v>
      </c>
      <c r="E48" s="11">
        <f>[1]ref_liquids_supply!N497</f>
        <v>5.7672982171579651E-2</v>
      </c>
      <c r="F48" t="str">
        <f>Legend!D$56</f>
        <v>wholesale gas</v>
      </c>
      <c r="G48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3" sqref="A3"/>
    </sheetView>
  </sheetViews>
  <sheetFormatPr baseColWidth="10" defaultRowHeight="15" x14ac:dyDescent="0"/>
  <sheetData>
    <row r="1" spans="1:8">
      <c r="A1" t="s">
        <v>70</v>
      </c>
    </row>
    <row r="2" spans="1:8">
      <c r="A2" t="s">
        <v>47</v>
      </c>
    </row>
    <row r="3" spans="1:8">
      <c r="A3" t="s">
        <v>2</v>
      </c>
      <c r="B3" t="s">
        <v>15</v>
      </c>
      <c r="C3" t="s">
        <v>20</v>
      </c>
      <c r="D3" t="s">
        <v>71</v>
      </c>
      <c r="E3" t="s">
        <v>82</v>
      </c>
      <c r="F3" t="s">
        <v>84</v>
      </c>
      <c r="G3" t="s">
        <v>83</v>
      </c>
      <c r="H3" t="s">
        <v>78</v>
      </c>
    </row>
    <row r="4" spans="1:8">
      <c r="A4" t="str">
        <f>Legend!A$57</f>
        <v>biomass refined liquids</v>
      </c>
      <c r="B4" t="str">
        <f>Legend!B$57</f>
        <v>biomass liquids</v>
      </c>
      <c r="C4" t="str">
        <f>Legend!C$57</f>
        <v>biomass liquids-ethanol CCS Level 1</v>
      </c>
      <c r="D4">
        <v>2020</v>
      </c>
      <c r="E4">
        <f>INDEX([1]ref_liquids_ccs!$H$137:$M$148,$H4,MATCH($D4,[1]ref_liquids_ccs!$H$136:$M$136,FALSE))</f>
        <v>0.26001955034213098</v>
      </c>
      <c r="F4">
        <f>INDEX([1]ref_liquids_ccs!$H$155:$M$166,$H4,MATCH($D4,[1]ref_liquids_ccs!$H$154:$M$154,FALSE))</f>
        <v>0.04</v>
      </c>
      <c r="G4" t="str">
        <f>INDEX([1]ref_liquids_ccs!$H$119:$M$130,$H4,MATCH($D4,[1]ref_liquids_ccs!$H$118:$M$118,FALSE))</f>
        <v>carbon-storage</v>
      </c>
      <c r="H4">
        <f t="array" ref="H4:H39">MATCH(CONCATENATE("refined liquids industrial",$C$4:$C$39),CONCATENATE([1]ref_liquids_ccs!$B$119:$B$130,[1]ref_liquids_ccs!$D$119:$D$130),FALSE)</f>
        <v>7</v>
      </c>
    </row>
    <row r="5" spans="1:8">
      <c r="A5" t="str">
        <f>Legend!A$57</f>
        <v>biomass refined liquids</v>
      </c>
      <c r="B5" t="str">
        <f>Legend!B$57</f>
        <v>biomass liquids</v>
      </c>
      <c r="C5" t="str">
        <f>Legend!C$57</f>
        <v>biomass liquids-ethanol CCS Level 1</v>
      </c>
      <c r="D5">
        <f>D4+15</f>
        <v>2035</v>
      </c>
      <c r="E5">
        <f>INDEX([1]ref_liquids_ccs!$H$137:$M$148,$H5,MATCH($D5,[1]ref_liquids_ccs!$H$136:$M$136,FALSE))</f>
        <v>0.26001955034213098</v>
      </c>
      <c r="F5">
        <f>INDEX([1]ref_liquids_ccs!$H$155:$M$166,$H5,MATCH($D5,[1]ref_liquids_ccs!$H$154:$M$154,FALSE))</f>
        <v>0.04</v>
      </c>
      <c r="G5" t="str">
        <f>INDEX([1]ref_liquids_ccs!$H$119:$M$130,$H5,MATCH($D5,[1]ref_liquids_ccs!$H$118:$M$118,FALSE))</f>
        <v>carbon-storage</v>
      </c>
      <c r="H5">
        <v>7</v>
      </c>
    </row>
    <row r="6" spans="1:8">
      <c r="A6" t="str">
        <f>Legend!A$57</f>
        <v>biomass refined liquids</v>
      </c>
      <c r="B6" t="str">
        <f>Legend!B$57</f>
        <v>biomass liquids</v>
      </c>
      <c r="C6" t="str">
        <f>Legend!C$57</f>
        <v>biomass liquids-ethanol CCS Level 1</v>
      </c>
      <c r="D6">
        <f t="shared" ref="D6:D9" si="0">D5+15</f>
        <v>2050</v>
      </c>
      <c r="E6">
        <f>INDEX([1]ref_liquids_ccs!$H$137:$M$148,$H6,MATCH($D6,[1]ref_liquids_ccs!$H$136:$M$136,FALSE))</f>
        <v>0.26001955034213098</v>
      </c>
      <c r="F6">
        <f>INDEX([1]ref_liquids_ccs!$H$155:$M$166,$H6,MATCH($D6,[1]ref_liquids_ccs!$H$154:$M$154,FALSE))</f>
        <v>0.04</v>
      </c>
      <c r="G6" t="str">
        <f>INDEX([1]ref_liquids_ccs!$H$119:$M$130,$H6,MATCH($D6,[1]ref_liquids_ccs!$H$118:$M$118,FALSE))</f>
        <v>carbon-storage</v>
      </c>
      <c r="H6">
        <v>7</v>
      </c>
    </row>
    <row r="7" spans="1:8">
      <c r="A7" t="str">
        <f>Legend!A$57</f>
        <v>biomass refined liquids</v>
      </c>
      <c r="B7" t="str">
        <f>Legend!B$57</f>
        <v>biomass liquids</v>
      </c>
      <c r="C7" t="str">
        <f>Legend!C$57</f>
        <v>biomass liquids-ethanol CCS Level 1</v>
      </c>
      <c r="D7">
        <f t="shared" si="0"/>
        <v>2065</v>
      </c>
      <c r="E7">
        <f>INDEX([1]ref_liquids_ccs!$H$137:$M$148,$H7,MATCH($D7,[1]ref_liquids_ccs!$H$136:$M$136,FALSE))</f>
        <v>0.26001955034213098</v>
      </c>
      <c r="F7">
        <f>INDEX([1]ref_liquids_ccs!$H$155:$M$166,$H7,MATCH($D7,[1]ref_liquids_ccs!$H$154:$M$154,FALSE))</f>
        <v>0.04</v>
      </c>
      <c r="G7" t="str">
        <f>INDEX([1]ref_liquids_ccs!$H$119:$M$130,$H7,MATCH($D7,[1]ref_liquids_ccs!$H$118:$M$118,FALSE))</f>
        <v>carbon-storage</v>
      </c>
      <c r="H7">
        <v>7</v>
      </c>
    </row>
    <row r="8" spans="1:8">
      <c r="A8" t="str">
        <f>Legend!A$57</f>
        <v>biomass refined liquids</v>
      </c>
      <c r="B8" t="str">
        <f>Legend!B$57</f>
        <v>biomass liquids</v>
      </c>
      <c r="C8" t="str">
        <f>Legend!C$57</f>
        <v>biomass liquids-ethanol CCS Level 1</v>
      </c>
      <c r="D8">
        <f t="shared" si="0"/>
        <v>2080</v>
      </c>
      <c r="E8">
        <f>INDEX([1]ref_liquids_ccs!$H$137:$M$148,$H8,MATCH($D8,[1]ref_liquids_ccs!$H$136:$M$136,FALSE))</f>
        <v>0.26001955034213098</v>
      </c>
      <c r="F8">
        <f>INDEX([1]ref_liquids_ccs!$H$155:$M$166,$H8,MATCH($D8,[1]ref_liquids_ccs!$H$154:$M$154,FALSE))</f>
        <v>0.04</v>
      </c>
      <c r="G8" t="str">
        <f>INDEX([1]ref_liquids_ccs!$H$119:$M$130,$H8,MATCH($D8,[1]ref_liquids_ccs!$H$118:$M$118,FALSE))</f>
        <v>carbon-storage</v>
      </c>
      <c r="H8">
        <v>7</v>
      </c>
    </row>
    <row r="9" spans="1:8">
      <c r="A9" t="str">
        <f>Legend!A$57</f>
        <v>biomass refined liquids</v>
      </c>
      <c r="B9" t="str">
        <f>Legend!B$57</f>
        <v>biomass liquids</v>
      </c>
      <c r="C9" t="str">
        <f>Legend!C$57</f>
        <v>biomass liquids-ethanol CCS Level 1</v>
      </c>
      <c r="D9">
        <f t="shared" si="0"/>
        <v>2095</v>
      </c>
      <c r="E9">
        <f>INDEX([1]ref_liquids_ccs!$H$137:$M$148,$H9,MATCH($D9,[1]ref_liquids_ccs!$H$136:$M$136,FALSE))</f>
        <v>0.26001955034213098</v>
      </c>
      <c r="F9">
        <f>INDEX([1]ref_liquids_ccs!$H$155:$M$166,$H9,MATCH($D9,[1]ref_liquids_ccs!$H$154:$M$154,FALSE))</f>
        <v>0.04</v>
      </c>
      <c r="G9" t="str">
        <f>INDEX([1]ref_liquids_ccs!$H$119:$M$130,$H9,MATCH($D9,[1]ref_liquids_ccs!$H$118:$M$118,FALSE))</f>
        <v>carbon-storage</v>
      </c>
      <c r="H9">
        <v>7</v>
      </c>
    </row>
    <row r="10" spans="1:8">
      <c r="A10" t="str">
        <f>Legend!A$58</f>
        <v>biomass refined liquids</v>
      </c>
      <c r="B10" t="str">
        <f>Legend!B$58</f>
        <v>biomass liquids</v>
      </c>
      <c r="C10" t="str">
        <f>Legend!C$58</f>
        <v>biomass liquids-FT CCS Level 1</v>
      </c>
      <c r="D10">
        <v>2020</v>
      </c>
      <c r="E10">
        <f>INDEX([1]ref_liquids_ccs!$H$137:$M$148,$H10,MATCH($D10,[1]ref_liquids_ccs!$H$136:$M$136,FALSE))</f>
        <v>0.81788440567066523</v>
      </c>
      <c r="F10">
        <f>INDEX([1]ref_liquids_ccs!$H$155:$M$166,$H10,MATCH($D10,[1]ref_liquids_ccs!$H$154:$M$154,FALSE))</f>
        <v>0.04</v>
      </c>
      <c r="G10" t="str">
        <f>INDEX([1]ref_liquids_ccs!$H$119:$M$130,$H10,MATCH($D10,[1]ref_liquids_ccs!$H$118:$M$118,FALSE))</f>
        <v>carbon-storage</v>
      </c>
      <c r="H10">
        <v>8</v>
      </c>
    </row>
    <row r="11" spans="1:8">
      <c r="A11" t="str">
        <f>Legend!A$58</f>
        <v>biomass refined liquids</v>
      </c>
      <c r="B11" t="str">
        <f>Legend!B$58</f>
        <v>biomass liquids</v>
      </c>
      <c r="C11" t="str">
        <f>Legend!C$58</f>
        <v>biomass liquids-FT CCS Level 1</v>
      </c>
      <c r="D11">
        <f>D10+15</f>
        <v>2035</v>
      </c>
      <c r="E11">
        <f>INDEX([1]ref_liquids_ccs!$H$137:$M$148,$H11,MATCH($D11,[1]ref_liquids_ccs!$H$136:$M$136,FALSE))</f>
        <v>0.81788440567066523</v>
      </c>
      <c r="F11">
        <f>INDEX([1]ref_liquids_ccs!$H$155:$M$166,$H11,MATCH($D11,[1]ref_liquids_ccs!$H$154:$M$154,FALSE))</f>
        <v>0.04</v>
      </c>
      <c r="G11" t="str">
        <f>INDEX([1]ref_liquids_ccs!$H$119:$M$130,$H11,MATCH($D11,[1]ref_liquids_ccs!$H$118:$M$118,FALSE))</f>
        <v>carbon-storage</v>
      </c>
      <c r="H11">
        <v>8</v>
      </c>
    </row>
    <row r="12" spans="1:8">
      <c r="A12" t="str">
        <f>Legend!A$58</f>
        <v>biomass refined liquids</v>
      </c>
      <c r="B12" t="str">
        <f>Legend!B$58</f>
        <v>biomass liquids</v>
      </c>
      <c r="C12" t="str">
        <f>Legend!C$58</f>
        <v>biomass liquids-FT CCS Level 1</v>
      </c>
      <c r="D12">
        <f t="shared" ref="D12:D15" si="1">D11+15</f>
        <v>2050</v>
      </c>
      <c r="E12">
        <f>INDEX([1]ref_liquids_ccs!$H$137:$M$148,$H12,MATCH($D12,[1]ref_liquids_ccs!$H$136:$M$136,FALSE))</f>
        <v>0.81788440567066523</v>
      </c>
      <c r="F12">
        <f>INDEX([1]ref_liquids_ccs!$H$155:$M$166,$H12,MATCH($D12,[1]ref_liquids_ccs!$H$154:$M$154,FALSE))</f>
        <v>0.04</v>
      </c>
      <c r="G12" t="str">
        <f>INDEX([1]ref_liquids_ccs!$H$119:$M$130,$H12,MATCH($D12,[1]ref_liquids_ccs!$H$118:$M$118,FALSE))</f>
        <v>carbon-storage</v>
      </c>
      <c r="H12">
        <v>8</v>
      </c>
    </row>
    <row r="13" spans="1:8">
      <c r="A13" t="str">
        <f>Legend!A$58</f>
        <v>biomass refined liquids</v>
      </c>
      <c r="B13" t="str">
        <f>Legend!B$58</f>
        <v>biomass liquids</v>
      </c>
      <c r="C13" t="str">
        <f>Legend!C$58</f>
        <v>biomass liquids-FT CCS Level 1</v>
      </c>
      <c r="D13">
        <f t="shared" si="1"/>
        <v>2065</v>
      </c>
      <c r="E13">
        <f>INDEX([1]ref_liquids_ccs!$H$137:$M$148,$H13,MATCH($D13,[1]ref_liquids_ccs!$H$136:$M$136,FALSE))</f>
        <v>0.81788440567066523</v>
      </c>
      <c r="F13">
        <f>INDEX([1]ref_liquids_ccs!$H$155:$M$166,$H13,MATCH($D13,[1]ref_liquids_ccs!$H$154:$M$154,FALSE))</f>
        <v>0.04</v>
      </c>
      <c r="G13" t="str">
        <f>INDEX([1]ref_liquids_ccs!$H$119:$M$130,$H13,MATCH($D13,[1]ref_liquids_ccs!$H$118:$M$118,FALSE))</f>
        <v>carbon-storage</v>
      </c>
      <c r="H13">
        <v>8</v>
      </c>
    </row>
    <row r="14" spans="1:8">
      <c r="A14" t="str">
        <f>Legend!A$58</f>
        <v>biomass refined liquids</v>
      </c>
      <c r="B14" t="str">
        <f>Legend!B$58</f>
        <v>biomass liquids</v>
      </c>
      <c r="C14" t="str">
        <f>Legend!C$58</f>
        <v>biomass liquids-FT CCS Level 1</v>
      </c>
      <c r="D14">
        <f t="shared" si="1"/>
        <v>2080</v>
      </c>
      <c r="E14">
        <f>INDEX([1]ref_liquids_ccs!$H$137:$M$148,$H14,MATCH($D14,[1]ref_liquids_ccs!$H$136:$M$136,FALSE))</f>
        <v>0.81788440567066523</v>
      </c>
      <c r="F14">
        <f>INDEX([1]ref_liquids_ccs!$H$155:$M$166,$H14,MATCH($D14,[1]ref_liquids_ccs!$H$154:$M$154,FALSE))</f>
        <v>0.04</v>
      </c>
      <c r="G14" t="str">
        <f>INDEX([1]ref_liquids_ccs!$H$119:$M$130,$H14,MATCH($D14,[1]ref_liquids_ccs!$H$118:$M$118,FALSE))</f>
        <v>carbon-storage</v>
      </c>
      <c r="H14">
        <v>8</v>
      </c>
    </row>
    <row r="15" spans="1:8">
      <c r="A15" t="str">
        <f>Legend!A$58</f>
        <v>biomass refined liquids</v>
      </c>
      <c r="B15" t="str">
        <f>Legend!B$58</f>
        <v>biomass liquids</v>
      </c>
      <c r="C15" t="str">
        <f>Legend!C$58</f>
        <v>biomass liquids-FT CCS Level 1</v>
      </c>
      <c r="D15">
        <f t="shared" si="1"/>
        <v>2095</v>
      </c>
      <c r="E15">
        <f>INDEX([1]ref_liquids_ccs!$H$137:$M$148,$H15,MATCH($D15,[1]ref_liquids_ccs!$H$136:$M$136,FALSE))</f>
        <v>0.81788440567066523</v>
      </c>
      <c r="F15">
        <f>INDEX([1]ref_liquids_ccs!$H$155:$M$166,$H15,MATCH($D15,[1]ref_liquids_ccs!$H$154:$M$154,FALSE))</f>
        <v>0.04</v>
      </c>
      <c r="G15" t="str">
        <f>INDEX([1]ref_liquids_ccs!$H$119:$M$130,$H15,MATCH($D15,[1]ref_liquids_ccs!$H$118:$M$118,FALSE))</f>
        <v>carbon-storage</v>
      </c>
      <c r="H15">
        <v>8</v>
      </c>
    </row>
    <row r="16" spans="1:8">
      <c r="A16" t="str">
        <f>Legend!A$59</f>
        <v>biomass refined liquids</v>
      </c>
      <c r="B16" t="str">
        <f>Legend!B$59</f>
        <v>biomass liquids</v>
      </c>
      <c r="C16" t="str">
        <f>Legend!C$59</f>
        <v>biomass liquids-ethanol CCS Level 2</v>
      </c>
      <c r="D16">
        <v>2020</v>
      </c>
      <c r="E16">
        <f>INDEX([1]ref_liquids_ccs!$H$137:$M$148,$H16,MATCH($D16,[1]ref_liquids_ccs!$H$136:$M$136,FALSE))</f>
        <v>0.99169110459433041</v>
      </c>
      <c r="F16">
        <f>INDEX([1]ref_liquids_ccs!$H$155:$M$166,$H16,MATCH($D16,[1]ref_liquids_ccs!$H$154:$M$154,FALSE))</f>
        <v>0.1</v>
      </c>
      <c r="G16" t="str">
        <f>INDEX([1]ref_liquids_ccs!$H$119:$M$130,$H16,MATCH($D16,[1]ref_liquids_ccs!$H$118:$M$118,FALSE))</f>
        <v>carbon-storage</v>
      </c>
      <c r="H16">
        <v>11</v>
      </c>
    </row>
    <row r="17" spans="1:8">
      <c r="A17" t="str">
        <f>Legend!A$59</f>
        <v>biomass refined liquids</v>
      </c>
      <c r="B17" t="str">
        <f>Legend!B$59</f>
        <v>biomass liquids</v>
      </c>
      <c r="C17" t="str">
        <f>Legend!C$59</f>
        <v>biomass liquids-ethanol CCS Level 2</v>
      </c>
      <c r="D17">
        <f>D16+15</f>
        <v>2035</v>
      </c>
      <c r="E17">
        <f>INDEX([1]ref_liquids_ccs!$H$137:$M$148,$H17,MATCH($D17,[1]ref_liquids_ccs!$H$136:$M$136,FALSE))</f>
        <v>0.99169110459433041</v>
      </c>
      <c r="F17">
        <f>INDEX([1]ref_liquids_ccs!$H$155:$M$166,$H17,MATCH($D17,[1]ref_liquids_ccs!$H$154:$M$154,FALSE))</f>
        <v>0.1</v>
      </c>
      <c r="G17" t="str">
        <f>INDEX([1]ref_liquids_ccs!$H$119:$M$130,$H17,MATCH($D17,[1]ref_liquids_ccs!$H$118:$M$118,FALSE))</f>
        <v>carbon-storage</v>
      </c>
      <c r="H17">
        <v>11</v>
      </c>
    </row>
    <row r="18" spans="1:8">
      <c r="A18" t="str">
        <f>Legend!A$59</f>
        <v>biomass refined liquids</v>
      </c>
      <c r="B18" t="str">
        <f>Legend!B$59</f>
        <v>biomass liquids</v>
      </c>
      <c r="C18" t="str">
        <f>Legend!C$59</f>
        <v>biomass liquids-ethanol CCS Level 2</v>
      </c>
      <c r="D18">
        <f t="shared" ref="D18:D21" si="2">D17+15</f>
        <v>2050</v>
      </c>
      <c r="E18">
        <f>INDEX([1]ref_liquids_ccs!$H$137:$M$148,$H18,MATCH($D18,[1]ref_liquids_ccs!$H$136:$M$136,FALSE))</f>
        <v>0.99169110459433041</v>
      </c>
      <c r="F18">
        <f>INDEX([1]ref_liquids_ccs!$H$155:$M$166,$H18,MATCH($D18,[1]ref_liquids_ccs!$H$154:$M$154,FALSE))</f>
        <v>0.1</v>
      </c>
      <c r="G18" t="str">
        <f>INDEX([1]ref_liquids_ccs!$H$119:$M$130,$H18,MATCH($D18,[1]ref_liquids_ccs!$H$118:$M$118,FALSE))</f>
        <v>carbon-storage</v>
      </c>
      <c r="H18">
        <v>11</v>
      </c>
    </row>
    <row r="19" spans="1:8">
      <c r="A19" t="str">
        <f>Legend!A$59</f>
        <v>biomass refined liquids</v>
      </c>
      <c r="B19" t="str">
        <f>Legend!B$59</f>
        <v>biomass liquids</v>
      </c>
      <c r="C19" t="str">
        <f>Legend!C$59</f>
        <v>biomass liquids-ethanol CCS Level 2</v>
      </c>
      <c r="D19">
        <f t="shared" si="2"/>
        <v>2065</v>
      </c>
      <c r="E19">
        <f>INDEX([1]ref_liquids_ccs!$H$137:$M$148,$H19,MATCH($D19,[1]ref_liquids_ccs!$H$136:$M$136,FALSE))</f>
        <v>0.99169110459433041</v>
      </c>
      <c r="F19">
        <f>INDEX([1]ref_liquids_ccs!$H$155:$M$166,$H19,MATCH($D19,[1]ref_liquids_ccs!$H$154:$M$154,FALSE))</f>
        <v>0.1</v>
      </c>
      <c r="G19" t="str">
        <f>INDEX([1]ref_liquids_ccs!$H$119:$M$130,$H19,MATCH($D19,[1]ref_liquids_ccs!$H$118:$M$118,FALSE))</f>
        <v>carbon-storage</v>
      </c>
      <c r="H19">
        <v>11</v>
      </c>
    </row>
    <row r="20" spans="1:8">
      <c r="A20" t="str">
        <f>Legend!A$59</f>
        <v>biomass refined liquids</v>
      </c>
      <c r="B20" t="str">
        <f>Legend!B$59</f>
        <v>biomass liquids</v>
      </c>
      <c r="C20" t="str">
        <f>Legend!C$59</f>
        <v>biomass liquids-ethanol CCS Level 2</v>
      </c>
      <c r="D20">
        <f t="shared" si="2"/>
        <v>2080</v>
      </c>
      <c r="E20">
        <f>INDEX([1]ref_liquids_ccs!$H$137:$M$148,$H20,MATCH($D20,[1]ref_liquids_ccs!$H$136:$M$136,FALSE))</f>
        <v>0.99169110459433041</v>
      </c>
      <c r="F20">
        <f>INDEX([1]ref_liquids_ccs!$H$155:$M$166,$H20,MATCH($D20,[1]ref_liquids_ccs!$H$154:$M$154,FALSE))</f>
        <v>0.1</v>
      </c>
      <c r="G20" t="str">
        <f>INDEX([1]ref_liquids_ccs!$H$119:$M$130,$H20,MATCH($D20,[1]ref_liquids_ccs!$H$118:$M$118,FALSE))</f>
        <v>carbon-storage</v>
      </c>
      <c r="H20">
        <v>11</v>
      </c>
    </row>
    <row r="21" spans="1:8">
      <c r="A21" t="str">
        <f>Legend!A$59</f>
        <v>biomass refined liquids</v>
      </c>
      <c r="B21" t="str">
        <f>Legend!B$59</f>
        <v>biomass liquids</v>
      </c>
      <c r="C21" t="str">
        <f>Legend!C$59</f>
        <v>biomass liquids-ethanol CCS Level 2</v>
      </c>
      <c r="D21">
        <f t="shared" si="2"/>
        <v>2095</v>
      </c>
      <c r="E21">
        <f>INDEX([1]ref_liquids_ccs!$H$137:$M$148,$H21,MATCH($D21,[1]ref_liquids_ccs!$H$136:$M$136,FALSE))</f>
        <v>0.99169110459433041</v>
      </c>
      <c r="F21">
        <f>INDEX([1]ref_liquids_ccs!$H$155:$M$166,$H21,MATCH($D21,[1]ref_liquids_ccs!$H$154:$M$154,FALSE))</f>
        <v>0.1</v>
      </c>
      <c r="G21" t="str">
        <f>INDEX([1]ref_liquids_ccs!$H$119:$M$130,$H21,MATCH($D21,[1]ref_liquids_ccs!$H$118:$M$118,FALSE))</f>
        <v>carbon-storage</v>
      </c>
      <c r="H21">
        <v>11</v>
      </c>
    </row>
    <row r="22" spans="1:8">
      <c r="A22" t="str">
        <f>Legend!A$60</f>
        <v>biomass refined liquids</v>
      </c>
      <c r="B22" t="str">
        <f>Legend!B$60</f>
        <v>biomass liquids</v>
      </c>
      <c r="C22" t="str">
        <f>Legend!C$60</f>
        <v>biomass liquids-FT CCS Level 2</v>
      </c>
      <c r="D22">
        <v>2020</v>
      </c>
      <c r="E22">
        <f>INDEX([1]ref_liquids_ccs!$H$137:$M$148,$H22,MATCH($D22,[1]ref_liquids_ccs!$H$136:$M$136,FALSE))</f>
        <v>0.98146128680479827</v>
      </c>
      <c r="F22">
        <f>INDEX([1]ref_liquids_ccs!$H$155:$M$166,$H22,MATCH($D22,[1]ref_liquids_ccs!$H$154:$M$154,FALSE))</f>
        <v>0.1</v>
      </c>
      <c r="G22" t="str">
        <f>INDEX([1]ref_liquids_ccs!$H$119:$M$130,$H22,MATCH($D22,[1]ref_liquids_ccs!$H$118:$M$118,FALSE))</f>
        <v>carbon-storage</v>
      </c>
      <c r="H22">
        <v>12</v>
      </c>
    </row>
    <row r="23" spans="1:8">
      <c r="A23" t="str">
        <f>Legend!A$60</f>
        <v>biomass refined liquids</v>
      </c>
      <c r="B23" t="str">
        <f>Legend!B$60</f>
        <v>biomass liquids</v>
      </c>
      <c r="C23" t="str">
        <f>Legend!C$60</f>
        <v>biomass liquids-FT CCS Level 2</v>
      </c>
      <c r="D23">
        <f>D22+15</f>
        <v>2035</v>
      </c>
      <c r="E23">
        <f>INDEX([1]ref_liquids_ccs!$H$137:$M$148,$H23,MATCH($D23,[1]ref_liquids_ccs!$H$136:$M$136,FALSE))</f>
        <v>0.98146128680479827</v>
      </c>
      <c r="F23">
        <f>INDEX([1]ref_liquids_ccs!$H$155:$M$166,$H23,MATCH($D23,[1]ref_liquids_ccs!$H$154:$M$154,FALSE))</f>
        <v>0.1</v>
      </c>
      <c r="G23" t="str">
        <f>INDEX([1]ref_liquids_ccs!$H$119:$M$130,$H23,MATCH($D23,[1]ref_liquids_ccs!$H$118:$M$118,FALSE))</f>
        <v>carbon-storage</v>
      </c>
      <c r="H23">
        <v>12</v>
      </c>
    </row>
    <row r="24" spans="1:8">
      <c r="A24" t="str">
        <f>Legend!A$60</f>
        <v>biomass refined liquids</v>
      </c>
      <c r="B24" t="str">
        <f>Legend!B$60</f>
        <v>biomass liquids</v>
      </c>
      <c r="C24" t="str">
        <f>Legend!C$60</f>
        <v>biomass liquids-FT CCS Level 2</v>
      </c>
      <c r="D24">
        <f t="shared" ref="D24:D26" si="3">D23+15</f>
        <v>2050</v>
      </c>
      <c r="E24">
        <f>INDEX([1]ref_liquids_ccs!$H$137:$M$148,$H24,MATCH($D24,[1]ref_liquids_ccs!$H$136:$M$136,FALSE))</f>
        <v>0.98146128680479827</v>
      </c>
      <c r="F24">
        <f>INDEX([1]ref_liquids_ccs!$H$155:$M$166,$H24,MATCH($D24,[1]ref_liquids_ccs!$H$154:$M$154,FALSE))</f>
        <v>0.1</v>
      </c>
      <c r="G24" t="str">
        <f>INDEX([1]ref_liquids_ccs!$H$119:$M$130,$H24,MATCH($D24,[1]ref_liquids_ccs!$H$118:$M$118,FALSE))</f>
        <v>carbon-storage</v>
      </c>
      <c r="H24">
        <v>12</v>
      </c>
    </row>
    <row r="25" spans="1:8">
      <c r="A25" t="str">
        <f>Legend!A$60</f>
        <v>biomass refined liquids</v>
      </c>
      <c r="B25" t="str">
        <f>Legend!B$60</f>
        <v>biomass liquids</v>
      </c>
      <c r="C25" t="str">
        <f>Legend!C$60</f>
        <v>biomass liquids-FT CCS Level 2</v>
      </c>
      <c r="D25">
        <f t="shared" si="3"/>
        <v>2065</v>
      </c>
      <c r="E25">
        <f>INDEX([1]ref_liquids_ccs!$H$137:$M$148,$H25,MATCH($D25,[1]ref_liquids_ccs!$H$136:$M$136,FALSE))</f>
        <v>0.98146128680479827</v>
      </c>
      <c r="F25">
        <f>INDEX([1]ref_liquids_ccs!$H$155:$M$166,$H25,MATCH($D25,[1]ref_liquids_ccs!$H$154:$M$154,FALSE))</f>
        <v>0.1</v>
      </c>
      <c r="G25" t="str">
        <f>INDEX([1]ref_liquids_ccs!$H$119:$M$130,$H25,MATCH($D25,[1]ref_liquids_ccs!$H$118:$M$118,FALSE))</f>
        <v>carbon-storage</v>
      </c>
      <c r="H25">
        <v>12</v>
      </c>
    </row>
    <row r="26" spans="1:8">
      <c r="A26" t="str">
        <f>Legend!A$60</f>
        <v>biomass refined liquids</v>
      </c>
      <c r="B26" t="str">
        <f>Legend!B$60</f>
        <v>biomass liquids</v>
      </c>
      <c r="C26" t="str">
        <f>Legend!C$60</f>
        <v>biomass liquids-FT CCS Level 2</v>
      </c>
      <c r="D26">
        <f t="shared" si="3"/>
        <v>2080</v>
      </c>
      <c r="E26">
        <f>INDEX([1]ref_liquids_ccs!$H$137:$M$148,$H26,MATCH($D26,[1]ref_liquids_ccs!$H$136:$M$136,FALSE))</f>
        <v>0.98146128680479827</v>
      </c>
      <c r="F26">
        <f>INDEX([1]ref_liquids_ccs!$H$155:$M$166,$H26,MATCH($D26,[1]ref_liquids_ccs!$H$154:$M$154,FALSE))</f>
        <v>0.1</v>
      </c>
      <c r="G26" t="str">
        <f>INDEX([1]ref_liquids_ccs!$H$119:$M$130,$H26,MATCH($D26,[1]ref_liquids_ccs!$H$118:$M$118,FALSE))</f>
        <v>carbon-storage</v>
      </c>
      <c r="H26">
        <v>12</v>
      </c>
    </row>
    <row r="27" spans="1:8">
      <c r="A27" t="str">
        <f>Legend!A$60</f>
        <v>biomass refined liquids</v>
      </c>
      <c r="B27" t="str">
        <f>Legend!B$60</f>
        <v>biomass liquids</v>
      </c>
      <c r="C27" t="str">
        <f>Legend!C$60</f>
        <v>biomass liquids-FT CCS Level 2</v>
      </c>
      <c r="D27">
        <f>D26+15</f>
        <v>2095</v>
      </c>
      <c r="E27">
        <f>INDEX([1]ref_liquids_ccs!$H$137:$M$148,$H27,MATCH($D27,[1]ref_liquids_ccs!$H$136:$M$136,FALSE))</f>
        <v>0.98146128680479827</v>
      </c>
      <c r="F27">
        <f>INDEX([1]ref_liquids_ccs!$H$155:$M$166,$H27,MATCH($D27,[1]ref_liquids_ccs!$H$154:$M$154,FALSE))</f>
        <v>0.1</v>
      </c>
      <c r="G27" t="str">
        <f>INDEX([1]ref_liquids_ccs!$H$119:$M$130,$H27,MATCH($D27,[1]ref_liquids_ccs!$H$118:$M$118,FALSE))</f>
        <v>carbon-storage</v>
      </c>
      <c r="H27">
        <v>12</v>
      </c>
    </row>
    <row r="28" spans="1:8">
      <c r="A28" t="str">
        <f>Legend!A$63</f>
        <v>coal refined liquids</v>
      </c>
      <c r="B28" t="str">
        <f>Legend!B$63</f>
        <v>coal to liquids</v>
      </c>
      <c r="C28" t="str">
        <f>Legend!C$63</f>
        <v>coal to liquids CCS Level 1</v>
      </c>
      <c r="D28">
        <v>2020</v>
      </c>
      <c r="E28">
        <f>INDEX([1]ref_liquids_ccs!$H$137:$M$148,$H28,MATCH($D28,[1]ref_liquids_ccs!$H$136:$M$136,FALSE))</f>
        <v>0.81788440567066523</v>
      </c>
      <c r="F28">
        <f>INDEX([1]ref_liquids_ccs!$H$155:$M$166,$H28,MATCH($D28,[1]ref_liquids_ccs!$H$154:$M$154,FALSE))</f>
        <v>0.04</v>
      </c>
      <c r="G28" t="str">
        <f>INDEX([1]ref_liquids_ccs!$H$119:$M$130,$H28,MATCH($D28,[1]ref_liquids_ccs!$H$118:$M$118,FALSE))</f>
        <v>carbon-storage</v>
      </c>
      <c r="H28">
        <v>2</v>
      </c>
    </row>
    <row r="29" spans="1:8">
      <c r="A29" t="str">
        <f>Legend!A$63</f>
        <v>coal refined liquids</v>
      </c>
      <c r="B29" t="str">
        <f>Legend!B$63</f>
        <v>coal to liquids</v>
      </c>
      <c r="C29" t="str">
        <f>Legend!C$63</f>
        <v>coal to liquids CCS Level 1</v>
      </c>
      <c r="D29">
        <f>D28+15</f>
        <v>2035</v>
      </c>
      <c r="E29">
        <f>INDEX([1]ref_liquids_ccs!$H$137:$M$148,$H29,MATCH($D29,[1]ref_liquids_ccs!$H$136:$M$136,FALSE))</f>
        <v>0.81788440567066523</v>
      </c>
      <c r="F29">
        <f>INDEX([1]ref_liquids_ccs!$H$155:$M$166,$H29,MATCH($D29,[1]ref_liquids_ccs!$H$154:$M$154,FALSE))</f>
        <v>0.04</v>
      </c>
      <c r="G29" t="str">
        <f>INDEX([1]ref_liquids_ccs!$H$119:$M$130,$H29,MATCH($D29,[1]ref_liquids_ccs!$H$118:$M$118,FALSE))</f>
        <v>carbon-storage</v>
      </c>
      <c r="H29">
        <v>2</v>
      </c>
    </row>
    <row r="30" spans="1:8">
      <c r="A30" t="str">
        <f>Legend!A$63</f>
        <v>coal refined liquids</v>
      </c>
      <c r="B30" t="str">
        <f>Legend!B$63</f>
        <v>coal to liquids</v>
      </c>
      <c r="C30" t="str">
        <f>Legend!C$63</f>
        <v>coal to liquids CCS Level 1</v>
      </c>
      <c r="D30">
        <f t="shared" ref="D30:D33" si="4">D29+15</f>
        <v>2050</v>
      </c>
      <c r="E30">
        <f>INDEX([1]ref_liquids_ccs!$H$137:$M$148,$H30,MATCH($D30,[1]ref_liquids_ccs!$H$136:$M$136,FALSE))</f>
        <v>0.81788440567066523</v>
      </c>
      <c r="F30">
        <f>INDEX([1]ref_liquids_ccs!$H$155:$M$166,$H30,MATCH($D30,[1]ref_liquids_ccs!$H$154:$M$154,FALSE))</f>
        <v>0.04</v>
      </c>
      <c r="G30" t="str">
        <f>INDEX([1]ref_liquids_ccs!$H$119:$M$130,$H30,MATCH($D30,[1]ref_liquids_ccs!$H$118:$M$118,FALSE))</f>
        <v>carbon-storage</v>
      </c>
      <c r="H30">
        <v>2</v>
      </c>
    </row>
    <row r="31" spans="1:8">
      <c r="A31" t="str">
        <f>Legend!A$63</f>
        <v>coal refined liquids</v>
      </c>
      <c r="B31" t="str">
        <f>Legend!B$63</f>
        <v>coal to liquids</v>
      </c>
      <c r="C31" t="str">
        <f>Legend!C$63</f>
        <v>coal to liquids CCS Level 1</v>
      </c>
      <c r="D31">
        <f t="shared" si="4"/>
        <v>2065</v>
      </c>
      <c r="E31">
        <f>INDEX([1]ref_liquids_ccs!$H$137:$M$148,$H31,MATCH($D31,[1]ref_liquids_ccs!$H$136:$M$136,FALSE))</f>
        <v>0.81788440567066523</v>
      </c>
      <c r="F31">
        <f>INDEX([1]ref_liquids_ccs!$H$155:$M$166,$H31,MATCH($D31,[1]ref_liquids_ccs!$H$154:$M$154,FALSE))</f>
        <v>0.04</v>
      </c>
      <c r="G31" t="str">
        <f>INDEX([1]ref_liquids_ccs!$H$119:$M$130,$H31,MATCH($D31,[1]ref_liquids_ccs!$H$118:$M$118,FALSE))</f>
        <v>carbon-storage</v>
      </c>
      <c r="H31">
        <v>2</v>
      </c>
    </row>
    <row r="32" spans="1:8">
      <c r="A32" t="str">
        <f>Legend!A$63</f>
        <v>coal refined liquids</v>
      </c>
      <c r="B32" t="str">
        <f>Legend!B$63</f>
        <v>coal to liquids</v>
      </c>
      <c r="C32" t="str">
        <f>Legend!C$63</f>
        <v>coal to liquids CCS Level 1</v>
      </c>
      <c r="D32">
        <f t="shared" si="4"/>
        <v>2080</v>
      </c>
      <c r="E32">
        <f>INDEX([1]ref_liquids_ccs!$H$137:$M$148,$H32,MATCH($D32,[1]ref_liquids_ccs!$H$136:$M$136,FALSE))</f>
        <v>0.81788440567066523</v>
      </c>
      <c r="F32">
        <f>INDEX([1]ref_liquids_ccs!$H$155:$M$166,$H32,MATCH($D32,[1]ref_liquids_ccs!$H$154:$M$154,FALSE))</f>
        <v>0.04</v>
      </c>
      <c r="G32" t="str">
        <f>INDEX([1]ref_liquids_ccs!$H$119:$M$130,$H32,MATCH($D32,[1]ref_liquids_ccs!$H$118:$M$118,FALSE))</f>
        <v>carbon-storage</v>
      </c>
      <c r="H32">
        <v>2</v>
      </c>
    </row>
    <row r="33" spans="1:8">
      <c r="A33" t="str">
        <f>Legend!A$63</f>
        <v>coal refined liquids</v>
      </c>
      <c r="B33" t="str">
        <f>Legend!B$63</f>
        <v>coal to liquids</v>
      </c>
      <c r="C33" t="str">
        <f>Legend!C$63</f>
        <v>coal to liquids CCS Level 1</v>
      </c>
      <c r="D33">
        <f t="shared" si="4"/>
        <v>2095</v>
      </c>
      <c r="E33">
        <f>INDEX([1]ref_liquids_ccs!$H$137:$M$148,$H33,MATCH($D33,[1]ref_liquids_ccs!$H$136:$M$136,FALSE))</f>
        <v>0.81788440567066523</v>
      </c>
      <c r="F33">
        <f>INDEX([1]ref_liquids_ccs!$H$155:$M$166,$H33,MATCH($D33,[1]ref_liquids_ccs!$H$154:$M$154,FALSE))</f>
        <v>0.04</v>
      </c>
      <c r="G33" t="str">
        <f>INDEX([1]ref_liquids_ccs!$H$119:$M$130,$H33,MATCH($D33,[1]ref_liquids_ccs!$H$118:$M$118,FALSE))</f>
        <v>carbon-storage</v>
      </c>
      <c r="H33">
        <v>2</v>
      </c>
    </row>
    <row r="34" spans="1:8">
      <c r="A34" t="str">
        <f>Legend!A$64</f>
        <v>coal refined liquids</v>
      </c>
      <c r="B34" t="str">
        <f>Legend!B$64</f>
        <v>coal to liquids</v>
      </c>
      <c r="C34" t="str">
        <f>Legend!C$64</f>
        <v>coal to liquids CCS Level 2</v>
      </c>
      <c r="D34">
        <v>2020</v>
      </c>
      <c r="E34">
        <f>INDEX([1]ref_liquids_ccs!$H$137:$M$148,$H34,MATCH($D34,[1]ref_liquids_ccs!$H$136:$M$136,FALSE))</f>
        <v>0.98146128680479827</v>
      </c>
      <c r="F34">
        <f>INDEX([1]ref_liquids_ccs!$H$155:$M$166,$H34,MATCH($D34,[1]ref_liquids_ccs!$H$154:$M$154,FALSE))</f>
        <v>0.1</v>
      </c>
      <c r="G34" t="str">
        <f>INDEX([1]ref_liquids_ccs!$H$119:$M$130,$H34,MATCH($D34,[1]ref_liquids_ccs!$H$118:$M$118,FALSE))</f>
        <v>carbon-storage</v>
      </c>
      <c r="H34">
        <v>4</v>
      </c>
    </row>
    <row r="35" spans="1:8">
      <c r="A35" t="str">
        <f>Legend!A$64</f>
        <v>coal refined liquids</v>
      </c>
      <c r="B35" t="str">
        <f>Legend!B$64</f>
        <v>coal to liquids</v>
      </c>
      <c r="C35" t="str">
        <f>Legend!C$64</f>
        <v>coal to liquids CCS Level 2</v>
      </c>
      <c r="D35">
        <f>D34+15</f>
        <v>2035</v>
      </c>
      <c r="E35">
        <f>INDEX([1]ref_liquids_ccs!$H$137:$M$148,$H35,MATCH($D35,[1]ref_liquids_ccs!$H$136:$M$136,FALSE))</f>
        <v>0.98146128680479827</v>
      </c>
      <c r="F35">
        <f>INDEX([1]ref_liquids_ccs!$H$155:$M$166,$H35,MATCH($D35,[1]ref_liquids_ccs!$H$154:$M$154,FALSE))</f>
        <v>0.1</v>
      </c>
      <c r="G35" t="str">
        <f>INDEX([1]ref_liquids_ccs!$H$119:$M$130,$H35,MATCH($D35,[1]ref_liquids_ccs!$H$118:$M$118,FALSE))</f>
        <v>carbon-storage</v>
      </c>
      <c r="H35">
        <v>4</v>
      </c>
    </row>
    <row r="36" spans="1:8">
      <c r="A36" t="str">
        <f>Legend!A$64</f>
        <v>coal refined liquids</v>
      </c>
      <c r="B36" t="str">
        <f>Legend!B$64</f>
        <v>coal to liquids</v>
      </c>
      <c r="C36" t="str">
        <f>Legend!C$64</f>
        <v>coal to liquids CCS Level 2</v>
      </c>
      <c r="D36">
        <f t="shared" ref="D36:D39" si="5">D35+15</f>
        <v>2050</v>
      </c>
      <c r="E36">
        <f>INDEX([1]ref_liquids_ccs!$H$137:$M$148,$H36,MATCH($D36,[1]ref_liquids_ccs!$H$136:$M$136,FALSE))</f>
        <v>0.98146128680479827</v>
      </c>
      <c r="F36">
        <f>INDEX([1]ref_liquids_ccs!$H$155:$M$166,$H36,MATCH($D36,[1]ref_liquids_ccs!$H$154:$M$154,FALSE))</f>
        <v>0.1</v>
      </c>
      <c r="G36" t="str">
        <f>INDEX([1]ref_liquids_ccs!$H$119:$M$130,$H36,MATCH($D36,[1]ref_liquids_ccs!$H$118:$M$118,FALSE))</f>
        <v>carbon-storage</v>
      </c>
      <c r="H36">
        <v>4</v>
      </c>
    </row>
    <row r="37" spans="1:8">
      <c r="A37" t="str">
        <f>Legend!A$64</f>
        <v>coal refined liquids</v>
      </c>
      <c r="B37" t="str">
        <f>Legend!B$64</f>
        <v>coal to liquids</v>
      </c>
      <c r="C37" t="str">
        <f>Legend!C$64</f>
        <v>coal to liquids CCS Level 2</v>
      </c>
      <c r="D37">
        <f t="shared" si="5"/>
        <v>2065</v>
      </c>
      <c r="E37">
        <f>INDEX([1]ref_liquids_ccs!$H$137:$M$148,$H37,MATCH($D37,[1]ref_liquids_ccs!$H$136:$M$136,FALSE))</f>
        <v>0.98146128680479827</v>
      </c>
      <c r="F37">
        <f>INDEX([1]ref_liquids_ccs!$H$155:$M$166,$H37,MATCH($D37,[1]ref_liquids_ccs!$H$154:$M$154,FALSE))</f>
        <v>0.1</v>
      </c>
      <c r="G37" t="str">
        <f>INDEX([1]ref_liquids_ccs!$H$119:$M$130,$H37,MATCH($D37,[1]ref_liquids_ccs!$H$118:$M$118,FALSE))</f>
        <v>carbon-storage</v>
      </c>
      <c r="H37">
        <v>4</v>
      </c>
    </row>
    <row r="38" spans="1:8">
      <c r="A38" t="str">
        <f>Legend!A$64</f>
        <v>coal refined liquids</v>
      </c>
      <c r="B38" t="str">
        <f>Legend!B$64</f>
        <v>coal to liquids</v>
      </c>
      <c r="C38" t="str">
        <f>Legend!C$64</f>
        <v>coal to liquids CCS Level 2</v>
      </c>
      <c r="D38">
        <f t="shared" si="5"/>
        <v>2080</v>
      </c>
      <c r="E38">
        <f>INDEX([1]ref_liquids_ccs!$H$137:$M$148,$H38,MATCH($D38,[1]ref_liquids_ccs!$H$136:$M$136,FALSE))</f>
        <v>0.98146128680479827</v>
      </c>
      <c r="F38">
        <f>INDEX([1]ref_liquids_ccs!$H$155:$M$166,$H38,MATCH($D38,[1]ref_liquids_ccs!$H$154:$M$154,FALSE))</f>
        <v>0.1</v>
      </c>
      <c r="G38" t="str">
        <f>INDEX([1]ref_liquids_ccs!$H$119:$M$130,$H38,MATCH($D38,[1]ref_liquids_ccs!$H$118:$M$118,FALSE))</f>
        <v>carbon-storage</v>
      </c>
      <c r="H38">
        <v>4</v>
      </c>
    </row>
    <row r="39" spans="1:8">
      <c r="A39" t="str">
        <f>Legend!A$64</f>
        <v>coal refined liquids</v>
      </c>
      <c r="B39" t="str">
        <f>Legend!B$64</f>
        <v>coal to liquids</v>
      </c>
      <c r="C39" t="str">
        <f>Legend!C$64</f>
        <v>coal to liquids CCS Level 2</v>
      </c>
      <c r="D39">
        <f t="shared" si="5"/>
        <v>2095</v>
      </c>
      <c r="E39">
        <f>INDEX([1]ref_liquids_ccs!$H$137:$M$148,$H39,MATCH($D39,[1]ref_liquids_ccs!$H$136:$M$136,FALSE))</f>
        <v>0.98146128680479827</v>
      </c>
      <c r="F39">
        <f>INDEX([1]ref_liquids_ccs!$H$155:$M$166,$H39,MATCH($D39,[1]ref_liquids_ccs!$H$154:$M$154,FALSE))</f>
        <v>0.1</v>
      </c>
      <c r="G39" t="str">
        <f>INDEX([1]ref_liquids_ccs!$H$119:$M$130,$H39,MATCH($D39,[1]ref_liquids_ccs!$H$118:$M$118,FALSE))</f>
        <v>carbon-storage</v>
      </c>
      <c r="H3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Legend</vt:lpstr>
      <vt:lpstr>A_refliq_Delete</vt:lpstr>
      <vt:lpstr>A_refliq_sector</vt:lpstr>
      <vt:lpstr>A_refliq_subs</vt:lpstr>
      <vt:lpstr>A_refliq_subs_interp</vt:lpstr>
      <vt:lpstr>A_refliq_tech_avail</vt:lpstr>
      <vt:lpstr>A_refliq_tech_input</vt:lpstr>
      <vt:lpstr>A_refliq_tech_2nd</vt:lpstr>
      <vt:lpstr>A_refliq_tech_CCS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Pralit Patel</cp:lastModifiedBy>
  <dcterms:created xsi:type="dcterms:W3CDTF">2012-08-07T18:18:50Z</dcterms:created>
  <dcterms:modified xsi:type="dcterms:W3CDTF">2012-08-09T21:28:05Z</dcterms:modified>
</cp:coreProperties>
</file>