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80" yWindow="3380" windowWidth="25360" windowHeight="15820" tabRatio="500" activeTab="5"/>
  </bookViews>
  <sheets>
    <sheet name="Legend" sheetId="1" r:id="rId1"/>
    <sheet name="A_res_delete" sheetId="5" r:id="rId2"/>
    <sheet name="A_res_names" sheetId="2" r:id="rId3"/>
    <sheet name="A_res_techChange" sheetId="4" r:id="rId4"/>
    <sheet name="A_res_renew_costs" sheetId="3" r:id="rId5"/>
    <sheet name="A_res_other" sheetId="6" r:id="rId6"/>
    <sheet name="A_res_sector" sheetId="7" r:id="rId7"/>
    <sheet name="A_res_subsector" sheetId="8" r:id="rId8"/>
    <sheet name="A_res_subs_interp" sheetId="10" r:id="rId9"/>
    <sheet name="A_res_tech_input" sheetId="11" r:id="rId10"/>
    <sheet name="A_res_tech_backup" sheetId="12" r:id="rId11"/>
  </sheets>
  <externalReferences>
    <externalReference r:id="rId12"/>
    <externalReference r:id="rId13"/>
    <externalReference r:id="rId14"/>
    <externalReference r:id="rId15"/>
    <externalReference r:id="rId1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D5" i="6"/>
  <c r="C5" i="6"/>
  <c r="B5" i="6"/>
  <c r="A5" i="6"/>
  <c r="C6" i="2"/>
  <c r="B6" i="2"/>
  <c r="A6" i="2"/>
  <c r="L12" i="12"/>
  <c r="L11" i="12"/>
  <c r="L10" i="12"/>
  <c r="L9" i="12"/>
  <c r="L8" i="12"/>
  <c r="L7" i="12"/>
  <c r="L6" i="12"/>
  <c r="L5" i="12"/>
  <c r="L4" i="12"/>
  <c r="J5" i="12"/>
  <c r="J4" i="12"/>
  <c r="J12" i="12"/>
  <c r="J11" i="12"/>
  <c r="J10" i="12"/>
  <c r="J9" i="12"/>
  <c r="J8" i="12"/>
  <c r="J7" i="12"/>
  <c r="J6" i="12"/>
  <c r="I5" i="12"/>
  <c r="I4" i="12"/>
  <c r="I12" i="12"/>
  <c r="I11" i="12"/>
  <c r="I10" i="12"/>
  <c r="I9" i="12"/>
  <c r="I8" i="12"/>
  <c r="I7" i="12"/>
  <c r="I6" i="12"/>
  <c r="F12" i="12"/>
  <c r="F11" i="12"/>
  <c r="F10" i="12"/>
  <c r="F9" i="12"/>
  <c r="F8" i="12"/>
  <c r="F7" i="12"/>
  <c r="F6" i="12"/>
  <c r="F5" i="12"/>
  <c r="F4" i="12"/>
  <c r="G12" i="12"/>
  <c r="G11" i="12"/>
  <c r="G10" i="12"/>
  <c r="G9" i="12"/>
  <c r="G8" i="12"/>
  <c r="G7" i="12"/>
  <c r="G6" i="12"/>
  <c r="G5" i="12"/>
  <c r="G4" i="12"/>
  <c r="E12" i="12"/>
  <c r="E11" i="12"/>
  <c r="E10" i="12"/>
  <c r="E9" i="12"/>
  <c r="E8" i="12"/>
  <c r="E7" i="12"/>
  <c r="E6" i="12"/>
  <c r="E5" i="12"/>
  <c r="E4" i="12"/>
  <c r="D5" i="12"/>
  <c r="D6" i="12"/>
  <c r="D7" i="12"/>
  <c r="D8" i="12"/>
  <c r="D9" i="12"/>
  <c r="D10" i="12"/>
  <c r="D11" i="12"/>
  <c r="D12" i="12"/>
  <c r="C4" i="12"/>
  <c r="C5" i="12"/>
  <c r="C6" i="12"/>
  <c r="C7" i="12"/>
  <c r="C8" i="12"/>
  <c r="C9" i="12"/>
  <c r="C10" i="12"/>
  <c r="C11" i="12"/>
  <c r="C12" i="12"/>
  <c r="B4" i="12"/>
  <c r="B5" i="12"/>
  <c r="B6" i="12"/>
  <c r="B7" i="12"/>
  <c r="B8" i="12"/>
  <c r="B9" i="12"/>
  <c r="B10" i="12"/>
  <c r="B11" i="12"/>
  <c r="B12" i="12"/>
  <c r="A4" i="12"/>
  <c r="A5" i="12"/>
  <c r="A6" i="12"/>
  <c r="A7" i="12"/>
  <c r="A8" i="12"/>
  <c r="A9" i="12"/>
  <c r="A10" i="12"/>
  <c r="A11" i="12"/>
  <c r="A12" i="12"/>
  <c r="D14" i="11"/>
  <c r="D15" i="11"/>
  <c r="D16" i="11"/>
  <c r="D17" i="11"/>
  <c r="D18" i="11"/>
  <c r="D19" i="11"/>
  <c r="D20" i="11"/>
  <c r="D21" i="11"/>
  <c r="C13" i="11"/>
  <c r="C14" i="11"/>
  <c r="C15" i="11"/>
  <c r="C16" i="11"/>
  <c r="C17" i="11"/>
  <c r="C18" i="11"/>
  <c r="C19" i="11"/>
  <c r="C20" i="11"/>
  <c r="C21" i="11"/>
  <c r="B13" i="11"/>
  <c r="B14" i="11"/>
  <c r="B15" i="11"/>
  <c r="B16" i="11"/>
  <c r="B17" i="11"/>
  <c r="B18" i="11"/>
  <c r="B19" i="11"/>
  <c r="B20" i="11"/>
  <c r="B21" i="11"/>
  <c r="A13" i="11"/>
  <c r="A14" i="11"/>
  <c r="A15" i="11"/>
  <c r="A16" i="11"/>
  <c r="A17" i="11"/>
  <c r="A18" i="11"/>
  <c r="A19" i="11"/>
  <c r="A20" i="11"/>
  <c r="A21" i="11"/>
  <c r="H13" i="11"/>
  <c r="H14" i="11"/>
  <c r="H15" i="11"/>
  <c r="H16" i="11"/>
  <c r="H17" i="11"/>
  <c r="H18" i="11"/>
  <c r="H19" i="11"/>
  <c r="H20" i="11"/>
  <c r="H21" i="11"/>
  <c r="G21" i="11"/>
  <c r="G20" i="11"/>
  <c r="G19" i="11"/>
  <c r="G18" i="11"/>
  <c r="G17" i="11"/>
  <c r="G16" i="11"/>
  <c r="G15" i="11"/>
  <c r="G14" i="11"/>
  <c r="C4" i="11"/>
  <c r="C5" i="11"/>
  <c r="C6" i="11"/>
  <c r="C7" i="11"/>
  <c r="C8" i="11"/>
  <c r="C9" i="11"/>
  <c r="C10" i="11"/>
  <c r="C11" i="11"/>
  <c r="C12" i="11"/>
  <c r="B4" i="11"/>
  <c r="B5" i="11"/>
  <c r="B6" i="11"/>
  <c r="B7" i="11"/>
  <c r="B8" i="11"/>
  <c r="B9" i="11"/>
  <c r="B10" i="11"/>
  <c r="B11" i="11"/>
  <c r="B12" i="11"/>
  <c r="A4" i="11"/>
  <c r="A5" i="11"/>
  <c r="A6" i="11"/>
  <c r="A7" i="11"/>
  <c r="A8" i="11"/>
  <c r="A9" i="11"/>
  <c r="A10" i="11"/>
  <c r="A11" i="11"/>
  <c r="A12" i="11"/>
  <c r="D5" i="11"/>
  <c r="D6" i="11"/>
  <c r="D7" i="11"/>
  <c r="D8" i="11"/>
  <c r="D9" i="11"/>
  <c r="D10" i="11"/>
  <c r="D11" i="11"/>
  <c r="D12" i="11"/>
  <c r="H4" i="11"/>
  <c r="H5" i="11"/>
  <c r="H6" i="11"/>
  <c r="H7" i="11"/>
  <c r="H8" i="11"/>
  <c r="H9" i="11"/>
  <c r="H10" i="11"/>
  <c r="H11" i="11"/>
  <c r="H12" i="11"/>
  <c r="F12" i="11"/>
  <c r="F11" i="11"/>
  <c r="F10" i="11"/>
  <c r="F9" i="11"/>
  <c r="F8" i="11"/>
  <c r="F7" i="11"/>
  <c r="F6" i="11"/>
  <c r="F5" i="11"/>
  <c r="F4" i="11"/>
  <c r="G12" i="11"/>
  <c r="G11" i="11"/>
  <c r="G10" i="11"/>
  <c r="G9" i="11"/>
  <c r="G8" i="11"/>
  <c r="G7" i="11"/>
  <c r="G6" i="11"/>
  <c r="G5" i="11"/>
  <c r="G4" i="11"/>
  <c r="C3" i="11"/>
  <c r="B3" i="11"/>
  <c r="A3" i="11"/>
  <c r="B5" i="10"/>
  <c r="A5" i="10"/>
  <c r="B4" i="10"/>
  <c r="A4" i="10"/>
  <c r="G4" i="7"/>
  <c r="B5" i="8"/>
  <c r="A5" i="8"/>
  <c r="B4" i="8"/>
  <c r="A4" i="8"/>
  <c r="F4" i="7"/>
  <c r="E4" i="7"/>
  <c r="D4" i="7"/>
  <c r="C4" i="7"/>
  <c r="B4" i="7"/>
  <c r="A4" i="7"/>
  <c r="A3" i="7"/>
  <c r="C6" i="5"/>
  <c r="C5" i="5"/>
  <c r="C4" i="5"/>
  <c r="B6" i="5"/>
  <c r="D4" i="6"/>
  <c r="C4" i="6"/>
  <c r="B4" i="6"/>
  <c r="A4" i="6"/>
  <c r="H5" i="4"/>
  <c r="G5" i="4"/>
  <c r="F5" i="4"/>
  <c r="E5" i="4"/>
  <c r="D5" i="4"/>
  <c r="C5" i="4"/>
  <c r="B5" i="4"/>
  <c r="A5" i="4"/>
  <c r="D5" i="2"/>
  <c r="C5" i="2"/>
  <c r="B5" i="2"/>
  <c r="A5" i="2"/>
  <c r="B5" i="5"/>
  <c r="D5" i="3"/>
  <c r="D4" i="3"/>
  <c r="B4" i="5"/>
  <c r="E5" i="3"/>
  <c r="B4" i="3"/>
  <c r="B5" i="3"/>
  <c r="A4" i="3"/>
  <c r="A5" i="3"/>
  <c r="H4" i="4"/>
  <c r="G4" i="4"/>
  <c r="F4" i="4"/>
  <c r="E4" i="4"/>
  <c r="D4" i="4"/>
  <c r="C4" i="4"/>
  <c r="B4" i="4"/>
  <c r="A4" i="4"/>
  <c r="D4" i="2"/>
  <c r="C4" i="2"/>
  <c r="B4" i="2"/>
  <c r="A4" i="2"/>
</calcChain>
</file>

<file path=xl/sharedStrings.xml><?xml version="1.0" encoding="utf-8"?>
<sst xmlns="http://schemas.openxmlformats.org/spreadsheetml/2006/main" count="186" uniqueCount="88">
  <si>
    <t>This workbook collects resource assumptions from various sources</t>
  </si>
  <si>
    <t>resource</t>
  </si>
  <si>
    <t>output unit</t>
  </si>
  <si>
    <t>price unit</t>
  </si>
  <si>
    <t>EJ</t>
  </si>
  <si>
    <t>1975$/GJ</t>
  </si>
  <si>
    <t>geothermal</t>
  </si>
  <si>
    <t>subresource</t>
  </si>
  <si>
    <t>hydrothermal</t>
  </si>
  <si>
    <t># Resource level names and labels</t>
  </si>
  <si>
    <t># Source: Tables_Res_Data.xlsx</t>
  </si>
  <si>
    <t>output_unit</t>
  </si>
  <si>
    <t>price_unit</t>
  </si>
  <si>
    <t>price</t>
  </si>
  <si>
    <t># Technical change by subresource</t>
  </si>
  <si>
    <t>tc_2020</t>
  </si>
  <si>
    <t>tc_2035</t>
  </si>
  <si>
    <t>tc_2050</t>
  </si>
  <si>
    <t>tc_2065</t>
  </si>
  <si>
    <t>tc_2080</t>
  </si>
  <si>
    <t>tc_2095</t>
  </si>
  <si>
    <t>grade</t>
  </si>
  <si>
    <t>extractionCost</t>
  </si>
  <si>
    <t>available</t>
  </si>
  <si>
    <t>grade 1</t>
  </si>
  <si>
    <t>grade 2</t>
  </si>
  <si>
    <t>region</t>
  </si>
  <si>
    <t>USA</t>
  </si>
  <si>
    <t># Costs etc for a renewable subresource</t>
  </si>
  <si>
    <t>distributed_solar</t>
  </si>
  <si>
    <t># Other resource parameters</t>
  </si>
  <si>
    <t>gdpSupplyElast</t>
  </si>
  <si>
    <t>subResourceCapacityFactor</t>
  </si>
  <si>
    <t>sector</t>
  </si>
  <si>
    <t>elect_td_bld</t>
  </si>
  <si>
    <t>subsector</t>
  </si>
  <si>
    <t>rooftop_pv</t>
  </si>
  <si>
    <t>technology</t>
  </si>
  <si>
    <t>name</t>
  </si>
  <si>
    <t>type</t>
  </si>
  <si>
    <t># Resources and sectors to delete</t>
  </si>
  <si>
    <t># Sector level parameters</t>
  </si>
  <si>
    <t>input_unit</t>
  </si>
  <si>
    <t>electricity_reserve_margin</t>
  </si>
  <si>
    <t>average_grid_capacity_factor</t>
  </si>
  <si>
    <t>input unit</t>
  </si>
  <si>
    <t># Subsector level parameters</t>
  </si>
  <si>
    <t>logit</t>
  </si>
  <si>
    <t>supplysector</t>
  </si>
  <si>
    <t>sw_2020</t>
  </si>
  <si>
    <t>sw_2035</t>
  </si>
  <si>
    <t>sw_2050</t>
  </si>
  <si>
    <t>sw_2065</t>
  </si>
  <si>
    <t>sw_2080</t>
  </si>
  <si>
    <t>sw_2095</t>
  </si>
  <si>
    <t># Subsector level interpolation functions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</si>
  <si>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</si>
  <si>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</si>
  <si>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</si>
  <si>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</si>
  <si>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</si>
  <si>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</si>
  <si>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</si>
  <si>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</si>
  <si>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# Technology basic inputs</t>
  </si>
  <si>
    <t>period</t>
  </si>
  <si>
    <t>share_weight</t>
  </si>
  <si>
    <t>minicam_energy_input</t>
  </si>
  <si>
    <t>market</t>
  </si>
  <si>
    <t>non_energy_cost</t>
  </si>
  <si>
    <t>coefficient</t>
  </si>
  <si>
    <t>input</t>
  </si>
  <si>
    <t>electricity_net_ownuse</t>
  </si>
  <si>
    <t>*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</si>
  <si>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</si>
  <si>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</si>
  <si>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</si>
  <si>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</si>
  <si>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</si>
  <si>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</si>
  <si>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>backup_energy_input</t>
  </si>
  <si>
    <t>backup_efficiency</t>
  </si>
  <si>
    <t>backup_market</t>
  </si>
  <si>
    <t>backup_electricity</t>
  </si>
  <si>
    <t>electricity_sector_market</t>
  </si>
  <si>
    <t>large onshore windresource</t>
  </si>
  <si>
    <t>large onshore wind</t>
  </si>
  <si>
    <t>subResourceVariance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</si>
</sst>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Gill Sans MT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3" applyFont="1"/>
    <xf numFmtId="0" fontId="5" fillId="0" borderId="0" xfId="3" applyFont="1" applyFill="1"/>
    <xf numFmtId="2" fontId="0" fillId="0" borderId="0" xfId="0" applyNumberFormat="1"/>
    <xf numFmtId="0" fontId="0" fillId="0" borderId="0" xfId="0" applyFont="1"/>
    <xf numFmtId="0" fontId="0" fillId="2" borderId="0" xfId="0" applyFill="1"/>
    <xf numFmtId="0" fontId="6" fillId="0" borderId="0" xfId="0" applyFont="1"/>
  </cellXfs>
  <cellStyles count="24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Normal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geothermal/Input%20Module/Geothermal_in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Rooftop%20PV%20Input%20Module/DistributedPV_inp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_ElecS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calibration_minicam/Input%20Module/caldata1990_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">
          <cell r="F27">
            <v>0.45</v>
          </cell>
        </row>
        <row r="69">
          <cell r="G69">
            <v>4.7519634341544048E-3</v>
          </cell>
          <cell r="H69">
            <v>5.2908640179236688E-3</v>
          </cell>
          <cell r="I69">
            <v>4.0405547143187448E-3</v>
          </cell>
          <cell r="J69">
            <v>2.5000000000000001E-3</v>
          </cell>
          <cell r="K69">
            <v>2.5000000000000001E-3</v>
          </cell>
          <cell r="L69">
            <v>2.5000000000000001E-3</v>
          </cell>
        </row>
        <row r="90">
          <cell r="E90">
            <v>6.4442956640988855E-2</v>
          </cell>
          <cell r="F90">
            <v>1</v>
          </cell>
          <cell r="G90">
            <v>0.56909440864871985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ooftop_pv_tech_input"/>
      <sheetName val="rooftop_resource_input"/>
      <sheetName val="rooftop_pv_adv"/>
    </sheetNames>
    <sheetDataSet>
      <sheetData sheetId="0"/>
      <sheetData sheetId="1">
        <row r="14">
          <cell r="D14">
            <v>0.15</v>
          </cell>
        </row>
        <row r="15">
          <cell r="D15">
            <v>0.6</v>
          </cell>
        </row>
        <row r="23">
          <cell r="C23">
            <v>-3</v>
          </cell>
        </row>
        <row r="88">
          <cell r="F88">
            <v>1</v>
          </cell>
        </row>
        <row r="132">
          <cell r="E132">
            <v>63.138482558526604</v>
          </cell>
          <cell r="F132">
            <v>63.138482558526604</v>
          </cell>
          <cell r="G132">
            <v>39.519140549378413</v>
          </cell>
          <cell r="H132">
            <v>27.722287388086606</v>
          </cell>
          <cell r="I132">
            <v>21.022337088914959</v>
          </cell>
          <cell r="J132">
            <v>16.775350060938184</v>
          </cell>
          <cell r="K132">
            <v>15.428510869486628</v>
          </cell>
          <cell r="L132">
            <v>14.536486376961721</v>
          </cell>
        </row>
        <row r="154">
          <cell r="E154" t="str">
            <v>electricity</v>
          </cell>
          <cell r="F154" t="str">
            <v>electricity</v>
          </cell>
          <cell r="G154" t="str">
            <v>electricity</v>
          </cell>
          <cell r="H154" t="str">
            <v>electricity</v>
          </cell>
          <cell r="I154" t="str">
            <v>electricity</v>
          </cell>
          <cell r="J154" t="str">
            <v>electricity</v>
          </cell>
          <cell r="K154" t="str">
            <v>electricity</v>
          </cell>
          <cell r="L154" t="str">
            <v>electricity</v>
          </cell>
          <cell r="M154" t="str">
            <v>electricity</v>
          </cell>
        </row>
        <row r="176">
          <cell r="E176">
            <v>0.25</v>
          </cell>
          <cell r="F176">
            <v>0.25</v>
          </cell>
          <cell r="G176">
            <v>0.25</v>
          </cell>
          <cell r="H176">
            <v>0.25</v>
          </cell>
          <cell r="I176">
            <v>0.25</v>
          </cell>
          <cell r="J176">
            <v>0.25</v>
          </cell>
          <cell r="K176">
            <v>0.25</v>
          </cell>
          <cell r="L176">
            <v>0.25</v>
          </cell>
          <cell r="M176">
            <v>0.25</v>
          </cell>
        </row>
        <row r="198">
          <cell r="E198">
            <v>30</v>
          </cell>
          <cell r="F198">
            <v>30</v>
          </cell>
          <cell r="G198">
            <v>30</v>
          </cell>
          <cell r="H198">
            <v>30</v>
          </cell>
          <cell r="I198">
            <v>30</v>
          </cell>
          <cell r="J198">
            <v>30</v>
          </cell>
          <cell r="K198">
            <v>30</v>
          </cell>
          <cell r="L198">
            <v>30</v>
          </cell>
        </row>
        <row r="242">
          <cell r="E242" t="str">
            <v>renewable</v>
          </cell>
          <cell r="F242" t="str">
            <v>renewable</v>
          </cell>
          <cell r="G242" t="str">
            <v>renewable</v>
          </cell>
          <cell r="H242" t="str">
            <v>renewable</v>
          </cell>
          <cell r="I242" t="str">
            <v>renewable</v>
          </cell>
          <cell r="J242" t="str">
            <v>renewable</v>
          </cell>
          <cell r="K242" t="str">
            <v>renewable</v>
          </cell>
          <cell r="L242" t="str">
            <v>renewable</v>
          </cell>
          <cell r="M242" t="str">
            <v>renewable</v>
          </cell>
        </row>
        <row r="263">
          <cell r="E263">
            <v>0.05</v>
          </cell>
          <cell r="F263">
            <v>0.05</v>
          </cell>
          <cell r="G263">
            <v>0.05</v>
          </cell>
          <cell r="H263">
            <v>0.05</v>
          </cell>
          <cell r="I263">
            <v>0.05</v>
          </cell>
          <cell r="J263">
            <v>0.05</v>
          </cell>
          <cell r="K263">
            <v>0.05</v>
          </cell>
          <cell r="L263">
            <v>0.05</v>
          </cell>
        </row>
      </sheetData>
      <sheetData sheetId="2">
        <row r="15">
          <cell r="F15">
            <v>10</v>
          </cell>
        </row>
        <row r="37">
          <cell r="F37">
            <v>0.1</v>
          </cell>
          <cell r="G37">
            <v>0.2</v>
          </cell>
        </row>
        <row r="46">
          <cell r="G46">
            <v>3.0753540211319597E-2</v>
          </cell>
          <cell r="H46">
            <v>2.3359406879413624E-2</v>
          </cell>
          <cell r="I46">
            <v>1.8274370812509821E-2</v>
          </cell>
          <cell r="J46">
            <v>1.4932388955626541E-2</v>
          </cell>
          <cell r="K46">
            <v>5.5640230135397539E-3</v>
          </cell>
          <cell r="L46">
            <v>3.9624860340660151E-3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Power Plant Costs"/>
      <sheetName val="new technologies"/>
      <sheetName val="A_elecS_Delete"/>
      <sheetName val="A_elecS_misc"/>
      <sheetName val="A_elecS_subs_logit"/>
      <sheetName val="A_elecS_tech_logit"/>
      <sheetName val="A_elecS_subs_interp"/>
      <sheetName val="A_elecS_subs_sw"/>
      <sheetName val="A_elecS_tech_avail"/>
      <sheetName val="A_elecS_tech_input"/>
      <sheetName val="A_elecS_tech_exist"/>
      <sheetName val="A_elecS_tech_CCS"/>
      <sheetName val="A_elecS_tech_backup"/>
    </sheetNames>
    <sheetDataSet>
      <sheetData sheetId="0">
        <row r="9">
          <cell r="A9" t="str">
            <v>supplysector</v>
          </cell>
          <cell r="B9" t="str">
            <v>subsector</v>
          </cell>
          <cell r="C9" t="str">
            <v>technology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elec_supply_cal"/>
      <sheetName val="elec_TD_ownuse"/>
      <sheetName val="gas_cal"/>
      <sheetName val="ref_liquids_cal"/>
      <sheetName val="final_enduse_cal"/>
      <sheetName val="heat_cal"/>
      <sheetName val="heat_cost"/>
    </sheetNames>
    <sheetDataSet>
      <sheetData sheetId="0"/>
      <sheetData sheetId="1"/>
      <sheetData sheetId="2">
        <row r="104">
          <cell r="F104">
            <v>1</v>
          </cell>
          <cell r="G104">
            <v>1.1094820979922548</v>
          </cell>
          <cell r="H104">
            <v>1.0697869766910619</v>
          </cell>
          <cell r="I104">
            <v>1.0681834190157442</v>
          </cell>
          <cell r="J104">
            <v>1.0665822649939334</v>
          </cell>
          <cell r="K104">
            <v>1.0649835110226717</v>
          </cell>
          <cell r="L104">
            <v>1.0633871535044026</v>
          </cell>
          <cell r="M104">
            <v>1.0617931888469616</v>
          </cell>
          <cell r="N104">
            <v>1.0602016134635688</v>
          </cell>
        </row>
        <row r="153">
          <cell r="E153">
            <v>3.03</v>
          </cell>
          <cell r="F153">
            <v>3.03</v>
          </cell>
          <cell r="G153">
            <v>2.81</v>
          </cell>
          <cell r="H153">
            <v>2.61</v>
          </cell>
          <cell r="I153">
            <v>2.42</v>
          </cell>
          <cell r="J153">
            <v>2.25</v>
          </cell>
          <cell r="K153">
            <v>2.08</v>
          </cell>
          <cell r="L153">
            <v>1.93</v>
          </cell>
          <cell r="M153">
            <v>1.79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/>
      <sheetData sheetId="2"/>
      <sheetData sheetId="3"/>
      <sheetData sheetId="4">
        <row r="219">
          <cell r="D219">
            <v>0</v>
          </cell>
          <cell r="F219">
            <v>0.3</v>
          </cell>
          <cell r="G219">
            <v>0.4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1" sqref="A11"/>
    </sheetView>
  </sheetViews>
  <sheetFormatPr baseColWidth="10" defaultRowHeight="15" x14ac:dyDescent="0"/>
  <sheetData>
    <row r="1" spans="1:4">
      <c r="A1" s="1" t="s">
        <v>0</v>
      </c>
    </row>
    <row r="3" spans="1:4">
      <c r="A3" s="1" t="s">
        <v>1</v>
      </c>
      <c r="B3" t="s">
        <v>2</v>
      </c>
      <c r="C3" t="s">
        <v>3</v>
      </c>
    </row>
    <row r="4" spans="1:4">
      <c r="A4" t="s">
        <v>6</v>
      </c>
      <c r="B4" t="s">
        <v>4</v>
      </c>
      <c r="C4" t="s">
        <v>5</v>
      </c>
    </row>
    <row r="5" spans="1:4">
      <c r="A5" t="s">
        <v>29</v>
      </c>
      <c r="B5" t="s">
        <v>4</v>
      </c>
      <c r="C5" t="s">
        <v>5</v>
      </c>
    </row>
    <row r="6" spans="1:4">
      <c r="A6" t="s">
        <v>85</v>
      </c>
      <c r="B6" t="s">
        <v>4</v>
      </c>
      <c r="C6" t="s">
        <v>5</v>
      </c>
    </row>
    <row r="8" spans="1:4">
      <c r="A8" s="5" t="s">
        <v>1</v>
      </c>
      <c r="B8" s="1" t="s">
        <v>7</v>
      </c>
    </row>
    <row r="9" spans="1:4">
      <c r="A9" t="s">
        <v>6</v>
      </c>
      <c r="B9" t="s">
        <v>8</v>
      </c>
    </row>
    <row r="10" spans="1:4">
      <c r="A10" t="s">
        <v>29</v>
      </c>
      <c r="B10" t="s">
        <v>29</v>
      </c>
    </row>
    <row r="11" spans="1:4">
      <c r="A11" t="s">
        <v>85</v>
      </c>
      <c r="B11" t="s">
        <v>86</v>
      </c>
    </row>
    <row r="13" spans="1:4">
      <c r="A13" s="1" t="s">
        <v>33</v>
      </c>
      <c r="B13" t="s">
        <v>45</v>
      </c>
      <c r="C13" t="s">
        <v>2</v>
      </c>
      <c r="D13" t="s">
        <v>3</v>
      </c>
    </row>
    <row r="14" spans="1:4">
      <c r="A14" t="s">
        <v>34</v>
      </c>
      <c r="B14" t="s">
        <v>4</v>
      </c>
      <c r="C14" t="s">
        <v>4</v>
      </c>
      <c r="D14" t="s">
        <v>5</v>
      </c>
    </row>
    <row r="16" spans="1:4">
      <c r="A16" t="s">
        <v>33</v>
      </c>
      <c r="B16" s="1" t="s">
        <v>35</v>
      </c>
    </row>
    <row r="17" spans="1:4">
      <c r="A17" t="s">
        <v>34</v>
      </c>
      <c r="B17" t="s">
        <v>34</v>
      </c>
    </row>
    <row r="18" spans="1:4">
      <c r="A18" t="s">
        <v>34</v>
      </c>
      <c r="B18" t="s">
        <v>36</v>
      </c>
    </row>
    <row r="20" spans="1:4">
      <c r="A20" t="s">
        <v>33</v>
      </c>
      <c r="B20" t="s">
        <v>35</v>
      </c>
      <c r="C20" s="1" t="s">
        <v>37</v>
      </c>
      <c r="D20" t="s">
        <v>71</v>
      </c>
    </row>
    <row r="21" spans="1:4">
      <c r="A21" t="s">
        <v>34</v>
      </c>
      <c r="B21" t="s">
        <v>34</v>
      </c>
      <c r="C21" t="s">
        <v>34</v>
      </c>
      <c r="D21" t="s">
        <v>72</v>
      </c>
    </row>
    <row r="22" spans="1:4">
      <c r="A22" t="s">
        <v>34</v>
      </c>
      <c r="B22" t="s">
        <v>36</v>
      </c>
      <c r="C22" t="s">
        <v>36</v>
      </c>
      <c r="D22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64</v>
      </c>
    </row>
    <row r="2" spans="1:9">
      <c r="A2" t="s">
        <v>10</v>
      </c>
    </row>
    <row r="3" spans="1:9">
      <c r="A3" t="str">
        <f>[3]Legend!A9</f>
        <v>supplysector</v>
      </c>
      <c r="B3" t="str">
        <f>[3]Legend!B9</f>
        <v>subsector</v>
      </c>
      <c r="C3" t="str">
        <f>[3]Legend!C9</f>
        <v>technology</v>
      </c>
      <c r="D3" t="s">
        <v>65</v>
      </c>
      <c r="E3" t="s">
        <v>66</v>
      </c>
      <c r="F3" t="s">
        <v>70</v>
      </c>
      <c r="G3" t="s">
        <v>69</v>
      </c>
      <c r="H3" t="s">
        <v>67</v>
      </c>
      <c r="I3" t="s">
        <v>68</v>
      </c>
    </row>
    <row r="4" spans="1:9">
      <c r="A4" t="str">
        <f>Legend!A21</f>
        <v>elect_td_bld</v>
      </c>
      <c r="B4" t="str">
        <f>Legend!B21</f>
        <v>elect_td_bld</v>
      </c>
      <c r="C4" t="str">
        <f>Legend!C21</f>
        <v>elect_td_bld</v>
      </c>
      <c r="D4">
        <v>1975</v>
      </c>
      <c r="E4">
        <v>1</v>
      </c>
      <c r="F4">
        <f>[4]elec_TD_ownuse!F104</f>
        <v>1</v>
      </c>
      <c r="G4">
        <f>[4]elec_TD_ownuse!E153</f>
        <v>3.03</v>
      </c>
      <c r="H4" t="str">
        <f>Legend!D21</f>
        <v>electricity_net_ownuse</v>
      </c>
      <c r="I4" t="s">
        <v>27</v>
      </c>
    </row>
    <row r="5" spans="1:9">
      <c r="A5" t="str">
        <f>A4</f>
        <v>elect_td_bld</v>
      </c>
      <c r="B5" t="str">
        <f t="shared" ref="B5:C5" si="0">B4</f>
        <v>elect_td_bld</v>
      </c>
      <c r="C5" t="str">
        <f t="shared" si="0"/>
        <v>elect_td_bld</v>
      </c>
      <c r="D5">
        <f>D4+15</f>
        <v>1990</v>
      </c>
      <c r="E5">
        <v>1</v>
      </c>
      <c r="F5">
        <f>[4]elec_TD_ownuse!G104</f>
        <v>1.1094820979922548</v>
      </c>
      <c r="G5">
        <f>[4]elec_TD_ownuse!F153</f>
        <v>3.03</v>
      </c>
      <c r="H5" t="str">
        <f>H4</f>
        <v>electricity_net_ownuse</v>
      </c>
      <c r="I5" t="s">
        <v>27</v>
      </c>
    </row>
    <row r="6" spans="1:9">
      <c r="A6" t="str">
        <f t="shared" ref="A6:A12" si="1">A5</f>
        <v>elect_td_bld</v>
      </c>
      <c r="B6" t="str">
        <f t="shared" ref="B6:B12" si="2">B5</f>
        <v>elect_td_bld</v>
      </c>
      <c r="C6" t="str">
        <f t="shared" ref="C6:C12" si="3">C5</f>
        <v>elect_td_bld</v>
      </c>
      <c r="D6">
        <f t="shared" ref="D6:D12" si="4">D5+15</f>
        <v>2005</v>
      </c>
      <c r="E6">
        <v>1</v>
      </c>
      <c r="F6">
        <f>[4]elec_TD_ownuse!H104</f>
        <v>1.0697869766910619</v>
      </c>
      <c r="G6">
        <f>[4]elec_TD_ownuse!G153</f>
        <v>2.81</v>
      </c>
      <c r="H6" t="str">
        <f t="shared" ref="H6:H12" si="5">H5</f>
        <v>electricity_net_ownuse</v>
      </c>
      <c r="I6" t="s">
        <v>27</v>
      </c>
    </row>
    <row r="7" spans="1:9">
      <c r="A7" t="str">
        <f t="shared" si="1"/>
        <v>elect_td_bld</v>
      </c>
      <c r="B7" t="str">
        <f t="shared" si="2"/>
        <v>elect_td_bld</v>
      </c>
      <c r="C7" t="str">
        <f t="shared" si="3"/>
        <v>elect_td_bld</v>
      </c>
      <c r="D7">
        <f t="shared" si="4"/>
        <v>2020</v>
      </c>
      <c r="E7">
        <v>1</v>
      </c>
      <c r="F7">
        <f>[4]elec_TD_ownuse!I104</f>
        <v>1.0681834190157442</v>
      </c>
      <c r="G7">
        <f>[4]elec_TD_ownuse!H153</f>
        <v>2.61</v>
      </c>
      <c r="H7" t="str">
        <f t="shared" si="5"/>
        <v>electricity_net_ownuse</v>
      </c>
      <c r="I7" t="s">
        <v>27</v>
      </c>
    </row>
    <row r="8" spans="1:9">
      <c r="A8" t="str">
        <f t="shared" si="1"/>
        <v>elect_td_bld</v>
      </c>
      <c r="B8" t="str">
        <f t="shared" si="2"/>
        <v>elect_td_bld</v>
      </c>
      <c r="C8" t="str">
        <f t="shared" si="3"/>
        <v>elect_td_bld</v>
      </c>
      <c r="D8">
        <f t="shared" si="4"/>
        <v>2035</v>
      </c>
      <c r="E8">
        <v>1</v>
      </c>
      <c r="F8">
        <f>[4]elec_TD_ownuse!J104</f>
        <v>1.0665822649939334</v>
      </c>
      <c r="G8">
        <f>[4]elec_TD_ownuse!I153</f>
        <v>2.42</v>
      </c>
      <c r="H8" t="str">
        <f t="shared" si="5"/>
        <v>electricity_net_ownuse</v>
      </c>
      <c r="I8" t="s">
        <v>27</v>
      </c>
    </row>
    <row r="9" spans="1:9">
      <c r="A9" t="str">
        <f t="shared" si="1"/>
        <v>elect_td_bld</v>
      </c>
      <c r="B9" t="str">
        <f t="shared" si="2"/>
        <v>elect_td_bld</v>
      </c>
      <c r="C9" t="str">
        <f t="shared" si="3"/>
        <v>elect_td_bld</v>
      </c>
      <c r="D9">
        <f t="shared" si="4"/>
        <v>2050</v>
      </c>
      <c r="E9">
        <v>1</v>
      </c>
      <c r="F9">
        <f>[4]elec_TD_ownuse!K104</f>
        <v>1.0649835110226717</v>
      </c>
      <c r="G9">
        <f>[4]elec_TD_ownuse!J153</f>
        <v>2.25</v>
      </c>
      <c r="H9" t="str">
        <f t="shared" si="5"/>
        <v>electricity_net_ownuse</v>
      </c>
      <c r="I9" t="s">
        <v>27</v>
      </c>
    </row>
    <row r="10" spans="1:9">
      <c r="A10" t="str">
        <f t="shared" si="1"/>
        <v>elect_td_bld</v>
      </c>
      <c r="B10" t="str">
        <f t="shared" si="2"/>
        <v>elect_td_bld</v>
      </c>
      <c r="C10" t="str">
        <f t="shared" si="3"/>
        <v>elect_td_bld</v>
      </c>
      <c r="D10">
        <f t="shared" si="4"/>
        <v>2065</v>
      </c>
      <c r="E10">
        <v>1</v>
      </c>
      <c r="F10">
        <f>[4]elec_TD_ownuse!L104</f>
        <v>1.0633871535044026</v>
      </c>
      <c r="G10">
        <f>[4]elec_TD_ownuse!K153</f>
        <v>2.08</v>
      </c>
      <c r="H10" t="str">
        <f t="shared" si="5"/>
        <v>electricity_net_ownuse</v>
      </c>
      <c r="I10" t="s">
        <v>27</v>
      </c>
    </row>
    <row r="11" spans="1:9">
      <c r="A11" t="str">
        <f t="shared" si="1"/>
        <v>elect_td_bld</v>
      </c>
      <c r="B11" t="str">
        <f t="shared" si="2"/>
        <v>elect_td_bld</v>
      </c>
      <c r="C11" t="str">
        <f t="shared" si="3"/>
        <v>elect_td_bld</v>
      </c>
      <c r="D11">
        <f t="shared" si="4"/>
        <v>2080</v>
      </c>
      <c r="E11">
        <v>1</v>
      </c>
      <c r="F11">
        <f>[4]elec_TD_ownuse!M104</f>
        <v>1.0617931888469616</v>
      </c>
      <c r="G11">
        <f>[4]elec_TD_ownuse!L153</f>
        <v>1.93</v>
      </c>
      <c r="H11" t="str">
        <f t="shared" si="5"/>
        <v>electricity_net_ownuse</v>
      </c>
      <c r="I11" t="s">
        <v>27</v>
      </c>
    </row>
    <row r="12" spans="1:9">
      <c r="A12" t="str">
        <f t="shared" si="1"/>
        <v>elect_td_bld</v>
      </c>
      <c r="B12" t="str">
        <f t="shared" si="2"/>
        <v>elect_td_bld</v>
      </c>
      <c r="C12" t="str">
        <f t="shared" si="3"/>
        <v>elect_td_bld</v>
      </c>
      <c r="D12">
        <f t="shared" si="4"/>
        <v>2095</v>
      </c>
      <c r="E12">
        <v>1</v>
      </c>
      <c r="F12">
        <f>[4]elec_TD_ownuse!N104</f>
        <v>1.0602016134635688</v>
      </c>
      <c r="G12">
        <f>[4]elec_TD_ownuse!M153</f>
        <v>1.79</v>
      </c>
      <c r="H12" t="str">
        <f t="shared" si="5"/>
        <v>electricity_net_ownuse</v>
      </c>
      <c r="I12" t="s">
        <v>27</v>
      </c>
    </row>
    <row r="13" spans="1:9">
      <c r="A13" t="str">
        <f>Legend!A22</f>
        <v>elect_td_bld</v>
      </c>
      <c r="B13" t="str">
        <f>Legend!B22</f>
        <v>rooftop_pv</v>
      </c>
      <c r="C13" t="str">
        <f>Legend!C22</f>
        <v>rooftop_pv</v>
      </c>
      <c r="D13">
        <v>1975</v>
      </c>
      <c r="E13">
        <v>1</v>
      </c>
      <c r="F13">
        <v>1</v>
      </c>
      <c r="G13">
        <v>0</v>
      </c>
      <c r="H13" t="str">
        <f>Legend!D22</f>
        <v>distributed_solar</v>
      </c>
      <c r="I13" t="s">
        <v>73</v>
      </c>
    </row>
    <row r="14" spans="1:9">
      <c r="A14" t="str">
        <f>A13</f>
        <v>elect_td_bld</v>
      </c>
      <c r="B14" t="str">
        <f t="shared" ref="B14:C14" si="6">B13</f>
        <v>rooftop_pv</v>
      </c>
      <c r="C14" t="str">
        <f t="shared" si="6"/>
        <v>rooftop_pv</v>
      </c>
      <c r="D14">
        <f>D13+15</f>
        <v>1990</v>
      </c>
      <c r="E14">
        <v>1</v>
      </c>
      <c r="F14">
        <v>1</v>
      </c>
      <c r="G14" s="4">
        <f>[2]rooftop_pv_tech_input!E132</f>
        <v>63.138482558526604</v>
      </c>
      <c r="H14" t="str">
        <f>H13</f>
        <v>distributed_solar</v>
      </c>
      <c r="I14" t="s">
        <v>73</v>
      </c>
    </row>
    <row r="15" spans="1:9">
      <c r="A15" t="str">
        <f t="shared" ref="A15:A21" si="7">A14</f>
        <v>elect_td_bld</v>
      </c>
      <c r="B15" t="str">
        <f t="shared" ref="B15:B21" si="8">B14</f>
        <v>rooftop_pv</v>
      </c>
      <c r="C15" t="str">
        <f t="shared" ref="C15:C21" si="9">C14</f>
        <v>rooftop_pv</v>
      </c>
      <c r="D15">
        <f t="shared" ref="D15:D21" si="10">D14+15</f>
        <v>2005</v>
      </c>
      <c r="E15">
        <v>1</v>
      </c>
      <c r="F15">
        <v>1</v>
      </c>
      <c r="G15" s="4">
        <f>[2]rooftop_pv_tech_input!F132</f>
        <v>63.138482558526604</v>
      </c>
      <c r="H15" t="str">
        <f t="shared" ref="H15:H21" si="11">H14</f>
        <v>distributed_solar</v>
      </c>
      <c r="I15" t="s">
        <v>73</v>
      </c>
    </row>
    <row r="16" spans="1:9">
      <c r="A16" t="str">
        <f t="shared" si="7"/>
        <v>elect_td_bld</v>
      </c>
      <c r="B16" t="str">
        <f t="shared" si="8"/>
        <v>rooftop_pv</v>
      </c>
      <c r="C16" t="str">
        <f t="shared" si="9"/>
        <v>rooftop_pv</v>
      </c>
      <c r="D16">
        <f t="shared" si="10"/>
        <v>2020</v>
      </c>
      <c r="E16">
        <v>1</v>
      </c>
      <c r="F16">
        <v>1</v>
      </c>
      <c r="G16" s="4">
        <f>[2]rooftop_pv_tech_input!G132</f>
        <v>39.519140549378413</v>
      </c>
      <c r="H16" t="str">
        <f t="shared" si="11"/>
        <v>distributed_solar</v>
      </c>
      <c r="I16" t="s">
        <v>73</v>
      </c>
    </row>
    <row r="17" spans="1:9">
      <c r="A17" t="str">
        <f t="shared" si="7"/>
        <v>elect_td_bld</v>
      </c>
      <c r="B17" t="str">
        <f t="shared" si="8"/>
        <v>rooftop_pv</v>
      </c>
      <c r="C17" t="str">
        <f t="shared" si="9"/>
        <v>rooftop_pv</v>
      </c>
      <c r="D17">
        <f t="shared" si="10"/>
        <v>2035</v>
      </c>
      <c r="E17">
        <v>1</v>
      </c>
      <c r="F17">
        <v>1</v>
      </c>
      <c r="G17" s="4">
        <f>[2]rooftop_pv_tech_input!H132</f>
        <v>27.722287388086606</v>
      </c>
      <c r="H17" t="str">
        <f t="shared" si="11"/>
        <v>distributed_solar</v>
      </c>
      <c r="I17" t="s">
        <v>73</v>
      </c>
    </row>
    <row r="18" spans="1:9">
      <c r="A18" t="str">
        <f t="shared" si="7"/>
        <v>elect_td_bld</v>
      </c>
      <c r="B18" t="str">
        <f t="shared" si="8"/>
        <v>rooftop_pv</v>
      </c>
      <c r="C18" t="str">
        <f t="shared" si="9"/>
        <v>rooftop_pv</v>
      </c>
      <c r="D18">
        <f t="shared" si="10"/>
        <v>2050</v>
      </c>
      <c r="E18">
        <v>1</v>
      </c>
      <c r="F18">
        <v>1</v>
      </c>
      <c r="G18" s="4">
        <f>[2]rooftop_pv_tech_input!I132</f>
        <v>21.022337088914959</v>
      </c>
      <c r="H18" t="str">
        <f t="shared" si="11"/>
        <v>distributed_solar</v>
      </c>
      <c r="I18" t="s">
        <v>73</v>
      </c>
    </row>
    <row r="19" spans="1:9">
      <c r="A19" t="str">
        <f t="shared" si="7"/>
        <v>elect_td_bld</v>
      </c>
      <c r="B19" t="str">
        <f t="shared" si="8"/>
        <v>rooftop_pv</v>
      </c>
      <c r="C19" t="str">
        <f t="shared" si="9"/>
        <v>rooftop_pv</v>
      </c>
      <c r="D19">
        <f t="shared" si="10"/>
        <v>2065</v>
      </c>
      <c r="E19">
        <v>1</v>
      </c>
      <c r="F19">
        <v>1</v>
      </c>
      <c r="G19" s="4">
        <f>[2]rooftop_pv_tech_input!J132</f>
        <v>16.775350060938184</v>
      </c>
      <c r="H19" t="str">
        <f t="shared" si="11"/>
        <v>distributed_solar</v>
      </c>
      <c r="I19" t="s">
        <v>73</v>
      </c>
    </row>
    <row r="20" spans="1:9">
      <c r="A20" t="str">
        <f t="shared" si="7"/>
        <v>elect_td_bld</v>
      </c>
      <c r="B20" t="str">
        <f t="shared" si="8"/>
        <v>rooftop_pv</v>
      </c>
      <c r="C20" t="str">
        <f t="shared" si="9"/>
        <v>rooftop_pv</v>
      </c>
      <c r="D20">
        <f t="shared" si="10"/>
        <v>2080</v>
      </c>
      <c r="E20">
        <v>1</v>
      </c>
      <c r="F20">
        <v>1</v>
      </c>
      <c r="G20" s="4">
        <f>[2]rooftop_pv_tech_input!K132</f>
        <v>15.428510869486628</v>
      </c>
      <c r="H20" t="str">
        <f t="shared" si="11"/>
        <v>distributed_solar</v>
      </c>
      <c r="I20" t="s">
        <v>73</v>
      </c>
    </row>
    <row r="21" spans="1:9">
      <c r="A21" t="str">
        <f t="shared" si="7"/>
        <v>elect_td_bld</v>
      </c>
      <c r="B21" t="str">
        <f t="shared" si="8"/>
        <v>rooftop_pv</v>
      </c>
      <c r="C21" t="str">
        <f t="shared" si="9"/>
        <v>rooftop_pv</v>
      </c>
      <c r="D21">
        <f t="shared" si="10"/>
        <v>2095</v>
      </c>
      <c r="E21">
        <v>1</v>
      </c>
      <c r="F21">
        <v>1</v>
      </c>
      <c r="G21" s="4">
        <f>[2]rooftop_pv_tech_input!L132</f>
        <v>14.536486376961721</v>
      </c>
      <c r="H21" t="str">
        <f t="shared" si="11"/>
        <v>distributed_solar</v>
      </c>
      <c r="I21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H12" sqref="H12"/>
    </sheetView>
  </sheetViews>
  <sheetFormatPr baseColWidth="10" defaultRowHeight="15" x14ac:dyDescent="0"/>
  <sheetData>
    <row r="1" spans="1:13">
      <c r="A1" t="s">
        <v>74</v>
      </c>
    </row>
    <row r="2" spans="1:13">
      <c r="A2" t="s">
        <v>10</v>
      </c>
    </row>
    <row r="3" spans="1:13">
      <c r="A3" s="7" t="s">
        <v>48</v>
      </c>
      <c r="B3" s="7" t="s">
        <v>35</v>
      </c>
      <c r="C3" s="7" t="s">
        <v>37</v>
      </c>
      <c r="D3" s="7" t="s">
        <v>65</v>
      </c>
      <c r="E3" t="s">
        <v>75</v>
      </c>
      <c r="F3" t="s">
        <v>76</v>
      </c>
      <c r="G3" t="s">
        <v>77</v>
      </c>
      <c r="H3" t="s">
        <v>84</v>
      </c>
      <c r="I3" t="s">
        <v>78</v>
      </c>
      <c r="J3" t="s">
        <v>79</v>
      </c>
      <c r="K3" t="s">
        <v>80</v>
      </c>
      <c r="L3" t="s">
        <v>81</v>
      </c>
      <c r="M3" t="s">
        <v>82</v>
      </c>
    </row>
    <row r="4" spans="1:13">
      <c r="A4" t="str">
        <f>Legend!A22</f>
        <v>elect_td_bld</v>
      </c>
      <c r="B4" t="str">
        <f>Legend!B22</f>
        <v>rooftop_pv</v>
      </c>
      <c r="C4" t="str">
        <f>Legend!C22</f>
        <v>rooftop_pv</v>
      </c>
      <c r="D4">
        <v>1975</v>
      </c>
      <c r="E4">
        <f>[2]rooftop_pv_tech_input!E176</f>
        <v>0.25</v>
      </c>
      <c r="F4" t="str">
        <f>[2]rooftop_pv_tech_input!E242</f>
        <v>renewable</v>
      </c>
      <c r="G4" t="str">
        <f>[2]rooftop_pv_tech_input!E154</f>
        <v>electricity</v>
      </c>
      <c r="H4" t="s">
        <v>27</v>
      </c>
      <c r="I4">
        <f>I5</f>
        <v>30</v>
      </c>
      <c r="J4">
        <f>J5</f>
        <v>0.05</v>
      </c>
      <c r="K4" t="s">
        <v>83</v>
      </c>
      <c r="L4">
        <f>[2]rooftop_pv_tech_input!$F$88</f>
        <v>1</v>
      </c>
      <c r="M4" t="s">
        <v>27</v>
      </c>
    </row>
    <row r="5" spans="1:13">
      <c r="A5" t="str">
        <f>A4</f>
        <v>elect_td_bld</v>
      </c>
      <c r="B5" t="str">
        <f t="shared" ref="B5:C5" si="0">B4</f>
        <v>rooftop_pv</v>
      </c>
      <c r="C5" t="str">
        <f t="shared" si="0"/>
        <v>rooftop_pv</v>
      </c>
      <c r="D5">
        <f>D4+15</f>
        <v>1990</v>
      </c>
      <c r="E5">
        <f>[2]rooftop_pv_tech_input!F176</f>
        <v>0.25</v>
      </c>
      <c r="F5" t="str">
        <f>[2]rooftop_pv_tech_input!F242</f>
        <v>renewable</v>
      </c>
      <c r="G5" t="str">
        <f>[2]rooftop_pv_tech_input!F154</f>
        <v>electricity</v>
      </c>
      <c r="H5" t="s">
        <v>27</v>
      </c>
      <c r="I5">
        <f>[2]rooftop_pv_tech_input!E198</f>
        <v>30</v>
      </c>
      <c r="J5">
        <f>[2]rooftop_pv_tech_input!E263</f>
        <v>0.05</v>
      </c>
      <c r="K5" t="s">
        <v>83</v>
      </c>
      <c r="L5">
        <f>[2]rooftop_pv_tech_input!$F$88</f>
        <v>1</v>
      </c>
      <c r="M5" t="s">
        <v>27</v>
      </c>
    </row>
    <row r="6" spans="1:13">
      <c r="A6" t="str">
        <f t="shared" ref="A6:A12" si="1">A5</f>
        <v>elect_td_bld</v>
      </c>
      <c r="B6" t="str">
        <f t="shared" ref="B6:B12" si="2">B5</f>
        <v>rooftop_pv</v>
      </c>
      <c r="C6" t="str">
        <f t="shared" ref="C6:C12" si="3">C5</f>
        <v>rooftop_pv</v>
      </c>
      <c r="D6">
        <f t="shared" ref="D6:D12" si="4">D5+15</f>
        <v>2005</v>
      </c>
      <c r="E6">
        <f>[2]rooftop_pv_tech_input!G176</f>
        <v>0.25</v>
      </c>
      <c r="F6" t="str">
        <f>[2]rooftop_pv_tech_input!G242</f>
        <v>renewable</v>
      </c>
      <c r="G6" t="str">
        <f>[2]rooftop_pv_tech_input!G154</f>
        <v>electricity</v>
      </c>
      <c r="H6" t="s">
        <v>27</v>
      </c>
      <c r="I6">
        <f>[2]rooftop_pv_tech_input!F198</f>
        <v>30</v>
      </c>
      <c r="J6">
        <f>[2]rooftop_pv_tech_input!F263</f>
        <v>0.05</v>
      </c>
      <c r="K6" t="s">
        <v>83</v>
      </c>
      <c r="L6">
        <f>[2]rooftop_pv_tech_input!$F$88</f>
        <v>1</v>
      </c>
      <c r="M6" t="s">
        <v>27</v>
      </c>
    </row>
    <row r="7" spans="1:13">
      <c r="A7" t="str">
        <f t="shared" si="1"/>
        <v>elect_td_bld</v>
      </c>
      <c r="B7" t="str">
        <f t="shared" si="2"/>
        <v>rooftop_pv</v>
      </c>
      <c r="C7" t="str">
        <f t="shared" si="3"/>
        <v>rooftop_pv</v>
      </c>
      <c r="D7">
        <f t="shared" si="4"/>
        <v>2020</v>
      </c>
      <c r="E7">
        <f>[2]rooftop_pv_tech_input!H176</f>
        <v>0.25</v>
      </c>
      <c r="F7" t="str">
        <f>[2]rooftop_pv_tech_input!H242</f>
        <v>renewable</v>
      </c>
      <c r="G7" t="str">
        <f>[2]rooftop_pv_tech_input!H154</f>
        <v>electricity</v>
      </c>
      <c r="H7" t="s">
        <v>27</v>
      </c>
      <c r="I7">
        <f>[2]rooftop_pv_tech_input!G198</f>
        <v>30</v>
      </c>
      <c r="J7">
        <f>[2]rooftop_pv_tech_input!G263</f>
        <v>0.05</v>
      </c>
      <c r="K7" t="s">
        <v>83</v>
      </c>
      <c r="L7">
        <f>[2]rooftop_pv_tech_input!$F$88</f>
        <v>1</v>
      </c>
      <c r="M7" t="s">
        <v>27</v>
      </c>
    </row>
    <row r="8" spans="1:13">
      <c r="A8" t="str">
        <f t="shared" si="1"/>
        <v>elect_td_bld</v>
      </c>
      <c r="B8" t="str">
        <f t="shared" si="2"/>
        <v>rooftop_pv</v>
      </c>
      <c r="C8" t="str">
        <f t="shared" si="3"/>
        <v>rooftop_pv</v>
      </c>
      <c r="D8">
        <f t="shared" si="4"/>
        <v>2035</v>
      </c>
      <c r="E8">
        <f>[2]rooftop_pv_tech_input!I176</f>
        <v>0.25</v>
      </c>
      <c r="F8" t="str">
        <f>[2]rooftop_pv_tech_input!I242</f>
        <v>renewable</v>
      </c>
      <c r="G8" t="str">
        <f>[2]rooftop_pv_tech_input!I154</f>
        <v>electricity</v>
      </c>
      <c r="H8" t="s">
        <v>27</v>
      </c>
      <c r="I8">
        <f>[2]rooftop_pv_tech_input!H198</f>
        <v>30</v>
      </c>
      <c r="J8">
        <f>[2]rooftop_pv_tech_input!H263</f>
        <v>0.05</v>
      </c>
      <c r="K8" t="s">
        <v>83</v>
      </c>
      <c r="L8">
        <f>[2]rooftop_pv_tech_input!$F$88</f>
        <v>1</v>
      </c>
      <c r="M8" t="s">
        <v>27</v>
      </c>
    </row>
    <row r="9" spans="1:13">
      <c r="A9" t="str">
        <f t="shared" si="1"/>
        <v>elect_td_bld</v>
      </c>
      <c r="B9" t="str">
        <f t="shared" si="2"/>
        <v>rooftop_pv</v>
      </c>
      <c r="C9" t="str">
        <f t="shared" si="3"/>
        <v>rooftop_pv</v>
      </c>
      <c r="D9">
        <f t="shared" si="4"/>
        <v>2050</v>
      </c>
      <c r="E9">
        <f>[2]rooftop_pv_tech_input!J176</f>
        <v>0.25</v>
      </c>
      <c r="F9" t="str">
        <f>[2]rooftop_pv_tech_input!J242</f>
        <v>renewable</v>
      </c>
      <c r="G9" t="str">
        <f>[2]rooftop_pv_tech_input!J154</f>
        <v>electricity</v>
      </c>
      <c r="H9" t="s">
        <v>27</v>
      </c>
      <c r="I9">
        <f>[2]rooftop_pv_tech_input!I198</f>
        <v>30</v>
      </c>
      <c r="J9">
        <f>[2]rooftop_pv_tech_input!I263</f>
        <v>0.05</v>
      </c>
      <c r="K9" t="s">
        <v>83</v>
      </c>
      <c r="L9">
        <f>[2]rooftop_pv_tech_input!$F$88</f>
        <v>1</v>
      </c>
      <c r="M9" t="s">
        <v>27</v>
      </c>
    </row>
    <row r="10" spans="1:13">
      <c r="A10" t="str">
        <f t="shared" si="1"/>
        <v>elect_td_bld</v>
      </c>
      <c r="B10" t="str">
        <f t="shared" si="2"/>
        <v>rooftop_pv</v>
      </c>
      <c r="C10" t="str">
        <f t="shared" si="3"/>
        <v>rooftop_pv</v>
      </c>
      <c r="D10">
        <f t="shared" si="4"/>
        <v>2065</v>
      </c>
      <c r="E10">
        <f>[2]rooftop_pv_tech_input!K176</f>
        <v>0.25</v>
      </c>
      <c r="F10" t="str">
        <f>[2]rooftop_pv_tech_input!K242</f>
        <v>renewable</v>
      </c>
      <c r="G10" t="str">
        <f>[2]rooftop_pv_tech_input!K154</f>
        <v>electricity</v>
      </c>
      <c r="H10" t="s">
        <v>27</v>
      </c>
      <c r="I10">
        <f>[2]rooftop_pv_tech_input!J198</f>
        <v>30</v>
      </c>
      <c r="J10">
        <f>[2]rooftop_pv_tech_input!J263</f>
        <v>0.05</v>
      </c>
      <c r="K10" t="s">
        <v>83</v>
      </c>
      <c r="L10">
        <f>[2]rooftop_pv_tech_input!$F$88</f>
        <v>1</v>
      </c>
      <c r="M10" t="s">
        <v>27</v>
      </c>
    </row>
    <row r="11" spans="1:13">
      <c r="A11" t="str">
        <f t="shared" si="1"/>
        <v>elect_td_bld</v>
      </c>
      <c r="B11" t="str">
        <f t="shared" si="2"/>
        <v>rooftop_pv</v>
      </c>
      <c r="C11" t="str">
        <f t="shared" si="3"/>
        <v>rooftop_pv</v>
      </c>
      <c r="D11">
        <f t="shared" si="4"/>
        <v>2080</v>
      </c>
      <c r="E11">
        <f>[2]rooftop_pv_tech_input!L176</f>
        <v>0.25</v>
      </c>
      <c r="F11" t="str">
        <f>[2]rooftop_pv_tech_input!L242</f>
        <v>renewable</v>
      </c>
      <c r="G11" t="str">
        <f>[2]rooftop_pv_tech_input!L154</f>
        <v>electricity</v>
      </c>
      <c r="H11" t="s">
        <v>27</v>
      </c>
      <c r="I11">
        <f>[2]rooftop_pv_tech_input!K198</f>
        <v>30</v>
      </c>
      <c r="J11">
        <f>[2]rooftop_pv_tech_input!K263</f>
        <v>0.05</v>
      </c>
      <c r="K11" t="s">
        <v>83</v>
      </c>
      <c r="L11">
        <f>[2]rooftop_pv_tech_input!$F$88</f>
        <v>1</v>
      </c>
      <c r="M11" t="s">
        <v>27</v>
      </c>
    </row>
    <row r="12" spans="1:13">
      <c r="A12" t="str">
        <f t="shared" si="1"/>
        <v>elect_td_bld</v>
      </c>
      <c r="B12" t="str">
        <f t="shared" si="2"/>
        <v>rooftop_pv</v>
      </c>
      <c r="C12" t="str">
        <f t="shared" si="3"/>
        <v>rooftop_pv</v>
      </c>
      <c r="D12">
        <f t="shared" si="4"/>
        <v>2095</v>
      </c>
      <c r="E12">
        <f>[2]rooftop_pv_tech_input!M176</f>
        <v>0.25</v>
      </c>
      <c r="F12" t="str">
        <f>[2]rooftop_pv_tech_input!M242</f>
        <v>renewable</v>
      </c>
      <c r="G12" t="str">
        <f>[2]rooftop_pv_tech_input!M154</f>
        <v>electricity</v>
      </c>
      <c r="H12" t="s">
        <v>27</v>
      </c>
      <c r="I12">
        <f>[2]rooftop_pv_tech_input!L198</f>
        <v>30</v>
      </c>
      <c r="J12">
        <f>[2]rooftop_pv_tech_input!L263</f>
        <v>0.05</v>
      </c>
      <c r="K12" t="s">
        <v>83</v>
      </c>
      <c r="L12">
        <f>[2]rooftop_pv_tech_input!$F$88</f>
        <v>1</v>
      </c>
      <c r="M12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40</v>
      </c>
    </row>
    <row r="2" spans="1:3">
      <c r="A2" t="s">
        <v>10</v>
      </c>
    </row>
    <row r="3" spans="1:3">
      <c r="A3" s="2" t="s">
        <v>26</v>
      </c>
      <c r="B3" s="2" t="s">
        <v>38</v>
      </c>
      <c r="C3" t="s">
        <v>39</v>
      </c>
    </row>
    <row r="4" spans="1:3">
      <c r="A4" t="s">
        <v>27</v>
      </c>
      <c r="B4" t="str">
        <f>Legend!A4</f>
        <v>geothermal</v>
      </c>
      <c r="C4" t="str">
        <f>Legend!A3</f>
        <v>resource</v>
      </c>
    </row>
    <row r="5" spans="1:3">
      <c r="A5" t="s">
        <v>27</v>
      </c>
      <c r="B5" t="str">
        <f>Legend!A5</f>
        <v>distributed_solar</v>
      </c>
      <c r="C5" t="str">
        <f>Legend!A3</f>
        <v>resource</v>
      </c>
    </row>
    <row r="6" spans="1:3">
      <c r="A6" t="s">
        <v>27</v>
      </c>
      <c r="B6" t="str">
        <f>Legend!A14</f>
        <v>elect_td_bld</v>
      </c>
      <c r="C6" t="str">
        <f>Legend!A13</f>
        <v>sector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baseColWidth="10" defaultRowHeight="15" x14ac:dyDescent="0"/>
  <sheetData>
    <row r="1" spans="1:4">
      <c r="A1" t="s">
        <v>9</v>
      </c>
    </row>
    <row r="2" spans="1:4">
      <c r="A2" t="s">
        <v>10</v>
      </c>
    </row>
    <row r="3" spans="1:4">
      <c r="A3" s="2" t="s">
        <v>1</v>
      </c>
      <c r="B3" s="2" t="s">
        <v>11</v>
      </c>
      <c r="C3" s="2" t="s">
        <v>12</v>
      </c>
      <c r="D3" s="3" t="s">
        <v>13</v>
      </c>
    </row>
    <row r="4" spans="1:4">
      <c r="A4" t="str">
        <f>Legend!A4</f>
        <v>geothermal</v>
      </c>
      <c r="B4" t="str">
        <f>Legend!B4</f>
        <v>EJ</v>
      </c>
      <c r="C4" t="str">
        <f>Legend!C4</f>
        <v>1975$/GJ</v>
      </c>
      <c r="D4">
        <f>[1]geothermal_rsrc_input_ref!$F$27</f>
        <v>0.45</v>
      </c>
    </row>
    <row r="5" spans="1:4">
      <c r="A5" t="str">
        <f>Legend!A5</f>
        <v>distributed_solar</v>
      </c>
      <c r="B5" t="str">
        <f>Legend!B5</f>
        <v>EJ</v>
      </c>
      <c r="C5" t="str">
        <f>Legend!C5</f>
        <v>1975$/GJ</v>
      </c>
      <c r="D5">
        <f>[2]rooftop_resource_input!$F$15</f>
        <v>10</v>
      </c>
    </row>
    <row r="6" spans="1:4">
      <c r="A6" t="str">
        <f>Legend!A6</f>
        <v>large onshore windresource</v>
      </c>
      <c r="B6" t="str">
        <f>Legend!B6</f>
        <v>EJ</v>
      </c>
      <c r="C6" t="str">
        <f>Legend!C6</f>
        <v>1975$/GJ</v>
      </c>
      <c r="D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baseColWidth="10" defaultRowHeight="15" x14ac:dyDescent="0"/>
  <sheetData>
    <row r="1" spans="1:8">
      <c r="A1" t="s">
        <v>14</v>
      </c>
    </row>
    <row r="2" spans="1:8">
      <c r="A2" t="s">
        <v>10</v>
      </c>
    </row>
    <row r="3" spans="1:8">
      <c r="A3" t="s">
        <v>1</v>
      </c>
      <c r="B3" t="s">
        <v>7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</row>
    <row r="4" spans="1:8">
      <c r="A4" t="str">
        <f>Legend!A9</f>
        <v>geothermal</v>
      </c>
      <c r="B4" t="str">
        <f>Legend!B9</f>
        <v>hydrothermal</v>
      </c>
      <c r="C4">
        <f>[1]geothermal_rsrc_input_ref!G69</f>
        <v>4.7519634341544048E-3</v>
      </c>
      <c r="D4">
        <f>[1]geothermal_rsrc_input_ref!H69</f>
        <v>5.2908640179236688E-3</v>
      </c>
      <c r="E4">
        <f>[1]geothermal_rsrc_input_ref!I69</f>
        <v>4.0405547143187448E-3</v>
      </c>
      <c r="F4">
        <f>[1]geothermal_rsrc_input_ref!J69</f>
        <v>2.5000000000000001E-3</v>
      </c>
      <c r="G4">
        <f>[1]geothermal_rsrc_input_ref!K69</f>
        <v>2.5000000000000001E-3</v>
      </c>
      <c r="H4">
        <f>[1]geothermal_rsrc_input_ref!L69</f>
        <v>2.5000000000000001E-3</v>
      </c>
    </row>
    <row r="5" spans="1:8">
      <c r="A5" t="str">
        <f>Legend!A10</f>
        <v>distributed_solar</v>
      </c>
      <c r="B5" t="str">
        <f>Legend!B10</f>
        <v>distributed_solar</v>
      </c>
      <c r="C5">
        <f>[2]rooftop_resource_input!G46</f>
        <v>3.0753540211319597E-2</v>
      </c>
      <c r="D5">
        <f>[2]rooftop_resource_input!H46</f>
        <v>2.3359406879413624E-2</v>
      </c>
      <c r="E5">
        <f>[2]rooftop_resource_input!I46</f>
        <v>1.8274370812509821E-2</v>
      </c>
      <c r="F5">
        <f>[2]rooftop_resource_input!J46</f>
        <v>1.4932388955626541E-2</v>
      </c>
      <c r="G5">
        <f>[2]rooftop_resource_input!K46</f>
        <v>5.5640230135397539E-3</v>
      </c>
      <c r="H5">
        <f>[2]rooftop_resource_input!L46</f>
        <v>3.9624860340660151E-3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baseColWidth="10" defaultRowHeight="15" x14ac:dyDescent="0"/>
  <sheetData>
    <row r="1" spans="1:5">
      <c r="A1" t="s">
        <v>28</v>
      </c>
    </row>
    <row r="2" spans="1:5">
      <c r="A2" t="s">
        <v>10</v>
      </c>
    </row>
    <row r="3" spans="1:5">
      <c r="A3" t="s">
        <v>1</v>
      </c>
      <c r="B3" t="s">
        <v>7</v>
      </c>
      <c r="C3" t="s">
        <v>21</v>
      </c>
      <c r="D3" t="s">
        <v>22</v>
      </c>
      <c r="E3" t="s">
        <v>23</v>
      </c>
    </row>
    <row r="4" spans="1:5">
      <c r="A4" t="str">
        <f>Legend!A9</f>
        <v>geothermal</v>
      </c>
      <c r="B4" t="str">
        <f>Legend!B9</f>
        <v>hydrothermal</v>
      </c>
      <c r="C4" t="s">
        <v>24</v>
      </c>
      <c r="D4">
        <f>[1]geothermal_rsrc_input_ref!$E$90</f>
        <v>6.4442956640988855E-2</v>
      </c>
      <c r="E4">
        <v>0</v>
      </c>
    </row>
    <row r="5" spans="1:5">
      <c r="A5" t="str">
        <f>A4</f>
        <v>geothermal</v>
      </c>
      <c r="B5" t="str">
        <f>B4</f>
        <v>hydrothermal</v>
      </c>
      <c r="C5" t="s">
        <v>25</v>
      </c>
      <c r="D5">
        <f>[1]geothermal_rsrc_input_ref!$G$90</f>
        <v>0.56909440864871985</v>
      </c>
      <c r="E5" s="4">
        <f>[1]geothermal_rsrc_input_ref!$F$90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baseColWidth="10" defaultRowHeight="15" x14ac:dyDescent="0"/>
  <sheetData>
    <row r="1" spans="1:5">
      <c r="A1" t="s">
        <v>30</v>
      </c>
    </row>
    <row r="2" spans="1:5">
      <c r="A2" t="s">
        <v>10</v>
      </c>
    </row>
    <row r="3" spans="1:5">
      <c r="A3" t="s">
        <v>1</v>
      </c>
      <c r="B3" t="s">
        <v>7</v>
      </c>
      <c r="C3" t="s">
        <v>31</v>
      </c>
      <c r="D3" t="s">
        <v>32</v>
      </c>
      <c r="E3" t="s">
        <v>87</v>
      </c>
    </row>
    <row r="4" spans="1:5">
      <c r="A4" t="str">
        <f>Legend!A10</f>
        <v>distributed_solar</v>
      </c>
      <c r="B4" t="str">
        <f>Legend!B10</f>
        <v>distributed_solar</v>
      </c>
      <c r="C4">
        <f>[2]rooftop_resource_input!$F$37</f>
        <v>0.1</v>
      </c>
      <c r="D4">
        <f>[2]rooftop_resource_input!$G$37</f>
        <v>0.2</v>
      </c>
      <c r="E4">
        <v>0</v>
      </c>
    </row>
    <row r="5" spans="1:5">
      <c r="A5" t="str">
        <f>Legend!A11</f>
        <v>large onshore windresource</v>
      </c>
      <c r="B5" t="str">
        <f>Legend!B11</f>
        <v>large onshore wind</v>
      </c>
      <c r="C5">
        <f>[5]global_wind_input_ref!$D$219</f>
        <v>0</v>
      </c>
      <c r="D5">
        <f>[5]global_wind_input_ref!$G$219</f>
        <v>0.4</v>
      </c>
      <c r="E5">
        <f>[5]global_wind_input_ref!$F$219</f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baseColWidth="10" defaultRowHeight="15" x14ac:dyDescent="0"/>
  <sheetData>
    <row r="1" spans="1:7">
      <c r="A1" t="s">
        <v>41</v>
      </c>
    </row>
    <row r="2" spans="1:7">
      <c r="A2" t="s">
        <v>10</v>
      </c>
    </row>
    <row r="3" spans="1:7">
      <c r="A3" t="str">
        <f>[3]Legend!A9</f>
        <v>supplysector</v>
      </c>
      <c r="B3" t="s">
        <v>42</v>
      </c>
      <c r="C3" t="s">
        <v>11</v>
      </c>
      <c r="D3" t="s">
        <v>12</v>
      </c>
      <c r="E3" t="s">
        <v>43</v>
      </c>
      <c r="F3" t="s">
        <v>44</v>
      </c>
      <c r="G3" t="s">
        <v>47</v>
      </c>
    </row>
    <row r="4" spans="1:7">
      <c r="A4" t="str">
        <f>Legend!A14</f>
        <v>elect_td_bld</v>
      </c>
      <c r="B4" t="str">
        <f>Legend!B14</f>
        <v>EJ</v>
      </c>
      <c r="C4" t="str">
        <f>Legend!C14</f>
        <v>EJ</v>
      </c>
      <c r="D4" t="str">
        <f>Legend!D14</f>
        <v>1975$/GJ</v>
      </c>
      <c r="E4">
        <f>[2]rooftop_pv_tech_input!$D$14</f>
        <v>0.15</v>
      </c>
      <c r="F4">
        <f>[2]rooftop_pv_tech_input!$D$15</f>
        <v>0.6</v>
      </c>
      <c r="G4">
        <f>[2]rooftop_pv_tech_input!$C$23</f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6" sqref="I6"/>
    </sheetView>
  </sheetViews>
  <sheetFormatPr baseColWidth="10" defaultRowHeight="15" x14ac:dyDescent="0"/>
  <sheetData>
    <row r="1" spans="1:9">
      <c r="A1" t="s">
        <v>46</v>
      </c>
    </row>
    <row r="2" spans="1:9">
      <c r="A2" t="s">
        <v>10</v>
      </c>
    </row>
    <row r="3" spans="1:9">
      <c r="A3" t="s">
        <v>48</v>
      </c>
      <c r="B3" t="s">
        <v>35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47</v>
      </c>
    </row>
    <row r="4" spans="1:9">
      <c r="A4" t="str">
        <f>Legend!A17</f>
        <v>elect_td_bld</v>
      </c>
      <c r="B4" t="str">
        <f>Legend!B17</f>
        <v>elect_td_bld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-3</v>
      </c>
    </row>
    <row r="5" spans="1:9">
      <c r="A5" t="str">
        <f>Legend!A18</f>
        <v>elect_td_bld</v>
      </c>
      <c r="B5" t="str">
        <f>Legend!B18</f>
        <v>rooftop_pv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A2"/>
    </sheetView>
  </sheetViews>
  <sheetFormatPr baseColWidth="10" defaultRowHeight="15" x14ac:dyDescent="0"/>
  <sheetData>
    <row r="1" spans="1:8">
      <c r="A1" t="s">
        <v>55</v>
      </c>
    </row>
    <row r="2" spans="1:8">
      <c r="A2" t="s">
        <v>10</v>
      </c>
    </row>
    <row r="3" spans="1:8">
      <c r="A3" t="s">
        <v>48</v>
      </c>
      <c r="B3" t="s">
        <v>35</v>
      </c>
      <c r="C3" t="s">
        <v>56</v>
      </c>
      <c r="D3" t="s">
        <v>57</v>
      </c>
      <c r="E3" t="s">
        <v>58</v>
      </c>
      <c r="F3" s="2" t="s">
        <v>59</v>
      </c>
      <c r="G3" s="2" t="s">
        <v>60</v>
      </c>
      <c r="H3" s="2" t="s">
        <v>61</v>
      </c>
    </row>
    <row r="4" spans="1:8">
      <c r="A4" t="str">
        <f>Legend!A17</f>
        <v>elect_td_bld</v>
      </c>
      <c r="B4" t="str">
        <f>Legend!B17</f>
        <v>elect_td_bld</v>
      </c>
      <c r="C4" s="6">
        <v>1</v>
      </c>
      <c r="D4" s="6">
        <v>1</v>
      </c>
      <c r="E4" s="6">
        <v>1</v>
      </c>
      <c r="F4" s="6">
        <v>2005</v>
      </c>
      <c r="G4" s="6">
        <v>2095</v>
      </c>
      <c r="H4" s="6" t="s">
        <v>62</v>
      </c>
    </row>
    <row r="5" spans="1:8">
      <c r="A5" t="str">
        <f>Legend!A18</f>
        <v>elect_td_bld</v>
      </c>
      <c r="B5" t="str">
        <f>Legend!B18</f>
        <v>rooftop_pv</v>
      </c>
      <c r="C5" s="6">
        <v>0</v>
      </c>
      <c r="D5" s="6">
        <v>0</v>
      </c>
      <c r="E5" s="6">
        <v>0</v>
      </c>
      <c r="F5" s="6">
        <v>2005</v>
      </c>
      <c r="G5" s="6">
        <v>2020</v>
      </c>
      <c r="H5" s="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A_res_delete</vt:lpstr>
      <vt:lpstr>A_res_names</vt:lpstr>
      <vt:lpstr>A_res_techChange</vt:lpstr>
      <vt:lpstr>A_res_renew_costs</vt:lpstr>
      <vt:lpstr>A_res_other</vt:lpstr>
      <vt:lpstr>A_res_sector</vt:lpstr>
      <vt:lpstr>A_res_subsector</vt:lpstr>
      <vt:lpstr>A_res_subs_interp</vt:lpstr>
      <vt:lpstr>A_res_tech_input</vt:lpstr>
      <vt:lpstr>A_res_tech_backup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2012-08-20T18:28:03Z</dcterms:created>
  <dcterms:modified xsi:type="dcterms:W3CDTF">2012-09-26T17:15:17Z</dcterms:modified>
</cp:coreProperties>
</file>