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ma\Desktop\Projects\Project 2 - housing_statistics\"/>
    </mc:Choice>
  </mc:AlternateContent>
  <xr:revisionPtr revIDLastSave="0" documentId="13_ncr:1_{5089AFA1-A9B9-4920-81E0-D8BF9248267F}" xr6:coauthVersionLast="47" xr6:coauthVersionMax="47" xr10:uidLastSave="{00000000-0000-0000-0000-000000000000}"/>
  <bookViews>
    <workbookView xWindow="-120" yWindow="-120" windowWidth="29040" windowHeight="15720" xr2:uid="{DA3E6082-B123-4143-BC52-D3FCF5B915F4}"/>
  </bookViews>
  <sheets>
    <sheet name="global_hou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</calcChain>
</file>

<file path=xl/sharedStrings.xml><?xml version="1.0" encoding="utf-8"?>
<sst xmlns="http://schemas.openxmlformats.org/spreadsheetml/2006/main" count="215" uniqueCount="35">
  <si>
    <t>Country</t>
  </si>
  <si>
    <t>Year</t>
  </si>
  <si>
    <t>House Price Index</t>
  </si>
  <si>
    <t>Rent Index</t>
  </si>
  <si>
    <t>Affordability Ratio</t>
  </si>
  <si>
    <t>Mortgage Rate (%)</t>
  </si>
  <si>
    <t>Inflation Rate (%)</t>
  </si>
  <si>
    <t>GDP Growth (%)</t>
  </si>
  <si>
    <t>Population Growth (%)</t>
  </si>
  <si>
    <t>Urbanization Rate (%)</t>
  </si>
  <si>
    <t>Construction Index</t>
  </si>
  <si>
    <t>USA</t>
  </si>
  <si>
    <t>Canada</t>
  </si>
  <si>
    <t>UK</t>
  </si>
  <si>
    <t>Germany</t>
  </si>
  <si>
    <t>France</t>
  </si>
  <si>
    <t>Italy</t>
  </si>
  <si>
    <t>Spain</t>
  </si>
  <si>
    <t>Australia</t>
  </si>
  <si>
    <t>India</t>
  </si>
  <si>
    <t>China</t>
  </si>
  <si>
    <t>Japan</t>
  </si>
  <si>
    <t>Brazil</t>
  </si>
  <si>
    <t>South Korea</t>
  </si>
  <si>
    <t>Mexico</t>
  </si>
  <si>
    <t>South Africa</t>
  </si>
  <si>
    <t>Russia</t>
  </si>
  <si>
    <t>Netherlands</t>
  </si>
  <si>
    <t>Sweden</t>
  </si>
  <si>
    <t>Switzerland</t>
  </si>
  <si>
    <t>UAE</t>
  </si>
  <si>
    <t>YoY_HPI_Change</t>
  </si>
  <si>
    <t>Cor_AR_MR</t>
  </si>
  <si>
    <t>Z_HPI_AR</t>
  </si>
  <si>
    <t>Price_Rent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</si>
</sst>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68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68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EADBFF-A3BA-48D6-B727-BED03710DFA8}" name="Table1" displayName="Table1" ref="A1:O201" totalsRowShown="0">
  <autoFilter ref="A1:O201" xr:uid="{AAEADBFF-A3BA-48D6-B727-BED03710DFA8}"/>
  <sortState xmlns:xlrd2="http://schemas.microsoft.com/office/spreadsheetml/2017/richdata2" ref="A2:K201">
    <sortCondition ref="A2:A201"/>
    <sortCondition ref="B2:B201"/>
  </sortState>
  <tableColumns count="15">
    <tableColumn id="1" xr3:uid="{3517F397-15F8-4612-BCC0-D6450E5AD2F9}" name="Country"/>
    <tableColumn id="2" xr3:uid="{C5FF286E-D71E-4600-B0E6-DEFDA1F701F7}" name="Year"/>
    <tableColumn id="3" xr3:uid="{B2A78F61-0C59-43CD-BD26-22BEA17A17FE}" name="House Price Index"/>
    <tableColumn id="4" xr3:uid="{04407233-5B8E-4B40-887D-5DBF66EFB5C5}" name="Rent Index"/>
    <tableColumn id="5" xr3:uid="{ACE9C399-06D7-4230-B063-840E87649D62}" name="Affordability Ratio"/>
    <tableColumn id="6" xr3:uid="{07683BF2-2456-468A-BE30-23F0F6E9FDAD}" name="Mortgage Rate (%)" dataDxfId="4" dataCellStyle="Percent"/>
    <tableColumn id="7" xr3:uid="{969D6CE0-CF86-42F9-A8F1-BAFF328FEEA6}" name="Inflation Rate (%)" dataCellStyle="Percent"/>
    <tableColumn id="8" xr3:uid="{FF49B06D-4270-494C-AD87-E099FB16DCC3}" name="GDP Growth (%)" dataCellStyle="Percent"/>
    <tableColumn id="9" xr3:uid="{626D9326-EDFC-4704-9AD4-BC206F573FA8}" name="Population Growth (%)" dataCellStyle="Percent"/>
    <tableColumn id="10" xr3:uid="{E2F74200-4642-4678-BCBD-44A63666326B}" name="Urbanization Rate (%)" dataCellStyle="Percent"/>
    <tableColumn id="11" xr3:uid="{295EC230-D3B6-468C-9BC8-8E7276C3E02F}" name="Construction Index"/>
    <tableColumn id="13" xr3:uid="{A28590F7-9D27-4871-AA06-A143959697DC}" name="YoY_HPI_Change" dataDxfId="3" dataCellStyle="Percent">
      <calculatedColumnFormula>IF(A3=A2, (C3 - C2) / C2, "")</calculatedColumnFormula>
    </tableColumn>
    <tableColumn id="14" xr3:uid="{854313E8-BFF6-484D-86D5-285130C69D6A}" name="Cor_AR_MR" dataDxfId="2" dataCellStyle="Percent">
      <calculatedColumnFormula>CORREL(E2:E201, F2:F201)</calculatedColumnFormula>
    </tableColumn>
    <tableColumn id="15" xr3:uid="{BBE6CE87-CD0A-47B5-AAF3-A4CAD9F21F24}" name="Z_HPI_AR" dataDxfId="1">
      <calculatedColumnFormula>(C2 - AVERAGE(C$2:C$201)) / _xlfn.STDEV.P(C$2:C$201)</calculatedColumnFormula>
    </tableColumn>
    <tableColumn id="17" xr3:uid="{87CC894F-086F-4BBC-ACA9-1774AA9FF940}" name="Price_Rent" dataDxfId="0">
      <calculatedColumnFormula>C2 / 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4D7F-8458-438A-ADF0-EE02B7230EA2}">
  <dimension ref="A1:O201"/>
  <sheetViews>
    <sheetView tabSelected="1" workbookViewId="0">
      <selection activeCell="O2" sqref="O2"/>
    </sheetView>
  </sheetViews>
  <sheetFormatPr defaultRowHeight="15" x14ac:dyDescent="0.25"/>
  <cols>
    <col min="1" max="1" width="9.85546875" customWidth="1"/>
    <col min="3" max="3" width="18.7109375" customWidth="1"/>
    <col min="4" max="4" width="12.140625" customWidth="1"/>
    <col min="5" max="5" width="18.85546875" customWidth="1"/>
    <col min="6" max="6" width="19" style="2" customWidth="1"/>
    <col min="7" max="7" width="18.28515625" style="1" customWidth="1"/>
    <col min="8" max="8" width="17" style="1" customWidth="1"/>
    <col min="9" max="9" width="23" style="1" customWidth="1"/>
    <col min="10" max="10" width="22.28515625" style="1" customWidth="1"/>
    <col min="11" max="11" width="20.85546875" bestFit="1" customWidth="1"/>
    <col min="12" max="12" width="18.5703125" bestFit="1" customWidth="1"/>
    <col min="13" max="13" width="13.5703125" bestFit="1" customWidth="1"/>
    <col min="14" max="14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31</v>
      </c>
      <c r="M1" t="s">
        <v>32</v>
      </c>
      <c r="N1" t="s">
        <v>33</v>
      </c>
      <c r="O1" t="s">
        <v>34</v>
      </c>
    </row>
    <row r="2" spans="1:15" x14ac:dyDescent="0.25">
      <c r="A2" t="s">
        <v>18</v>
      </c>
      <c r="B2">
        <v>2015</v>
      </c>
      <c r="C2">
        <v>151.33495858845501</v>
      </c>
      <c r="D2">
        <v>112.66447863810301</v>
      </c>
      <c r="E2">
        <v>7.6050969790409901</v>
      </c>
      <c r="F2" s="2">
        <v>4.16056742632657</v>
      </c>
      <c r="G2" s="1">
        <v>1.1966180737085399</v>
      </c>
      <c r="H2" s="1">
        <v>1.57929893458763</v>
      </c>
      <c r="I2" s="1">
        <v>0.86416043259258102</v>
      </c>
      <c r="J2" s="1">
        <v>67.274115109041801</v>
      </c>
      <c r="K2">
        <v>91.539458475950397</v>
      </c>
      <c r="L2" s="1">
        <f t="shared" ref="L2:L33" si="0">IF(A3=A2, (C3 - C2) / C2, "")</f>
        <v>-0.22206727772254981</v>
      </c>
      <c r="M2" s="1">
        <f t="shared" ref="M2:M33" si="1">CORREL(E2:E201, F2:F201)</f>
        <v>-1.0473212924519927E-2</v>
      </c>
      <c r="N2">
        <f t="shared" ref="N2:N33" si="2">(C2 - AVERAGE(C$2:C$201)) / _xlfn.STDEV.P(C$2:C$201)</f>
        <v>0.73060486400202806</v>
      </c>
      <c r="O2">
        <f t="shared" ref="O2:O33" si="3">C2 / D2</f>
        <v>1.3432357777518147</v>
      </c>
    </row>
    <row r="3" spans="1:15" x14ac:dyDescent="0.25">
      <c r="A3" t="s">
        <v>18</v>
      </c>
      <c r="B3">
        <v>2016</v>
      </c>
      <c r="C3">
        <v>117.72841631046199</v>
      </c>
      <c r="D3">
        <v>51.4049838444408</v>
      </c>
      <c r="E3">
        <v>5.8987124902485997</v>
      </c>
      <c r="F3" s="2">
        <v>2.55724003498272</v>
      </c>
      <c r="G3" s="1">
        <v>2.62873278915644</v>
      </c>
      <c r="H3" s="1">
        <v>-1.04190294544599</v>
      </c>
      <c r="I3" s="1">
        <v>2.1168454825896301</v>
      </c>
      <c r="J3" s="1">
        <v>77.807773606621396</v>
      </c>
      <c r="K3">
        <v>124.328185531559</v>
      </c>
      <c r="L3" s="1">
        <f t="shared" si="0"/>
        <v>0.34986207103688655</v>
      </c>
      <c r="M3" s="1">
        <f t="shared" si="1"/>
        <v>-1.0478941793375534E-2</v>
      </c>
      <c r="N3">
        <f t="shared" si="2"/>
        <v>-0.44116079276614212</v>
      </c>
      <c r="O3">
        <f t="shared" si="3"/>
        <v>2.2902140513598033</v>
      </c>
    </row>
    <row r="4" spans="1:15" x14ac:dyDescent="0.25">
      <c r="A4" t="s">
        <v>18</v>
      </c>
      <c r="B4">
        <v>2017</v>
      </c>
      <c r="C4">
        <v>158.917123860733</v>
      </c>
      <c r="D4">
        <v>84.890953925033998</v>
      </c>
      <c r="E4">
        <v>3.7822825927868098</v>
      </c>
      <c r="F4" s="2">
        <v>4.1855327090927297</v>
      </c>
      <c r="G4" s="1">
        <v>4.3144672671357096</v>
      </c>
      <c r="H4" s="1">
        <v>3.9635157934746399</v>
      </c>
      <c r="I4" s="1">
        <v>0.51080841180387704</v>
      </c>
      <c r="J4" s="1">
        <v>63.827409083866897</v>
      </c>
      <c r="K4">
        <v>92.702072463897906</v>
      </c>
      <c r="L4" s="1">
        <f t="shared" si="0"/>
        <v>-0.26812022006017611</v>
      </c>
      <c r="M4" s="1">
        <f t="shared" si="1"/>
        <v>-1.3560445487956582E-2</v>
      </c>
      <c r="N4">
        <f t="shared" si="2"/>
        <v>0.99497365257012749</v>
      </c>
      <c r="O4">
        <f t="shared" si="3"/>
        <v>1.8720148203431719</v>
      </c>
    </row>
    <row r="5" spans="1:15" x14ac:dyDescent="0.25">
      <c r="A5" t="s">
        <v>18</v>
      </c>
      <c r="B5">
        <v>2018</v>
      </c>
      <c r="C5">
        <v>116.308229639863</v>
      </c>
      <c r="D5">
        <v>95.214206893212094</v>
      </c>
      <c r="E5">
        <v>8.1370047420201992</v>
      </c>
      <c r="F5" s="2">
        <v>3.2804836294892299</v>
      </c>
      <c r="G5" s="1">
        <v>6.9123491171543598</v>
      </c>
      <c r="H5" s="1">
        <v>2.8461985548550901</v>
      </c>
      <c r="I5" s="1">
        <v>-0.16970622892401899</v>
      </c>
      <c r="J5" s="1">
        <v>63.053474178612099</v>
      </c>
      <c r="K5">
        <v>82.228731134746496</v>
      </c>
      <c r="L5" s="1">
        <f t="shared" si="0"/>
        <v>-0.10070187498923738</v>
      </c>
      <c r="M5" s="1">
        <f t="shared" si="1"/>
        <v>-1.348931589051904E-2</v>
      </c>
      <c r="N5">
        <f t="shared" si="2"/>
        <v>-0.49067870963608357</v>
      </c>
      <c r="O5">
        <f t="shared" si="3"/>
        <v>1.221542807895349</v>
      </c>
    </row>
    <row r="6" spans="1:15" x14ac:dyDescent="0.25">
      <c r="A6" t="s">
        <v>18</v>
      </c>
      <c r="B6">
        <v>2019</v>
      </c>
      <c r="C6">
        <v>104.59577283845</v>
      </c>
      <c r="D6">
        <v>61.247696128168897</v>
      </c>
      <c r="E6">
        <v>4.6791032164617503</v>
      </c>
      <c r="F6" s="2">
        <v>2.9254758434692301</v>
      </c>
      <c r="G6" s="1">
        <v>1.6269283694159</v>
      </c>
      <c r="H6" s="1">
        <v>5.1741233970113996</v>
      </c>
      <c r="I6" s="1">
        <v>-0.71918189018425205</v>
      </c>
      <c r="J6" s="1">
        <v>75.735341687107606</v>
      </c>
      <c r="K6">
        <v>102.831746159172</v>
      </c>
      <c r="L6" s="1">
        <f t="shared" si="0"/>
        <v>0.70406371934505896</v>
      </c>
      <c r="M6" s="1">
        <f t="shared" si="1"/>
        <v>-1.2402684366812744E-2</v>
      </c>
      <c r="N6">
        <f t="shared" si="2"/>
        <v>-0.89905915302563588</v>
      </c>
      <c r="O6">
        <f t="shared" si="3"/>
        <v>1.7077503228785869</v>
      </c>
    </row>
    <row r="7" spans="1:15" x14ac:dyDescent="0.25">
      <c r="A7" t="s">
        <v>18</v>
      </c>
      <c r="B7">
        <v>2020</v>
      </c>
      <c r="C7">
        <v>178.23786169086</v>
      </c>
      <c r="D7">
        <v>57.8427231517636</v>
      </c>
      <c r="E7">
        <v>6.5807003914116704</v>
      </c>
      <c r="F7" s="2">
        <v>6.3473521663768402</v>
      </c>
      <c r="G7" s="1">
        <v>6.1257963183108703</v>
      </c>
      <c r="H7" s="1">
        <v>4.5365765675942296</v>
      </c>
      <c r="I7" s="1">
        <v>-9.7340105342710495E-2</v>
      </c>
      <c r="J7" s="1">
        <v>65.1266276217019</v>
      </c>
      <c r="K7">
        <v>123.491457593954</v>
      </c>
      <c r="L7" s="1">
        <f t="shared" si="0"/>
        <v>-2.9737019552528617E-2</v>
      </c>
      <c r="M7" s="1">
        <f t="shared" si="1"/>
        <v>-1.7056390931280401E-2</v>
      </c>
      <c r="N7">
        <f t="shared" si="2"/>
        <v>1.6686334675398342</v>
      </c>
      <c r="O7">
        <f t="shared" si="3"/>
        <v>3.0814223808794798</v>
      </c>
    </row>
    <row r="8" spans="1:15" x14ac:dyDescent="0.25">
      <c r="A8" t="s">
        <v>18</v>
      </c>
      <c r="B8">
        <v>2021</v>
      </c>
      <c r="C8">
        <v>172.93759891275801</v>
      </c>
      <c r="D8">
        <v>88.973402510975006</v>
      </c>
      <c r="E8">
        <v>8.1445142052290898</v>
      </c>
      <c r="F8" s="2">
        <v>2.8998954683014202</v>
      </c>
      <c r="G8" s="1">
        <v>5.5017040657475897</v>
      </c>
      <c r="H8" s="1">
        <v>-0.50365001153981304</v>
      </c>
      <c r="I8" s="1">
        <v>0.132877327414852</v>
      </c>
      <c r="J8" s="1">
        <v>72.763093158492495</v>
      </c>
      <c r="K8">
        <v>110.608830294756</v>
      </c>
      <c r="L8" s="1">
        <f t="shared" si="0"/>
        <v>-0.39723360393077656</v>
      </c>
      <c r="M8" s="1">
        <f t="shared" si="1"/>
        <v>-1.4993929741837234E-2</v>
      </c>
      <c r="N8">
        <f t="shared" si="2"/>
        <v>1.4838282042118784</v>
      </c>
      <c r="O8">
        <f t="shared" si="3"/>
        <v>1.943699960124891</v>
      </c>
    </row>
    <row r="9" spans="1:15" x14ac:dyDescent="0.25">
      <c r="A9" t="s">
        <v>18</v>
      </c>
      <c r="B9">
        <v>2022</v>
      </c>
      <c r="C9">
        <v>104.240973241508</v>
      </c>
      <c r="D9">
        <v>58.038577731744198</v>
      </c>
      <c r="E9">
        <v>8.4955803819746905</v>
      </c>
      <c r="F9" s="2">
        <v>2.94315276620127</v>
      </c>
      <c r="G9" s="1">
        <v>4.2780484392469802</v>
      </c>
      <c r="H9" s="1">
        <v>-0.76509827780638096</v>
      </c>
      <c r="I9" s="1">
        <v>0.68399035649186102</v>
      </c>
      <c r="J9" s="1">
        <v>75.977682976547499</v>
      </c>
      <c r="K9">
        <v>74.145882945794099</v>
      </c>
      <c r="L9" s="1">
        <f t="shared" si="0"/>
        <v>9.0362304619516332E-2</v>
      </c>
      <c r="M9" s="1">
        <f t="shared" si="1"/>
        <v>-1.3434792297021884E-2</v>
      </c>
      <c r="N9">
        <f t="shared" si="2"/>
        <v>-0.91143001758209075</v>
      </c>
      <c r="O9">
        <f t="shared" si="3"/>
        <v>1.7960635376578742</v>
      </c>
    </row>
    <row r="10" spans="1:15" x14ac:dyDescent="0.25">
      <c r="A10" t="s">
        <v>18</v>
      </c>
      <c r="B10">
        <v>2023</v>
      </c>
      <c r="C10">
        <v>113.660427819392</v>
      </c>
      <c r="D10">
        <v>59.409027385728102</v>
      </c>
      <c r="E10">
        <v>3.5703747342549002</v>
      </c>
      <c r="F10" s="2">
        <v>6.4498011619497202</v>
      </c>
      <c r="G10" s="1">
        <v>2.5952999923356899</v>
      </c>
      <c r="H10" s="1">
        <v>4.47899556683707</v>
      </c>
      <c r="I10" s="1">
        <v>-0.10875770832682601</v>
      </c>
      <c r="J10" s="1">
        <v>80.445081666717797</v>
      </c>
      <c r="K10">
        <v>130.81822879117399</v>
      </c>
      <c r="L10" s="1">
        <f t="shared" si="0"/>
        <v>0.22790206528654758</v>
      </c>
      <c r="M10" s="1">
        <f t="shared" si="1"/>
        <v>-1.1283168889094426E-2</v>
      </c>
      <c r="N10">
        <f t="shared" si="2"/>
        <v>-0.58300011579240441</v>
      </c>
      <c r="O10">
        <f t="shared" si="3"/>
        <v>1.913184457328732</v>
      </c>
    </row>
    <row r="11" spans="1:15" x14ac:dyDescent="0.25">
      <c r="A11" t="s">
        <v>18</v>
      </c>
      <c r="B11">
        <v>2024</v>
      </c>
      <c r="C11">
        <v>139.563874060784</v>
      </c>
      <c r="D11">
        <v>83.010333198511006</v>
      </c>
      <c r="E11">
        <v>6.7065682273254099</v>
      </c>
      <c r="F11" s="2">
        <v>3.2443413327149702</v>
      </c>
      <c r="G11" s="1">
        <v>6.5419394376108597</v>
      </c>
      <c r="H11" s="1">
        <v>4.6449552623018304</v>
      </c>
      <c r="I11" s="1">
        <v>2.3775941873327899</v>
      </c>
      <c r="J11" s="1">
        <v>63.728916704566302</v>
      </c>
      <c r="K11">
        <v>128.469398016291</v>
      </c>
      <c r="L11" s="1" t="str">
        <f t="shared" si="0"/>
        <v/>
      </c>
      <c r="M11" s="1">
        <f t="shared" si="1"/>
        <v>9.9846061524761116E-4</v>
      </c>
      <c r="N11">
        <f t="shared" si="2"/>
        <v>0.32018023660820444</v>
      </c>
      <c r="O11">
        <f t="shared" si="3"/>
        <v>1.6812831449192089</v>
      </c>
    </row>
    <row r="12" spans="1:15" x14ac:dyDescent="0.25">
      <c r="A12" t="s">
        <v>22</v>
      </c>
      <c r="B12">
        <v>2015</v>
      </c>
      <c r="C12">
        <v>159.941587896897</v>
      </c>
      <c r="D12">
        <v>98.628752959809802</v>
      </c>
      <c r="E12">
        <v>5.4493062350696597</v>
      </c>
      <c r="F12" s="2">
        <v>4.4511533343454301</v>
      </c>
      <c r="G12" s="1">
        <v>2.8463303301101699</v>
      </c>
      <c r="H12" s="1">
        <v>-1.2673434133869199</v>
      </c>
      <c r="I12" s="1">
        <v>2.2105975141178398</v>
      </c>
      <c r="J12" s="1">
        <v>64.104558927568803</v>
      </c>
      <c r="K12">
        <v>146.01898830566401</v>
      </c>
      <c r="L12" s="1">
        <f t="shared" si="0"/>
        <v>-0.22096198409561771</v>
      </c>
      <c r="M12" s="1">
        <f t="shared" si="1"/>
        <v>2.2279639706283084E-4</v>
      </c>
      <c r="N12">
        <f t="shared" si="2"/>
        <v>1.0306938336063414</v>
      </c>
      <c r="O12">
        <f t="shared" si="3"/>
        <v>1.6216527442263369</v>
      </c>
    </row>
    <row r="13" spans="1:15" x14ac:dyDescent="0.25">
      <c r="A13" t="s">
        <v>22</v>
      </c>
      <c r="B13">
        <v>2016</v>
      </c>
      <c r="C13">
        <v>124.60057729579501</v>
      </c>
      <c r="D13">
        <v>62.959305018703297</v>
      </c>
      <c r="E13">
        <v>7.8771085264052196</v>
      </c>
      <c r="F13" s="2">
        <v>5.8647291793820404</v>
      </c>
      <c r="G13" s="1">
        <v>5.2594617616621404</v>
      </c>
      <c r="H13" s="1">
        <v>4.4524891828915898</v>
      </c>
      <c r="I13" s="1">
        <v>1.30574178348751</v>
      </c>
      <c r="J13" s="1">
        <v>80.768296935535503</v>
      </c>
      <c r="K13">
        <v>137.935652125225</v>
      </c>
      <c r="L13" s="1">
        <f t="shared" si="0"/>
        <v>-0.15757371944808476</v>
      </c>
      <c r="M13" s="1">
        <f t="shared" si="1"/>
        <v>1.0037891737613826E-3</v>
      </c>
      <c r="N13">
        <f t="shared" si="2"/>
        <v>-0.20154785776721812</v>
      </c>
      <c r="O13">
        <f t="shared" si="3"/>
        <v>1.979065322572731</v>
      </c>
    </row>
    <row r="14" spans="1:15" x14ac:dyDescent="0.25">
      <c r="A14" t="s">
        <v>22</v>
      </c>
      <c r="B14">
        <v>2017</v>
      </c>
      <c r="C14">
        <v>104.966800885918</v>
      </c>
      <c r="D14">
        <v>84.259747455019806</v>
      </c>
      <c r="E14">
        <v>4.99088497637642</v>
      </c>
      <c r="F14" s="2">
        <v>6.4383400399832302</v>
      </c>
      <c r="G14" s="1">
        <v>6.6363857079629804</v>
      </c>
      <c r="H14" s="1">
        <v>-1.6845855090519499</v>
      </c>
      <c r="I14" s="1">
        <v>1.4695131038049001</v>
      </c>
      <c r="J14" s="1">
        <v>87.757449522469898</v>
      </c>
      <c r="K14">
        <v>84.446027610186604</v>
      </c>
      <c r="L14" s="1">
        <f t="shared" si="0"/>
        <v>0.30321703529800442</v>
      </c>
      <c r="M14" s="1">
        <f t="shared" si="1"/>
        <v>-4.6923685547814871E-4</v>
      </c>
      <c r="N14">
        <f t="shared" si="2"/>
        <v>-0.88612244801967477</v>
      </c>
      <c r="O14">
        <f t="shared" si="3"/>
        <v>1.245752616834654</v>
      </c>
    </row>
    <row r="15" spans="1:15" x14ac:dyDescent="0.25">
      <c r="A15" t="s">
        <v>22</v>
      </c>
      <c r="B15">
        <v>2018</v>
      </c>
      <c r="C15">
        <v>136.794523055262</v>
      </c>
      <c r="D15">
        <v>114.084180831162</v>
      </c>
      <c r="E15">
        <v>3.3055138072721801</v>
      </c>
      <c r="F15" s="2">
        <v>4.9871013362341996</v>
      </c>
      <c r="G15" s="1">
        <v>2.4327685479215799</v>
      </c>
      <c r="H15" s="1">
        <v>5.3951695630122396</v>
      </c>
      <c r="I15" s="1">
        <v>2.3987038580787798</v>
      </c>
      <c r="J15" s="1">
        <v>88.327994673402998</v>
      </c>
      <c r="K15">
        <v>107.937137332597</v>
      </c>
      <c r="L15" s="1">
        <f t="shared" si="0"/>
        <v>0.21499210192639137</v>
      </c>
      <c r="M15" s="1">
        <f t="shared" si="1"/>
        <v>7.4166530526289295E-3</v>
      </c>
      <c r="N15">
        <f t="shared" si="2"/>
        <v>0.22362075206010026</v>
      </c>
      <c r="O15">
        <f t="shared" si="3"/>
        <v>1.1990665319121676</v>
      </c>
    </row>
    <row r="16" spans="1:15" x14ac:dyDescent="0.25">
      <c r="A16" t="s">
        <v>22</v>
      </c>
      <c r="B16">
        <v>2019</v>
      </c>
      <c r="C16">
        <v>166.20426509893099</v>
      </c>
      <c r="D16">
        <v>109.11845789745399</v>
      </c>
      <c r="E16">
        <v>5.8719042591893</v>
      </c>
      <c r="F16" s="2">
        <v>5.64457737075338</v>
      </c>
      <c r="G16" s="1">
        <v>0.74054962565070204</v>
      </c>
      <c r="H16" s="1">
        <v>2.7701590278564199</v>
      </c>
      <c r="I16" s="1">
        <v>-0.19496906949303899</v>
      </c>
      <c r="J16" s="1">
        <v>63.617006573318299</v>
      </c>
      <c r="K16">
        <v>76.1562561303367</v>
      </c>
      <c r="L16" s="1">
        <f t="shared" si="0"/>
        <v>-9.9729014181746123E-2</v>
      </c>
      <c r="M16" s="1">
        <f t="shared" si="1"/>
        <v>1.2587308128752974E-2</v>
      </c>
      <c r="N16">
        <f t="shared" si="2"/>
        <v>1.249055782421703</v>
      </c>
      <c r="O16">
        <f t="shared" si="3"/>
        <v>1.5231544534392558</v>
      </c>
    </row>
    <row r="17" spans="1:15" x14ac:dyDescent="0.25">
      <c r="A17" t="s">
        <v>22</v>
      </c>
      <c r="B17">
        <v>2020</v>
      </c>
      <c r="C17">
        <v>149.62887758781301</v>
      </c>
      <c r="D17">
        <v>73.791247463764606</v>
      </c>
      <c r="E17">
        <v>9.5229009437588505</v>
      </c>
      <c r="F17" s="2">
        <v>1.8267817039947101</v>
      </c>
      <c r="G17" s="1">
        <v>2.54938719589896</v>
      </c>
      <c r="H17" s="1">
        <v>2.3159303390026902</v>
      </c>
      <c r="I17" s="1">
        <v>1.7675310769363699</v>
      </c>
      <c r="J17" s="1">
        <v>69.562575087962102</v>
      </c>
      <c r="K17">
        <v>120.07131011496</v>
      </c>
      <c r="L17" s="1">
        <f t="shared" si="0"/>
        <v>0.1267729701753105</v>
      </c>
      <c r="M17" s="1">
        <f t="shared" si="1"/>
        <v>1.5966232776243067E-2</v>
      </c>
      <c r="N17">
        <f t="shared" si="2"/>
        <v>0.67111861553051888</v>
      </c>
      <c r="O17">
        <f t="shared" si="3"/>
        <v>2.0277320513017303</v>
      </c>
    </row>
    <row r="18" spans="1:15" x14ac:dyDescent="0.25">
      <c r="A18" t="s">
        <v>22</v>
      </c>
      <c r="B18">
        <v>2021</v>
      </c>
      <c r="C18">
        <v>168.59777482361801</v>
      </c>
      <c r="D18">
        <v>93.110423172761301</v>
      </c>
      <c r="E18">
        <v>5.0966352727826996</v>
      </c>
      <c r="F18" s="2">
        <v>1.62200390778269</v>
      </c>
      <c r="G18" s="1">
        <v>6.1556426803560402</v>
      </c>
      <c r="H18" s="1">
        <v>-1.8298447131969</v>
      </c>
      <c r="I18" s="1">
        <v>2.0614558543946901</v>
      </c>
      <c r="J18" s="1">
        <v>75.868114020816293</v>
      </c>
      <c r="K18">
        <v>145.12541588103099</v>
      </c>
      <c r="L18" s="1">
        <f t="shared" si="0"/>
        <v>-5.1717475247665942E-2</v>
      </c>
      <c r="M18" s="1">
        <f t="shared" si="1"/>
        <v>2.3853179624545293E-2</v>
      </c>
      <c r="N18">
        <f t="shared" si="2"/>
        <v>1.3325107380469796</v>
      </c>
      <c r="O18">
        <f t="shared" si="3"/>
        <v>1.8107293370452635</v>
      </c>
    </row>
    <row r="19" spans="1:15" x14ac:dyDescent="0.25">
      <c r="A19" t="s">
        <v>22</v>
      </c>
      <c r="B19">
        <v>2022</v>
      </c>
      <c r="C19">
        <v>159.87832357736599</v>
      </c>
      <c r="D19">
        <v>119.855387737333</v>
      </c>
      <c r="E19">
        <v>6.1564063390653896</v>
      </c>
      <c r="F19" s="2">
        <v>5.3359414446556297</v>
      </c>
      <c r="G19" s="1">
        <v>3.1125509384600698</v>
      </c>
      <c r="H19" s="1">
        <v>1.8390049624312701</v>
      </c>
      <c r="I19" s="1">
        <v>1.19626912126429</v>
      </c>
      <c r="J19" s="1">
        <v>86.210313425590101</v>
      </c>
      <c r="K19">
        <v>148.726677535943</v>
      </c>
      <c r="L19" s="1">
        <f t="shared" si="0"/>
        <v>-1.9083151002885056E-2</v>
      </c>
      <c r="M19" s="1">
        <f t="shared" si="1"/>
        <v>1.5437137224265169E-2</v>
      </c>
      <c r="N19">
        <f t="shared" si="2"/>
        <v>1.0284879846287214</v>
      </c>
      <c r="O19">
        <f t="shared" si="3"/>
        <v>1.333926881349252</v>
      </c>
    </row>
    <row r="20" spans="1:15" x14ac:dyDescent="0.25">
      <c r="A20" t="s">
        <v>22</v>
      </c>
      <c r="B20">
        <v>2023</v>
      </c>
      <c r="C20">
        <v>156.827341386451</v>
      </c>
      <c r="D20">
        <v>79.2436747517133</v>
      </c>
      <c r="E20">
        <v>6.7922130204936302</v>
      </c>
      <c r="F20" s="2">
        <v>5.1879115079444498</v>
      </c>
      <c r="G20" s="1">
        <v>2.0520514474939602</v>
      </c>
      <c r="H20" s="1">
        <v>-1.1162070949488401</v>
      </c>
      <c r="I20" s="1">
        <v>0.24117755174271699</v>
      </c>
      <c r="J20" s="1">
        <v>68.617169749622406</v>
      </c>
      <c r="K20">
        <v>93.704649636479203</v>
      </c>
      <c r="L20" s="1">
        <f t="shared" si="0"/>
        <v>-0.34092630665535345</v>
      </c>
      <c r="M20" s="1">
        <f t="shared" si="1"/>
        <v>1.7638848557177574E-2</v>
      </c>
      <c r="N20">
        <f t="shared" si="2"/>
        <v>0.9221088123487281</v>
      </c>
      <c r="O20">
        <f t="shared" si="3"/>
        <v>1.9790518533854373</v>
      </c>
    </row>
    <row r="21" spans="1:15" x14ac:dyDescent="0.25">
      <c r="A21" t="s">
        <v>22</v>
      </c>
      <c r="B21">
        <v>2024</v>
      </c>
      <c r="C21">
        <v>103.36077510499</v>
      </c>
      <c r="D21">
        <v>52.946523274545299</v>
      </c>
      <c r="E21">
        <v>3.1608654126007201</v>
      </c>
      <c r="F21" s="2">
        <v>6.4386119486801503</v>
      </c>
      <c r="G21" s="1">
        <v>3.2805253692831</v>
      </c>
      <c r="H21" s="1">
        <v>1.0746131772774501</v>
      </c>
      <c r="I21" s="1">
        <v>1.37876548942574</v>
      </c>
      <c r="J21" s="1">
        <v>66.547616635951897</v>
      </c>
      <c r="K21">
        <v>145.99689471601801</v>
      </c>
      <c r="L21" s="1" t="str">
        <f t="shared" si="0"/>
        <v/>
      </c>
      <c r="M21" s="1">
        <f t="shared" si="1"/>
        <v>1.8555314777034537E-2</v>
      </c>
      <c r="N21">
        <f t="shared" si="2"/>
        <v>-0.9421200522483032</v>
      </c>
      <c r="O21">
        <f t="shared" si="3"/>
        <v>1.9521730363489604</v>
      </c>
    </row>
    <row r="22" spans="1:15" x14ac:dyDescent="0.25">
      <c r="A22" t="s">
        <v>12</v>
      </c>
      <c r="B22">
        <v>2015</v>
      </c>
      <c r="C22">
        <v>91.959424593830093</v>
      </c>
      <c r="D22">
        <v>99.927135105609594</v>
      </c>
      <c r="E22">
        <v>9.8470654375520699</v>
      </c>
      <c r="F22" s="2">
        <v>4.3063859878474799</v>
      </c>
      <c r="G22" s="1">
        <v>5.5112866697046403</v>
      </c>
      <c r="H22" s="1">
        <v>1.9503647709151199</v>
      </c>
      <c r="I22" s="1">
        <v>0.82956490283697903</v>
      </c>
      <c r="J22" s="1">
        <v>72.826230550756407</v>
      </c>
      <c r="K22">
        <v>72.033530139527599</v>
      </c>
      <c r="L22" s="1">
        <f t="shared" si="0"/>
        <v>-1.2726068042167953E-2</v>
      </c>
      <c r="M22" s="1">
        <f t="shared" si="1"/>
        <v>3.4024700155825871E-2</v>
      </c>
      <c r="N22">
        <f t="shared" si="2"/>
        <v>-1.3396530938579394</v>
      </c>
      <c r="O22">
        <f t="shared" si="3"/>
        <v>0.9202647959099528</v>
      </c>
    </row>
    <row r="23" spans="1:15" x14ac:dyDescent="0.25">
      <c r="A23" t="s">
        <v>12</v>
      </c>
      <c r="B23">
        <v>2016</v>
      </c>
      <c r="C23">
        <v>90.789142699330398</v>
      </c>
      <c r="D23">
        <v>52.200042998071297</v>
      </c>
      <c r="E23">
        <v>8.7276937013740206</v>
      </c>
      <c r="F23" s="2">
        <v>3.0717799053816299</v>
      </c>
      <c r="G23" s="1">
        <v>3.8057094925705601</v>
      </c>
      <c r="H23" s="1">
        <v>5.2605317914087397</v>
      </c>
      <c r="I23" s="1">
        <v>-0.127477197978937</v>
      </c>
      <c r="J23" s="1">
        <v>72.311487691068805</v>
      </c>
      <c r="K23">
        <v>130.444091083443</v>
      </c>
      <c r="L23" s="1">
        <f t="shared" si="0"/>
        <v>0.13317312500540635</v>
      </c>
      <c r="M23" s="1">
        <f t="shared" si="1"/>
        <v>3.341682626087468E-2</v>
      </c>
      <c r="N23">
        <f t="shared" si="2"/>
        <v>-1.3804575337009017</v>
      </c>
      <c r="O23">
        <f t="shared" si="3"/>
        <v>1.7392541746121724</v>
      </c>
    </row>
    <row r="24" spans="1:15" x14ac:dyDescent="0.25">
      <c r="A24" t="s">
        <v>12</v>
      </c>
      <c r="B24">
        <v>2017</v>
      </c>
      <c r="C24">
        <v>102.879816549162</v>
      </c>
      <c r="D24">
        <v>55.388593688015497</v>
      </c>
      <c r="E24">
        <v>5.6077630762239101</v>
      </c>
      <c r="F24" s="2">
        <v>2.3061064362700199</v>
      </c>
      <c r="G24" s="1">
        <v>6.5430347402267204</v>
      </c>
      <c r="H24" s="1">
        <v>4.4649630365153303</v>
      </c>
      <c r="I24" s="1">
        <v>1.2169131477864801</v>
      </c>
      <c r="J24" s="1">
        <v>86.143817705631506</v>
      </c>
      <c r="K24">
        <v>134.29376615192899</v>
      </c>
      <c r="L24" s="1">
        <f t="shared" si="0"/>
        <v>-4.1046055506335277E-2</v>
      </c>
      <c r="M24" s="1">
        <f t="shared" si="1"/>
        <v>3.5813019777620747E-2</v>
      </c>
      <c r="N24">
        <f t="shared" si="2"/>
        <v>-0.95888972505147974</v>
      </c>
      <c r="O24">
        <f t="shared" si="3"/>
        <v>1.8574188239666796</v>
      </c>
    </row>
    <row r="25" spans="1:15" x14ac:dyDescent="0.25">
      <c r="A25" t="s">
        <v>12</v>
      </c>
      <c r="B25">
        <v>2018</v>
      </c>
      <c r="C25">
        <v>98.657005888603507</v>
      </c>
      <c r="D25">
        <v>112.479129894298</v>
      </c>
      <c r="E25">
        <v>7.8540801772408502</v>
      </c>
      <c r="F25" s="2">
        <v>5.5372007758203097</v>
      </c>
      <c r="G25" s="1">
        <v>6.3245934495027001</v>
      </c>
      <c r="H25" s="1">
        <v>0.544027799774911</v>
      </c>
      <c r="I25" s="1">
        <v>-0.61481826415313101</v>
      </c>
      <c r="J25" s="1">
        <v>66.838054876258198</v>
      </c>
      <c r="K25">
        <v>104.1686230901</v>
      </c>
      <c r="L25" s="1">
        <f t="shared" si="0"/>
        <v>0.64004041208126417</v>
      </c>
      <c r="M25" s="1">
        <f t="shared" si="1"/>
        <v>3.0963601834263371E-2</v>
      </c>
      <c r="N25">
        <f t="shared" si="2"/>
        <v>-1.1061272619020712</v>
      </c>
      <c r="O25">
        <f t="shared" si="3"/>
        <v>0.87711387864856527</v>
      </c>
    </row>
    <row r="26" spans="1:15" x14ac:dyDescent="0.25">
      <c r="A26" t="s">
        <v>12</v>
      </c>
      <c r="B26">
        <v>2019</v>
      </c>
      <c r="C26">
        <v>161.801476592249</v>
      </c>
      <c r="D26">
        <v>110.251140827944</v>
      </c>
      <c r="E26">
        <v>3.0625691747807098</v>
      </c>
      <c r="F26" s="2">
        <v>4.05373651288782</v>
      </c>
      <c r="G26" s="1">
        <v>3.2131715204670601</v>
      </c>
      <c r="H26" s="1">
        <v>-0.22313751623415801</v>
      </c>
      <c r="I26" s="1">
        <v>-0.58047121433211002</v>
      </c>
      <c r="J26" s="1">
        <v>70.128455142108805</v>
      </c>
      <c r="K26">
        <v>145.432776313001</v>
      </c>
      <c r="L26" s="1">
        <f t="shared" si="0"/>
        <v>-0.30581416456952382</v>
      </c>
      <c r="M26" s="1">
        <f t="shared" si="1"/>
        <v>2.9941002044879872E-2</v>
      </c>
      <c r="N26">
        <f t="shared" si="2"/>
        <v>1.0955429240184771</v>
      </c>
      <c r="O26">
        <f t="shared" si="3"/>
        <v>1.4675719033579304</v>
      </c>
    </row>
    <row r="27" spans="1:15" x14ac:dyDescent="0.25">
      <c r="A27" t="s">
        <v>12</v>
      </c>
      <c r="B27">
        <v>2020</v>
      </c>
      <c r="C27">
        <v>112.32029320207501</v>
      </c>
      <c r="D27">
        <v>86.315343522035604</v>
      </c>
      <c r="E27">
        <v>9.3271706300565995</v>
      </c>
      <c r="F27" s="2">
        <v>3.3181480118964699</v>
      </c>
      <c r="G27" s="1">
        <v>6.81658353768624</v>
      </c>
      <c r="H27" s="1">
        <v>5.6995783595368898</v>
      </c>
      <c r="I27" s="1">
        <v>-0.118761964611225</v>
      </c>
      <c r="J27" s="1">
        <v>74.917455176771497</v>
      </c>
      <c r="K27">
        <v>94.070264785341493</v>
      </c>
      <c r="L27" s="1">
        <f t="shared" si="0"/>
        <v>-3.4154502761377596E-2</v>
      </c>
      <c r="M27" s="1">
        <f t="shared" si="1"/>
        <v>2.9594285960544128E-2</v>
      </c>
      <c r="N27">
        <f t="shared" si="2"/>
        <v>-0.62972684260138401</v>
      </c>
      <c r="O27">
        <f t="shared" si="3"/>
        <v>1.301278412608073</v>
      </c>
    </row>
    <row r="28" spans="1:15" x14ac:dyDescent="0.25">
      <c r="A28" t="s">
        <v>12</v>
      </c>
      <c r="B28">
        <v>2021</v>
      </c>
      <c r="C28">
        <v>108.48404943774599</v>
      </c>
      <c r="D28">
        <v>52.582086314817197</v>
      </c>
      <c r="E28">
        <v>8.4860790058190698</v>
      </c>
      <c r="F28" s="2">
        <v>4.0133951161442996</v>
      </c>
      <c r="G28" s="1">
        <v>0.83461188312492995</v>
      </c>
      <c r="H28" s="1">
        <v>0.22917171389289101</v>
      </c>
      <c r="I28" s="1">
        <v>2.1789306008832798</v>
      </c>
      <c r="J28" s="1">
        <v>67.186856720009104</v>
      </c>
      <c r="K28">
        <v>81.591589767297805</v>
      </c>
      <c r="L28" s="1">
        <f t="shared" si="0"/>
        <v>0.18861046113283</v>
      </c>
      <c r="M28" s="1">
        <f t="shared" si="1"/>
        <v>3.2267237873531328E-2</v>
      </c>
      <c r="N28">
        <f t="shared" si="2"/>
        <v>-0.76348587847147464</v>
      </c>
      <c r="O28">
        <f t="shared" si="3"/>
        <v>2.0631370308936581</v>
      </c>
    </row>
    <row r="29" spans="1:15" x14ac:dyDescent="0.25">
      <c r="A29" t="s">
        <v>12</v>
      </c>
      <c r="B29">
        <v>2022</v>
      </c>
      <c r="C29">
        <v>128.94527602775599</v>
      </c>
      <c r="D29">
        <v>118.995531787742</v>
      </c>
      <c r="E29">
        <v>5.1784974436034998</v>
      </c>
      <c r="F29" s="2">
        <v>4.8606777370293903</v>
      </c>
      <c r="G29" s="1">
        <v>5.4505274996366602</v>
      </c>
      <c r="H29" s="1">
        <v>-9.8899648060802606E-2</v>
      </c>
      <c r="I29" s="1">
        <v>1.5487572201415001</v>
      </c>
      <c r="J29" s="1">
        <v>71.033493981577493</v>
      </c>
      <c r="K29">
        <v>120.58446644748599</v>
      </c>
      <c r="L29" s="1">
        <f t="shared" si="0"/>
        <v>0.11173495836506407</v>
      </c>
      <c r="M29" s="1">
        <f t="shared" si="1"/>
        <v>3.2519810772836166E-2</v>
      </c>
      <c r="N29">
        <f t="shared" si="2"/>
        <v>-5.0060426510421259E-2</v>
      </c>
      <c r="O29">
        <f t="shared" si="3"/>
        <v>1.083614435689584</v>
      </c>
    </row>
    <row r="30" spans="1:15" x14ac:dyDescent="0.25">
      <c r="A30" t="s">
        <v>12</v>
      </c>
      <c r="B30">
        <v>2023</v>
      </c>
      <c r="C30">
        <v>143.35297107608901</v>
      </c>
      <c r="D30">
        <v>87.504227885233007</v>
      </c>
      <c r="E30">
        <v>3.8126079304896701</v>
      </c>
      <c r="F30" s="2">
        <v>5.67651247794619</v>
      </c>
      <c r="G30" s="1">
        <v>2.5850704223162801</v>
      </c>
      <c r="H30" s="1">
        <v>-0.50785191680116604</v>
      </c>
      <c r="I30" s="1">
        <v>-0.85728700455832596</v>
      </c>
      <c r="J30" s="1">
        <v>77.726788295647196</v>
      </c>
      <c r="K30">
        <v>124.205148947382</v>
      </c>
      <c r="L30" s="1">
        <f t="shared" si="0"/>
        <v>-0.4303656054017696</v>
      </c>
      <c r="M30" s="1">
        <f t="shared" si="1"/>
        <v>3.5156826284383214E-2</v>
      </c>
      <c r="N30">
        <f t="shared" si="2"/>
        <v>0.45229539787561746</v>
      </c>
      <c r="O30">
        <f t="shared" si="3"/>
        <v>1.6382405118082402</v>
      </c>
    </row>
    <row r="31" spans="1:15" x14ac:dyDescent="0.25">
      <c r="A31" t="s">
        <v>12</v>
      </c>
      <c r="B31">
        <v>2024</v>
      </c>
      <c r="C31">
        <v>81.658782892785595</v>
      </c>
      <c r="D31">
        <v>85.846514080949603</v>
      </c>
      <c r="E31">
        <v>5.0384619767814396</v>
      </c>
      <c r="F31" s="2">
        <v>4.7258639520472396</v>
      </c>
      <c r="G31" s="1">
        <v>1.63338178853244</v>
      </c>
      <c r="H31" s="1">
        <v>3.52750190481972</v>
      </c>
      <c r="I31" s="1">
        <v>0.35357371205187998</v>
      </c>
      <c r="J31" s="1">
        <v>88.101899662101999</v>
      </c>
      <c r="K31">
        <v>81.001675531679396</v>
      </c>
      <c r="L31" s="1" t="str">
        <f t="shared" si="0"/>
        <v/>
      </c>
      <c r="M31" s="1">
        <f t="shared" si="1"/>
        <v>4.4463948744224401E-2</v>
      </c>
      <c r="N31">
        <f t="shared" si="2"/>
        <v>-1.6988075134978888</v>
      </c>
      <c r="O31">
        <f t="shared" si="3"/>
        <v>0.95121838978557527</v>
      </c>
    </row>
    <row r="32" spans="1:15" x14ac:dyDescent="0.25">
      <c r="A32" t="s">
        <v>20</v>
      </c>
      <c r="B32">
        <v>2015</v>
      </c>
      <c r="C32">
        <v>178.48411989623301</v>
      </c>
      <c r="D32">
        <v>108.72286605121499</v>
      </c>
      <c r="E32">
        <v>4.1219641308293999</v>
      </c>
      <c r="F32" s="2">
        <v>6.1042094130868598</v>
      </c>
      <c r="G32" s="1">
        <v>6.1543263534038299</v>
      </c>
      <c r="H32" s="1">
        <v>2.1507044570085698</v>
      </c>
      <c r="I32" s="1">
        <v>1.06946402510725</v>
      </c>
      <c r="J32" s="1">
        <v>71.970081116103898</v>
      </c>
      <c r="K32">
        <v>74.3809311057625</v>
      </c>
      <c r="L32" s="1">
        <f t="shared" si="0"/>
        <v>-0.36397857562573055</v>
      </c>
      <c r="M32" s="1">
        <f t="shared" si="1"/>
        <v>4.6904866748166553E-2</v>
      </c>
      <c r="N32">
        <f t="shared" si="2"/>
        <v>1.6772197988965836</v>
      </c>
      <c r="O32">
        <f t="shared" si="3"/>
        <v>1.6416428887383845</v>
      </c>
    </row>
    <row r="33" spans="1:15" x14ac:dyDescent="0.25">
      <c r="A33" t="s">
        <v>20</v>
      </c>
      <c r="B33">
        <v>2016</v>
      </c>
      <c r="C33">
        <v>113.51972416459</v>
      </c>
      <c r="D33">
        <v>106.19974140186</v>
      </c>
      <c r="E33">
        <v>3.0416882070414202</v>
      </c>
      <c r="F33" s="2">
        <v>3.16749585845572</v>
      </c>
      <c r="G33" s="1">
        <v>3.0880965083411298</v>
      </c>
      <c r="H33" s="1">
        <v>2.2991648235033799</v>
      </c>
      <c r="I33" s="1">
        <v>2.2194946574446601</v>
      </c>
      <c r="J33" s="1">
        <v>70.390379830978802</v>
      </c>
      <c r="K33">
        <v>97.756256151698196</v>
      </c>
      <c r="L33" s="1">
        <f t="shared" si="0"/>
        <v>0.35439128259380492</v>
      </c>
      <c r="M33" s="1">
        <f t="shared" si="1"/>
        <v>5.8231602640823353E-2</v>
      </c>
      <c r="N33">
        <f t="shared" si="2"/>
        <v>-0.58790605669864004</v>
      </c>
      <c r="O33">
        <f t="shared" si="3"/>
        <v>1.0689265591997177</v>
      </c>
    </row>
    <row r="34" spans="1:15" x14ac:dyDescent="0.25">
      <c r="A34" t="s">
        <v>20</v>
      </c>
      <c r="B34">
        <v>2017</v>
      </c>
      <c r="C34">
        <v>153.750124810974</v>
      </c>
      <c r="D34">
        <v>81.655255862286495</v>
      </c>
      <c r="E34">
        <v>5.0214434064598299</v>
      </c>
      <c r="F34" s="2">
        <v>3.76219758066346</v>
      </c>
      <c r="G34" s="1">
        <v>1.4155706324686901</v>
      </c>
      <c r="H34" s="1">
        <v>-0.58890410795021297</v>
      </c>
      <c r="I34" s="1">
        <v>0.74428720458817899</v>
      </c>
      <c r="J34" s="1">
        <v>72.567763485136396</v>
      </c>
      <c r="K34">
        <v>143.18767208544801</v>
      </c>
      <c r="L34" s="1">
        <f t="shared" ref="L34:L65" si="4">IF(A35=A34, (C35 - C34) / C34, "")</f>
        <v>-0.24397206145639275</v>
      </c>
      <c r="M34" s="1">
        <f t="shared" ref="M34:M65" si="5">CORREL(E34:E233, F34:F233)</f>
        <v>5.1826826281711022E-2</v>
      </c>
      <c r="N34">
        <f t="shared" ref="N34:N65" si="6">(C34 - AVERAGE(C$2:C$201)) / _xlfn.STDEV.P(C$2:C$201)</f>
        <v>0.81481492082740625</v>
      </c>
      <c r="O34">
        <f t="shared" ref="O34:O65" si="7">C34 / D34</f>
        <v>1.882917678566548</v>
      </c>
    </row>
    <row r="35" spans="1:15" x14ac:dyDescent="0.25">
      <c r="A35" t="s">
        <v>20</v>
      </c>
      <c r="B35">
        <v>2018</v>
      </c>
      <c r="C35">
        <v>116.239389911663</v>
      </c>
      <c r="D35">
        <v>90.641184519462996</v>
      </c>
      <c r="E35">
        <v>8.6903785912757705</v>
      </c>
      <c r="F35" s="2">
        <v>1.5654722829416601</v>
      </c>
      <c r="G35" s="1">
        <v>4.81299291810861</v>
      </c>
      <c r="H35" s="1">
        <v>-0.57571226504198802</v>
      </c>
      <c r="I35" s="1">
        <v>2.3637461111430902</v>
      </c>
      <c r="J35" s="1">
        <v>64.459881832593396</v>
      </c>
      <c r="K35">
        <v>103.169929898161</v>
      </c>
      <c r="L35" s="1">
        <f t="shared" si="4"/>
        <v>-0.23833937123080987</v>
      </c>
      <c r="M35" s="1">
        <f t="shared" si="5"/>
        <v>5.0506470157700378E-2</v>
      </c>
      <c r="N35">
        <f t="shared" si="6"/>
        <v>-0.4930789574407749</v>
      </c>
      <c r="O35">
        <f t="shared" si="7"/>
        <v>1.2824125206208377</v>
      </c>
    </row>
    <row r="36" spans="1:15" x14ac:dyDescent="0.25">
      <c r="A36" t="s">
        <v>20</v>
      </c>
      <c r="B36">
        <v>2019</v>
      </c>
      <c r="C36">
        <v>88.534966807864294</v>
      </c>
      <c r="D36">
        <v>119.781197629216</v>
      </c>
      <c r="E36">
        <v>7.5197550929811801</v>
      </c>
      <c r="F36" s="2">
        <v>4.4769250866002102</v>
      </c>
      <c r="G36" s="1">
        <v>0.93599710302477801</v>
      </c>
      <c r="H36" s="1">
        <v>3.9996837631934201</v>
      </c>
      <c r="I36" s="1">
        <v>-0.265330424165449</v>
      </c>
      <c r="J36" s="1">
        <v>86.941628683221396</v>
      </c>
      <c r="K36">
        <v>86.411171238560499</v>
      </c>
      <c r="L36" s="1">
        <f t="shared" si="4"/>
        <v>0.11897903888485589</v>
      </c>
      <c r="M36" s="1">
        <f t="shared" si="5"/>
        <v>5.6424255308954466E-2</v>
      </c>
      <c r="N36">
        <f t="shared" si="6"/>
        <v>-1.459054310247724</v>
      </c>
      <c r="O36">
        <f t="shared" si="7"/>
        <v>0.7391391016303348</v>
      </c>
    </row>
    <row r="37" spans="1:15" x14ac:dyDescent="0.25">
      <c r="A37" t="s">
        <v>20</v>
      </c>
      <c r="B37">
        <v>2020</v>
      </c>
      <c r="C37">
        <v>99.068772066366606</v>
      </c>
      <c r="D37">
        <v>52.558476749366598</v>
      </c>
      <c r="E37">
        <v>7.2486025059899903</v>
      </c>
      <c r="F37" s="2">
        <v>4.3242056663130803</v>
      </c>
      <c r="G37" s="1">
        <v>0.92710615628429005</v>
      </c>
      <c r="H37" s="1">
        <v>4.2042209335600802</v>
      </c>
      <c r="I37" s="1">
        <v>0.58651092161809604</v>
      </c>
      <c r="J37" s="1">
        <v>75.731708079827399</v>
      </c>
      <c r="K37">
        <v>105.261019755058</v>
      </c>
      <c r="L37" s="1">
        <f t="shared" si="4"/>
        <v>0.21205000912994418</v>
      </c>
      <c r="M37" s="1">
        <f t="shared" si="5"/>
        <v>5.6398825759656823E-2</v>
      </c>
      <c r="N37">
        <f t="shared" si="6"/>
        <v>-1.0917701328130289</v>
      </c>
      <c r="O37">
        <f t="shared" si="7"/>
        <v>1.8849247199227577</v>
      </c>
    </row>
    <row r="38" spans="1:15" x14ac:dyDescent="0.25">
      <c r="A38" t="s">
        <v>20</v>
      </c>
      <c r="B38">
        <v>2021</v>
      </c>
      <c r="C38">
        <v>120.076306087532</v>
      </c>
      <c r="D38">
        <v>89.1748231915752</v>
      </c>
      <c r="E38">
        <v>4.3971622133764097</v>
      </c>
      <c r="F38" s="2">
        <v>2.4096406524763498</v>
      </c>
      <c r="G38" s="1">
        <v>6.1016065365878598</v>
      </c>
      <c r="H38" s="1">
        <v>5.5689236970690601</v>
      </c>
      <c r="I38" s="1">
        <v>0.30658260697913498</v>
      </c>
      <c r="J38" s="1">
        <v>68.122340194306602</v>
      </c>
      <c r="K38">
        <v>121.519963459121</v>
      </c>
      <c r="L38" s="1">
        <f t="shared" si="4"/>
        <v>6.6383706182294097E-3</v>
      </c>
      <c r="M38" s="1">
        <f t="shared" si="5"/>
        <v>5.6470221006374027E-2</v>
      </c>
      <c r="N38">
        <f t="shared" si="6"/>
        <v>-0.35929647647052315</v>
      </c>
      <c r="O38">
        <f t="shared" si="7"/>
        <v>1.3465269881115529</v>
      </c>
    </row>
    <row r="39" spans="1:15" x14ac:dyDescent="0.25">
      <c r="A39" t="s">
        <v>20</v>
      </c>
      <c r="B39">
        <v>2022</v>
      </c>
      <c r="C39">
        <v>120.873417109809</v>
      </c>
      <c r="D39">
        <v>51.777044896224098</v>
      </c>
      <c r="E39">
        <v>4.4053733762957101</v>
      </c>
      <c r="F39" s="2">
        <v>5.0798611442369799</v>
      </c>
      <c r="G39" s="1">
        <v>4.7830056224159803</v>
      </c>
      <c r="H39" s="1">
        <v>-1.7832320599721301</v>
      </c>
      <c r="I39" s="1">
        <v>-0.22309743323467601</v>
      </c>
      <c r="J39" s="1">
        <v>66.932243897642095</v>
      </c>
      <c r="K39">
        <v>123.751419487898</v>
      </c>
      <c r="L39" s="1">
        <f t="shared" si="4"/>
        <v>-0.32184382856514471</v>
      </c>
      <c r="M39" s="1">
        <f t="shared" si="5"/>
        <v>4.789191438692534E-2</v>
      </c>
      <c r="N39">
        <f t="shared" si="6"/>
        <v>-0.33150345590895258</v>
      </c>
      <c r="O39">
        <f t="shared" si="7"/>
        <v>2.3344981806527132</v>
      </c>
    </row>
    <row r="40" spans="1:15" x14ac:dyDescent="0.25">
      <c r="A40" t="s">
        <v>20</v>
      </c>
      <c r="B40">
        <v>2023</v>
      </c>
      <c r="C40">
        <v>81.971053775436403</v>
      </c>
      <c r="D40">
        <v>57.287600738920098</v>
      </c>
      <c r="E40">
        <v>10.1992447683587</v>
      </c>
      <c r="F40" s="2">
        <v>2.3927233102716601</v>
      </c>
      <c r="G40" s="1">
        <v>4.74284970103718</v>
      </c>
      <c r="H40" s="1">
        <v>-9.4537751626187799E-2</v>
      </c>
      <c r="I40" s="1">
        <v>-0.65195512534229105</v>
      </c>
      <c r="J40" s="1">
        <v>67.295165729983594</v>
      </c>
      <c r="K40">
        <v>127.781354548452</v>
      </c>
      <c r="L40" s="1">
        <f t="shared" si="4"/>
        <v>1.0198550486396565</v>
      </c>
      <c r="M40" s="1">
        <f t="shared" si="5"/>
        <v>5.3138903431855726E-2</v>
      </c>
      <c r="N40">
        <f t="shared" si="6"/>
        <v>-1.687919505654889</v>
      </c>
      <c r="O40">
        <f t="shared" si="7"/>
        <v>1.430869031311113</v>
      </c>
    </row>
    <row r="41" spans="1:15" x14ac:dyDescent="0.25">
      <c r="A41" t="s">
        <v>20</v>
      </c>
      <c r="B41">
        <v>2024</v>
      </c>
      <c r="C41">
        <v>165.569646810628</v>
      </c>
      <c r="D41">
        <v>108.115390519689</v>
      </c>
      <c r="E41">
        <v>6.57465176656609</v>
      </c>
      <c r="F41" s="2">
        <v>4.8404256828532297</v>
      </c>
      <c r="G41" s="1">
        <v>1.83239792020283</v>
      </c>
      <c r="H41" s="1">
        <v>0.34518184208810598</v>
      </c>
      <c r="I41" s="1">
        <v>2.1371753648239098</v>
      </c>
      <c r="J41" s="1">
        <v>60.390057705322</v>
      </c>
      <c r="K41">
        <v>76.8406824683574</v>
      </c>
      <c r="L41" s="1" t="str">
        <f t="shared" si="4"/>
        <v/>
      </c>
      <c r="M41" s="1">
        <f t="shared" si="5"/>
        <v>6.1835096980475193E-2</v>
      </c>
      <c r="N41">
        <f t="shared" si="6"/>
        <v>1.2269284267050931</v>
      </c>
      <c r="O41">
        <f t="shared" si="7"/>
        <v>1.5314160732784474</v>
      </c>
    </row>
    <row r="42" spans="1:15" x14ac:dyDescent="0.25">
      <c r="A42" t="s">
        <v>15</v>
      </c>
      <c r="B42">
        <v>2015</v>
      </c>
      <c r="C42">
        <v>118.816992620652</v>
      </c>
      <c r="D42">
        <v>95.030175290964706</v>
      </c>
      <c r="E42">
        <v>7.1242760144236499</v>
      </c>
      <c r="F42" s="2">
        <v>4.2280839465796696</v>
      </c>
      <c r="G42" s="1">
        <v>6.6195212570474098</v>
      </c>
      <c r="H42" s="1">
        <v>1.08882110240619</v>
      </c>
      <c r="I42" s="1">
        <v>2.3641669733836999</v>
      </c>
      <c r="J42" s="1">
        <v>87.160519258681902</v>
      </c>
      <c r="K42">
        <v>85.663290783143694</v>
      </c>
      <c r="L42" s="1">
        <f t="shared" si="4"/>
        <v>-0.26831904957333663</v>
      </c>
      <c r="M42" s="1">
        <f t="shared" si="5"/>
        <v>6.299945171890671E-2</v>
      </c>
      <c r="N42">
        <f t="shared" si="6"/>
        <v>-0.40320519696278112</v>
      </c>
      <c r="O42">
        <f t="shared" si="7"/>
        <v>1.2503080443328289</v>
      </c>
    </row>
    <row r="43" spans="1:15" x14ac:dyDescent="0.25">
      <c r="A43" t="s">
        <v>15</v>
      </c>
      <c r="B43">
        <v>2016</v>
      </c>
      <c r="C43">
        <v>86.936130087516503</v>
      </c>
      <c r="D43">
        <v>57.054460096419803</v>
      </c>
      <c r="E43">
        <v>3.1639964308639401</v>
      </c>
      <c r="F43" s="2">
        <v>1.9722148037796401</v>
      </c>
      <c r="G43" s="1">
        <v>4.9395440272063196</v>
      </c>
      <c r="H43" s="1">
        <v>-1.4304908123181601</v>
      </c>
      <c r="I43" s="1">
        <v>0.11641470602816401</v>
      </c>
      <c r="J43" s="1">
        <v>85.346259329083594</v>
      </c>
      <c r="K43">
        <v>71.861754858865993</v>
      </c>
      <c r="L43" s="1">
        <f t="shared" si="4"/>
        <v>0.85707424630436568</v>
      </c>
      <c r="M43" s="1">
        <f t="shared" si="5"/>
        <v>6.3055740244803898E-2</v>
      </c>
      <c r="N43">
        <f t="shared" si="6"/>
        <v>-1.5148012521433269</v>
      </c>
      <c r="O43">
        <f t="shared" si="7"/>
        <v>1.5237394226603467</v>
      </c>
    </row>
    <row r="44" spans="1:15" x14ac:dyDescent="0.25">
      <c r="A44" t="s">
        <v>15</v>
      </c>
      <c r="B44">
        <v>2017</v>
      </c>
      <c r="C44">
        <v>161.446848258893</v>
      </c>
      <c r="D44">
        <v>69.729834234137996</v>
      </c>
      <c r="E44">
        <v>4.0634834485948996</v>
      </c>
      <c r="F44" s="2">
        <v>4.98368582682075</v>
      </c>
      <c r="G44" s="1">
        <v>4.5881285040692399</v>
      </c>
      <c r="H44" s="1">
        <v>5.0197761082164201</v>
      </c>
      <c r="I44" s="1">
        <v>1.5727486533135999</v>
      </c>
      <c r="J44" s="1">
        <v>84.1044279115454</v>
      </c>
      <c r="K44">
        <v>92.562765805704501</v>
      </c>
      <c r="L44" s="1">
        <f t="shared" si="4"/>
        <v>-0.39457502309842607</v>
      </c>
      <c r="M44" s="1">
        <f t="shared" si="5"/>
        <v>4.7402042234554971E-2</v>
      </c>
      <c r="N44">
        <f t="shared" si="6"/>
        <v>1.0831780309418211</v>
      </c>
      <c r="O44">
        <f t="shared" si="7"/>
        <v>2.315319547681538</v>
      </c>
    </row>
    <row r="45" spans="1:15" x14ac:dyDescent="0.25">
      <c r="A45" t="s">
        <v>15</v>
      </c>
      <c r="B45">
        <v>2018</v>
      </c>
      <c r="C45">
        <v>97.743954377972202</v>
      </c>
      <c r="D45">
        <v>102.54303261486</v>
      </c>
      <c r="E45">
        <v>10.261512653405299</v>
      </c>
      <c r="F45" s="2">
        <v>6.4525257100033597</v>
      </c>
      <c r="G45" s="1">
        <v>3.1820148999242699</v>
      </c>
      <c r="H45" s="1">
        <v>0.97614468634226503</v>
      </c>
      <c r="I45" s="1">
        <v>1.7174453625969801</v>
      </c>
      <c r="J45" s="1">
        <v>70.224106207590495</v>
      </c>
      <c r="K45">
        <v>144.46058604828499</v>
      </c>
      <c r="L45" s="1">
        <f t="shared" si="4"/>
        <v>0.69669087197965218</v>
      </c>
      <c r="M45" s="1">
        <f t="shared" si="5"/>
        <v>5.2816498303870259E-2</v>
      </c>
      <c r="N45">
        <f t="shared" si="6"/>
        <v>-1.1379628013684049</v>
      </c>
      <c r="O45">
        <f t="shared" si="7"/>
        <v>0.95319937284366663</v>
      </c>
    </row>
    <row r="46" spans="1:15" x14ac:dyDescent="0.25">
      <c r="A46" t="s">
        <v>15</v>
      </c>
      <c r="B46">
        <v>2019</v>
      </c>
      <c r="C46">
        <v>165.841275184301</v>
      </c>
      <c r="D46">
        <v>80.029581916251203</v>
      </c>
      <c r="E46">
        <v>9.7578396101234706</v>
      </c>
      <c r="F46" s="2">
        <v>5.2727143704234098</v>
      </c>
      <c r="G46" s="1">
        <v>1.17030514743356</v>
      </c>
      <c r="H46" s="1">
        <v>5.2204232534365298</v>
      </c>
      <c r="I46" s="1">
        <v>0.76838330356749995</v>
      </c>
      <c r="J46" s="1">
        <v>84.793723983232198</v>
      </c>
      <c r="K46">
        <v>95.603968082448901</v>
      </c>
      <c r="L46" s="1">
        <f t="shared" si="4"/>
        <v>2.2377105224226465E-2</v>
      </c>
      <c r="M46" s="1">
        <f t="shared" si="5"/>
        <v>4.2127802645626433E-2</v>
      </c>
      <c r="N46">
        <f t="shared" si="6"/>
        <v>1.2363993445115415</v>
      </c>
      <c r="O46">
        <f t="shared" si="7"/>
        <v>2.0722496758492306</v>
      </c>
    </row>
    <row r="47" spans="1:15" x14ac:dyDescent="0.25">
      <c r="A47" t="s">
        <v>15</v>
      </c>
      <c r="B47">
        <v>2020</v>
      </c>
      <c r="C47">
        <v>169.55232284962</v>
      </c>
      <c r="D47">
        <v>77.244117511391394</v>
      </c>
      <c r="E47">
        <v>3.0975388633226801</v>
      </c>
      <c r="F47" s="2">
        <v>6.0269098820963096</v>
      </c>
      <c r="G47" s="1">
        <v>1.0933633991098599</v>
      </c>
      <c r="H47" s="1">
        <v>0.55450910072331805</v>
      </c>
      <c r="I47" s="1">
        <v>2.3252168846778098</v>
      </c>
      <c r="J47" s="1">
        <v>88.518214408126596</v>
      </c>
      <c r="K47">
        <v>115.875031049862</v>
      </c>
      <c r="L47" s="1">
        <f t="shared" si="4"/>
        <v>-0.15551896423163689</v>
      </c>
      <c r="M47" s="1">
        <f t="shared" si="5"/>
        <v>3.7699061535118185E-2</v>
      </c>
      <c r="N47">
        <f t="shared" si="6"/>
        <v>1.3657931443520586</v>
      </c>
      <c r="O47">
        <f t="shared" si="7"/>
        <v>2.1950192236271668</v>
      </c>
    </row>
    <row r="48" spans="1:15" x14ac:dyDescent="0.25">
      <c r="A48" t="s">
        <v>15</v>
      </c>
      <c r="B48">
        <v>2021</v>
      </c>
      <c r="C48">
        <v>143.183721216979</v>
      </c>
      <c r="D48">
        <v>81.391186538482302</v>
      </c>
      <c r="E48">
        <v>5.6388969452825801</v>
      </c>
      <c r="F48" s="2">
        <v>3.14332272684958</v>
      </c>
      <c r="G48" s="1">
        <v>4.87136996450075</v>
      </c>
      <c r="H48" s="1">
        <v>4.0189962355014401</v>
      </c>
      <c r="I48" s="1">
        <v>1.77052665304047</v>
      </c>
      <c r="J48" s="1">
        <v>83.688544283836606</v>
      </c>
      <c r="K48">
        <v>77.296488243895197</v>
      </c>
      <c r="L48" s="1">
        <f t="shared" si="4"/>
        <v>-9.5972437578270425E-2</v>
      </c>
      <c r="M48" s="1">
        <f t="shared" si="5"/>
        <v>5.3747505431571474E-2</v>
      </c>
      <c r="N48">
        <f t="shared" si="6"/>
        <v>0.44639413107234294</v>
      </c>
      <c r="O48">
        <f t="shared" si="7"/>
        <v>1.7592042493357776</v>
      </c>
    </row>
    <row r="49" spans="1:15" x14ac:dyDescent="0.25">
      <c r="A49" t="s">
        <v>15</v>
      </c>
      <c r="B49">
        <v>2022</v>
      </c>
      <c r="C49">
        <v>129.442030470258</v>
      </c>
      <c r="D49">
        <v>54.029113201165103</v>
      </c>
      <c r="E49">
        <v>7.9457599409136197</v>
      </c>
      <c r="F49" s="2">
        <v>3.70765250686688</v>
      </c>
      <c r="G49" s="1">
        <v>6.2700771879289396</v>
      </c>
      <c r="H49" s="1">
        <v>0.80732010041662905</v>
      </c>
      <c r="I49" s="1">
        <v>-0.59026544250337898</v>
      </c>
      <c r="J49" s="1">
        <v>64.289750461585001</v>
      </c>
      <c r="K49">
        <v>130.920850537397</v>
      </c>
      <c r="L49" s="1">
        <f t="shared" si="4"/>
        <v>9.5639536991135962E-2</v>
      </c>
      <c r="M49" s="1">
        <f t="shared" si="5"/>
        <v>5.049837660463985E-2</v>
      </c>
      <c r="N49">
        <f t="shared" si="6"/>
        <v>-3.2739995543262707E-2</v>
      </c>
      <c r="O49">
        <f t="shared" si="7"/>
        <v>2.3957829918160987</v>
      </c>
    </row>
    <row r="50" spans="1:15" x14ac:dyDescent="0.25">
      <c r="A50" t="s">
        <v>15</v>
      </c>
      <c r="B50">
        <v>2023</v>
      </c>
      <c r="C50">
        <v>141.82180633162599</v>
      </c>
      <c r="D50">
        <v>57.078587328595297</v>
      </c>
      <c r="E50">
        <v>3.75696125503497</v>
      </c>
      <c r="F50" s="2">
        <v>5.0048456572955997</v>
      </c>
      <c r="G50" s="1">
        <v>0.97295954136725704</v>
      </c>
      <c r="H50" s="1">
        <v>4.5748804743228497</v>
      </c>
      <c r="I50" s="1">
        <v>1.47184779504773</v>
      </c>
      <c r="J50" s="1">
        <v>62.440463419256901</v>
      </c>
      <c r="K50">
        <v>76.7870171268153</v>
      </c>
      <c r="L50" s="1">
        <f t="shared" si="4"/>
        <v>0.25977776247146322</v>
      </c>
      <c r="M50" s="1">
        <f t="shared" si="5"/>
        <v>5.082900072205742E-2</v>
      </c>
      <c r="N50">
        <f t="shared" si="6"/>
        <v>0.39890798754418128</v>
      </c>
      <c r="O50">
        <f t="shared" si="7"/>
        <v>2.4846761801439317</v>
      </c>
    </row>
    <row r="51" spans="1:15" x14ac:dyDescent="0.25">
      <c r="A51" t="s">
        <v>15</v>
      </c>
      <c r="B51">
        <v>2024</v>
      </c>
      <c r="C51">
        <v>178.66395785011699</v>
      </c>
      <c r="D51">
        <v>76.198955702928401</v>
      </c>
      <c r="E51">
        <v>6.3357793236020097</v>
      </c>
      <c r="F51" s="2">
        <v>5.56399783628751</v>
      </c>
      <c r="G51" s="1">
        <v>6.6571157529950797</v>
      </c>
      <c r="H51" s="1">
        <v>5.88800851058296</v>
      </c>
      <c r="I51" s="1">
        <v>1.6368236484062899</v>
      </c>
      <c r="J51" s="1">
        <v>71.287787565927403</v>
      </c>
      <c r="K51">
        <v>76.680057335893494</v>
      </c>
      <c r="L51" s="1" t="str">
        <f t="shared" si="4"/>
        <v/>
      </c>
      <c r="M51" s="1">
        <f t="shared" si="5"/>
        <v>5.7471153254306739E-2</v>
      </c>
      <c r="N51">
        <f t="shared" si="6"/>
        <v>1.6834902428000817</v>
      </c>
      <c r="O51">
        <f t="shared" si="7"/>
        <v>2.3447034962875581</v>
      </c>
    </row>
    <row r="52" spans="1:15" x14ac:dyDescent="0.25">
      <c r="A52" t="s">
        <v>14</v>
      </c>
      <c r="B52">
        <v>2015</v>
      </c>
      <c r="C52">
        <v>160.93611554785099</v>
      </c>
      <c r="D52">
        <v>106.70793762754199</v>
      </c>
      <c r="E52">
        <v>10.803650867220901</v>
      </c>
      <c r="F52" s="2">
        <v>6.0662027627823498</v>
      </c>
      <c r="G52" s="1">
        <v>3.82372559259609</v>
      </c>
      <c r="H52" s="1">
        <v>2.0121303574975902</v>
      </c>
      <c r="I52" s="1">
        <v>1.7940331263837099</v>
      </c>
      <c r="J52" s="1">
        <v>79.498917923332897</v>
      </c>
      <c r="K52">
        <v>126.15735018061601</v>
      </c>
      <c r="L52" s="1">
        <f t="shared" si="4"/>
        <v>-8.4309764754919147E-3</v>
      </c>
      <c r="M52" s="1">
        <f t="shared" si="5"/>
        <v>6.1070011746856515E-2</v>
      </c>
      <c r="N52">
        <f t="shared" si="6"/>
        <v>1.0653702170454471</v>
      </c>
      <c r="O52">
        <f t="shared" si="7"/>
        <v>1.5081925405548495</v>
      </c>
    </row>
    <row r="53" spans="1:15" x14ac:dyDescent="0.25">
      <c r="A53" t="s">
        <v>14</v>
      </c>
      <c r="B53">
        <v>2016</v>
      </c>
      <c r="C53">
        <v>159.57926694361001</v>
      </c>
      <c r="D53">
        <v>112.300373927229</v>
      </c>
      <c r="E53">
        <v>6.0419564116638202</v>
      </c>
      <c r="F53" s="2">
        <v>3.3779147631997199</v>
      </c>
      <c r="G53" s="1">
        <v>1.1108826089656401</v>
      </c>
      <c r="H53" s="1">
        <v>2.62624112796939</v>
      </c>
      <c r="I53" s="1">
        <v>-0.87420204171140203</v>
      </c>
      <c r="J53" s="1">
        <v>73.967940543973796</v>
      </c>
      <c r="K53">
        <v>113.411570776606</v>
      </c>
      <c r="L53" s="1">
        <f t="shared" si="4"/>
        <v>-0.31912129129392008</v>
      </c>
      <c r="M53" s="1">
        <f t="shared" si="5"/>
        <v>4.9804280188475172E-2</v>
      </c>
      <c r="N53">
        <f t="shared" si="6"/>
        <v>1.0180607204976708</v>
      </c>
      <c r="O53">
        <f t="shared" si="7"/>
        <v>1.4210038788207231</v>
      </c>
    </row>
    <row r="54" spans="1:15" x14ac:dyDescent="0.25">
      <c r="A54" t="s">
        <v>14</v>
      </c>
      <c r="B54">
        <v>2017</v>
      </c>
      <c r="C54">
        <v>108.65412521282801</v>
      </c>
      <c r="D54">
        <v>91.358328239830698</v>
      </c>
      <c r="E54">
        <v>3.27450224945144</v>
      </c>
      <c r="F54" s="2">
        <v>1.6867409437460701</v>
      </c>
      <c r="G54" s="1">
        <v>5.84690364428777</v>
      </c>
      <c r="H54" s="1">
        <v>0.88152513129010301</v>
      </c>
      <c r="I54" s="1">
        <v>-0.55528820571840298</v>
      </c>
      <c r="J54" s="1">
        <v>75.667297801644096</v>
      </c>
      <c r="K54">
        <v>131.599484247888</v>
      </c>
      <c r="L54" s="1">
        <f t="shared" si="4"/>
        <v>-6.5087473202619525E-2</v>
      </c>
      <c r="M54" s="1">
        <f t="shared" si="5"/>
        <v>4.7823351118951064E-2</v>
      </c>
      <c r="N54">
        <f t="shared" si="6"/>
        <v>-0.75755581430001617</v>
      </c>
      <c r="O54">
        <f t="shared" si="7"/>
        <v>1.189318229724968</v>
      </c>
    </row>
    <row r="55" spans="1:15" x14ac:dyDescent="0.25">
      <c r="A55" t="s">
        <v>14</v>
      </c>
      <c r="B55">
        <v>2018</v>
      </c>
      <c r="C55">
        <v>101.582102749684</v>
      </c>
      <c r="D55">
        <v>93.602333307329999</v>
      </c>
      <c r="E55">
        <v>3.7681271849439102</v>
      </c>
      <c r="F55" s="2">
        <v>1.7584086058430299</v>
      </c>
      <c r="G55" s="1">
        <v>3.9538051051929601</v>
      </c>
      <c r="H55" s="1">
        <v>2.3250809728808499</v>
      </c>
      <c r="I55" s="1">
        <v>1.2310046552437199</v>
      </c>
      <c r="J55" s="1">
        <v>81.782740011679806</v>
      </c>
      <c r="K55">
        <v>148.06816635700201</v>
      </c>
      <c r="L55" s="1">
        <f t="shared" si="4"/>
        <v>0.29579946926751799</v>
      </c>
      <c r="M55" s="1">
        <f t="shared" si="5"/>
        <v>2.8585544146267031E-2</v>
      </c>
      <c r="N55">
        <f t="shared" si="6"/>
        <v>-1.0041373571929817</v>
      </c>
      <c r="O55">
        <f t="shared" si="7"/>
        <v>1.0852518218339018</v>
      </c>
    </row>
    <row r="56" spans="1:15" x14ac:dyDescent="0.25">
      <c r="A56" t="s">
        <v>14</v>
      </c>
      <c r="B56">
        <v>2019</v>
      </c>
      <c r="C56">
        <v>131.630034830119</v>
      </c>
      <c r="D56">
        <v>72.6069531058872</v>
      </c>
      <c r="E56">
        <v>10.1566757529183</v>
      </c>
      <c r="F56" s="2">
        <v>2.8541612563103702</v>
      </c>
      <c r="G56" s="1">
        <v>3.3533142345866298</v>
      </c>
      <c r="H56" s="1">
        <v>-1.3723489492618699</v>
      </c>
      <c r="I56" s="1">
        <v>-0.91127239804589799</v>
      </c>
      <c r="J56" s="1">
        <v>88.879452440337701</v>
      </c>
      <c r="K56">
        <v>136.878409640976</v>
      </c>
      <c r="L56" s="1">
        <f t="shared" si="4"/>
        <v>0.13649913412572304</v>
      </c>
      <c r="M56" s="1">
        <f t="shared" si="5"/>
        <v>1.1176409578423739E-2</v>
      </c>
      <c r="N56">
        <f t="shared" si="6"/>
        <v>4.3549565713476415E-2</v>
      </c>
      <c r="O56">
        <f t="shared" si="7"/>
        <v>1.8129122515050975</v>
      </c>
    </row>
    <row r="57" spans="1:15" x14ac:dyDescent="0.25">
      <c r="A57" t="s">
        <v>14</v>
      </c>
      <c r="B57">
        <v>2020</v>
      </c>
      <c r="C57">
        <v>149.59742060936901</v>
      </c>
      <c r="D57">
        <v>78.626706108998803</v>
      </c>
      <c r="E57">
        <v>4.5596488806376101</v>
      </c>
      <c r="F57" s="2">
        <v>2.2821852133554299</v>
      </c>
      <c r="G57" s="1">
        <v>2.1265788380698698</v>
      </c>
      <c r="H57" s="1">
        <v>2.3938133176489602</v>
      </c>
      <c r="I57" s="1">
        <v>1.50108572945021</v>
      </c>
      <c r="J57" s="1">
        <v>79.805921301531896</v>
      </c>
      <c r="K57">
        <v>92.394711755675402</v>
      </c>
      <c r="L57" s="1">
        <f t="shared" si="4"/>
        <v>0.17305851498972044</v>
      </c>
      <c r="M57" s="1">
        <f t="shared" si="5"/>
        <v>1.7747938207114566E-2</v>
      </c>
      <c r="N57">
        <f t="shared" si="6"/>
        <v>0.67002179912193194</v>
      </c>
      <c r="O57">
        <f t="shared" si="7"/>
        <v>1.9026286107163737</v>
      </c>
    </row>
    <row r="58" spans="1:15" x14ac:dyDescent="0.25">
      <c r="A58" t="s">
        <v>14</v>
      </c>
      <c r="B58">
        <v>2021</v>
      </c>
      <c r="C58">
        <v>175.48652806631901</v>
      </c>
      <c r="D58">
        <v>101.65278416870299</v>
      </c>
      <c r="E58">
        <v>7.9891864726025998</v>
      </c>
      <c r="F58" s="2">
        <v>4.5586037311717602</v>
      </c>
      <c r="G58" s="1">
        <v>3.2274004057806298</v>
      </c>
      <c r="H58" s="1">
        <v>-1.8152083990740302E-2</v>
      </c>
      <c r="I58" s="1">
        <v>0.245904375279415</v>
      </c>
      <c r="J58" s="1">
        <v>82.735383313930996</v>
      </c>
      <c r="K58">
        <v>71.151479090380406</v>
      </c>
      <c r="L58" s="1">
        <f t="shared" si="4"/>
        <v>-0.47798121565165486</v>
      </c>
      <c r="M58" s="1">
        <f t="shared" si="5"/>
        <v>6.4976505536049178E-3</v>
      </c>
      <c r="N58">
        <f t="shared" si="6"/>
        <v>1.5727021984172804</v>
      </c>
      <c r="O58">
        <f t="shared" si="7"/>
        <v>1.7263327266578505</v>
      </c>
    </row>
    <row r="59" spans="1:15" x14ac:dyDescent="0.25">
      <c r="A59" t="s">
        <v>14</v>
      </c>
      <c r="B59">
        <v>2022</v>
      </c>
      <c r="C59">
        <v>91.607264050691597</v>
      </c>
      <c r="D59">
        <v>53.220184941522596</v>
      </c>
      <c r="E59">
        <v>3.3665592208707298</v>
      </c>
      <c r="F59" s="2">
        <v>5.7773029200550301</v>
      </c>
      <c r="G59" s="1">
        <v>5.0737760859701497</v>
      </c>
      <c r="H59" s="1">
        <v>1.7933906326986</v>
      </c>
      <c r="I59" s="1">
        <v>-0.65758043772149399</v>
      </c>
      <c r="J59" s="1">
        <v>74.748476253504904</v>
      </c>
      <c r="K59">
        <v>107.877741662445</v>
      </c>
      <c r="L59" s="1">
        <f t="shared" si="4"/>
        <v>6.2363208851523154E-2</v>
      </c>
      <c r="M59" s="1">
        <f t="shared" si="5"/>
        <v>6.2053967949063076E-3</v>
      </c>
      <c r="N59">
        <f t="shared" si="6"/>
        <v>-1.3519319420269977</v>
      </c>
      <c r="O59">
        <f t="shared" si="7"/>
        <v>1.7212879690543739</v>
      </c>
    </row>
    <row r="60" spans="1:15" x14ac:dyDescent="0.25">
      <c r="A60" t="s">
        <v>14</v>
      </c>
      <c r="B60">
        <v>2023</v>
      </c>
      <c r="C60">
        <v>97.320186991001506</v>
      </c>
      <c r="D60">
        <v>80.369615446658102</v>
      </c>
      <c r="E60">
        <v>6.5865426095763597</v>
      </c>
      <c r="F60" s="2">
        <v>4.5792504902610798</v>
      </c>
      <c r="G60" s="1">
        <v>4.6281087306396804</v>
      </c>
      <c r="H60" s="1">
        <v>-1.6375679218236401</v>
      </c>
      <c r="I60" s="1">
        <v>0.31114415119264899</v>
      </c>
      <c r="J60" s="1">
        <v>78.775797471427097</v>
      </c>
      <c r="K60">
        <v>110.25090068640699</v>
      </c>
      <c r="L60" s="1">
        <f t="shared" si="4"/>
        <v>0.70210301932679564</v>
      </c>
      <c r="M60" s="1">
        <f t="shared" si="5"/>
        <v>2.0435510344983691E-2</v>
      </c>
      <c r="N60">
        <f t="shared" si="6"/>
        <v>-1.1527383788855188</v>
      </c>
      <c r="O60">
        <f t="shared" si="7"/>
        <v>1.2109077099615293</v>
      </c>
    </row>
    <row r="61" spans="1:15" x14ac:dyDescent="0.25">
      <c r="A61" t="s">
        <v>14</v>
      </c>
      <c r="B61">
        <v>2024</v>
      </c>
      <c r="C61">
        <v>165.648984118832</v>
      </c>
      <c r="D61">
        <v>96.108554213326101</v>
      </c>
      <c r="E61">
        <v>4.4664098437328601</v>
      </c>
      <c r="F61" s="2">
        <v>1.85284373700214</v>
      </c>
      <c r="G61" s="1">
        <v>4.6757253083410504</v>
      </c>
      <c r="H61" s="1">
        <v>-1.7879095156670199</v>
      </c>
      <c r="I61" s="1">
        <v>1.0502145344571201</v>
      </c>
      <c r="J61" s="1">
        <v>88.206907242748699</v>
      </c>
      <c r="K61">
        <v>116.03793423006999</v>
      </c>
      <c r="L61" s="1" t="str">
        <f t="shared" si="4"/>
        <v/>
      </c>
      <c r="M61" s="1">
        <f t="shared" si="5"/>
        <v>2.1403855410198434E-2</v>
      </c>
      <c r="N61">
        <f t="shared" si="6"/>
        <v>1.2296946956144286</v>
      </c>
      <c r="O61">
        <f t="shared" si="7"/>
        <v>1.7235612945664689</v>
      </c>
    </row>
    <row r="62" spans="1:15" x14ac:dyDescent="0.25">
      <c r="A62" t="s">
        <v>19</v>
      </c>
      <c r="B62">
        <v>2015</v>
      </c>
      <c r="C62">
        <v>173.83404568210301</v>
      </c>
      <c r="D62">
        <v>62.686314631596197</v>
      </c>
      <c r="E62">
        <v>3.5984664063009899</v>
      </c>
      <c r="F62" s="2">
        <v>5.2056032464502904</v>
      </c>
      <c r="G62" s="1">
        <v>4.2340752356694198</v>
      </c>
      <c r="H62" s="1">
        <v>4.7346302140661702</v>
      </c>
      <c r="I62" s="1">
        <v>-0.51079668180798599</v>
      </c>
      <c r="J62" s="1">
        <v>83.858019355796699</v>
      </c>
      <c r="K62">
        <v>86.130185603819498</v>
      </c>
      <c r="L62" s="1">
        <f t="shared" si="4"/>
        <v>-0.44564602458371211</v>
      </c>
      <c r="M62" s="1">
        <f t="shared" si="5"/>
        <v>6.5058113154366571E-3</v>
      </c>
      <c r="N62">
        <f t="shared" si="6"/>
        <v>1.5150847830276979</v>
      </c>
      <c r="O62">
        <f t="shared" si="7"/>
        <v>2.7730780905483998</v>
      </c>
    </row>
    <row r="63" spans="1:15" x14ac:dyDescent="0.25">
      <c r="A63" t="s">
        <v>19</v>
      </c>
      <c r="B63">
        <v>2016</v>
      </c>
      <c r="C63">
        <v>96.365594286570399</v>
      </c>
      <c r="D63">
        <v>61.498605855169501</v>
      </c>
      <c r="E63">
        <v>10.331172482082399</v>
      </c>
      <c r="F63" s="2">
        <v>4.8259861034810001</v>
      </c>
      <c r="G63" s="1">
        <v>3.8999252609992698</v>
      </c>
      <c r="H63" s="1">
        <v>0.87064387298801904</v>
      </c>
      <c r="I63" s="1">
        <v>2.0702018928458701</v>
      </c>
      <c r="J63" s="1">
        <v>71.773353222679006</v>
      </c>
      <c r="K63">
        <v>135.327955157726</v>
      </c>
      <c r="L63" s="1">
        <f t="shared" si="4"/>
        <v>0.28586859007509596</v>
      </c>
      <c r="M63" s="1">
        <f t="shared" si="5"/>
        <v>1.5598075817849211E-2</v>
      </c>
      <c r="N63">
        <f t="shared" si="6"/>
        <v>-1.1860223430018242</v>
      </c>
      <c r="O63">
        <f t="shared" si="7"/>
        <v>1.5669557536558372</v>
      </c>
    </row>
    <row r="64" spans="1:15" x14ac:dyDescent="0.25">
      <c r="A64" t="s">
        <v>19</v>
      </c>
      <c r="B64">
        <v>2017</v>
      </c>
      <c r="C64">
        <v>123.913490857021</v>
      </c>
      <c r="D64">
        <v>76.386110059743501</v>
      </c>
      <c r="E64">
        <v>7.1641180710264498</v>
      </c>
      <c r="F64" s="2">
        <v>3.0068893708207098</v>
      </c>
      <c r="G64" s="1">
        <v>5.35946097114563</v>
      </c>
      <c r="H64" s="1">
        <v>2.0217631207398301</v>
      </c>
      <c r="I64" s="1">
        <v>-0.18725556698613899</v>
      </c>
      <c r="J64" s="1">
        <v>86.987237198236997</v>
      </c>
      <c r="K64">
        <v>100.711297709856</v>
      </c>
      <c r="L64" s="1">
        <f t="shared" si="4"/>
        <v>8.4266815357702807E-2</v>
      </c>
      <c r="M64" s="1">
        <f t="shared" si="5"/>
        <v>1.1923167013413583E-2</v>
      </c>
      <c r="N64">
        <f t="shared" si="6"/>
        <v>-0.22550463039579463</v>
      </c>
      <c r="O64">
        <f t="shared" si="7"/>
        <v>1.622199255337196</v>
      </c>
    </row>
    <row r="65" spans="1:15" x14ac:dyDescent="0.25">
      <c r="A65" t="s">
        <v>19</v>
      </c>
      <c r="B65">
        <v>2018</v>
      </c>
      <c r="C65">
        <v>134.35528611139799</v>
      </c>
      <c r="D65">
        <v>113.453047767518</v>
      </c>
      <c r="E65">
        <v>8.61814196322592</v>
      </c>
      <c r="F65" s="2">
        <v>2.08449020354182</v>
      </c>
      <c r="G65" s="1">
        <v>6.60890880348758</v>
      </c>
      <c r="H65" s="1">
        <v>3.0216644245713402</v>
      </c>
      <c r="I65" s="1">
        <v>0.172169651299801</v>
      </c>
      <c r="J65" s="1">
        <v>64.178162179901605</v>
      </c>
      <c r="K65">
        <v>133.522015141623</v>
      </c>
      <c r="L65" s="1">
        <f t="shared" si="4"/>
        <v>5.6953393520434374E-2</v>
      </c>
      <c r="M65" s="1">
        <f t="shared" si="5"/>
        <v>1.0678513811382599E-2</v>
      </c>
      <c r="N65">
        <f t="shared" si="6"/>
        <v>0.13857141684742399</v>
      </c>
      <c r="O65">
        <f t="shared" si="7"/>
        <v>1.1842369046507393</v>
      </c>
    </row>
    <row r="66" spans="1:15" x14ac:dyDescent="0.25">
      <c r="A66" t="s">
        <v>19</v>
      </c>
      <c r="B66">
        <v>2019</v>
      </c>
      <c r="C66">
        <v>142.00727559285099</v>
      </c>
      <c r="D66">
        <v>87.342276438342495</v>
      </c>
      <c r="E66">
        <v>11.045033247458599</v>
      </c>
      <c r="F66" s="2">
        <v>5.44298605612265</v>
      </c>
      <c r="G66" s="1">
        <v>1.4858867182628801</v>
      </c>
      <c r="H66" s="1">
        <v>0.49377654236438501</v>
      </c>
      <c r="I66" s="1">
        <v>-0.13028801064936901</v>
      </c>
      <c r="J66" s="1">
        <v>82.318388777180303</v>
      </c>
      <c r="K66">
        <v>72.682594778862295</v>
      </c>
      <c r="L66" s="1">
        <f t="shared" ref="L66:L97" si="8">IF(A67=A66, (C67 - C66) / C66, "")</f>
        <v>-3.5338380267979967E-2</v>
      </c>
      <c r="M66" s="1">
        <f t="shared" ref="M66:M97" si="9">CORREL(E66:E265, F66:F265)</f>
        <v>1.4873792752367467E-2</v>
      </c>
      <c r="N66">
        <f t="shared" ref="N66:N97" si="10">(C66 - AVERAGE(C$2:C$201)) / _xlfn.STDEV.P(C$2:C$201)</f>
        <v>0.40537477930430615</v>
      </c>
      <c r="O66">
        <f t="shared" ref="O66:O97" si="11">C66 / D66</f>
        <v>1.6258710144004334</v>
      </c>
    </row>
    <row r="67" spans="1:15" x14ac:dyDescent="0.25">
      <c r="A67" t="s">
        <v>19</v>
      </c>
      <c r="B67">
        <v>2020</v>
      </c>
      <c r="C67">
        <v>136.98896848713099</v>
      </c>
      <c r="D67">
        <v>103.37210800184801</v>
      </c>
      <c r="E67">
        <v>10.8908907308557</v>
      </c>
      <c r="F67" s="2">
        <v>3.2104087435795301</v>
      </c>
      <c r="G67" s="1">
        <v>5.8381724803680797</v>
      </c>
      <c r="H67" s="1">
        <v>-1.11494610435834</v>
      </c>
      <c r="I67" s="1">
        <v>1.96258302107081</v>
      </c>
      <c r="J67" s="1">
        <v>63.824659869959397</v>
      </c>
      <c r="K67">
        <v>101.782983244829</v>
      </c>
      <c r="L67" s="1">
        <f t="shared" si="8"/>
        <v>0.16600291499355516</v>
      </c>
      <c r="M67" s="1">
        <f t="shared" si="9"/>
        <v>5.7606286723020442E-3</v>
      </c>
      <c r="N67">
        <f t="shared" si="10"/>
        <v>0.2304005176573701</v>
      </c>
      <c r="O67">
        <f t="shared" si="11"/>
        <v>1.3252024277639962</v>
      </c>
    </row>
    <row r="68" spans="1:15" x14ac:dyDescent="0.25">
      <c r="A68" t="s">
        <v>19</v>
      </c>
      <c r="B68">
        <v>2021</v>
      </c>
      <c r="C68">
        <v>159.729536577955</v>
      </c>
      <c r="D68">
        <v>60.494219914414103</v>
      </c>
      <c r="E68">
        <v>5.0632625570937702</v>
      </c>
      <c r="F68" s="2">
        <v>5.1112628419653303</v>
      </c>
      <c r="G68" s="1">
        <v>5.1802374875494799</v>
      </c>
      <c r="H68" s="1">
        <v>3.12918106308237</v>
      </c>
      <c r="I68" s="1">
        <v>1.42881955563485</v>
      </c>
      <c r="J68" s="1">
        <v>76.281733300427803</v>
      </c>
      <c r="K68">
        <v>90.143924712556199</v>
      </c>
      <c r="L68" s="1">
        <f t="shared" si="8"/>
        <v>-0.28272752926647338</v>
      </c>
      <c r="M68" s="1">
        <f t="shared" si="9"/>
        <v>1.2497094959202718E-2</v>
      </c>
      <c r="N68">
        <f t="shared" si="10"/>
        <v>1.0233002002193283</v>
      </c>
      <c r="O68">
        <f t="shared" si="11"/>
        <v>2.6404098904645248</v>
      </c>
    </row>
    <row r="69" spans="1:15" x14ac:dyDescent="0.25">
      <c r="A69" t="s">
        <v>19</v>
      </c>
      <c r="B69">
        <v>2022</v>
      </c>
      <c r="C69">
        <v>114.569599350391</v>
      </c>
      <c r="D69">
        <v>62.711840176099798</v>
      </c>
      <c r="E69">
        <v>11.176055052002599</v>
      </c>
      <c r="F69" s="2">
        <v>4.4169589738306003</v>
      </c>
      <c r="G69" s="1">
        <v>3.10553420896365</v>
      </c>
      <c r="H69" s="1">
        <v>1.6960464291530599</v>
      </c>
      <c r="I69" s="1">
        <v>2.3154916886413499</v>
      </c>
      <c r="J69" s="1">
        <v>64.600542093482403</v>
      </c>
      <c r="K69">
        <v>116.898386561343</v>
      </c>
      <c r="L69" s="1">
        <f t="shared" si="8"/>
        <v>0.13982128443220684</v>
      </c>
      <c r="M69" s="1">
        <f t="shared" si="9"/>
        <v>1.7909481922836035E-2</v>
      </c>
      <c r="N69">
        <f t="shared" si="10"/>
        <v>-0.55129986030870959</v>
      </c>
      <c r="O69">
        <f t="shared" si="11"/>
        <v>1.826921344177918</v>
      </c>
    </row>
    <row r="70" spans="1:15" x14ac:dyDescent="0.25">
      <c r="A70" t="s">
        <v>19</v>
      </c>
      <c r="B70">
        <v>2023</v>
      </c>
      <c r="C70">
        <v>130.588867888446</v>
      </c>
      <c r="D70">
        <v>92.801796480425295</v>
      </c>
      <c r="E70">
        <v>3.16299165438756</v>
      </c>
      <c r="F70" s="2">
        <v>5.8606195447207501</v>
      </c>
      <c r="G70" s="1">
        <v>6.5587688361434804</v>
      </c>
      <c r="H70" s="1">
        <v>2.5210654687136702</v>
      </c>
      <c r="I70" s="1">
        <v>1.4382778835691199</v>
      </c>
      <c r="J70" s="1">
        <v>87.674981435318799</v>
      </c>
      <c r="K70">
        <v>126.579090745071</v>
      </c>
      <c r="L70" s="1">
        <f t="shared" si="8"/>
        <v>-0.27058174382217925</v>
      </c>
      <c r="M70" s="1">
        <f t="shared" si="9"/>
        <v>1.6043176898587301E-2</v>
      </c>
      <c r="N70">
        <f t="shared" si="10"/>
        <v>7.247001316255536E-3</v>
      </c>
      <c r="O70">
        <f t="shared" si="11"/>
        <v>1.4071803870304509</v>
      </c>
    </row>
    <row r="71" spans="1:15" x14ac:dyDescent="0.25">
      <c r="A71" t="s">
        <v>19</v>
      </c>
      <c r="B71">
        <v>2024</v>
      </c>
      <c r="C71">
        <v>95.253904291426096</v>
      </c>
      <c r="D71">
        <v>90.340185211676896</v>
      </c>
      <c r="E71">
        <v>8.4604354174456997</v>
      </c>
      <c r="F71" s="2">
        <v>3.6206533565119301</v>
      </c>
      <c r="G71" s="1">
        <v>5.2868875315606898</v>
      </c>
      <c r="H71" s="1">
        <v>5.4749361181521099</v>
      </c>
      <c r="I71" s="1">
        <v>2.2394897951737098</v>
      </c>
      <c r="J71" s="1">
        <v>73.525181142123898</v>
      </c>
      <c r="K71">
        <v>79.059043667260397</v>
      </c>
      <c r="L71" s="1" t="str">
        <f t="shared" si="8"/>
        <v/>
      </c>
      <c r="M71" s="1">
        <f t="shared" si="9"/>
        <v>3.3470889136635103E-2</v>
      </c>
      <c r="N71">
        <f t="shared" si="10"/>
        <v>-1.2247838480238951</v>
      </c>
      <c r="O71">
        <f t="shared" si="11"/>
        <v>1.0543912885305229</v>
      </c>
    </row>
    <row r="72" spans="1:15" x14ac:dyDescent="0.25">
      <c r="A72" t="s">
        <v>16</v>
      </c>
      <c r="B72">
        <v>2015</v>
      </c>
      <c r="C72">
        <v>157.71469159274301</v>
      </c>
      <c r="D72">
        <v>89.088297481506302</v>
      </c>
      <c r="E72">
        <v>6.81799808322278</v>
      </c>
      <c r="F72" s="2">
        <v>6.0317719254736799</v>
      </c>
      <c r="G72" s="1">
        <v>1.2227836349899801</v>
      </c>
      <c r="H72" s="1">
        <v>1.9410008343268701</v>
      </c>
      <c r="I72" s="1">
        <v>-0.96026224331403298</v>
      </c>
      <c r="J72" s="1">
        <v>74.059819259823698</v>
      </c>
      <c r="K72">
        <v>74.504262054546899</v>
      </c>
      <c r="L72" s="1">
        <f t="shared" si="8"/>
        <v>-0.41741767555765874</v>
      </c>
      <c r="M72" s="1">
        <f t="shared" si="9"/>
        <v>3.4441610860780819E-2</v>
      </c>
      <c r="N72">
        <f t="shared" si="10"/>
        <v>0.95304821958253971</v>
      </c>
      <c r="O72">
        <f t="shared" si="11"/>
        <v>1.7703188415457456</v>
      </c>
    </row>
    <row r="73" spans="1:15" x14ac:dyDescent="0.25">
      <c r="A73" t="s">
        <v>16</v>
      </c>
      <c r="B73">
        <v>2016</v>
      </c>
      <c r="C73">
        <v>91.8817916268072</v>
      </c>
      <c r="D73">
        <v>58.226837274397298</v>
      </c>
      <c r="E73">
        <v>8.8428927190445705</v>
      </c>
      <c r="F73" s="2">
        <v>5.2302243963271096</v>
      </c>
      <c r="G73" s="1">
        <v>4.2918969731315304</v>
      </c>
      <c r="H73" s="1">
        <v>5.69738038779633</v>
      </c>
      <c r="I73" s="1">
        <v>0.31204702833296399</v>
      </c>
      <c r="J73" s="1">
        <v>68.571362588455798</v>
      </c>
      <c r="K73">
        <v>139.48793025515599</v>
      </c>
      <c r="L73" s="1">
        <f t="shared" si="8"/>
        <v>0.11403556721766002</v>
      </c>
      <c r="M73" s="1">
        <f t="shared" si="9"/>
        <v>3.8324410333776496E-2</v>
      </c>
      <c r="N73">
        <f t="shared" si="10"/>
        <v>-1.3423599371814197</v>
      </c>
      <c r="O73">
        <f t="shared" si="11"/>
        <v>1.5779972934784179</v>
      </c>
    </row>
    <row r="74" spans="1:15" x14ac:dyDescent="0.25">
      <c r="A74" t="s">
        <v>16</v>
      </c>
      <c r="B74">
        <v>2017</v>
      </c>
      <c r="C74">
        <v>102.359583851945</v>
      </c>
      <c r="D74">
        <v>117.425577760842</v>
      </c>
      <c r="E74">
        <v>3.1093902722083402</v>
      </c>
      <c r="F74" s="2">
        <v>6.3493941335381896</v>
      </c>
      <c r="G74" s="1">
        <v>0.78053942767874396</v>
      </c>
      <c r="H74" s="1">
        <v>5.1291449095845598</v>
      </c>
      <c r="I74" s="1">
        <v>0.846953881802049</v>
      </c>
      <c r="J74" s="1">
        <v>89.788943883578995</v>
      </c>
      <c r="K74">
        <v>75.903725178831905</v>
      </c>
      <c r="L74" s="1">
        <f t="shared" si="8"/>
        <v>0.32264535811279033</v>
      </c>
      <c r="M74" s="1">
        <f t="shared" si="9"/>
        <v>3.5518434285102513E-2</v>
      </c>
      <c r="N74">
        <f t="shared" si="10"/>
        <v>-0.97702877676004951</v>
      </c>
      <c r="O74">
        <f t="shared" si="11"/>
        <v>0.8716975109155386</v>
      </c>
    </row>
    <row r="75" spans="1:15" x14ac:dyDescent="0.25">
      <c r="A75" t="s">
        <v>16</v>
      </c>
      <c r="B75">
        <v>2018</v>
      </c>
      <c r="C75">
        <v>135.38542844013199</v>
      </c>
      <c r="D75">
        <v>117.851177493336</v>
      </c>
      <c r="E75">
        <v>7.7078805975313296</v>
      </c>
      <c r="F75" s="2">
        <v>4.6469931906763096</v>
      </c>
      <c r="G75" s="1">
        <v>5.0223664784000102</v>
      </c>
      <c r="H75" s="1">
        <v>1.6363285181421801</v>
      </c>
      <c r="I75" s="1">
        <v>1.19645328029422</v>
      </c>
      <c r="J75" s="1">
        <v>77.529429357693004</v>
      </c>
      <c r="K75">
        <v>142.092640839279</v>
      </c>
      <c r="L75" s="1">
        <f t="shared" si="8"/>
        <v>-0.37552631026660521</v>
      </c>
      <c r="M75" s="1">
        <f t="shared" si="9"/>
        <v>5.997205732090307E-2</v>
      </c>
      <c r="N75">
        <f t="shared" si="10"/>
        <v>0.17448958398311712</v>
      </c>
      <c r="O75">
        <f t="shared" si="11"/>
        <v>1.1487829932610345</v>
      </c>
    </row>
    <row r="76" spans="1:15" x14ac:dyDescent="0.25">
      <c r="A76" t="s">
        <v>16</v>
      </c>
      <c r="B76">
        <v>2019</v>
      </c>
      <c r="C76">
        <v>84.544638034145706</v>
      </c>
      <c r="D76">
        <v>69.667423271456101</v>
      </c>
      <c r="E76">
        <v>11.553703356689001</v>
      </c>
      <c r="F76" s="2">
        <v>5.9513189194545797</v>
      </c>
      <c r="G76" s="1">
        <v>3.4617688931071302</v>
      </c>
      <c r="H76" s="1">
        <v>2.9610607824122899</v>
      </c>
      <c r="I76" s="1">
        <v>-2.9165859566035499E-2</v>
      </c>
      <c r="J76" s="1">
        <v>65.643634791712799</v>
      </c>
      <c r="K76">
        <v>107.095872395198</v>
      </c>
      <c r="L76" s="1">
        <f t="shared" si="8"/>
        <v>0.36419322956972933</v>
      </c>
      <c r="M76" s="1">
        <f t="shared" si="9"/>
        <v>5.9993063296596594E-2</v>
      </c>
      <c r="N76">
        <f t="shared" si="10"/>
        <v>-1.5981858572417496</v>
      </c>
      <c r="O76">
        <f t="shared" si="11"/>
        <v>1.2135462180755729</v>
      </c>
    </row>
    <row r="77" spans="1:15" x14ac:dyDescent="0.25">
      <c r="A77" t="s">
        <v>16</v>
      </c>
      <c r="B77">
        <v>2020</v>
      </c>
      <c r="C77">
        <v>115.335222802605</v>
      </c>
      <c r="D77">
        <v>90.855927829560997</v>
      </c>
      <c r="E77">
        <v>3.6996117326848599</v>
      </c>
      <c r="F77" s="2">
        <v>6.3719740383308299</v>
      </c>
      <c r="G77" s="1">
        <v>6.9103698391174104</v>
      </c>
      <c r="H77" s="1">
        <v>3.5852937121579602</v>
      </c>
      <c r="I77" s="1">
        <v>0.87633728220442098</v>
      </c>
      <c r="J77" s="1">
        <v>69.2858284885898</v>
      </c>
      <c r="K77">
        <v>135.10360157655501</v>
      </c>
      <c r="L77" s="1">
        <f t="shared" si="8"/>
        <v>0.28731807723211444</v>
      </c>
      <c r="M77" s="1">
        <f t="shared" si="9"/>
        <v>4.4072211289714058E-2</v>
      </c>
      <c r="N77">
        <f t="shared" si="10"/>
        <v>-0.52460472279948323</v>
      </c>
      <c r="O77">
        <f t="shared" si="11"/>
        <v>1.2694298056034974</v>
      </c>
    </row>
    <row r="78" spans="1:15" x14ac:dyDescent="0.25">
      <c r="A78" t="s">
        <v>16</v>
      </c>
      <c r="B78">
        <v>2021</v>
      </c>
      <c r="C78">
        <v>148.473117255387</v>
      </c>
      <c r="D78">
        <v>61.383185754142303</v>
      </c>
      <c r="E78">
        <v>11.1983446604445</v>
      </c>
      <c r="F78" s="2">
        <v>5.6126862146158398</v>
      </c>
      <c r="G78" s="1">
        <v>6.6736994363975004</v>
      </c>
      <c r="H78" s="1">
        <v>3.80575606710687</v>
      </c>
      <c r="I78" s="1">
        <v>1.14695318577526</v>
      </c>
      <c r="J78" s="1">
        <v>72.547291088718495</v>
      </c>
      <c r="K78">
        <v>144.61827866832101</v>
      </c>
      <c r="L78" s="1">
        <f t="shared" si="8"/>
        <v>0.12213168302691574</v>
      </c>
      <c r="M78" s="1">
        <f t="shared" si="9"/>
        <v>6.7017105022313464E-2</v>
      </c>
      <c r="N78">
        <f t="shared" si="10"/>
        <v>0.63082050173502113</v>
      </c>
      <c r="O78">
        <f t="shared" si="11"/>
        <v>2.4187913258537193</v>
      </c>
    </row>
    <row r="79" spans="1:15" x14ac:dyDescent="0.25">
      <c r="A79" t="s">
        <v>16</v>
      </c>
      <c r="B79">
        <v>2022</v>
      </c>
      <c r="C79">
        <v>166.60638895004001</v>
      </c>
      <c r="D79">
        <v>53.165306907433198</v>
      </c>
      <c r="E79">
        <v>3.2373027704752602</v>
      </c>
      <c r="F79" s="2">
        <v>3.3823168343902399</v>
      </c>
      <c r="G79" s="1">
        <v>5.7685966500819097</v>
      </c>
      <c r="H79" s="1">
        <v>5.8982090345195504</v>
      </c>
      <c r="I79" s="1">
        <v>-0.47354088113765103</v>
      </c>
      <c r="J79" s="1">
        <v>77.823921460563994</v>
      </c>
      <c r="K79">
        <v>100.471268530481</v>
      </c>
      <c r="L79" s="1">
        <f t="shared" si="8"/>
        <v>6.2332848679255252E-2</v>
      </c>
      <c r="M79" s="1">
        <f t="shared" si="9"/>
        <v>5.4626244335930947E-2</v>
      </c>
      <c r="N79">
        <f t="shared" si="10"/>
        <v>1.2630767106861818</v>
      </c>
      <c r="O79">
        <f t="shared" si="11"/>
        <v>3.1337426348374242</v>
      </c>
    </row>
    <row r="80" spans="1:15" x14ac:dyDescent="0.25">
      <c r="A80" t="s">
        <v>16</v>
      </c>
      <c r="B80">
        <v>2023</v>
      </c>
      <c r="C80">
        <v>176.99143978146</v>
      </c>
      <c r="D80">
        <v>108.948324619499</v>
      </c>
      <c r="E80">
        <v>10.5449583424002</v>
      </c>
      <c r="F80" s="2">
        <v>3.84346579897485</v>
      </c>
      <c r="G80" s="1">
        <v>3.19632676519482</v>
      </c>
      <c r="H80" s="1">
        <v>0.187256575445649</v>
      </c>
      <c r="I80" s="1">
        <v>-0.80268576172175499</v>
      </c>
      <c r="J80" s="1">
        <v>85.941671287651602</v>
      </c>
      <c r="K80">
        <v>135.03208073040599</v>
      </c>
      <c r="L80" s="1">
        <f t="shared" si="8"/>
        <v>1.6838823113891566E-2</v>
      </c>
      <c r="M80" s="1">
        <f t="shared" si="9"/>
        <v>4.7915944075569608E-2</v>
      </c>
      <c r="N80">
        <f t="shared" si="10"/>
        <v>1.625174239417019</v>
      </c>
      <c r="O80">
        <f t="shared" si="11"/>
        <v>1.6245448509612326</v>
      </c>
    </row>
    <row r="81" spans="1:15" x14ac:dyDescent="0.25">
      <c r="A81" t="s">
        <v>16</v>
      </c>
      <c r="B81">
        <v>2024</v>
      </c>
      <c r="C81">
        <v>179.971767328613</v>
      </c>
      <c r="D81">
        <v>119.76457859517301</v>
      </c>
      <c r="E81">
        <v>7.9988853504236399</v>
      </c>
      <c r="F81" s="2">
        <v>5.3449370759025499</v>
      </c>
      <c r="G81" s="1">
        <v>6.6409772442357804</v>
      </c>
      <c r="H81" s="1">
        <v>4.7971791254192899</v>
      </c>
      <c r="I81" s="1">
        <v>-0.13428164389880801</v>
      </c>
      <c r="J81" s="1">
        <v>73.516324059302804</v>
      </c>
      <c r="K81">
        <v>80.332753212119599</v>
      </c>
      <c r="L81" s="1" t="str">
        <f t="shared" si="8"/>
        <v/>
      </c>
      <c r="M81" s="1">
        <f t="shared" si="9"/>
        <v>4.9756509974080355E-2</v>
      </c>
      <c r="N81">
        <f t="shared" si="10"/>
        <v>1.7290898828886436</v>
      </c>
      <c r="O81">
        <f t="shared" si="11"/>
        <v>1.5027128174261917</v>
      </c>
    </row>
    <row r="82" spans="1:15" x14ac:dyDescent="0.25">
      <c r="A82" t="s">
        <v>21</v>
      </c>
      <c r="B82">
        <v>2015</v>
      </c>
      <c r="C82">
        <v>100.788625514602</v>
      </c>
      <c r="D82">
        <v>51.857254271167299</v>
      </c>
      <c r="E82">
        <v>4.6329189158081698</v>
      </c>
      <c r="F82" s="2">
        <v>4.4152078048484604</v>
      </c>
      <c r="G82" s="1">
        <v>3.2392595788512302</v>
      </c>
      <c r="H82" s="1">
        <v>5.1413736886157899</v>
      </c>
      <c r="I82" s="1">
        <v>1.86105246608454</v>
      </c>
      <c r="J82" s="1">
        <v>70.254520550936206</v>
      </c>
      <c r="K82">
        <v>90.753874674503393</v>
      </c>
      <c r="L82" s="1">
        <f t="shared" si="8"/>
        <v>0.17046184739998177</v>
      </c>
      <c r="M82" s="1">
        <f t="shared" si="9"/>
        <v>4.8920851611302725E-2</v>
      </c>
      <c r="N82">
        <f t="shared" si="10"/>
        <v>-1.0318036778101223</v>
      </c>
      <c r="O82">
        <f t="shared" si="11"/>
        <v>1.9435781344605554</v>
      </c>
    </row>
    <row r="83" spans="1:15" x14ac:dyDescent="0.25">
      <c r="A83" t="s">
        <v>21</v>
      </c>
      <c r="B83">
        <v>2016</v>
      </c>
      <c r="C83">
        <v>117.969240816726</v>
      </c>
      <c r="D83">
        <v>91.320645976036502</v>
      </c>
      <c r="E83">
        <v>5.4125727674058801</v>
      </c>
      <c r="F83" s="2">
        <v>4.6207445392456696</v>
      </c>
      <c r="G83" s="1">
        <v>3.1611757392430602</v>
      </c>
      <c r="H83" s="1">
        <v>2.4163774468158401</v>
      </c>
      <c r="I83" s="1">
        <v>0.52644285197360796</v>
      </c>
      <c r="J83" s="1">
        <v>68.833972786257505</v>
      </c>
      <c r="K83">
        <v>145.87626455697199</v>
      </c>
      <c r="L83" s="1">
        <f t="shared" si="8"/>
        <v>0.32543515863506994</v>
      </c>
      <c r="M83" s="1">
        <f t="shared" si="9"/>
        <v>5.2023776880963206E-2</v>
      </c>
      <c r="N83">
        <f t="shared" si="10"/>
        <v>-0.43276391922247193</v>
      </c>
      <c r="O83">
        <f t="shared" si="11"/>
        <v>1.2918134728009083</v>
      </c>
    </row>
    <row r="84" spans="1:15" x14ac:dyDescent="0.25">
      <c r="A84" t="s">
        <v>21</v>
      </c>
      <c r="B84">
        <v>2017</v>
      </c>
      <c r="C84">
        <v>156.36057941597599</v>
      </c>
      <c r="D84">
        <v>59.807922303651601</v>
      </c>
      <c r="E84">
        <v>10.816211783081201</v>
      </c>
      <c r="F84" s="2">
        <v>3.9371559912475602</v>
      </c>
      <c r="G84" s="1">
        <v>6.3145894748115898</v>
      </c>
      <c r="H84" s="1">
        <v>4.3988420475785199</v>
      </c>
      <c r="I84" s="1">
        <v>0.48824726564231702</v>
      </c>
      <c r="J84" s="1">
        <v>60.674079249603501</v>
      </c>
      <c r="K84">
        <v>91.494188750795601</v>
      </c>
      <c r="L84" s="1">
        <f t="shared" si="8"/>
        <v>-0.14196134366346577</v>
      </c>
      <c r="M84" s="1">
        <f t="shared" si="9"/>
        <v>5.5568089457398148E-2</v>
      </c>
      <c r="N84">
        <f t="shared" si="10"/>
        <v>0.90583413456831852</v>
      </c>
      <c r="O84">
        <f t="shared" si="11"/>
        <v>2.6143790553718889</v>
      </c>
    </row>
    <row r="85" spans="1:15" x14ac:dyDescent="0.25">
      <c r="A85" t="s">
        <v>21</v>
      </c>
      <c r="B85">
        <v>2018</v>
      </c>
      <c r="C85">
        <v>134.16342146608599</v>
      </c>
      <c r="D85">
        <v>94.343475387830296</v>
      </c>
      <c r="E85">
        <v>5.3209891688988202</v>
      </c>
      <c r="F85" s="2">
        <v>2.1967803703641202</v>
      </c>
      <c r="G85" s="1">
        <v>5.9270465391954401</v>
      </c>
      <c r="H85" s="1">
        <v>5.8752174456284099</v>
      </c>
      <c r="I85" s="1">
        <v>0.83991563805939995</v>
      </c>
      <c r="J85" s="1">
        <v>65.150378575449096</v>
      </c>
      <c r="K85">
        <v>91.784586121549495</v>
      </c>
      <c r="L85" s="1">
        <f t="shared" si="8"/>
        <v>-0.39000461705254003</v>
      </c>
      <c r="M85" s="1">
        <f t="shared" si="9"/>
        <v>5.6815397617478509E-2</v>
      </c>
      <c r="N85">
        <f t="shared" si="10"/>
        <v>0.13188163602246172</v>
      </c>
      <c r="O85">
        <f t="shared" si="11"/>
        <v>1.4220741912947614</v>
      </c>
    </row>
    <row r="86" spans="1:15" x14ac:dyDescent="0.25">
      <c r="A86" t="s">
        <v>21</v>
      </c>
      <c r="B86">
        <v>2019</v>
      </c>
      <c r="C86">
        <v>81.8390676547466</v>
      </c>
      <c r="D86">
        <v>114.00091645923401</v>
      </c>
      <c r="E86">
        <v>4.0597597460112702</v>
      </c>
      <c r="F86" s="2">
        <v>4.3825823775712598</v>
      </c>
      <c r="G86" s="1">
        <v>2.2813589344668301</v>
      </c>
      <c r="H86" s="1">
        <v>2.4334240201263402</v>
      </c>
      <c r="I86" s="1">
        <v>1.2799713592315201</v>
      </c>
      <c r="J86" s="1">
        <v>84.892254111216005</v>
      </c>
      <c r="K86">
        <v>86.513701740848205</v>
      </c>
      <c r="L86" s="1">
        <f t="shared" si="8"/>
        <v>-9.0358408287133513E-3</v>
      </c>
      <c r="M86" s="1">
        <f t="shared" si="9"/>
        <v>4.6088737425684569E-2</v>
      </c>
      <c r="N86">
        <f t="shared" si="10"/>
        <v>-1.6925214906527817</v>
      </c>
      <c r="O86">
        <f t="shared" si="11"/>
        <v>0.71788078724798432</v>
      </c>
    </row>
    <row r="87" spans="1:15" x14ac:dyDescent="0.25">
      <c r="A87" t="s">
        <v>21</v>
      </c>
      <c r="B87">
        <v>2020</v>
      </c>
      <c r="C87">
        <v>81.099582865848006</v>
      </c>
      <c r="D87">
        <v>59.581994104816502</v>
      </c>
      <c r="E87">
        <v>11.100167776632899</v>
      </c>
      <c r="F87" s="2">
        <v>5.8694503878125701</v>
      </c>
      <c r="G87" s="1">
        <v>4.3831851641070001</v>
      </c>
      <c r="H87" s="1">
        <v>2.8041348834692199</v>
      </c>
      <c r="I87" s="1">
        <v>1.32762836091189</v>
      </c>
      <c r="J87" s="1">
        <v>65.261138358703406</v>
      </c>
      <c r="K87">
        <v>143.15295567399599</v>
      </c>
      <c r="L87" s="1">
        <f t="shared" si="8"/>
        <v>0.50280739040065858</v>
      </c>
      <c r="M87" s="1">
        <f t="shared" si="9"/>
        <v>4.9590106202758007E-2</v>
      </c>
      <c r="N87">
        <f t="shared" si="10"/>
        <v>-1.718305246451463</v>
      </c>
      <c r="O87">
        <f t="shared" si="11"/>
        <v>1.3611424740698979</v>
      </c>
    </row>
    <row r="88" spans="1:15" x14ac:dyDescent="0.25">
      <c r="A88" t="s">
        <v>21</v>
      </c>
      <c r="B88">
        <v>2021</v>
      </c>
      <c r="C88">
        <v>121.877052489207</v>
      </c>
      <c r="D88">
        <v>76.819696977464801</v>
      </c>
      <c r="E88">
        <v>7.6702593475455298</v>
      </c>
      <c r="F88" s="2">
        <v>1.7348298338752699</v>
      </c>
      <c r="G88" s="1">
        <v>1.5808418969145099</v>
      </c>
      <c r="H88" s="1">
        <v>3.90426893141096</v>
      </c>
      <c r="I88" s="1">
        <v>-0.71020466226205703</v>
      </c>
      <c r="J88" s="1">
        <v>78.094563283991604</v>
      </c>
      <c r="K88">
        <v>89.627928774505605</v>
      </c>
      <c r="L88" s="1">
        <f t="shared" si="8"/>
        <v>-2.4184134952484344E-2</v>
      </c>
      <c r="M88" s="1">
        <f t="shared" si="9"/>
        <v>3.4233632410300426E-2</v>
      </c>
      <c r="N88">
        <f t="shared" si="10"/>
        <v>-0.29650951158204136</v>
      </c>
      <c r="O88">
        <f t="shared" si="11"/>
        <v>1.586533887590833</v>
      </c>
    </row>
    <row r="89" spans="1:15" x14ac:dyDescent="0.25">
      <c r="A89" t="s">
        <v>21</v>
      </c>
      <c r="B89">
        <v>2022</v>
      </c>
      <c r="C89">
        <v>118.929561404197</v>
      </c>
      <c r="D89">
        <v>70.208561573948998</v>
      </c>
      <c r="E89">
        <v>6.2010544481845402</v>
      </c>
      <c r="F89" s="2">
        <v>5.0952295259212201</v>
      </c>
      <c r="G89" s="1">
        <v>2.4312911515506301</v>
      </c>
      <c r="H89" s="1">
        <v>2.53123712237517</v>
      </c>
      <c r="I89" s="1">
        <v>0.66617640769684805</v>
      </c>
      <c r="J89" s="1">
        <v>79.910134960879404</v>
      </c>
      <c r="K89">
        <v>144.94637914597999</v>
      </c>
      <c r="L89" s="1">
        <f t="shared" si="8"/>
        <v>0.28863848408690568</v>
      </c>
      <c r="M89" s="1">
        <f t="shared" si="9"/>
        <v>3.4391525566327359E-2</v>
      </c>
      <c r="N89">
        <f t="shared" si="10"/>
        <v>-0.39928023992640732</v>
      </c>
      <c r="O89">
        <f t="shared" si="11"/>
        <v>1.6939467030517545</v>
      </c>
    </row>
    <row r="90" spans="1:15" x14ac:dyDescent="0.25">
      <c r="A90" t="s">
        <v>21</v>
      </c>
      <c r="B90">
        <v>2023</v>
      </c>
      <c r="C90">
        <v>153.25720972102499</v>
      </c>
      <c r="D90">
        <v>65.045826501352906</v>
      </c>
      <c r="E90">
        <v>3.2806482155515599</v>
      </c>
      <c r="F90" s="2">
        <v>2.8113202214991202</v>
      </c>
      <c r="G90" s="1">
        <v>4.3680065495516498</v>
      </c>
      <c r="H90" s="1">
        <v>-1.5885934921259901</v>
      </c>
      <c r="I90" s="1">
        <v>0.73728186520432704</v>
      </c>
      <c r="J90" s="1">
        <v>77.905285467506602</v>
      </c>
      <c r="K90">
        <v>96.739511265356796</v>
      </c>
      <c r="L90" s="1">
        <f t="shared" si="8"/>
        <v>2.5016837123265443E-2</v>
      </c>
      <c r="M90" s="1">
        <f t="shared" si="9"/>
        <v>3.8777542526750801E-2</v>
      </c>
      <c r="N90">
        <f t="shared" si="10"/>
        <v>0.79762835729083958</v>
      </c>
      <c r="O90">
        <f t="shared" si="11"/>
        <v>2.3561420918809812</v>
      </c>
    </row>
    <row r="91" spans="1:15" x14ac:dyDescent="0.25">
      <c r="A91" t="s">
        <v>21</v>
      </c>
      <c r="B91">
        <v>2024</v>
      </c>
      <c r="C91">
        <v>157.09122037458201</v>
      </c>
      <c r="D91">
        <v>57.461877719363997</v>
      </c>
      <c r="E91">
        <v>3.67624003562227</v>
      </c>
      <c r="F91" s="2">
        <v>5.1409437810180103</v>
      </c>
      <c r="G91" s="1">
        <v>3.72069355534029</v>
      </c>
      <c r="H91" s="1">
        <v>3.5072191714218799</v>
      </c>
      <c r="I91" s="1">
        <v>0.52189568511311102</v>
      </c>
      <c r="J91" s="1">
        <v>67.392060997173203</v>
      </c>
      <c r="K91">
        <v>135.52818541393501</v>
      </c>
      <c r="L91" s="1" t="str">
        <f t="shared" si="8"/>
        <v/>
      </c>
      <c r="M91" s="1">
        <f t="shared" si="9"/>
        <v>2.4176435992031689E-2</v>
      </c>
      <c r="N91">
        <f t="shared" si="10"/>
        <v>0.93130953086588231</v>
      </c>
      <c r="O91">
        <f t="shared" si="11"/>
        <v>2.7338337452492274</v>
      </c>
    </row>
    <row r="92" spans="1:15" x14ac:dyDescent="0.25">
      <c r="A92" t="s">
        <v>24</v>
      </c>
      <c r="B92">
        <v>2015</v>
      </c>
      <c r="C92">
        <v>141.69269183757399</v>
      </c>
      <c r="D92">
        <v>118.683032461919</v>
      </c>
      <c r="E92">
        <v>8.6863217431500104</v>
      </c>
      <c r="F92" s="2">
        <v>2.79901790532079</v>
      </c>
      <c r="G92" s="1">
        <v>4.6210370701474703</v>
      </c>
      <c r="H92" s="1">
        <v>2.3198830377268398</v>
      </c>
      <c r="I92" s="1">
        <v>1.7294588830290001</v>
      </c>
      <c r="J92" s="1">
        <v>63.2094191648087</v>
      </c>
      <c r="K92">
        <v>130.88223220016201</v>
      </c>
      <c r="L92" s="1">
        <f t="shared" si="8"/>
        <v>-5.3397489114231401E-2</v>
      </c>
      <c r="M92" s="1">
        <f t="shared" si="9"/>
        <v>3.6898453886588474E-2</v>
      </c>
      <c r="N92">
        <f t="shared" si="10"/>
        <v>0.39440612809462378</v>
      </c>
      <c r="O92">
        <f t="shared" si="11"/>
        <v>1.1938748858901793</v>
      </c>
    </row>
    <row r="93" spans="1:15" x14ac:dyDescent="0.25">
      <c r="A93" t="s">
        <v>24</v>
      </c>
      <c r="B93">
        <v>2016</v>
      </c>
      <c r="C93">
        <v>134.12665786761099</v>
      </c>
      <c r="D93">
        <v>117.409440270129</v>
      </c>
      <c r="E93">
        <v>6.0768494943481697</v>
      </c>
      <c r="F93" s="2">
        <v>4.6631094656697396</v>
      </c>
      <c r="G93" s="1">
        <v>6.55818268581511</v>
      </c>
      <c r="H93" s="1">
        <v>-1.17992217607456</v>
      </c>
      <c r="I93" s="1">
        <v>2.28029970532757</v>
      </c>
      <c r="J93" s="1">
        <v>80.636571669024406</v>
      </c>
      <c r="K93">
        <v>75.426964728413694</v>
      </c>
      <c r="L93" s="1">
        <f t="shared" si="8"/>
        <v>-0.1791612611167048</v>
      </c>
      <c r="M93" s="1">
        <f t="shared" si="9"/>
        <v>4.0188334890218766E-2</v>
      </c>
      <c r="N93">
        <f t="shared" si="10"/>
        <v>0.1305997926910091</v>
      </c>
      <c r="O93">
        <f t="shared" si="11"/>
        <v>1.1423839306193775</v>
      </c>
    </row>
    <row r="94" spans="1:15" x14ac:dyDescent="0.25">
      <c r="A94" t="s">
        <v>24</v>
      </c>
      <c r="B94">
        <v>2017</v>
      </c>
      <c r="C94">
        <v>110.09635669468101</v>
      </c>
      <c r="D94">
        <v>99.572046205169698</v>
      </c>
      <c r="E94">
        <v>3.6061554132189402</v>
      </c>
      <c r="F94" s="2">
        <v>4.41085230088136</v>
      </c>
      <c r="G94" s="1">
        <v>2.7482398701942099</v>
      </c>
      <c r="H94" s="1">
        <v>2.9673241421398102</v>
      </c>
      <c r="I94" s="1">
        <v>-0.83990288165620497</v>
      </c>
      <c r="J94" s="1">
        <v>86.1461041845712</v>
      </c>
      <c r="K94">
        <v>147.87911753419101</v>
      </c>
      <c r="L94" s="1">
        <f t="shared" si="8"/>
        <v>0.60666338868155145</v>
      </c>
      <c r="M94" s="1">
        <f t="shared" si="9"/>
        <v>4.3212783545549589E-2</v>
      </c>
      <c r="N94">
        <f t="shared" si="10"/>
        <v>-0.70726925683254749</v>
      </c>
      <c r="O94">
        <f t="shared" si="11"/>
        <v>1.1056954325094999</v>
      </c>
    </row>
    <row r="95" spans="1:15" x14ac:dyDescent="0.25">
      <c r="A95" t="s">
        <v>24</v>
      </c>
      <c r="B95">
        <v>2018</v>
      </c>
      <c r="C95">
        <v>176.887785528569</v>
      </c>
      <c r="D95">
        <v>102.475628222004</v>
      </c>
      <c r="E95">
        <v>4.17077616117568</v>
      </c>
      <c r="F95" s="2">
        <v>5.2913159796451099</v>
      </c>
      <c r="G95" s="1">
        <v>0.65981495698220904</v>
      </c>
      <c r="H95" s="1">
        <v>-1.82301158776802</v>
      </c>
      <c r="I95" s="1">
        <v>0.132635767023394</v>
      </c>
      <c r="J95" s="1">
        <v>74.659295712139894</v>
      </c>
      <c r="K95">
        <v>131.632593424623</v>
      </c>
      <c r="L95" s="1">
        <f t="shared" si="8"/>
        <v>-0.16144838821166979</v>
      </c>
      <c r="M95" s="1">
        <f t="shared" si="9"/>
        <v>4.8021710571871434E-2</v>
      </c>
      <c r="N95">
        <f t="shared" si="10"/>
        <v>1.6215601070046175</v>
      </c>
      <c r="O95">
        <f t="shared" si="11"/>
        <v>1.7261449243849269</v>
      </c>
    </row>
    <row r="96" spans="1:15" x14ac:dyDescent="0.25">
      <c r="A96" t="s">
        <v>24</v>
      </c>
      <c r="B96">
        <v>2019</v>
      </c>
      <c r="C96">
        <v>148.32953766065</v>
      </c>
      <c r="D96">
        <v>81.213189446372297</v>
      </c>
      <c r="E96">
        <v>5.4626399965349899</v>
      </c>
      <c r="F96" s="2">
        <v>6.4856225007885504</v>
      </c>
      <c r="G96" s="1">
        <v>3.2701784645338199</v>
      </c>
      <c r="H96" s="1">
        <v>1.6110961946374001</v>
      </c>
      <c r="I96" s="1">
        <v>-0.42731662582915703</v>
      </c>
      <c r="J96" s="1">
        <v>83.844286462497806</v>
      </c>
      <c r="K96">
        <v>125.494578062519</v>
      </c>
      <c r="L96" s="1">
        <f t="shared" si="8"/>
        <v>-0.31182310085528059</v>
      </c>
      <c r="M96" s="1">
        <f t="shared" si="9"/>
        <v>6.1958876138530024E-2</v>
      </c>
      <c r="N96">
        <f t="shared" si="10"/>
        <v>0.62581428488790236</v>
      </c>
      <c r="O96">
        <f t="shared" si="11"/>
        <v>1.8264217754752361</v>
      </c>
    </row>
    <row r="97" spans="1:15" x14ac:dyDescent="0.25">
      <c r="A97" t="s">
        <v>24</v>
      </c>
      <c r="B97">
        <v>2020</v>
      </c>
      <c r="C97">
        <v>102.076961278876</v>
      </c>
      <c r="D97">
        <v>55.7666731931089</v>
      </c>
      <c r="E97">
        <v>9.1244937186724098</v>
      </c>
      <c r="F97" s="2">
        <v>4.7725560714056696</v>
      </c>
      <c r="G97" s="1">
        <v>2.2761869254883602</v>
      </c>
      <c r="H97" s="1">
        <v>5.6069084980032802</v>
      </c>
      <c r="I97" s="1">
        <v>-0.47129737876684902</v>
      </c>
      <c r="J97" s="1">
        <v>72.970044031277993</v>
      </c>
      <c r="K97">
        <v>145.48927361340699</v>
      </c>
      <c r="L97" s="1">
        <f t="shared" si="8"/>
        <v>0.19490950910441407</v>
      </c>
      <c r="M97" s="1">
        <f t="shared" si="9"/>
        <v>8.0851657991130338E-2</v>
      </c>
      <c r="N97">
        <f t="shared" si="10"/>
        <v>-0.98688303139327838</v>
      </c>
      <c r="O97">
        <f t="shared" si="11"/>
        <v>1.8304294560552998</v>
      </c>
    </row>
    <row r="98" spans="1:15" x14ac:dyDescent="0.25">
      <c r="A98" t="s">
        <v>24</v>
      </c>
      <c r="B98">
        <v>2021</v>
      </c>
      <c r="C98">
        <v>121.972731692612</v>
      </c>
      <c r="D98">
        <v>94.696816336485995</v>
      </c>
      <c r="E98">
        <v>6.5783495816651403</v>
      </c>
      <c r="F98" s="2">
        <v>2.8710760117433498</v>
      </c>
      <c r="G98" s="1">
        <v>6.8958547117388802</v>
      </c>
      <c r="H98" s="1">
        <v>1.2746720505203399</v>
      </c>
      <c r="I98" s="1">
        <v>2.1293472128769699</v>
      </c>
      <c r="J98" s="1">
        <v>66.898638176732504</v>
      </c>
      <c r="K98">
        <v>87.048376322006604</v>
      </c>
      <c r="L98" s="1">
        <f t="shared" ref="L98:L129" si="12">IF(A99=A98, (C99 - C98) / C98, "")</f>
        <v>-0.31859025263197127</v>
      </c>
      <c r="M98" s="1">
        <f t="shared" ref="M98:M129" si="13">CORREL(E98:E297, F98:F297)</f>
        <v>7.837644327322453E-2</v>
      </c>
      <c r="N98">
        <f t="shared" ref="N98:N129" si="14">(C98 - AVERAGE(C$2:C$201)) / _xlfn.STDEV.P(C$2:C$201)</f>
        <v>-0.29317344672629064</v>
      </c>
      <c r="O98">
        <f t="shared" ref="O98:O129" si="15">C98 / D98</f>
        <v>1.2880341326281399</v>
      </c>
    </row>
    <row r="99" spans="1:15" x14ac:dyDescent="0.25">
      <c r="A99" t="s">
        <v>24</v>
      </c>
      <c r="B99">
        <v>2022</v>
      </c>
      <c r="C99">
        <v>83.113408288451097</v>
      </c>
      <c r="D99">
        <v>95.616677776311903</v>
      </c>
      <c r="E99">
        <v>6.3167370935138498</v>
      </c>
      <c r="F99" s="2">
        <v>5.8217912491981796</v>
      </c>
      <c r="G99" s="1">
        <v>3.5758643934951202</v>
      </c>
      <c r="H99" s="1">
        <v>5.7455474233177704</v>
      </c>
      <c r="I99" s="1">
        <v>-0.35066069503907599</v>
      </c>
      <c r="J99" s="1">
        <v>86.058695038668304</v>
      </c>
      <c r="K99">
        <v>132.12774822333901</v>
      </c>
      <c r="L99" s="1">
        <f t="shared" si="12"/>
        <v>0.89009436262323882</v>
      </c>
      <c r="M99" s="1">
        <f t="shared" si="13"/>
        <v>7.4208609711764115E-2</v>
      </c>
      <c r="N99">
        <f t="shared" si="14"/>
        <v>-1.6480888150967203</v>
      </c>
      <c r="O99">
        <f t="shared" si="15"/>
        <v>0.86923547461969686</v>
      </c>
    </row>
    <row r="100" spans="1:15" x14ac:dyDescent="0.25">
      <c r="A100" t="s">
        <v>24</v>
      </c>
      <c r="B100">
        <v>2023</v>
      </c>
      <c r="C100">
        <v>157.09218446440499</v>
      </c>
      <c r="D100">
        <v>109.134825968182</v>
      </c>
      <c r="E100">
        <v>9.8492159184869905</v>
      </c>
      <c r="F100" s="2">
        <v>4.6311016081570697</v>
      </c>
      <c r="G100" s="1">
        <v>1.35309170493551</v>
      </c>
      <c r="H100" s="1">
        <v>-1.73979056406998</v>
      </c>
      <c r="I100" s="1">
        <v>2.2229674673548998</v>
      </c>
      <c r="J100" s="1">
        <v>78.499509435622102</v>
      </c>
      <c r="K100">
        <v>133.72298327809401</v>
      </c>
      <c r="L100" s="1">
        <f t="shared" si="12"/>
        <v>-0.18422271872925283</v>
      </c>
      <c r="M100" s="1">
        <f t="shared" si="13"/>
        <v>8.3710058456439723E-2</v>
      </c>
      <c r="N100">
        <f t="shared" si="14"/>
        <v>0.93134314596782497</v>
      </c>
      <c r="O100">
        <f t="shared" si="15"/>
        <v>1.4394322167170071</v>
      </c>
    </row>
    <row r="101" spans="1:15" x14ac:dyDescent="0.25">
      <c r="A101" t="s">
        <v>24</v>
      </c>
      <c r="B101">
        <v>2024</v>
      </c>
      <c r="C101">
        <v>128.15223515125501</v>
      </c>
      <c r="D101">
        <v>58.211573227367602</v>
      </c>
      <c r="E101">
        <v>4.1266721298229498</v>
      </c>
      <c r="F101" s="2">
        <v>4.9278264361448496</v>
      </c>
      <c r="G101" s="1">
        <v>3.2969883168465</v>
      </c>
      <c r="H101" s="1">
        <v>-0.39580218639730602</v>
      </c>
      <c r="I101" s="1">
        <v>0.72058091359502896</v>
      </c>
      <c r="J101" s="1">
        <v>61.926268112254</v>
      </c>
      <c r="K101">
        <v>116.557712153151</v>
      </c>
      <c r="L101" s="1" t="str">
        <f t="shared" si="12"/>
        <v/>
      </c>
      <c r="M101" s="1">
        <f t="shared" si="13"/>
        <v>8.0445130035510209E-2</v>
      </c>
      <c r="N101">
        <f t="shared" si="14"/>
        <v>-7.7711532530504002E-2</v>
      </c>
      <c r="O101">
        <f t="shared" si="15"/>
        <v>2.2014906666533021</v>
      </c>
    </row>
    <row r="102" spans="1:15" x14ac:dyDescent="0.25">
      <c r="A102" t="s">
        <v>27</v>
      </c>
      <c r="B102">
        <v>2015</v>
      </c>
      <c r="C102">
        <v>176.99120461072701</v>
      </c>
      <c r="D102">
        <v>56.573050105259199</v>
      </c>
      <c r="E102">
        <v>9.0534190640261301</v>
      </c>
      <c r="F102" s="2">
        <v>3.7187510965228499</v>
      </c>
      <c r="G102" s="1">
        <v>6.1429246534537798</v>
      </c>
      <c r="H102" s="1">
        <v>-0.58280168442091196</v>
      </c>
      <c r="I102" s="1">
        <v>1.42419083279157</v>
      </c>
      <c r="J102" s="1">
        <v>85.143458689443307</v>
      </c>
      <c r="K102">
        <v>145.56913755792101</v>
      </c>
      <c r="L102" s="1">
        <f t="shared" si="12"/>
        <v>-0.16196512049743741</v>
      </c>
      <c r="M102" s="1">
        <f t="shared" si="13"/>
        <v>9.2396088943035734E-2</v>
      </c>
      <c r="N102">
        <f t="shared" si="14"/>
        <v>1.6251660396746559</v>
      </c>
      <c r="O102">
        <f t="shared" si="15"/>
        <v>3.1285427298231068</v>
      </c>
    </row>
    <row r="103" spans="1:15" x14ac:dyDescent="0.25">
      <c r="A103" t="s">
        <v>27</v>
      </c>
      <c r="B103">
        <v>2016</v>
      </c>
      <c r="C103">
        <v>148.32480282896401</v>
      </c>
      <c r="D103">
        <v>84.802233480589905</v>
      </c>
      <c r="E103">
        <v>8.5606251618109201</v>
      </c>
      <c r="F103" s="2">
        <v>5.8445249223935898</v>
      </c>
      <c r="G103" s="1">
        <v>4.2089633531523898</v>
      </c>
      <c r="H103" s="1">
        <v>-1.7569035224253</v>
      </c>
      <c r="I103" s="1">
        <v>2.2583204342744199</v>
      </c>
      <c r="J103" s="1">
        <v>80.685802530946802</v>
      </c>
      <c r="K103">
        <v>124.121070862179</v>
      </c>
      <c r="L103" s="1">
        <f t="shared" si="12"/>
        <v>-0.31523579804188029</v>
      </c>
      <c r="M103" s="1">
        <f t="shared" si="13"/>
        <v>9.3464898400967306E-2</v>
      </c>
      <c r="N103">
        <f t="shared" si="14"/>
        <v>0.62564919461725421</v>
      </c>
      <c r="O103">
        <f t="shared" si="15"/>
        <v>1.7490671736011949</v>
      </c>
    </row>
    <row r="104" spans="1:15" x14ac:dyDescent="0.25">
      <c r="A104" t="s">
        <v>27</v>
      </c>
      <c r="B104">
        <v>2017</v>
      </c>
      <c r="C104">
        <v>101.567515239771</v>
      </c>
      <c r="D104">
        <v>96.121982916286001</v>
      </c>
      <c r="E104">
        <v>6.5447796508874196</v>
      </c>
      <c r="F104" s="2">
        <v>4.7561648852074603</v>
      </c>
      <c r="G104" s="1">
        <v>1.19285469700193</v>
      </c>
      <c r="H104" s="1">
        <v>3.2627624368242798</v>
      </c>
      <c r="I104" s="1">
        <v>2.49794804019733</v>
      </c>
      <c r="J104" s="1">
        <v>61.446361165816597</v>
      </c>
      <c r="K104">
        <v>148.173934737705</v>
      </c>
      <c r="L104" s="1">
        <f t="shared" si="12"/>
        <v>0.1882814676264509</v>
      </c>
      <c r="M104" s="1">
        <f t="shared" si="13"/>
        <v>9.0811291698152927E-2</v>
      </c>
      <c r="N104">
        <f t="shared" si="14"/>
        <v>-1.0046459826562151</v>
      </c>
      <c r="O104">
        <f t="shared" si="15"/>
        <v>1.0566523094745932</v>
      </c>
    </row>
    <row r="105" spans="1:15" x14ac:dyDescent="0.25">
      <c r="A105" t="s">
        <v>27</v>
      </c>
      <c r="B105">
        <v>2018</v>
      </c>
      <c r="C105">
        <v>120.690796072287</v>
      </c>
      <c r="D105">
        <v>110.952741523608</v>
      </c>
      <c r="E105">
        <v>10.0414693565244</v>
      </c>
      <c r="F105" s="2">
        <v>4.3350813049333299</v>
      </c>
      <c r="G105" s="1">
        <v>5.2999198601336204</v>
      </c>
      <c r="H105" s="1">
        <v>5.0281244904107796</v>
      </c>
      <c r="I105" s="1">
        <v>0.41449112577861502</v>
      </c>
      <c r="J105" s="1">
        <v>69.810994846897103</v>
      </c>
      <c r="K105">
        <v>123.407470845086</v>
      </c>
      <c r="L105" s="1">
        <f t="shared" si="12"/>
        <v>0.33220261549873331</v>
      </c>
      <c r="M105" s="1">
        <f t="shared" si="13"/>
        <v>9.4489738573455356E-2</v>
      </c>
      <c r="N105">
        <f t="shared" si="14"/>
        <v>-0.33787093811529006</v>
      </c>
      <c r="O105">
        <f t="shared" si="15"/>
        <v>1.0877675883890348</v>
      </c>
    </row>
    <row r="106" spans="1:15" x14ac:dyDescent="0.25">
      <c r="A106" t="s">
        <v>27</v>
      </c>
      <c r="B106">
        <v>2019</v>
      </c>
      <c r="C106">
        <v>160.78459419412499</v>
      </c>
      <c r="D106">
        <v>103.35995943436301</v>
      </c>
      <c r="E106">
        <v>10.180322839727699</v>
      </c>
      <c r="F106" s="2">
        <v>3.67791657406466</v>
      </c>
      <c r="G106" s="1">
        <v>5.8159224051376404</v>
      </c>
      <c r="H106" s="1">
        <v>-1.03832755703513</v>
      </c>
      <c r="I106" s="1">
        <v>0.90571184286297302</v>
      </c>
      <c r="J106" s="1">
        <v>60.172759814943603</v>
      </c>
      <c r="K106">
        <v>95.966866392021601</v>
      </c>
      <c r="L106" s="1">
        <f t="shared" si="12"/>
        <v>-0.27451909138567698</v>
      </c>
      <c r="M106" s="1">
        <f t="shared" si="13"/>
        <v>9.2499994615449874E-2</v>
      </c>
      <c r="N106">
        <f t="shared" si="14"/>
        <v>1.0600870933877238</v>
      </c>
      <c r="O106">
        <f t="shared" si="15"/>
        <v>1.5555791147173246</v>
      </c>
    </row>
    <row r="107" spans="1:15" x14ac:dyDescent="0.25">
      <c r="A107" t="s">
        <v>27</v>
      </c>
      <c r="B107">
        <v>2020</v>
      </c>
      <c r="C107">
        <v>116.646153487139</v>
      </c>
      <c r="D107">
        <v>77.732088412647798</v>
      </c>
      <c r="E107">
        <v>9.2592048602087598</v>
      </c>
      <c r="F107" s="2">
        <v>3.4427905063517201</v>
      </c>
      <c r="G107" s="1">
        <v>3.41650854704644</v>
      </c>
      <c r="H107" s="1">
        <v>-9.9646953005380207E-2</v>
      </c>
      <c r="I107" s="1">
        <v>0.30638127070269</v>
      </c>
      <c r="J107" s="1">
        <v>66.818088817894505</v>
      </c>
      <c r="K107">
        <v>75.855673901475399</v>
      </c>
      <c r="L107" s="1">
        <f t="shared" si="12"/>
        <v>0.20316748681825111</v>
      </c>
      <c r="M107" s="1">
        <f t="shared" si="13"/>
        <v>9.501868157529729E-2</v>
      </c>
      <c r="N107">
        <f t="shared" si="14"/>
        <v>-0.47889625503050254</v>
      </c>
      <c r="O107">
        <f t="shared" si="15"/>
        <v>1.5006177740640696</v>
      </c>
    </row>
    <row r="108" spans="1:15" x14ac:dyDescent="0.25">
      <c r="A108" t="s">
        <v>27</v>
      </c>
      <c r="B108">
        <v>2021</v>
      </c>
      <c r="C108">
        <v>140.34485933813701</v>
      </c>
      <c r="D108">
        <v>96.774895898851099</v>
      </c>
      <c r="E108">
        <v>8.5754131140865297</v>
      </c>
      <c r="F108" s="2">
        <v>3.81747021900286</v>
      </c>
      <c r="G108" s="1">
        <v>2.96860757116499</v>
      </c>
      <c r="H108" s="1">
        <v>4.9066691965746001</v>
      </c>
      <c r="I108" s="1">
        <v>0.81678624797676302</v>
      </c>
      <c r="J108" s="1">
        <v>74.3754563288919</v>
      </c>
      <c r="K108">
        <v>72.0513652645148</v>
      </c>
      <c r="L108" s="1">
        <f t="shared" si="12"/>
        <v>-0.18682605618171741</v>
      </c>
      <c r="M108" s="1">
        <f t="shared" si="13"/>
        <v>9.7533596900950023E-2</v>
      </c>
      <c r="N108">
        <f t="shared" si="14"/>
        <v>0.34741099777589196</v>
      </c>
      <c r="O108">
        <f t="shared" si="15"/>
        <v>1.4502196880152176</v>
      </c>
    </row>
    <row r="109" spans="1:15" x14ac:dyDescent="0.25">
      <c r="A109" t="s">
        <v>27</v>
      </c>
      <c r="B109">
        <v>2022</v>
      </c>
      <c r="C109">
        <v>114.124782762615</v>
      </c>
      <c r="D109">
        <v>76.613693315009996</v>
      </c>
      <c r="E109">
        <v>6.5894050280721004</v>
      </c>
      <c r="F109" s="2">
        <v>4.4008618461366602</v>
      </c>
      <c r="G109" s="1">
        <v>3.96841655372471</v>
      </c>
      <c r="H109" s="1">
        <v>2.8632407423475499</v>
      </c>
      <c r="I109" s="1">
        <v>1.6770914153974401</v>
      </c>
      <c r="J109" s="1">
        <v>84.389572161482803</v>
      </c>
      <c r="K109">
        <v>127.449846098119</v>
      </c>
      <c r="L109" s="1">
        <f t="shared" si="12"/>
        <v>0.53824932101426481</v>
      </c>
      <c r="M109" s="1">
        <f t="shared" si="13"/>
        <v>9.793375454087494E-2</v>
      </c>
      <c r="N109">
        <f t="shared" si="14"/>
        <v>-0.56680936428579809</v>
      </c>
      <c r="O109">
        <f t="shared" si="15"/>
        <v>1.4896133814274153</v>
      </c>
    </row>
    <row r="110" spans="1:15" x14ac:dyDescent="0.25">
      <c r="A110" t="s">
        <v>27</v>
      </c>
      <c r="B110">
        <v>2023</v>
      </c>
      <c r="C110">
        <v>175.55236959549299</v>
      </c>
      <c r="D110">
        <v>51.2762807873453</v>
      </c>
      <c r="E110">
        <v>4.7620018711519103</v>
      </c>
      <c r="F110" s="2">
        <v>1.53781437489071</v>
      </c>
      <c r="G110" s="1">
        <v>4.7085856420049197</v>
      </c>
      <c r="H110" s="1">
        <v>5.1842443915998899</v>
      </c>
      <c r="I110" s="1">
        <v>-0.14781196198295199</v>
      </c>
      <c r="J110" s="1">
        <v>87.811036343889199</v>
      </c>
      <c r="K110">
        <v>74.821391223164795</v>
      </c>
      <c r="L110" s="1">
        <f t="shared" si="12"/>
        <v>-1.2012181435095366E-2</v>
      </c>
      <c r="M110" s="1">
        <f t="shared" si="13"/>
        <v>9.9854035303617042E-2</v>
      </c>
      <c r="N110">
        <f t="shared" si="14"/>
        <v>1.5749979074502711</v>
      </c>
      <c r="O110">
        <f t="shared" si="15"/>
        <v>3.4236564528451199</v>
      </c>
    </row>
    <row r="111" spans="1:15" x14ac:dyDescent="0.25">
      <c r="A111" t="s">
        <v>27</v>
      </c>
      <c r="B111">
        <v>2024</v>
      </c>
      <c r="C111">
        <v>173.44360268055101</v>
      </c>
      <c r="D111">
        <v>74.613588106774401</v>
      </c>
      <c r="E111">
        <v>3.9127874560429401</v>
      </c>
      <c r="F111" s="2">
        <v>3.9293587959316199</v>
      </c>
      <c r="G111" s="1">
        <v>2.1690476901832998</v>
      </c>
      <c r="H111" s="1">
        <v>0.27898321569538198</v>
      </c>
      <c r="I111" s="1">
        <v>7.5514877242003106E-2</v>
      </c>
      <c r="J111" s="1">
        <v>84.0907769349799</v>
      </c>
      <c r="K111">
        <v>113.13290213402</v>
      </c>
      <c r="L111" s="1" t="str">
        <f t="shared" si="12"/>
        <v/>
      </c>
      <c r="M111" s="1">
        <f t="shared" si="13"/>
        <v>7.7552130559498833E-2</v>
      </c>
      <c r="N111">
        <f t="shared" si="14"/>
        <v>1.501471133150849</v>
      </c>
      <c r="O111">
        <f t="shared" si="15"/>
        <v>2.3245578597875194</v>
      </c>
    </row>
    <row r="112" spans="1:15" x14ac:dyDescent="0.25">
      <c r="A112" t="s">
        <v>26</v>
      </c>
      <c r="B112">
        <v>2015</v>
      </c>
      <c r="C112">
        <v>166.703149612244</v>
      </c>
      <c r="D112">
        <v>90.507278600067494</v>
      </c>
      <c r="E112">
        <v>6.9475387727063103</v>
      </c>
      <c r="F112" s="2">
        <v>5.1262883020756798</v>
      </c>
      <c r="G112" s="1">
        <v>3.6633481192605601</v>
      </c>
      <c r="H112" s="1">
        <v>4.98738590465328</v>
      </c>
      <c r="I112" s="1">
        <v>2.1524565240393998</v>
      </c>
      <c r="J112" s="1">
        <v>72.651627806203606</v>
      </c>
      <c r="K112">
        <v>92.146223778804099</v>
      </c>
      <c r="L112" s="1">
        <f t="shared" si="12"/>
        <v>-0.16477263217161511</v>
      </c>
      <c r="M112" s="1">
        <f t="shared" si="13"/>
        <v>7.7729829218067981E-2</v>
      </c>
      <c r="N112">
        <f t="shared" si="14"/>
        <v>1.2664504829701286</v>
      </c>
      <c r="O112">
        <f t="shared" si="15"/>
        <v>1.841875616975182</v>
      </c>
    </row>
    <row r="113" spans="1:15" x14ac:dyDescent="0.25">
      <c r="A113" t="s">
        <v>26</v>
      </c>
      <c r="B113">
        <v>2016</v>
      </c>
      <c r="C113">
        <v>139.235032859336</v>
      </c>
      <c r="D113">
        <v>113.865434193168</v>
      </c>
      <c r="E113">
        <v>4.8959597010509901</v>
      </c>
      <c r="F113" s="2">
        <v>4.6148329178174103</v>
      </c>
      <c r="G113" s="1">
        <v>4.60514143060138</v>
      </c>
      <c r="H113" s="1">
        <v>3.8649041793222398</v>
      </c>
      <c r="I113" s="1">
        <v>-0.53951310205459002</v>
      </c>
      <c r="J113" s="1">
        <v>81.474748940462604</v>
      </c>
      <c r="K113">
        <v>142.72260165325099</v>
      </c>
      <c r="L113" s="1">
        <f t="shared" si="12"/>
        <v>-0.2963817447725397</v>
      </c>
      <c r="M113" s="1">
        <f t="shared" si="13"/>
        <v>8.1933279542499252E-2</v>
      </c>
      <c r="N113">
        <f t="shared" si="14"/>
        <v>0.30871446833011895</v>
      </c>
      <c r="O113">
        <f t="shared" si="15"/>
        <v>1.2228033366397175</v>
      </c>
    </row>
    <row r="114" spans="1:15" x14ac:dyDescent="0.25">
      <c r="A114" t="s">
        <v>26</v>
      </c>
      <c r="B114">
        <v>2017</v>
      </c>
      <c r="C114">
        <v>97.968310887024103</v>
      </c>
      <c r="D114">
        <v>66.628032744671401</v>
      </c>
      <c r="E114">
        <v>11.7425558463747</v>
      </c>
      <c r="F114" s="2">
        <v>2.40488476354744</v>
      </c>
      <c r="G114" s="1">
        <v>6.0535031069022596</v>
      </c>
      <c r="H114" s="1">
        <v>1.9382228515842701</v>
      </c>
      <c r="I114" s="1">
        <v>-0.13469123958887999</v>
      </c>
      <c r="J114" s="1">
        <v>86.122497038175297</v>
      </c>
      <c r="K114">
        <v>105.624420400213</v>
      </c>
      <c r="L114" s="1">
        <f t="shared" si="12"/>
        <v>0.34208433525604193</v>
      </c>
      <c r="M114" s="1">
        <f t="shared" si="13"/>
        <v>8.9252540165898217E-2</v>
      </c>
      <c r="N114">
        <f t="shared" si="14"/>
        <v>-1.1301401205937878</v>
      </c>
      <c r="O114">
        <f t="shared" si="15"/>
        <v>1.4703767596208843</v>
      </c>
    </row>
    <row r="115" spans="1:15" x14ac:dyDescent="0.25">
      <c r="A115" t="s">
        <v>26</v>
      </c>
      <c r="B115">
        <v>2018</v>
      </c>
      <c r="C115">
        <v>131.481735392969</v>
      </c>
      <c r="D115">
        <v>75.146335857983601</v>
      </c>
      <c r="E115">
        <v>8.3365576629143394</v>
      </c>
      <c r="F115" s="2">
        <v>2.3176193629251101</v>
      </c>
      <c r="G115" s="1">
        <v>3.0420299882364401</v>
      </c>
      <c r="H115" s="1">
        <v>5.7552985786823001</v>
      </c>
      <c r="I115" s="1">
        <v>-9.6532985546053607E-2</v>
      </c>
      <c r="J115" s="1">
        <v>79.702099936238696</v>
      </c>
      <c r="K115">
        <v>96.015205137975499</v>
      </c>
      <c r="L115" s="1">
        <f t="shared" si="12"/>
        <v>0.19672372819224404</v>
      </c>
      <c r="M115" s="1">
        <f t="shared" si="13"/>
        <v>0.11133240878463956</v>
      </c>
      <c r="N115">
        <f t="shared" si="14"/>
        <v>3.83787812295215E-2</v>
      </c>
      <c r="O115">
        <f t="shared" si="15"/>
        <v>1.7496759341859551</v>
      </c>
    </row>
    <row r="116" spans="1:15" x14ac:dyDescent="0.25">
      <c r="A116" t="s">
        <v>26</v>
      </c>
      <c r="B116">
        <v>2019</v>
      </c>
      <c r="C116">
        <v>157.34731256865999</v>
      </c>
      <c r="D116">
        <v>59.1611562502844</v>
      </c>
      <c r="E116">
        <v>11.728389405706899</v>
      </c>
      <c r="F116" s="2">
        <v>3.76894770691819</v>
      </c>
      <c r="G116" s="1">
        <v>2.0343280117520099</v>
      </c>
      <c r="H116" s="1">
        <v>-1.4120260213598901</v>
      </c>
      <c r="I116" s="1">
        <v>-0.40584733219360702</v>
      </c>
      <c r="J116" s="1">
        <v>75.593218456680503</v>
      </c>
      <c r="K116">
        <v>96.960254114502902</v>
      </c>
      <c r="L116" s="1">
        <f t="shared" si="12"/>
        <v>3.5215244093744047E-2</v>
      </c>
      <c r="M116" s="1">
        <f t="shared" si="13"/>
        <v>0.11442249865406227</v>
      </c>
      <c r="N116">
        <f t="shared" si="14"/>
        <v>0.94023874576412225</v>
      </c>
      <c r="O116">
        <f t="shared" si="15"/>
        <v>2.6596389006156991</v>
      </c>
    </row>
    <row r="117" spans="1:15" x14ac:dyDescent="0.25">
      <c r="A117" t="s">
        <v>26</v>
      </c>
      <c r="B117">
        <v>2020</v>
      </c>
      <c r="C117">
        <v>162.88833658825999</v>
      </c>
      <c r="D117">
        <v>80.162126656326393</v>
      </c>
      <c r="E117">
        <v>5.2384284532886696</v>
      </c>
      <c r="F117" s="2">
        <v>4.5857249330201499</v>
      </c>
      <c r="G117" s="1">
        <v>5.0940519097553896</v>
      </c>
      <c r="H117" s="1">
        <v>-0.66366473679240101</v>
      </c>
      <c r="I117" s="1">
        <v>-0.41333274299088801</v>
      </c>
      <c r="J117" s="1">
        <v>61.100142808006197</v>
      </c>
      <c r="K117">
        <v>128.91216120525101</v>
      </c>
      <c r="L117" s="1">
        <f t="shared" si="12"/>
        <v>-0.10134478730547598</v>
      </c>
      <c r="M117" s="1">
        <f t="shared" si="13"/>
        <v>0.11938235923931334</v>
      </c>
      <c r="N117">
        <f t="shared" si="14"/>
        <v>1.1334386767712032</v>
      </c>
      <c r="O117">
        <f t="shared" si="15"/>
        <v>2.0319862182124986</v>
      </c>
    </row>
    <row r="118" spans="1:15" x14ac:dyDescent="0.25">
      <c r="A118" t="s">
        <v>26</v>
      </c>
      <c r="B118">
        <v>2021</v>
      </c>
      <c r="C118">
        <v>146.38045276218</v>
      </c>
      <c r="D118">
        <v>83.224161302486905</v>
      </c>
      <c r="E118">
        <v>10.597534040722699</v>
      </c>
      <c r="F118" s="2">
        <v>5.5283507647502601</v>
      </c>
      <c r="G118" s="1">
        <v>4.30480336857888</v>
      </c>
      <c r="H118" s="1">
        <v>4.9461702441060602</v>
      </c>
      <c r="I118" s="1">
        <v>-0.27955576487131101</v>
      </c>
      <c r="J118" s="1">
        <v>63.3575885819318</v>
      </c>
      <c r="K118">
        <v>91.579968921359097</v>
      </c>
      <c r="L118" s="1">
        <f t="shared" si="12"/>
        <v>-0.41447998013655707</v>
      </c>
      <c r="M118" s="1">
        <f t="shared" si="13"/>
        <v>0.12572880897367839</v>
      </c>
      <c r="N118">
        <f t="shared" si="14"/>
        <v>0.55785517361544634</v>
      </c>
      <c r="O118">
        <f t="shared" si="15"/>
        <v>1.7588696656268479</v>
      </c>
    </row>
    <row r="119" spans="1:15" x14ac:dyDescent="0.25">
      <c r="A119" t="s">
        <v>26</v>
      </c>
      <c r="B119">
        <v>2022</v>
      </c>
      <c r="C119">
        <v>85.708685608931404</v>
      </c>
      <c r="D119">
        <v>87.181866960072199</v>
      </c>
      <c r="E119">
        <v>11.4294512306546</v>
      </c>
      <c r="F119" s="2">
        <v>1.69671770334254</v>
      </c>
      <c r="G119" s="1">
        <v>1.29371444106517</v>
      </c>
      <c r="H119" s="1">
        <v>1.61759222626748</v>
      </c>
      <c r="I119" s="1">
        <v>2.2685625613476601</v>
      </c>
      <c r="J119" s="1">
        <v>69.484683149302498</v>
      </c>
      <c r="K119">
        <v>110.57878469507099</v>
      </c>
      <c r="L119" s="1">
        <f t="shared" si="12"/>
        <v>-1.8100845822917804E-2</v>
      </c>
      <c r="M119" s="1">
        <f t="shared" si="13"/>
        <v>0.11319304798078915</v>
      </c>
      <c r="N119">
        <f t="shared" si="14"/>
        <v>-1.5575987906017115</v>
      </c>
      <c r="O119">
        <f t="shared" si="15"/>
        <v>0.98310220459243569</v>
      </c>
    </row>
    <row r="120" spans="1:15" x14ac:dyDescent="0.25">
      <c r="A120" t="s">
        <v>26</v>
      </c>
      <c r="B120">
        <v>2023</v>
      </c>
      <c r="C120">
        <v>84.157285905039203</v>
      </c>
      <c r="D120">
        <v>60.384024067346203</v>
      </c>
      <c r="E120">
        <v>11.879671106629599</v>
      </c>
      <c r="F120" s="2">
        <v>6.3255934821802198</v>
      </c>
      <c r="G120" s="1">
        <v>0.532109876073662</v>
      </c>
      <c r="H120" s="1">
        <v>5.6144942833859099</v>
      </c>
      <c r="I120" s="1">
        <v>1.2369197823542499</v>
      </c>
      <c r="J120" s="1">
        <v>86.037548835600603</v>
      </c>
      <c r="K120">
        <v>106.379188450708</v>
      </c>
      <c r="L120" s="1">
        <f t="shared" si="12"/>
        <v>0.56325862274566796</v>
      </c>
      <c r="M120" s="1">
        <f t="shared" si="13"/>
        <v>0.14650456721174254</v>
      </c>
      <c r="N120">
        <f t="shared" si="14"/>
        <v>-1.6116917370852779</v>
      </c>
      <c r="O120">
        <f t="shared" si="15"/>
        <v>1.3937011851210632</v>
      </c>
    </row>
    <row r="121" spans="1:15" x14ac:dyDescent="0.25">
      <c r="A121" t="s">
        <v>26</v>
      </c>
      <c r="B121">
        <v>2024</v>
      </c>
      <c r="C121">
        <v>131.559602857925</v>
      </c>
      <c r="D121">
        <v>84.219260617984403</v>
      </c>
      <c r="E121">
        <v>9.0017783179149298</v>
      </c>
      <c r="F121" s="2">
        <v>2.1982562737815599</v>
      </c>
      <c r="G121" s="1">
        <v>0.69482833417240597</v>
      </c>
      <c r="H121" s="1">
        <v>0.46343953272952698</v>
      </c>
      <c r="I121" s="1">
        <v>1.46638266957826</v>
      </c>
      <c r="J121" s="1">
        <v>66.055603563688393</v>
      </c>
      <c r="K121">
        <v>123.874594665993</v>
      </c>
      <c r="L121" s="1" t="str">
        <f t="shared" si="12"/>
        <v/>
      </c>
      <c r="M121" s="1">
        <f t="shared" si="13"/>
        <v>0.11642963070873907</v>
      </c>
      <c r="N121">
        <f t="shared" si="14"/>
        <v>4.1093800836724273E-2</v>
      </c>
      <c r="O121">
        <f t="shared" si="15"/>
        <v>1.5621082623210707</v>
      </c>
    </row>
    <row r="122" spans="1:15" x14ac:dyDescent="0.25">
      <c r="A122" t="s">
        <v>25</v>
      </c>
      <c r="B122">
        <v>2015</v>
      </c>
      <c r="C122">
        <v>106.899340443509</v>
      </c>
      <c r="D122">
        <v>105.829137044603</v>
      </c>
      <c r="E122">
        <v>5.7932576303121603</v>
      </c>
      <c r="F122" s="2">
        <v>3.7761007454089999</v>
      </c>
      <c r="G122" s="1">
        <v>0.57553350940265402</v>
      </c>
      <c r="H122" s="1">
        <v>-1.4204248976435201</v>
      </c>
      <c r="I122" s="1">
        <v>0.37372744742339598</v>
      </c>
      <c r="J122" s="1">
        <v>74.398165041513707</v>
      </c>
      <c r="K122">
        <v>118.001643849544</v>
      </c>
      <c r="L122" s="1">
        <f t="shared" si="12"/>
        <v>2.1206093676685925E-2</v>
      </c>
      <c r="M122" s="1">
        <f t="shared" si="13"/>
        <v>0.12606065609220699</v>
      </c>
      <c r="N122">
        <f t="shared" si="14"/>
        <v>-0.81874022627251319</v>
      </c>
      <c r="O122">
        <f t="shared" si="15"/>
        <v>1.0101125590625855</v>
      </c>
    </row>
    <row r="123" spans="1:15" x14ac:dyDescent="0.25">
      <c r="A123" t="s">
        <v>25</v>
      </c>
      <c r="B123">
        <v>2016</v>
      </c>
      <c r="C123">
        <v>109.16625787093</v>
      </c>
      <c r="D123">
        <v>98.648732028857907</v>
      </c>
      <c r="E123">
        <v>10.7411015747028</v>
      </c>
      <c r="F123" s="2">
        <v>5.3992549444667404</v>
      </c>
      <c r="G123" s="1">
        <v>0.757522364764321</v>
      </c>
      <c r="H123" s="1">
        <v>1.84405557806263</v>
      </c>
      <c r="I123" s="1">
        <v>-0.63274437553638796</v>
      </c>
      <c r="J123" s="1">
        <v>67.261350475875801</v>
      </c>
      <c r="K123">
        <v>148.93300746137101</v>
      </c>
      <c r="L123" s="1">
        <f t="shared" si="12"/>
        <v>-0.1366420712012964</v>
      </c>
      <c r="M123" s="1">
        <f t="shared" si="13"/>
        <v>0.12471308503670477</v>
      </c>
      <c r="N123">
        <f t="shared" si="14"/>
        <v>-0.73969918818509817</v>
      </c>
      <c r="O123">
        <f t="shared" si="15"/>
        <v>1.1066159252710452</v>
      </c>
    </row>
    <row r="124" spans="1:15" x14ac:dyDescent="0.25">
      <c r="A124" t="s">
        <v>25</v>
      </c>
      <c r="B124">
        <v>2017</v>
      </c>
      <c r="C124">
        <v>94.249554290151295</v>
      </c>
      <c r="D124">
        <v>84.922170741594897</v>
      </c>
      <c r="E124">
        <v>8.5634016088630691</v>
      </c>
      <c r="F124" s="2">
        <v>5.0123248527205098</v>
      </c>
      <c r="G124" s="1">
        <v>4.1377164426649404</v>
      </c>
      <c r="H124" s="1">
        <v>-1.9218332206465301</v>
      </c>
      <c r="I124" s="1">
        <v>0.142614578853971</v>
      </c>
      <c r="J124" s="1">
        <v>75.531349301541297</v>
      </c>
      <c r="K124">
        <v>77.029319931586599</v>
      </c>
      <c r="L124" s="1">
        <f t="shared" si="12"/>
        <v>0.22083010352168417</v>
      </c>
      <c r="M124" s="1">
        <f t="shared" si="13"/>
        <v>0.11092129751457515</v>
      </c>
      <c r="N124">
        <f t="shared" si="14"/>
        <v>-1.259802709206753</v>
      </c>
      <c r="O124">
        <f t="shared" si="15"/>
        <v>1.1098344927726611</v>
      </c>
    </row>
    <row r="125" spans="1:15" x14ac:dyDescent="0.25">
      <c r="A125" t="s">
        <v>25</v>
      </c>
      <c r="B125">
        <v>2018</v>
      </c>
      <c r="C125">
        <v>115.062693120918</v>
      </c>
      <c r="D125">
        <v>52.324217615395597</v>
      </c>
      <c r="E125">
        <v>3.7072064743951798</v>
      </c>
      <c r="F125" s="2">
        <v>3.4846163810079802</v>
      </c>
      <c r="G125" s="1">
        <v>1.36265240127989</v>
      </c>
      <c r="H125" s="1">
        <v>2.5403267860924599</v>
      </c>
      <c r="I125" s="1">
        <v>1.4131273919804299</v>
      </c>
      <c r="J125" s="1">
        <v>84.017600973272494</v>
      </c>
      <c r="K125">
        <v>86.012019539584799</v>
      </c>
      <c r="L125" s="1">
        <f t="shared" si="12"/>
        <v>-0.15916918332308358</v>
      </c>
      <c r="M125" s="1">
        <f t="shared" si="13"/>
        <v>0.10836791084747406</v>
      </c>
      <c r="N125">
        <f t="shared" si="14"/>
        <v>-0.53410706668268337</v>
      </c>
      <c r="O125">
        <f t="shared" si="15"/>
        <v>2.1990332271506832</v>
      </c>
    </row>
    <row r="126" spans="1:15" x14ac:dyDescent="0.25">
      <c r="A126" t="s">
        <v>25</v>
      </c>
      <c r="B126">
        <v>2019</v>
      </c>
      <c r="C126">
        <v>96.748258225906895</v>
      </c>
      <c r="D126">
        <v>57.319748823407998</v>
      </c>
      <c r="E126">
        <v>8.7278722458927298</v>
      </c>
      <c r="F126" s="2">
        <v>5.0323786324344999</v>
      </c>
      <c r="G126" s="1">
        <v>0.70530994136667302</v>
      </c>
      <c r="H126" s="1">
        <v>5.4896979699495096</v>
      </c>
      <c r="I126" s="1">
        <v>-0.81810050721984595</v>
      </c>
      <c r="J126" s="1">
        <v>76.238890059032101</v>
      </c>
      <c r="K126">
        <v>126.724841556073</v>
      </c>
      <c r="L126" s="1">
        <f t="shared" si="12"/>
        <v>0.72713096275529021</v>
      </c>
      <c r="M126" s="1">
        <f t="shared" si="13"/>
        <v>0.1020911012400796</v>
      </c>
      <c r="N126">
        <f t="shared" si="14"/>
        <v>-1.1726799271564501</v>
      </c>
      <c r="O126">
        <f t="shared" si="15"/>
        <v>1.6878695425545418</v>
      </c>
    </row>
    <row r="127" spans="1:15" x14ac:dyDescent="0.25">
      <c r="A127" t="s">
        <v>25</v>
      </c>
      <c r="B127">
        <v>2020</v>
      </c>
      <c r="C127">
        <v>167.096912374608</v>
      </c>
      <c r="D127">
        <v>99.986085249269905</v>
      </c>
      <c r="E127">
        <v>10.215552747628101</v>
      </c>
      <c r="F127" s="2">
        <v>3.1972509627140302</v>
      </c>
      <c r="G127" s="1">
        <v>5.7963632393523197</v>
      </c>
      <c r="H127" s="1">
        <v>-1.35908122892259</v>
      </c>
      <c r="I127" s="1">
        <v>2.1318582962118402</v>
      </c>
      <c r="J127" s="1">
        <v>76.427771284612007</v>
      </c>
      <c r="K127">
        <v>135.38382159699901</v>
      </c>
      <c r="L127" s="1">
        <f t="shared" si="12"/>
        <v>-0.25054373134628793</v>
      </c>
      <c r="M127" s="1">
        <f t="shared" si="13"/>
        <v>9.8883687027200545E-2</v>
      </c>
      <c r="N127">
        <f t="shared" si="14"/>
        <v>1.280179883574202</v>
      </c>
      <c r="O127">
        <f t="shared" si="15"/>
        <v>1.6712016672922809</v>
      </c>
    </row>
    <row r="128" spans="1:15" x14ac:dyDescent="0.25">
      <c r="A128" t="s">
        <v>25</v>
      </c>
      <c r="B128">
        <v>2021</v>
      </c>
      <c r="C128">
        <v>125.23182845183</v>
      </c>
      <c r="D128">
        <v>95.050438663756694</v>
      </c>
      <c r="E128">
        <v>7.7376239484250098</v>
      </c>
      <c r="F128" s="2">
        <v>5.1579476087766496</v>
      </c>
      <c r="G128" s="1">
        <v>1.0305948831988301</v>
      </c>
      <c r="H128" s="1">
        <v>-1.5171833280754801</v>
      </c>
      <c r="I128" s="1">
        <v>-0.135138680964487</v>
      </c>
      <c r="J128" s="1">
        <v>64.786340403395599</v>
      </c>
      <c r="K128">
        <v>139.74268532737599</v>
      </c>
      <c r="L128" s="1">
        <f t="shared" si="12"/>
        <v>-0.18613822064406152</v>
      </c>
      <c r="M128" s="1">
        <f t="shared" si="13"/>
        <v>0.1075004761974253</v>
      </c>
      <c r="N128">
        <f t="shared" si="14"/>
        <v>-0.17953790448733603</v>
      </c>
      <c r="O128">
        <f t="shared" si="15"/>
        <v>1.3175302524887942</v>
      </c>
    </row>
    <row r="129" spans="1:15" x14ac:dyDescent="0.25">
      <c r="A129" t="s">
        <v>25</v>
      </c>
      <c r="B129">
        <v>2022</v>
      </c>
      <c r="C129">
        <v>101.921398735804</v>
      </c>
      <c r="D129">
        <v>118.31056790733901</v>
      </c>
      <c r="E129">
        <v>6.0320621259399596</v>
      </c>
      <c r="F129" s="2">
        <v>2.4105895784434899</v>
      </c>
      <c r="G129" s="1">
        <v>5.6330402964261097</v>
      </c>
      <c r="H129" s="1">
        <v>3.269662204007</v>
      </c>
      <c r="I129" s="1">
        <v>0.74368500758598599</v>
      </c>
      <c r="J129" s="1">
        <v>76.660906528128905</v>
      </c>
      <c r="K129">
        <v>127.53614226178099</v>
      </c>
      <c r="L129" s="1">
        <f t="shared" si="12"/>
        <v>9.0665494075522265E-3</v>
      </c>
      <c r="M129" s="1">
        <f t="shared" si="13"/>
        <v>0.10837380040102816</v>
      </c>
      <c r="N129">
        <f t="shared" si="14"/>
        <v>-0.99230705996317525</v>
      </c>
      <c r="O129">
        <f t="shared" si="15"/>
        <v>0.86147332853333081</v>
      </c>
    </row>
    <row r="130" spans="1:15" x14ac:dyDescent="0.25">
      <c r="A130" t="s">
        <v>25</v>
      </c>
      <c r="B130">
        <v>2023</v>
      </c>
      <c r="C130">
        <v>102.845474133129</v>
      </c>
      <c r="D130">
        <v>119.74337412397099</v>
      </c>
      <c r="E130">
        <v>11.773138459321</v>
      </c>
      <c r="F130" s="2">
        <v>4.7516284317346802</v>
      </c>
      <c r="G130" s="1">
        <v>1.7970259310394401</v>
      </c>
      <c r="H130" s="1">
        <v>3.4418259394503301</v>
      </c>
      <c r="I130" s="1">
        <v>-0.74730556857288399</v>
      </c>
      <c r="J130" s="1">
        <v>60.919575066174097</v>
      </c>
      <c r="K130">
        <v>90.614631080897098</v>
      </c>
      <c r="L130" s="1">
        <f t="shared" ref="L130:L161" si="16">IF(A131=A130, (C131 - C130) / C130, "")</f>
        <v>0.22768937319001462</v>
      </c>
      <c r="M130" s="1">
        <f t="shared" ref="M130:M161" si="17">CORREL(E130:E329, F130:F329)</f>
        <v>9.8018335420777397E-2</v>
      </c>
      <c r="N130">
        <f t="shared" ref="N130:N161" si="18">(C130 - AVERAGE(C$2:C$201)) / _xlfn.STDEV.P(C$2:C$201)</f>
        <v>-0.96008714855744581</v>
      </c>
      <c r="O130">
        <f t="shared" ref="O130:O161" si="19">C130 / D130</f>
        <v>0.85888237980209658</v>
      </c>
    </row>
    <row r="131" spans="1:15" x14ac:dyDescent="0.25">
      <c r="A131" t="s">
        <v>25</v>
      </c>
      <c r="B131">
        <v>2024</v>
      </c>
      <c r="C131">
        <v>126.26229567393101</v>
      </c>
      <c r="D131">
        <v>110.779075378586</v>
      </c>
      <c r="E131">
        <v>9.5445216278967706</v>
      </c>
      <c r="F131" s="2">
        <v>5.2135326059998999</v>
      </c>
      <c r="G131" s="1">
        <v>3.26570667391249</v>
      </c>
      <c r="H131" s="1">
        <v>0.767479940375703</v>
      </c>
      <c r="I131" s="1">
        <v>0.298635670446109</v>
      </c>
      <c r="J131" s="1">
        <v>89.629486912081703</v>
      </c>
      <c r="K131">
        <v>73.208735312998598</v>
      </c>
      <c r="L131" s="1" t="str">
        <f t="shared" si="16"/>
        <v/>
      </c>
      <c r="M131" s="1">
        <f t="shared" si="17"/>
        <v>8.7463748244802519E-2</v>
      </c>
      <c r="N131">
        <f t="shared" si="18"/>
        <v>-0.14360840923325388</v>
      </c>
      <c r="O131">
        <f t="shared" si="19"/>
        <v>1.1397666503573107</v>
      </c>
    </row>
    <row r="132" spans="1:15" x14ac:dyDescent="0.25">
      <c r="A132" t="s">
        <v>23</v>
      </c>
      <c r="B132">
        <v>2015</v>
      </c>
      <c r="C132">
        <v>158.63450144155499</v>
      </c>
      <c r="D132">
        <v>56.258770161858102</v>
      </c>
      <c r="E132">
        <v>6.7582269820643504</v>
      </c>
      <c r="F132" s="2">
        <v>5.8955915378108203</v>
      </c>
      <c r="G132" s="1">
        <v>6.6407581448941597</v>
      </c>
      <c r="H132" s="1">
        <v>1.7392120899989501</v>
      </c>
      <c r="I132" s="1">
        <v>1.14693986223747</v>
      </c>
      <c r="J132" s="1">
        <v>65.011018382762202</v>
      </c>
      <c r="K132">
        <v>149.29349009095799</v>
      </c>
      <c r="L132" s="1">
        <f t="shared" si="16"/>
        <v>-0.34965490356236639</v>
      </c>
      <c r="M132" s="1">
        <f t="shared" si="17"/>
        <v>7.896515658937564E-2</v>
      </c>
      <c r="N132">
        <f t="shared" si="18"/>
        <v>0.98511940330264502</v>
      </c>
      <c r="O132">
        <f t="shared" si="19"/>
        <v>2.819729279277861</v>
      </c>
    </row>
    <row r="133" spans="1:15" x14ac:dyDescent="0.25">
      <c r="A133" t="s">
        <v>23</v>
      </c>
      <c r="B133">
        <v>2016</v>
      </c>
      <c r="C133">
        <v>103.16717013834401</v>
      </c>
      <c r="D133">
        <v>115.99122418945799</v>
      </c>
      <c r="E133">
        <v>8.8468198409313104</v>
      </c>
      <c r="F133" s="2">
        <v>4.5386839743942904</v>
      </c>
      <c r="G133" s="1">
        <v>3.8324753216073</v>
      </c>
      <c r="H133" s="1">
        <v>-0.15464150625792999</v>
      </c>
      <c r="I133" s="1">
        <v>-0.38215188798072097</v>
      </c>
      <c r="J133" s="1">
        <v>66.6145862721052</v>
      </c>
      <c r="K133">
        <v>84.915060971540299</v>
      </c>
      <c r="L133" s="1">
        <f t="shared" si="16"/>
        <v>0.53109217927425545</v>
      </c>
      <c r="M133" s="1">
        <f t="shared" si="17"/>
        <v>8.8603741297818367E-2</v>
      </c>
      <c r="N133">
        <f t="shared" si="18"/>
        <v>-0.94887051318590687</v>
      </c>
      <c r="O133">
        <f t="shared" si="19"/>
        <v>0.88943944560695898</v>
      </c>
    </row>
    <row r="134" spans="1:15" x14ac:dyDescent="0.25">
      <c r="A134" t="s">
        <v>23</v>
      </c>
      <c r="B134">
        <v>2017</v>
      </c>
      <c r="C134">
        <v>157.95844735667501</v>
      </c>
      <c r="D134">
        <v>74.508768141671098</v>
      </c>
      <c r="E134">
        <v>3.5205840890705602</v>
      </c>
      <c r="F134" s="2">
        <v>6.3455131507040496</v>
      </c>
      <c r="G134" s="1">
        <v>6.2446082522622604</v>
      </c>
      <c r="H134" s="1">
        <v>5.4220182655617002</v>
      </c>
      <c r="I134" s="1">
        <v>2.4821773792625201</v>
      </c>
      <c r="J134" s="1">
        <v>65.216857476584593</v>
      </c>
      <c r="K134">
        <v>101.69936151221199</v>
      </c>
      <c r="L134" s="1">
        <f t="shared" si="16"/>
        <v>-1.3513679211128424E-2</v>
      </c>
      <c r="M134" s="1">
        <f t="shared" si="17"/>
        <v>8.6045049713010774E-2</v>
      </c>
      <c r="N134">
        <f t="shared" si="18"/>
        <v>0.96154729784093729</v>
      </c>
      <c r="O134">
        <f t="shared" si="19"/>
        <v>2.1199981062139228</v>
      </c>
    </row>
    <row r="135" spans="1:15" x14ac:dyDescent="0.25">
      <c r="A135" t="s">
        <v>23</v>
      </c>
      <c r="B135">
        <v>2018</v>
      </c>
      <c r="C135">
        <v>155.82384757040899</v>
      </c>
      <c r="D135">
        <v>98.721443263765394</v>
      </c>
      <c r="E135">
        <v>4.3850631570586902</v>
      </c>
      <c r="F135" s="2">
        <v>5.5791656249530801</v>
      </c>
      <c r="G135" s="1">
        <v>1.9588637169382901</v>
      </c>
      <c r="H135" s="1">
        <v>-0.20945908141901501</v>
      </c>
      <c r="I135" s="1">
        <v>0.879410480126947</v>
      </c>
      <c r="J135" s="1">
        <v>77.788198045251093</v>
      </c>
      <c r="K135">
        <v>116.406896627024</v>
      </c>
      <c r="L135" s="1">
        <f t="shared" si="16"/>
        <v>-0.4278880599486316</v>
      </c>
      <c r="M135" s="1">
        <f t="shared" si="17"/>
        <v>0.13719754658050715</v>
      </c>
      <c r="N135">
        <f t="shared" si="18"/>
        <v>0.88711980393808709</v>
      </c>
      <c r="O135">
        <f t="shared" si="19"/>
        <v>1.5784194640882281</v>
      </c>
    </row>
    <row r="136" spans="1:15" x14ac:dyDescent="0.25">
      <c r="A136" t="s">
        <v>23</v>
      </c>
      <c r="B136">
        <v>2019</v>
      </c>
      <c r="C136">
        <v>89.148683739775393</v>
      </c>
      <c r="D136">
        <v>111.42226038412601</v>
      </c>
      <c r="E136">
        <v>5.39040038329835</v>
      </c>
      <c r="F136" s="2">
        <v>2.14757460641402</v>
      </c>
      <c r="G136" s="1">
        <v>6.2768625191483496</v>
      </c>
      <c r="H136" s="1">
        <v>5.6452119858380199</v>
      </c>
      <c r="I136" s="1">
        <v>2.0174466604290702</v>
      </c>
      <c r="J136" s="1">
        <v>84.285482241746294</v>
      </c>
      <c r="K136">
        <v>122.419358451121</v>
      </c>
      <c r="L136" s="1">
        <f t="shared" si="16"/>
        <v>0.51528582805807499</v>
      </c>
      <c r="M136" s="1">
        <f t="shared" si="17"/>
        <v>0.16833559585771554</v>
      </c>
      <c r="N136">
        <f t="shared" si="18"/>
        <v>-1.4376557260720031</v>
      </c>
      <c r="O136">
        <f t="shared" si="19"/>
        <v>0.80009760556317111</v>
      </c>
    </row>
    <row r="137" spans="1:15" x14ac:dyDescent="0.25">
      <c r="A137" t="s">
        <v>23</v>
      </c>
      <c r="B137">
        <v>2020</v>
      </c>
      <c r="C137">
        <v>135.085737060913</v>
      </c>
      <c r="D137">
        <v>56.089073193798697</v>
      </c>
      <c r="E137">
        <v>6.6760789176362803</v>
      </c>
      <c r="F137" s="2">
        <v>3.3634425850615699</v>
      </c>
      <c r="G137" s="1">
        <v>2.18839959444212</v>
      </c>
      <c r="H137" s="1">
        <v>3.7873609095086702</v>
      </c>
      <c r="I137" s="1">
        <v>0.73556507277569705</v>
      </c>
      <c r="J137" s="1">
        <v>62.431386477229402</v>
      </c>
      <c r="K137">
        <v>87.614656155984903</v>
      </c>
      <c r="L137" s="1">
        <f t="shared" si="16"/>
        <v>9.8012859041334194E-2</v>
      </c>
      <c r="M137" s="1">
        <f t="shared" si="17"/>
        <v>0.15108417117013101</v>
      </c>
      <c r="N137">
        <f t="shared" si="18"/>
        <v>0.1640401880621255</v>
      </c>
      <c r="O137">
        <f t="shared" si="19"/>
        <v>2.4084144980282596</v>
      </c>
    </row>
    <row r="138" spans="1:15" x14ac:dyDescent="0.25">
      <c r="A138" t="s">
        <v>23</v>
      </c>
      <c r="B138">
        <v>2021</v>
      </c>
      <c r="C138">
        <v>148.325876365959</v>
      </c>
      <c r="D138">
        <v>55.329160164321003</v>
      </c>
      <c r="E138">
        <v>10.660862226438899</v>
      </c>
      <c r="F138" s="2">
        <v>3.9757326350698698</v>
      </c>
      <c r="G138" s="1">
        <v>3.62381275262321</v>
      </c>
      <c r="H138" s="1">
        <v>2.7392622772761399</v>
      </c>
      <c r="I138" s="1">
        <v>1.8863833807380199</v>
      </c>
      <c r="J138" s="1">
        <v>70.434276237065703</v>
      </c>
      <c r="K138">
        <v>124.241292204725</v>
      </c>
      <c r="L138" s="1">
        <f t="shared" si="16"/>
        <v>-7.923553363934327E-2</v>
      </c>
      <c r="M138" s="1">
        <f t="shared" si="17"/>
        <v>0.14834596848466206</v>
      </c>
      <c r="N138">
        <f t="shared" si="18"/>
        <v>0.62568662583441415</v>
      </c>
      <c r="O138">
        <f t="shared" si="19"/>
        <v>2.680790308861527</v>
      </c>
    </row>
    <row r="139" spans="1:15" x14ac:dyDescent="0.25">
      <c r="A139" t="s">
        <v>23</v>
      </c>
      <c r="B139">
        <v>2022</v>
      </c>
      <c r="C139">
        <v>136.57319639957899</v>
      </c>
      <c r="D139">
        <v>68.691978911859493</v>
      </c>
      <c r="E139">
        <v>10.907669877196399</v>
      </c>
      <c r="F139" s="2">
        <v>5.4871301080346404</v>
      </c>
      <c r="G139" s="1">
        <v>4.7799369252797597</v>
      </c>
      <c r="H139" s="1">
        <v>4.8046538327539299</v>
      </c>
      <c r="I139" s="1">
        <v>2.0355297033593001</v>
      </c>
      <c r="J139" s="1">
        <v>81.250889301450997</v>
      </c>
      <c r="K139">
        <v>136.96106626909301</v>
      </c>
      <c r="L139" s="1">
        <f t="shared" si="16"/>
        <v>9.6460726662685126E-2</v>
      </c>
      <c r="M139" s="1">
        <f t="shared" si="17"/>
        <v>0.14907889177355185</v>
      </c>
      <c r="N139">
        <f t="shared" si="18"/>
        <v>0.21590371375513487</v>
      </c>
      <c r="O139">
        <f t="shared" si="19"/>
        <v>1.988197145620447</v>
      </c>
    </row>
    <row r="140" spans="1:15" x14ac:dyDescent="0.25">
      <c r="A140" t="s">
        <v>23</v>
      </c>
      <c r="B140">
        <v>2023</v>
      </c>
      <c r="C140">
        <v>149.74714616692799</v>
      </c>
      <c r="D140">
        <v>97.609854023221004</v>
      </c>
      <c r="E140">
        <v>8.5675024039366505</v>
      </c>
      <c r="F140" s="2">
        <v>5.2635831977881997</v>
      </c>
      <c r="G140" s="1">
        <v>1.5309331844049701</v>
      </c>
      <c r="H140" s="1">
        <v>5.0469660735914204</v>
      </c>
      <c r="I140" s="1">
        <v>2.0514523471083099</v>
      </c>
      <c r="J140" s="1">
        <v>60.8774184910367</v>
      </c>
      <c r="K140">
        <v>136.06534004518099</v>
      </c>
      <c r="L140" s="1">
        <f t="shared" si="16"/>
        <v>-0.37970779994831844</v>
      </c>
      <c r="M140" s="1">
        <f t="shared" si="17"/>
        <v>0.12865140489133473</v>
      </c>
      <c r="N140">
        <f t="shared" si="18"/>
        <v>0.67524230841553357</v>
      </c>
      <c r="O140">
        <f t="shared" si="19"/>
        <v>1.5341396385174773</v>
      </c>
    </row>
    <row r="141" spans="1:15" x14ac:dyDescent="0.25">
      <c r="A141" t="s">
        <v>23</v>
      </c>
      <c r="B141">
        <v>2024</v>
      </c>
      <c r="C141">
        <v>92.886986747344494</v>
      </c>
      <c r="D141">
        <v>73.458319798139897</v>
      </c>
      <c r="E141">
        <v>9.6915743066244708</v>
      </c>
      <c r="F141" s="2">
        <v>2.30379948024154</v>
      </c>
      <c r="G141" s="1">
        <v>5.8167856567738996</v>
      </c>
      <c r="H141" s="1">
        <v>4.65707342366193</v>
      </c>
      <c r="I141" s="1">
        <v>0.77613706816292605</v>
      </c>
      <c r="J141" s="1">
        <v>60.191576151504997</v>
      </c>
      <c r="K141">
        <v>92.963050653992994</v>
      </c>
      <c r="L141" s="1" t="str">
        <f t="shared" si="16"/>
        <v/>
      </c>
      <c r="M141" s="1">
        <f t="shared" si="17"/>
        <v>0.1246871636057959</v>
      </c>
      <c r="N141">
        <f t="shared" si="18"/>
        <v>-1.3073116090656216</v>
      </c>
      <c r="O141">
        <f t="shared" si="19"/>
        <v>1.2644855885976385</v>
      </c>
    </row>
    <row r="142" spans="1:15" x14ac:dyDescent="0.25">
      <c r="A142" t="s">
        <v>17</v>
      </c>
      <c r="B142">
        <v>2015</v>
      </c>
      <c r="C142">
        <v>175.40510272587201</v>
      </c>
      <c r="D142">
        <v>92.432224411561606</v>
      </c>
      <c r="E142">
        <v>5.0577852495311602</v>
      </c>
      <c r="F142" s="2">
        <v>4.8585034220292798</v>
      </c>
      <c r="G142" s="1">
        <v>4.5178335629763202</v>
      </c>
      <c r="H142" s="1">
        <v>0.86530174426272399</v>
      </c>
      <c r="I142" s="1">
        <v>-0.60254842730129798</v>
      </c>
      <c r="J142" s="1">
        <v>80.147195867783907</v>
      </c>
      <c r="K142">
        <v>111.624616072303</v>
      </c>
      <c r="L142" s="1">
        <f t="shared" si="16"/>
        <v>-0.10360738239588556</v>
      </c>
      <c r="M142" s="1">
        <f t="shared" si="17"/>
        <v>0.14179063168464867</v>
      </c>
      <c r="N142">
        <f t="shared" si="18"/>
        <v>1.5698631256933684</v>
      </c>
      <c r="O142">
        <f t="shared" si="19"/>
        <v>1.89766181483275</v>
      </c>
    </row>
    <row r="143" spans="1:15" x14ac:dyDescent="0.25">
      <c r="A143" t="s">
        <v>17</v>
      </c>
      <c r="B143">
        <v>2016</v>
      </c>
      <c r="C143">
        <v>157.231839173563</v>
      </c>
      <c r="D143">
        <v>86.411445077839502</v>
      </c>
      <c r="E143">
        <v>10.6696335028668</v>
      </c>
      <c r="F143" s="2">
        <v>4.2595341938724198</v>
      </c>
      <c r="G143" s="1">
        <v>4.1460968149800097</v>
      </c>
      <c r="H143" s="1">
        <v>5.0132288212667602</v>
      </c>
      <c r="I143" s="1">
        <v>0.41219003174338897</v>
      </c>
      <c r="J143" s="1">
        <v>64.020456853519207</v>
      </c>
      <c r="K143">
        <v>72.302614105067093</v>
      </c>
      <c r="L143" s="1">
        <f t="shared" si="16"/>
        <v>-1.0927262666599144E-2</v>
      </c>
      <c r="M143" s="1">
        <f t="shared" si="17"/>
        <v>0.15792572610994041</v>
      </c>
      <c r="N143">
        <f t="shared" si="18"/>
        <v>0.93621251308818065</v>
      </c>
      <c r="O143">
        <f t="shared" si="19"/>
        <v>1.8195719216583919</v>
      </c>
    </row>
    <row r="144" spans="1:15" x14ac:dyDescent="0.25">
      <c r="A144" t="s">
        <v>17</v>
      </c>
      <c r="B144">
        <v>2017</v>
      </c>
      <c r="C144">
        <v>155.51372556736101</v>
      </c>
      <c r="D144">
        <v>93.421668594742499</v>
      </c>
      <c r="E144">
        <v>9.3367179128930093</v>
      </c>
      <c r="F144" s="2">
        <v>2.56482080754455</v>
      </c>
      <c r="G144" s="1">
        <v>1.386414591314</v>
      </c>
      <c r="H144" s="1">
        <v>-1.8836426746569399</v>
      </c>
      <c r="I144" s="1">
        <v>0.227056455823089</v>
      </c>
      <c r="J144" s="1">
        <v>77.697530605638903</v>
      </c>
      <c r="K144">
        <v>101.379523607978</v>
      </c>
      <c r="L144" s="1">
        <f t="shared" si="16"/>
        <v>-0.20426642888977289</v>
      </c>
      <c r="M144" s="1">
        <f t="shared" si="17"/>
        <v>0.15417158718752721</v>
      </c>
      <c r="N144">
        <f t="shared" si="18"/>
        <v>0.87630672148605093</v>
      </c>
      <c r="O144">
        <f t="shared" si="19"/>
        <v>1.6646429881483926</v>
      </c>
    </row>
    <row r="145" spans="1:15" x14ac:dyDescent="0.25">
      <c r="A145" t="s">
        <v>17</v>
      </c>
      <c r="B145">
        <v>2018</v>
      </c>
      <c r="C145">
        <v>123.747492202372</v>
      </c>
      <c r="D145">
        <v>113.29110861456201</v>
      </c>
      <c r="E145">
        <v>6.1342992032097001</v>
      </c>
      <c r="F145" s="2">
        <v>4.0699474457990501</v>
      </c>
      <c r="G145" s="1">
        <v>5.5937445828174299</v>
      </c>
      <c r="H145" s="1">
        <v>1.1723422585701599</v>
      </c>
      <c r="I145" s="1">
        <v>1.1773034507975499</v>
      </c>
      <c r="J145" s="1">
        <v>85.870911262402302</v>
      </c>
      <c r="K145">
        <v>145.96164989261101</v>
      </c>
      <c r="L145" s="1">
        <f t="shared" si="16"/>
        <v>-0.23467258683494807</v>
      </c>
      <c r="M145" s="1">
        <f t="shared" si="17"/>
        <v>0.16682444145005501</v>
      </c>
      <c r="N145">
        <f t="shared" si="18"/>
        <v>-0.23129253683908246</v>
      </c>
      <c r="O145">
        <f t="shared" si="19"/>
        <v>1.0922965951669217</v>
      </c>
    </row>
    <row r="146" spans="1:15" x14ac:dyDescent="0.25">
      <c r="A146" t="s">
        <v>17</v>
      </c>
      <c r="B146">
        <v>2019</v>
      </c>
      <c r="C146">
        <v>94.7073480929038</v>
      </c>
      <c r="D146">
        <v>114.861133761304</v>
      </c>
      <c r="E146">
        <v>7.4290466377158397</v>
      </c>
      <c r="F146" s="2">
        <v>2.7912219414947899</v>
      </c>
      <c r="G146" s="1">
        <v>3.4843824155486902</v>
      </c>
      <c r="H146" s="1">
        <v>5.8402606022838102</v>
      </c>
      <c r="I146" s="1">
        <v>0.72416332897504299</v>
      </c>
      <c r="J146" s="1">
        <v>69.862548308625193</v>
      </c>
      <c r="K146">
        <v>120.672068345338</v>
      </c>
      <c r="L146" s="1">
        <f t="shared" si="16"/>
        <v>9.8273407210021688E-2</v>
      </c>
      <c r="M146" s="1">
        <f t="shared" si="17"/>
        <v>0.16913756373095856</v>
      </c>
      <c r="N146">
        <f t="shared" si="18"/>
        <v>-1.2438407262241131</v>
      </c>
      <c r="O146">
        <f t="shared" si="19"/>
        <v>0.82453781354550859</v>
      </c>
    </row>
    <row r="147" spans="1:15" x14ac:dyDescent="0.25">
      <c r="A147" t="s">
        <v>17</v>
      </c>
      <c r="B147">
        <v>2020</v>
      </c>
      <c r="C147">
        <v>104.01456187781901</v>
      </c>
      <c r="D147">
        <v>55.310432967606403</v>
      </c>
      <c r="E147">
        <v>4.1599174971958401</v>
      </c>
      <c r="F147" s="2">
        <v>2.1402291947888599</v>
      </c>
      <c r="G147" s="1">
        <v>1.48736750782991</v>
      </c>
      <c r="H147" s="1">
        <v>-0.88938261880471803</v>
      </c>
      <c r="I147" s="1">
        <v>1.2430616068112501</v>
      </c>
      <c r="J147" s="1">
        <v>65.456402531974305</v>
      </c>
      <c r="K147">
        <v>97.653382665909007</v>
      </c>
      <c r="L147" s="1">
        <f t="shared" si="16"/>
        <v>0.63129890591583437</v>
      </c>
      <c r="M147" s="1">
        <f t="shared" si="17"/>
        <v>0.16795925899457653</v>
      </c>
      <c r="N147">
        <f t="shared" si="18"/>
        <v>-0.91932434536143337</v>
      </c>
      <c r="O147">
        <f t="shared" si="19"/>
        <v>1.8805595309430518</v>
      </c>
    </row>
    <row r="148" spans="1:15" x14ac:dyDescent="0.25">
      <c r="A148" t="s">
        <v>17</v>
      </c>
      <c r="B148">
        <v>2021</v>
      </c>
      <c r="C148">
        <v>169.678840990601</v>
      </c>
      <c r="D148">
        <v>83.177314818401001</v>
      </c>
      <c r="E148">
        <v>9.0080196466892399</v>
      </c>
      <c r="F148" s="2">
        <v>2.3615993560081399</v>
      </c>
      <c r="G148" s="1">
        <v>1.74987862225636</v>
      </c>
      <c r="H148" s="1">
        <v>-1.67305106986816</v>
      </c>
      <c r="I148" s="1">
        <v>-0.40872727924742402</v>
      </c>
      <c r="J148" s="1">
        <v>68.357710170958697</v>
      </c>
      <c r="K148">
        <v>84.160838742139703</v>
      </c>
      <c r="L148" s="1">
        <f t="shared" si="16"/>
        <v>-0.47624433985479497</v>
      </c>
      <c r="M148" s="1">
        <f t="shared" si="17"/>
        <v>0.13784056925388011</v>
      </c>
      <c r="N148">
        <f t="shared" si="18"/>
        <v>1.3702044762687247</v>
      </c>
      <c r="O148">
        <f t="shared" si="19"/>
        <v>2.0399653602795027</v>
      </c>
    </row>
    <row r="149" spans="1:15" x14ac:dyDescent="0.25">
      <c r="A149" t="s">
        <v>17</v>
      </c>
      <c r="B149">
        <v>2022</v>
      </c>
      <c r="C149">
        <v>88.870253375705502</v>
      </c>
      <c r="D149">
        <v>58.444510977042</v>
      </c>
      <c r="E149">
        <v>7.1470089122945302</v>
      </c>
      <c r="F149" s="2">
        <v>2.5316685920289599</v>
      </c>
      <c r="G149" s="1">
        <v>2.8677540968124902</v>
      </c>
      <c r="H149" s="1">
        <v>2.0273381668388502</v>
      </c>
      <c r="I149" s="1">
        <v>1.41638190020277</v>
      </c>
      <c r="J149" s="1">
        <v>61.1793641952329</v>
      </c>
      <c r="K149">
        <v>133.95283191272301</v>
      </c>
      <c r="L149" s="1">
        <f t="shared" si="16"/>
        <v>0.60672478726300738</v>
      </c>
      <c r="M149" s="1">
        <f t="shared" si="17"/>
        <v>0.15017422070730752</v>
      </c>
      <c r="N149">
        <f t="shared" si="18"/>
        <v>-1.4473638101622905</v>
      </c>
      <c r="O149">
        <f t="shared" si="19"/>
        <v>1.5205919579105598</v>
      </c>
    </row>
    <row r="150" spans="1:15" x14ac:dyDescent="0.25">
      <c r="A150" t="s">
        <v>17</v>
      </c>
      <c r="B150">
        <v>2023</v>
      </c>
      <c r="C150">
        <v>142.79003894908999</v>
      </c>
      <c r="D150">
        <v>55.723132236421002</v>
      </c>
      <c r="E150">
        <v>10.8622076169609</v>
      </c>
      <c r="F150" s="2">
        <v>6.1043620026590597</v>
      </c>
      <c r="G150" s="1">
        <v>0.89700673905661399</v>
      </c>
      <c r="H150" s="1">
        <v>0.215021185177629</v>
      </c>
      <c r="I150" s="1">
        <v>1.82170447927571</v>
      </c>
      <c r="J150" s="1">
        <v>82.447790711509697</v>
      </c>
      <c r="K150">
        <v>84.761681548510097</v>
      </c>
      <c r="L150" s="1">
        <f t="shared" si="16"/>
        <v>-0.29312343440386557</v>
      </c>
      <c r="M150" s="1">
        <f t="shared" si="17"/>
        <v>0.14604670946947859</v>
      </c>
      <c r="N150">
        <f t="shared" si="18"/>
        <v>0.4326675370843317</v>
      </c>
      <c r="O150">
        <f t="shared" si="19"/>
        <v>2.5624912530627899</v>
      </c>
    </row>
    <row r="151" spans="1:15" x14ac:dyDescent="0.25">
      <c r="A151" t="s">
        <v>17</v>
      </c>
      <c r="B151">
        <v>2024</v>
      </c>
      <c r="C151">
        <v>100.934932333671</v>
      </c>
      <c r="D151">
        <v>75.933047195396696</v>
      </c>
      <c r="E151">
        <v>7.3607068667191902</v>
      </c>
      <c r="F151" s="2">
        <v>4.5912738576514798</v>
      </c>
      <c r="G151" s="1">
        <v>2.89793865720352</v>
      </c>
      <c r="H151" s="1">
        <v>1.70027772906518</v>
      </c>
      <c r="I151" s="1">
        <v>1.61614828346814</v>
      </c>
      <c r="J151" s="1">
        <v>61.100496086717897</v>
      </c>
      <c r="K151">
        <v>90.194955547521602</v>
      </c>
      <c r="L151" s="1" t="str">
        <f t="shared" si="16"/>
        <v/>
      </c>
      <c r="M151" s="1">
        <f t="shared" si="17"/>
        <v>0.11353285729003</v>
      </c>
      <c r="N151">
        <f t="shared" si="18"/>
        <v>-1.0267023703171372</v>
      </c>
      <c r="O151">
        <f t="shared" si="19"/>
        <v>1.329262239060913</v>
      </c>
    </row>
    <row r="152" spans="1:15" x14ac:dyDescent="0.25">
      <c r="A152" t="s">
        <v>28</v>
      </c>
      <c r="B152">
        <v>2015</v>
      </c>
      <c r="C152">
        <v>111.1307699156</v>
      </c>
      <c r="D152">
        <v>92.723364831764201</v>
      </c>
      <c r="E152">
        <v>9.4453560680087403</v>
      </c>
      <c r="F152" s="2">
        <v>2.8631200036676598</v>
      </c>
      <c r="G152" s="1">
        <v>3.1880691599147801</v>
      </c>
      <c r="H152" s="1">
        <v>-1.02491125330441</v>
      </c>
      <c r="I152" s="1">
        <v>-0.36597727662861801</v>
      </c>
      <c r="J152" s="1">
        <v>80.433535618949406</v>
      </c>
      <c r="K152">
        <v>84.515067815650099</v>
      </c>
      <c r="L152" s="1">
        <f t="shared" si="16"/>
        <v>0.19243606849253014</v>
      </c>
      <c r="M152" s="1">
        <f t="shared" si="17"/>
        <v>0.1154965611820782</v>
      </c>
      <c r="N152">
        <f t="shared" si="18"/>
        <v>-0.67120217569241047</v>
      </c>
      <c r="O152">
        <f t="shared" si="19"/>
        <v>1.1985195977004706</v>
      </c>
    </row>
    <row r="153" spans="1:15" x14ac:dyDescent="0.25">
      <c r="A153" t="s">
        <v>28</v>
      </c>
      <c r="B153">
        <v>2016</v>
      </c>
      <c r="C153">
        <v>132.51633836670601</v>
      </c>
      <c r="D153">
        <v>99.6332383205702</v>
      </c>
      <c r="E153">
        <v>3.9618923078526902</v>
      </c>
      <c r="F153" s="2">
        <v>4.33656109814451</v>
      </c>
      <c r="G153" s="1">
        <v>2.1676580940588601</v>
      </c>
      <c r="H153" s="1">
        <v>5.7034150019006304</v>
      </c>
      <c r="I153" s="1">
        <v>0.69240976351973604</v>
      </c>
      <c r="J153" s="1">
        <v>84.179776493254707</v>
      </c>
      <c r="K153">
        <v>114.0181233725</v>
      </c>
      <c r="L153" s="1">
        <f t="shared" si="16"/>
        <v>-0.363540720148119</v>
      </c>
      <c r="M153" s="1">
        <f t="shared" si="17"/>
        <v>0.12758049743790151</v>
      </c>
      <c r="N153">
        <f t="shared" si="18"/>
        <v>7.4452478517002374E-2</v>
      </c>
      <c r="O153">
        <f t="shared" si="19"/>
        <v>1.3300414660851869</v>
      </c>
    </row>
    <row r="154" spans="1:15" x14ac:dyDescent="0.25">
      <c r="A154" t="s">
        <v>28</v>
      </c>
      <c r="B154">
        <v>2017</v>
      </c>
      <c r="C154">
        <v>84.341253285481898</v>
      </c>
      <c r="D154">
        <v>94.320596291581495</v>
      </c>
      <c r="E154">
        <v>11.5626300798599</v>
      </c>
      <c r="F154" s="2">
        <v>4.5080591007316499</v>
      </c>
      <c r="G154" s="1">
        <v>5.8247275862741299</v>
      </c>
      <c r="H154" s="1">
        <v>5.0736517067872597</v>
      </c>
      <c r="I154" s="1">
        <v>-0.201720798178736</v>
      </c>
      <c r="J154" s="1">
        <v>66.361345197246806</v>
      </c>
      <c r="K154">
        <v>118.87847910807901</v>
      </c>
      <c r="L154" s="1">
        <f t="shared" si="16"/>
        <v>0.43586729225798759</v>
      </c>
      <c r="M154" s="1">
        <f t="shared" si="17"/>
        <v>0.13994048581751123</v>
      </c>
      <c r="N154">
        <f t="shared" si="18"/>
        <v>-1.605277311686045</v>
      </c>
      <c r="O154">
        <f t="shared" si="19"/>
        <v>0.89419762598563746</v>
      </c>
    </row>
    <row r="155" spans="1:15" x14ac:dyDescent="0.25">
      <c r="A155" t="s">
        <v>28</v>
      </c>
      <c r="B155">
        <v>2018</v>
      </c>
      <c r="C155">
        <v>121.10284698066999</v>
      </c>
      <c r="D155">
        <v>108.79029120067</v>
      </c>
      <c r="E155">
        <v>11.1002081105821</v>
      </c>
      <c r="F155" s="2">
        <v>3.2671068965135901</v>
      </c>
      <c r="G155" s="1">
        <v>2.0396586333341298</v>
      </c>
      <c r="H155" s="1">
        <v>4.2442041219508901</v>
      </c>
      <c r="I155" s="1">
        <v>-3.8178875581523601E-2</v>
      </c>
      <c r="J155" s="1">
        <v>84.678429555410304</v>
      </c>
      <c r="K155">
        <v>103.89906029190099</v>
      </c>
      <c r="L155" s="1">
        <f t="shared" si="16"/>
        <v>0.21182113871007105</v>
      </c>
      <c r="M155" s="1">
        <f t="shared" si="17"/>
        <v>0.13062349108163177</v>
      </c>
      <c r="N155">
        <f t="shared" si="18"/>
        <v>-0.32350388126994789</v>
      </c>
      <c r="O155">
        <f t="shared" si="19"/>
        <v>1.1131769723576599</v>
      </c>
    </row>
    <row r="156" spans="1:15" x14ac:dyDescent="0.25">
      <c r="A156" t="s">
        <v>28</v>
      </c>
      <c r="B156">
        <v>2019</v>
      </c>
      <c r="C156">
        <v>146.754989929147</v>
      </c>
      <c r="D156">
        <v>56.687471968426699</v>
      </c>
      <c r="E156">
        <v>8.6147339220891492</v>
      </c>
      <c r="F156" s="2">
        <v>3.75883839368614</v>
      </c>
      <c r="G156" s="1">
        <v>4.3129550106405796</v>
      </c>
      <c r="H156" s="1">
        <v>-0.65588633804109198</v>
      </c>
      <c r="I156" s="1">
        <v>1.5790581073046299</v>
      </c>
      <c r="J156" s="1">
        <v>85.883912326296795</v>
      </c>
      <c r="K156">
        <v>87.339184007262006</v>
      </c>
      <c r="L156" s="1">
        <f t="shared" si="16"/>
        <v>-0.3896530837195995</v>
      </c>
      <c r="M156" s="1">
        <f t="shared" si="17"/>
        <v>0.14878138236232316</v>
      </c>
      <c r="N156">
        <f t="shared" si="18"/>
        <v>0.57091423175373535</v>
      </c>
      <c r="O156">
        <f t="shared" si="19"/>
        <v>2.5888434398853652</v>
      </c>
    </row>
    <row r="157" spans="1:15" x14ac:dyDescent="0.25">
      <c r="A157" t="s">
        <v>28</v>
      </c>
      <c r="B157">
        <v>2020</v>
      </c>
      <c r="C157">
        <v>89.571455552016104</v>
      </c>
      <c r="D157">
        <v>51.654701023243497</v>
      </c>
      <c r="E157">
        <v>8.7777435039893899</v>
      </c>
      <c r="F157" s="2">
        <v>4.5354701804438999</v>
      </c>
      <c r="G157" s="1">
        <v>4.0535331826414502</v>
      </c>
      <c r="H157" s="1">
        <v>-0.14442323107219601</v>
      </c>
      <c r="I157" s="1">
        <v>0.36817098566930101</v>
      </c>
      <c r="J157" s="1">
        <v>77.8342900555852</v>
      </c>
      <c r="K157">
        <v>109.741348708733</v>
      </c>
      <c r="L157" s="1">
        <f t="shared" si="16"/>
        <v>0.99593219647600095</v>
      </c>
      <c r="M157" s="1">
        <f t="shared" si="17"/>
        <v>0.15028398253633563</v>
      </c>
      <c r="N157">
        <f t="shared" si="18"/>
        <v>-1.4229148614470308</v>
      </c>
      <c r="O157">
        <f t="shared" si="19"/>
        <v>1.734042667514635</v>
      </c>
    </row>
    <row r="158" spans="1:15" x14ac:dyDescent="0.25">
      <c r="A158" t="s">
        <v>28</v>
      </c>
      <c r="B158">
        <v>2021</v>
      </c>
      <c r="C158">
        <v>178.778552021488</v>
      </c>
      <c r="D158">
        <v>59.550782678971302</v>
      </c>
      <c r="E158">
        <v>9.2563009864283394</v>
      </c>
      <c r="F158" s="2">
        <v>3.5215938405214602</v>
      </c>
      <c r="G158" s="1">
        <v>3.2832974970164899</v>
      </c>
      <c r="H158" s="1">
        <v>3.7407821252654099</v>
      </c>
      <c r="I158" s="1">
        <v>1.4235265296352899</v>
      </c>
      <c r="J158" s="1">
        <v>89.737679811065604</v>
      </c>
      <c r="K158">
        <v>80.271543156329997</v>
      </c>
      <c r="L158" s="1">
        <f t="shared" si="16"/>
        <v>-0.49428517058606786</v>
      </c>
      <c r="M158" s="1">
        <f t="shared" si="17"/>
        <v>0.1467397155680753</v>
      </c>
      <c r="N158">
        <f t="shared" si="18"/>
        <v>1.6874858194163136</v>
      </c>
      <c r="O158">
        <f t="shared" si="19"/>
        <v>3.0021192665972913</v>
      </c>
    </row>
    <row r="159" spans="1:15" x14ac:dyDescent="0.25">
      <c r="A159" t="s">
        <v>28</v>
      </c>
      <c r="B159">
        <v>2022</v>
      </c>
      <c r="C159">
        <v>90.410964938416598</v>
      </c>
      <c r="D159">
        <v>100.703717199011</v>
      </c>
      <c r="E159">
        <v>8.2054822530576796</v>
      </c>
      <c r="F159" s="2">
        <v>2.8708033327990199</v>
      </c>
      <c r="G159" s="1">
        <v>1.01622589842841</v>
      </c>
      <c r="H159" s="1">
        <v>-1.3147340032285499</v>
      </c>
      <c r="I159" s="1">
        <v>2.1296680613244101</v>
      </c>
      <c r="J159" s="1">
        <v>65.756019741562199</v>
      </c>
      <c r="K159">
        <v>95.869724969241602</v>
      </c>
      <c r="L159" s="1">
        <f t="shared" si="16"/>
        <v>0.13554412667344798</v>
      </c>
      <c r="M159" s="1">
        <f t="shared" si="17"/>
        <v>0.15227880608033176</v>
      </c>
      <c r="N159">
        <f t="shared" si="18"/>
        <v>-1.3936435291159213</v>
      </c>
      <c r="O159">
        <f t="shared" si="19"/>
        <v>0.89779173453693051</v>
      </c>
    </row>
    <row r="160" spans="1:15" x14ac:dyDescent="0.25">
      <c r="A160" t="s">
        <v>28</v>
      </c>
      <c r="B160">
        <v>2023</v>
      </c>
      <c r="C160">
        <v>102.665640222698</v>
      </c>
      <c r="D160">
        <v>74.849741408235602</v>
      </c>
      <c r="E160">
        <v>3.6248145847148399</v>
      </c>
      <c r="F160" s="2">
        <v>4.0952989545413496</v>
      </c>
      <c r="G160" s="1">
        <v>0.93948166334939598</v>
      </c>
      <c r="H160" s="1">
        <v>4.4028520625788898</v>
      </c>
      <c r="I160" s="1">
        <v>-0.182007713313484</v>
      </c>
      <c r="J160" s="1">
        <v>76.200357438135299</v>
      </c>
      <c r="K160">
        <v>140.40632700491599</v>
      </c>
      <c r="L160" s="1">
        <f t="shared" si="16"/>
        <v>0.41320637157671031</v>
      </c>
      <c r="M160" s="1">
        <f t="shared" si="17"/>
        <v>0.15772165438683203</v>
      </c>
      <c r="N160">
        <f t="shared" si="18"/>
        <v>-0.96635745147710561</v>
      </c>
      <c r="O160">
        <f t="shared" si="19"/>
        <v>1.371623178532476</v>
      </c>
    </row>
    <row r="161" spans="1:15" x14ac:dyDescent="0.25">
      <c r="A161" t="s">
        <v>28</v>
      </c>
      <c r="B161">
        <v>2024</v>
      </c>
      <c r="C161">
        <v>145.08773690471901</v>
      </c>
      <c r="D161">
        <v>87.307045058593403</v>
      </c>
      <c r="E161">
        <v>5.9190037780383804</v>
      </c>
      <c r="F161" s="2">
        <v>3.1650095652909802</v>
      </c>
      <c r="G161" s="1">
        <v>4.8516652087882299</v>
      </c>
      <c r="H161" s="1">
        <v>5.9531148897693402</v>
      </c>
      <c r="I161" s="1">
        <v>1.3164371644728201</v>
      </c>
      <c r="J161" s="1">
        <v>76.733502521100704</v>
      </c>
      <c r="K161">
        <v>128.452040819139</v>
      </c>
      <c r="L161" s="1" t="str">
        <f t="shared" si="16"/>
        <v/>
      </c>
      <c r="M161" s="1">
        <f t="shared" si="17"/>
        <v>0.16616715304833993</v>
      </c>
      <c r="N161">
        <f t="shared" si="18"/>
        <v>0.51278180566219711</v>
      </c>
      <c r="O161">
        <f t="shared" si="19"/>
        <v>1.6618101873376645</v>
      </c>
    </row>
    <row r="162" spans="1:15" x14ac:dyDescent="0.25">
      <c r="A162" t="s">
        <v>29</v>
      </c>
      <c r="B162">
        <v>2015</v>
      </c>
      <c r="C162">
        <v>126.52056122837099</v>
      </c>
      <c r="D162">
        <v>54.209963982054902</v>
      </c>
      <c r="E162">
        <v>8.0606713429011805</v>
      </c>
      <c r="F162" s="2">
        <v>6.2881264225268998</v>
      </c>
      <c r="G162" s="1">
        <v>1.63946912532478</v>
      </c>
      <c r="H162" s="1">
        <v>3.5200391265653201</v>
      </c>
      <c r="I162" s="1">
        <v>-0.296732089693302</v>
      </c>
      <c r="J162" s="1">
        <v>76.074830534192401</v>
      </c>
      <c r="K162">
        <v>77.734115971737495</v>
      </c>
      <c r="L162" s="1">
        <f t="shared" ref="L162:L193" si="20">IF(A163=A162, (C163 - C162) / C162, "")</f>
        <v>-1.1725110829024197E-2</v>
      </c>
      <c r="M162" s="1">
        <f t="shared" ref="M162:M193" si="21">CORREL(E162:E361, F162:F361)</f>
        <v>0.15761623534115299</v>
      </c>
      <c r="N162">
        <f t="shared" ref="N162:N193" si="22">(C162 - AVERAGE(C$2:C$201)) / _xlfn.STDEV.P(C$2:C$201)</f>
        <v>-0.13460341536879611</v>
      </c>
      <c r="O162">
        <f t="shared" ref="O162:O193" si="23">C162 / D162</f>
        <v>2.333898640298913</v>
      </c>
    </row>
    <row r="163" spans="1:15" x14ac:dyDescent="0.25">
      <c r="A163" t="s">
        <v>29</v>
      </c>
      <c r="B163">
        <v>2016</v>
      </c>
      <c r="C163">
        <v>125.037093625818</v>
      </c>
      <c r="D163">
        <v>102.93143302266699</v>
      </c>
      <c r="E163">
        <v>6.12814371815083</v>
      </c>
      <c r="F163" s="2">
        <v>4.8245586224360899</v>
      </c>
      <c r="G163" s="1">
        <v>5.6704247451332304</v>
      </c>
      <c r="H163" s="1">
        <v>5.4174225558356204</v>
      </c>
      <c r="I163" s="1">
        <v>-0.17875271350591199</v>
      </c>
      <c r="J163" s="1">
        <v>71.979477474279193</v>
      </c>
      <c r="K163">
        <v>82.1932810664334</v>
      </c>
      <c r="L163" s="1">
        <f t="shared" si="20"/>
        <v>0.43356139380726388</v>
      </c>
      <c r="M163" s="1">
        <f t="shared" si="21"/>
        <v>0.15723525417172943</v>
      </c>
      <c r="N163">
        <f t="shared" si="22"/>
        <v>-0.18632776044484717</v>
      </c>
      <c r="O163">
        <f t="shared" si="23"/>
        <v>1.2147610302703453</v>
      </c>
    </row>
    <row r="164" spans="1:15" x14ac:dyDescent="0.25">
      <c r="A164" t="s">
        <v>29</v>
      </c>
      <c r="B164">
        <v>2017</v>
      </c>
      <c r="C164">
        <v>179.24835021583701</v>
      </c>
      <c r="D164">
        <v>114.8900677547</v>
      </c>
      <c r="E164">
        <v>7.8596141725250304</v>
      </c>
      <c r="F164" s="2">
        <v>5.7101664718820997</v>
      </c>
      <c r="G164" s="1">
        <v>3.8862268522682699</v>
      </c>
      <c r="H164" s="1">
        <v>2.9886855040220701</v>
      </c>
      <c r="I164" s="1">
        <v>-0.68806448759394101</v>
      </c>
      <c r="J164" s="1">
        <v>82.658112614904198</v>
      </c>
      <c r="K164">
        <v>80.217078690818695</v>
      </c>
      <c r="L164" s="1">
        <f t="shared" si="20"/>
        <v>-9.2840950393944979E-2</v>
      </c>
      <c r="M164" s="1">
        <f t="shared" si="21"/>
        <v>0.16934582840481213</v>
      </c>
      <c r="N164">
        <f t="shared" si="22"/>
        <v>1.7038663617879803</v>
      </c>
      <c r="O164">
        <f t="shared" si="23"/>
        <v>1.5601727261450258</v>
      </c>
    </row>
    <row r="165" spans="1:15" x14ac:dyDescent="0.25">
      <c r="A165" t="s">
        <v>29</v>
      </c>
      <c r="B165">
        <v>2018</v>
      </c>
      <c r="C165">
        <v>162.60676302525201</v>
      </c>
      <c r="D165">
        <v>104.741966136927</v>
      </c>
      <c r="E165">
        <v>9.3787022796867792</v>
      </c>
      <c r="F165" s="2">
        <v>1.6808019026238099</v>
      </c>
      <c r="G165" s="1">
        <v>2.4703343136446301</v>
      </c>
      <c r="H165" s="1">
        <v>0.104900559286742</v>
      </c>
      <c r="I165" s="1">
        <v>0.26047742615031599</v>
      </c>
      <c r="J165" s="1">
        <v>62.629282402915102</v>
      </c>
      <c r="K165">
        <v>144.95662584248501</v>
      </c>
      <c r="L165" s="1">
        <f t="shared" si="20"/>
        <v>-0.16743792476692293</v>
      </c>
      <c r="M165" s="1">
        <f t="shared" si="21"/>
        <v>0.1716435217518234</v>
      </c>
      <c r="N165">
        <f t="shared" si="22"/>
        <v>1.1236209981698955</v>
      </c>
      <c r="O165">
        <f t="shared" si="23"/>
        <v>1.5524509327300535</v>
      </c>
    </row>
    <row r="166" spans="1:15" x14ac:dyDescent="0.25">
      <c r="A166" t="s">
        <v>29</v>
      </c>
      <c r="B166">
        <v>2019</v>
      </c>
      <c r="C166">
        <v>135.380224071237</v>
      </c>
      <c r="D166">
        <v>71.386701746061604</v>
      </c>
      <c r="E166">
        <v>6.5728336536685497</v>
      </c>
      <c r="F166" s="2">
        <v>3.7360127025241701</v>
      </c>
      <c r="G166" s="1">
        <v>4.40386316684401</v>
      </c>
      <c r="H166" s="1">
        <v>2.12543542157198</v>
      </c>
      <c r="I166" s="1">
        <v>2.2178719062504602</v>
      </c>
      <c r="J166" s="1">
        <v>74.908904487174894</v>
      </c>
      <c r="K166">
        <v>149.37264118586501</v>
      </c>
      <c r="L166" s="1">
        <f t="shared" si="20"/>
        <v>0.21984209220699114</v>
      </c>
      <c r="M166" s="1">
        <f t="shared" si="21"/>
        <v>0.20562167119246405</v>
      </c>
      <c r="N166">
        <f t="shared" si="22"/>
        <v>0.17430812226992265</v>
      </c>
      <c r="O166">
        <f t="shared" si="23"/>
        <v>1.8964347807076813</v>
      </c>
    </row>
    <row r="167" spans="1:15" x14ac:dyDescent="0.25">
      <c r="A167" t="s">
        <v>29</v>
      </c>
      <c r="B167">
        <v>2020</v>
      </c>
      <c r="C167">
        <v>165.142495774509</v>
      </c>
      <c r="D167">
        <v>64.595736005013507</v>
      </c>
      <c r="E167">
        <v>11.375356931795199</v>
      </c>
      <c r="F167" s="2">
        <v>2.0818319894273798</v>
      </c>
      <c r="G167" s="1">
        <v>5.8134231051927401</v>
      </c>
      <c r="H167" s="1">
        <v>1.04498634781264</v>
      </c>
      <c r="I167" s="1">
        <v>2.0729101215577401</v>
      </c>
      <c r="J167" s="1">
        <v>86.041700703223498</v>
      </c>
      <c r="K167">
        <v>134.474032009409</v>
      </c>
      <c r="L167" s="1">
        <f t="shared" si="20"/>
        <v>-3.7176694678188758E-2</v>
      </c>
      <c r="M167" s="1">
        <f t="shared" si="21"/>
        <v>0.20448972700735119</v>
      </c>
      <c r="N167">
        <f t="shared" si="22"/>
        <v>1.2120348708540662</v>
      </c>
      <c r="O167">
        <f t="shared" si="23"/>
        <v>2.5565541317106706</v>
      </c>
    </row>
    <row r="168" spans="1:15" x14ac:dyDescent="0.25">
      <c r="A168" t="s">
        <v>29</v>
      </c>
      <c r="B168">
        <v>2021</v>
      </c>
      <c r="C168">
        <v>159.003043630706</v>
      </c>
      <c r="D168">
        <v>71.327539736862803</v>
      </c>
      <c r="E168">
        <v>3.7282735474612698</v>
      </c>
      <c r="F168" s="2">
        <v>3.5149008938258</v>
      </c>
      <c r="G168" s="1">
        <v>1.6279093474123001</v>
      </c>
      <c r="H168" s="1">
        <v>3.5596087112196901</v>
      </c>
      <c r="I168" s="1">
        <v>0.21134904288224901</v>
      </c>
      <c r="J168" s="1">
        <v>89.268306025797401</v>
      </c>
      <c r="K168">
        <v>121.277766187626</v>
      </c>
      <c r="L168" s="1">
        <f t="shared" si="20"/>
        <v>2.0408494445343688E-2</v>
      </c>
      <c r="M168" s="1">
        <f t="shared" si="21"/>
        <v>0.27182921470064941</v>
      </c>
      <c r="N168">
        <f t="shared" si="22"/>
        <v>0.99796943341717148</v>
      </c>
      <c r="O168">
        <f t="shared" si="23"/>
        <v>2.2291956825833377</v>
      </c>
    </row>
    <row r="169" spans="1:15" x14ac:dyDescent="0.25">
      <c r="A169" t="s">
        <v>29</v>
      </c>
      <c r="B169">
        <v>2022</v>
      </c>
      <c r="C169">
        <v>162.24805636343601</v>
      </c>
      <c r="D169">
        <v>59.276727091929303</v>
      </c>
      <c r="E169">
        <v>10.758130340453601</v>
      </c>
      <c r="F169" s="2">
        <v>6.1137859525669702</v>
      </c>
      <c r="G169" s="1">
        <v>3.6659024723230802</v>
      </c>
      <c r="H169" s="1">
        <v>2.8500235020078102</v>
      </c>
      <c r="I169" s="1">
        <v>1.67683430316048</v>
      </c>
      <c r="J169" s="1">
        <v>65.245158817812296</v>
      </c>
      <c r="K169">
        <v>110.205286117075</v>
      </c>
      <c r="L169" s="1">
        <f t="shared" si="20"/>
        <v>-0.26121578610020318</v>
      </c>
      <c r="M169" s="1">
        <f t="shared" si="21"/>
        <v>0.26686979005657957</v>
      </c>
      <c r="N169">
        <f t="shared" si="22"/>
        <v>1.1111139052445638</v>
      </c>
      <c r="O169">
        <f t="shared" si="23"/>
        <v>2.7371291284657744</v>
      </c>
    </row>
    <row r="170" spans="1:15" x14ac:dyDescent="0.25">
      <c r="A170" t="s">
        <v>29</v>
      </c>
      <c r="B170">
        <v>2023</v>
      </c>
      <c r="C170">
        <v>119.866302777231</v>
      </c>
      <c r="D170">
        <v>60.246179451357399</v>
      </c>
      <c r="E170">
        <v>6.3078098006237804</v>
      </c>
      <c r="F170" s="2">
        <v>1.8408615469274601</v>
      </c>
      <c r="G170" s="1">
        <v>0.66777739517166501</v>
      </c>
      <c r="H170" s="1">
        <v>-0.91866968676141703</v>
      </c>
      <c r="I170" s="1">
        <v>2.3709028905621001</v>
      </c>
      <c r="J170" s="1">
        <v>76.485886076850505</v>
      </c>
      <c r="K170">
        <v>147.26577289225699</v>
      </c>
      <c r="L170" s="1">
        <f t="shared" si="20"/>
        <v>2.8227157903336179E-2</v>
      </c>
      <c r="M170" s="1">
        <f t="shared" si="21"/>
        <v>0.22484179943769725</v>
      </c>
      <c r="N170">
        <f t="shared" si="22"/>
        <v>-0.3666187015534495</v>
      </c>
      <c r="O170">
        <f t="shared" si="23"/>
        <v>1.9896083680129579</v>
      </c>
    </row>
    <row r="171" spans="1:15" x14ac:dyDescent="0.25">
      <c r="A171" t="s">
        <v>29</v>
      </c>
      <c r="B171">
        <v>2024</v>
      </c>
      <c r="C171">
        <v>123.249787833013</v>
      </c>
      <c r="D171">
        <v>71.827129315968094</v>
      </c>
      <c r="E171">
        <v>7.5552767655621897</v>
      </c>
      <c r="F171" s="2">
        <v>3.6975584431645498</v>
      </c>
      <c r="G171" s="1">
        <v>1.18682044770133</v>
      </c>
      <c r="H171" s="1">
        <v>3.1266105175216499</v>
      </c>
      <c r="I171" s="1">
        <v>-0.24386636121640101</v>
      </c>
      <c r="J171" s="1">
        <v>78.587638646934806</v>
      </c>
      <c r="K171">
        <v>122.016087391852</v>
      </c>
      <c r="L171" s="1" t="str">
        <f t="shared" si="20"/>
        <v/>
      </c>
      <c r="M171" s="1">
        <f t="shared" si="21"/>
        <v>0.20618953191692466</v>
      </c>
      <c r="N171">
        <f t="shared" si="22"/>
        <v>-0.24864608908537333</v>
      </c>
      <c r="O171">
        <f t="shared" si="23"/>
        <v>1.7159225073695517</v>
      </c>
    </row>
    <row r="172" spans="1:15" x14ac:dyDescent="0.25">
      <c r="A172" t="s">
        <v>30</v>
      </c>
      <c r="B172">
        <v>2015</v>
      </c>
      <c r="C172">
        <v>95.202485312864795</v>
      </c>
      <c r="D172">
        <v>54.294473897746698</v>
      </c>
      <c r="E172">
        <v>10.0268542746159</v>
      </c>
      <c r="F172" s="2">
        <v>3.7990021188465999</v>
      </c>
      <c r="G172" s="1">
        <v>0.87806467078559203</v>
      </c>
      <c r="H172" s="1">
        <v>5.9589305373581301</v>
      </c>
      <c r="I172" s="1">
        <v>-0.79776803651271599</v>
      </c>
      <c r="J172" s="1">
        <v>80.851056865756505</v>
      </c>
      <c r="K172">
        <v>148.69431402107301</v>
      </c>
      <c r="L172" s="1">
        <f t="shared" si="20"/>
        <v>9.1547243541860238E-2</v>
      </c>
      <c r="M172" s="1">
        <f t="shared" si="21"/>
        <v>0.20583834975616139</v>
      </c>
      <c r="N172">
        <f t="shared" si="22"/>
        <v>-1.2265766832607319</v>
      </c>
      <c r="O172">
        <f t="shared" si="23"/>
        <v>1.753447054154361</v>
      </c>
    </row>
    <row r="173" spans="1:15" x14ac:dyDescent="0.25">
      <c r="A173" t="s">
        <v>30</v>
      </c>
      <c r="B173">
        <v>2016</v>
      </c>
      <c r="C173">
        <v>103.918010421592</v>
      </c>
      <c r="D173">
        <v>59.957455808103703</v>
      </c>
      <c r="E173">
        <v>4.0924644548018598</v>
      </c>
      <c r="F173" s="2">
        <v>3.0163757378379699</v>
      </c>
      <c r="G173" s="1">
        <v>1.1567977715691999</v>
      </c>
      <c r="H173" s="1">
        <v>3.5372907335530499</v>
      </c>
      <c r="I173" s="1">
        <v>-0.78197870654477997</v>
      </c>
      <c r="J173" s="1">
        <v>75.282663844493698</v>
      </c>
      <c r="K173">
        <v>149.73574830823799</v>
      </c>
      <c r="L173" s="1">
        <f t="shared" si="20"/>
        <v>0.55311890879952852</v>
      </c>
      <c r="M173" s="1">
        <f t="shared" si="21"/>
        <v>0.21408318799412651</v>
      </c>
      <c r="N173">
        <f t="shared" si="22"/>
        <v>-0.92269082322106866</v>
      </c>
      <c r="O173">
        <f t="shared" si="23"/>
        <v>1.7331957972697483</v>
      </c>
    </row>
    <row r="174" spans="1:15" x14ac:dyDescent="0.25">
      <c r="A174" t="s">
        <v>30</v>
      </c>
      <c r="B174">
        <v>2017</v>
      </c>
      <c r="C174">
        <v>161.397026950601</v>
      </c>
      <c r="D174">
        <v>93.065360676170698</v>
      </c>
      <c r="E174">
        <v>5.7562825870795002</v>
      </c>
      <c r="F174" s="2">
        <v>4.6194791814581899</v>
      </c>
      <c r="G174" s="1">
        <v>3.9257695154257299</v>
      </c>
      <c r="H174" s="1">
        <v>1.4086670711229701</v>
      </c>
      <c r="I174" s="1">
        <v>-0.54251368140930101</v>
      </c>
      <c r="J174" s="1">
        <v>86.598126457213993</v>
      </c>
      <c r="K174">
        <v>105.98277190570499</v>
      </c>
      <c r="L174" s="1">
        <f t="shared" si="20"/>
        <v>-0.38374173885793422</v>
      </c>
      <c r="M174" s="1">
        <f t="shared" si="21"/>
        <v>0.18738334442067048</v>
      </c>
      <c r="N174">
        <f t="shared" si="22"/>
        <v>1.0814409019760112</v>
      </c>
      <c r="O174">
        <f t="shared" si="23"/>
        <v>1.7342330785370992</v>
      </c>
    </row>
    <row r="175" spans="1:15" x14ac:dyDescent="0.25">
      <c r="A175" t="s">
        <v>30</v>
      </c>
      <c r="B175">
        <v>2018</v>
      </c>
      <c r="C175">
        <v>99.4622511820765</v>
      </c>
      <c r="D175">
        <v>75.743154561410194</v>
      </c>
      <c r="E175">
        <v>6.7271677727603398</v>
      </c>
      <c r="F175" s="2">
        <v>5.6376894778343702</v>
      </c>
      <c r="G175" s="1">
        <v>5.2684934736491096</v>
      </c>
      <c r="H175" s="1">
        <v>4.1544391491307104</v>
      </c>
      <c r="I175" s="1">
        <v>-0.96139057449973397</v>
      </c>
      <c r="J175" s="1">
        <v>72.484619945392794</v>
      </c>
      <c r="K175">
        <v>108.507532130825</v>
      </c>
      <c r="L175" s="1">
        <f t="shared" si="20"/>
        <v>-0.17637870942269826</v>
      </c>
      <c r="M175" s="1">
        <f t="shared" si="21"/>
        <v>0.20203194893968587</v>
      </c>
      <c r="N175">
        <f t="shared" si="22"/>
        <v>-1.0780506221704156</v>
      </c>
      <c r="O175">
        <f t="shared" si="23"/>
        <v>1.3131516868819557</v>
      </c>
    </row>
    <row r="176" spans="1:15" x14ac:dyDescent="0.25">
      <c r="A176" t="s">
        <v>30</v>
      </c>
      <c r="B176">
        <v>2019</v>
      </c>
      <c r="C176">
        <v>81.919227682305603</v>
      </c>
      <c r="D176">
        <v>68.186924612152396</v>
      </c>
      <c r="E176">
        <v>9.8426084080992098</v>
      </c>
      <c r="F176" s="2">
        <v>2.1855485286449898</v>
      </c>
      <c r="G176" s="1">
        <v>3.9795158544418401</v>
      </c>
      <c r="H176" s="1">
        <v>-0.27838502386209901</v>
      </c>
      <c r="I176" s="1">
        <v>-0.95757728874637305</v>
      </c>
      <c r="J176" s="1">
        <v>67.2360437279862</v>
      </c>
      <c r="K176">
        <v>148.06990039280399</v>
      </c>
      <c r="L176" s="1">
        <f t="shared" si="20"/>
        <v>0.95501978863127013</v>
      </c>
      <c r="M176" s="1">
        <f t="shared" si="21"/>
        <v>0.22659686274472762</v>
      </c>
      <c r="N176">
        <f t="shared" si="22"/>
        <v>-1.6897265358323108</v>
      </c>
      <c r="O176">
        <f t="shared" si="23"/>
        <v>1.2013920285782447</v>
      </c>
    </row>
    <row r="177" spans="1:15" x14ac:dyDescent="0.25">
      <c r="A177" t="s">
        <v>30</v>
      </c>
      <c r="B177">
        <v>2020</v>
      </c>
      <c r="C177">
        <v>160.15371118829799</v>
      </c>
      <c r="D177">
        <v>117.170365102472</v>
      </c>
      <c r="E177">
        <v>7.3906863953372604</v>
      </c>
      <c r="F177" s="2">
        <v>2.0486809933875101</v>
      </c>
      <c r="G177" s="1">
        <v>4.0617366783289999</v>
      </c>
      <c r="H177" s="1">
        <v>1.6350186764796799</v>
      </c>
      <c r="I177" s="1">
        <v>1.95524978958865</v>
      </c>
      <c r="J177" s="1">
        <v>62.942477423527301</v>
      </c>
      <c r="K177">
        <v>109.05929096174199</v>
      </c>
      <c r="L177" s="1">
        <f t="shared" si="20"/>
        <v>-0.40678947890443795</v>
      </c>
      <c r="M177" s="1">
        <f t="shared" si="21"/>
        <v>0.2751751810106981</v>
      </c>
      <c r="N177">
        <f t="shared" si="22"/>
        <v>1.038089976470675</v>
      </c>
      <c r="O177">
        <f t="shared" si="23"/>
        <v>1.3668448591777849</v>
      </c>
    </row>
    <row r="178" spans="1:15" x14ac:dyDescent="0.25">
      <c r="A178" t="s">
        <v>30</v>
      </c>
      <c r="B178">
        <v>2021</v>
      </c>
      <c r="C178">
        <v>95.004866469398394</v>
      </c>
      <c r="D178">
        <v>72.727314882304199</v>
      </c>
      <c r="E178">
        <v>9.6362136964901897</v>
      </c>
      <c r="F178" s="2">
        <v>3.8800906468438301</v>
      </c>
      <c r="G178" s="1">
        <v>2.9432738534474998</v>
      </c>
      <c r="H178" s="1">
        <v>1.15581022856028</v>
      </c>
      <c r="I178" s="1">
        <v>0.60806368942095301</v>
      </c>
      <c r="J178" s="1">
        <v>83.550496315111701</v>
      </c>
      <c r="K178">
        <v>141.36677511521799</v>
      </c>
      <c r="L178" s="1">
        <f t="shared" si="20"/>
        <v>0.84762607615402863</v>
      </c>
      <c r="M178" s="1">
        <f t="shared" si="21"/>
        <v>0.27599702228221562</v>
      </c>
      <c r="N178">
        <f t="shared" si="22"/>
        <v>-1.2334670967995212</v>
      </c>
      <c r="O178">
        <f t="shared" si="23"/>
        <v>1.3063161567719959</v>
      </c>
    </row>
    <row r="179" spans="1:15" x14ac:dyDescent="0.25">
      <c r="A179" t="s">
        <v>30</v>
      </c>
      <c r="B179">
        <v>2022</v>
      </c>
      <c r="C179">
        <v>175.533468650392</v>
      </c>
      <c r="D179">
        <v>105.08323703787001</v>
      </c>
      <c r="E179">
        <v>5.8386620617321103</v>
      </c>
      <c r="F179" s="2">
        <v>4.9406735304327096</v>
      </c>
      <c r="G179" s="1">
        <v>3.34442030636004</v>
      </c>
      <c r="H179" s="1">
        <v>3.7364976368409401E-2</v>
      </c>
      <c r="I179" s="1">
        <v>1.94305052799072</v>
      </c>
      <c r="J179" s="1">
        <v>61.152790468869703</v>
      </c>
      <c r="K179">
        <v>142.140959370833</v>
      </c>
      <c r="L179" s="1">
        <f t="shared" si="20"/>
        <v>-0.28134647237148819</v>
      </c>
      <c r="M179" s="1">
        <f t="shared" si="21"/>
        <v>0.28477744699459512</v>
      </c>
      <c r="N179">
        <f t="shared" si="22"/>
        <v>1.5743388846276729</v>
      </c>
      <c r="O179">
        <f t="shared" si="23"/>
        <v>1.6704231197896298</v>
      </c>
    </row>
    <row r="180" spans="1:15" x14ac:dyDescent="0.25">
      <c r="A180" t="s">
        <v>30</v>
      </c>
      <c r="B180">
        <v>2023</v>
      </c>
      <c r="C180">
        <v>126.14774646247299</v>
      </c>
      <c r="D180">
        <v>94.604103376579602</v>
      </c>
      <c r="E180">
        <v>8.9341852998520395</v>
      </c>
      <c r="F180" s="2">
        <v>5.9755887035326802</v>
      </c>
      <c r="G180" s="1">
        <v>4.6383529340868401</v>
      </c>
      <c r="H180" s="1">
        <v>2.9114686780804901</v>
      </c>
      <c r="I180" s="1">
        <v>-0.76671785803758497</v>
      </c>
      <c r="J180" s="1">
        <v>75.552240658356098</v>
      </c>
      <c r="K180">
        <v>82.013520065363295</v>
      </c>
      <c r="L180" s="1">
        <f t="shared" si="20"/>
        <v>0.21875642794684619</v>
      </c>
      <c r="M180" s="1">
        <f t="shared" si="21"/>
        <v>0.30865859317661282</v>
      </c>
      <c r="N180">
        <f t="shared" si="22"/>
        <v>-0.14760241822370779</v>
      </c>
      <c r="O180">
        <f t="shared" si="23"/>
        <v>1.3334278531273771</v>
      </c>
    </row>
    <row r="181" spans="1:15" x14ac:dyDescent="0.25">
      <c r="A181" t="s">
        <v>30</v>
      </c>
      <c r="B181">
        <v>2024</v>
      </c>
      <c r="C181">
        <v>153.74337687214799</v>
      </c>
      <c r="D181">
        <v>85.855534456887199</v>
      </c>
      <c r="E181">
        <v>9.1220500128751798</v>
      </c>
      <c r="F181" s="2">
        <v>1.7083645030119201</v>
      </c>
      <c r="G181" s="1">
        <v>1.05114810429772</v>
      </c>
      <c r="H181" s="1">
        <v>3.73058710450145</v>
      </c>
      <c r="I181" s="1">
        <v>-0.747704824004643</v>
      </c>
      <c r="J181" s="1">
        <v>62.137701832957703</v>
      </c>
      <c r="K181">
        <v>70.968678018790996</v>
      </c>
      <c r="L181" s="1" t="str">
        <f t="shared" si="20"/>
        <v/>
      </c>
      <c r="M181" s="1">
        <f t="shared" si="21"/>
        <v>0.29624655172166964</v>
      </c>
      <c r="N181">
        <f t="shared" si="22"/>
        <v>0.81457963916989784</v>
      </c>
      <c r="O181">
        <f t="shared" si="23"/>
        <v>1.7907217961510802</v>
      </c>
    </row>
    <row r="182" spans="1:15" x14ac:dyDescent="0.25">
      <c r="A182" t="s">
        <v>13</v>
      </c>
      <c r="B182">
        <v>2015</v>
      </c>
      <c r="C182">
        <v>114.10663510502501</v>
      </c>
      <c r="D182">
        <v>57.943146486841201</v>
      </c>
      <c r="E182">
        <v>11.322242564507</v>
      </c>
      <c r="F182" s="2">
        <v>5.8866967669049002</v>
      </c>
      <c r="G182" s="1">
        <v>2.1766205801485099</v>
      </c>
      <c r="H182" s="1">
        <v>3.2798723682734301</v>
      </c>
      <c r="I182" s="1">
        <v>1.8602777007042499</v>
      </c>
      <c r="J182" s="1">
        <v>76.656024347983802</v>
      </c>
      <c r="K182">
        <v>112.37204626848001</v>
      </c>
      <c r="L182" s="1">
        <f t="shared" si="20"/>
        <v>-8.6948546031948418E-2</v>
      </c>
      <c r="M182" s="1">
        <f t="shared" si="21"/>
        <v>0.35872676131143028</v>
      </c>
      <c r="N182">
        <f t="shared" si="22"/>
        <v>-0.56744212209047906</v>
      </c>
      <c r="O182">
        <f t="shared" si="23"/>
        <v>1.9692861369021175</v>
      </c>
    </row>
    <row r="183" spans="1:15" x14ac:dyDescent="0.25">
      <c r="A183" t="s">
        <v>13</v>
      </c>
      <c r="B183">
        <v>2016</v>
      </c>
      <c r="C183">
        <v>104.185229090045</v>
      </c>
      <c r="D183">
        <v>56.5171937464129</v>
      </c>
      <c r="E183">
        <v>11.0749418215799</v>
      </c>
      <c r="F183" s="2">
        <v>6.0020902858166503</v>
      </c>
      <c r="G183" s="1">
        <v>4.6151594722762397</v>
      </c>
      <c r="H183" s="1">
        <v>0.71223832838960499</v>
      </c>
      <c r="I183" s="1">
        <v>0.222233511144313</v>
      </c>
      <c r="J183" s="1">
        <v>81.778670366107093</v>
      </c>
      <c r="K183">
        <v>141.768820796206</v>
      </c>
      <c r="L183" s="1">
        <f t="shared" si="20"/>
        <v>0.61931440665835502</v>
      </c>
      <c r="M183" s="1">
        <f t="shared" si="21"/>
        <v>0.29974074057119277</v>
      </c>
      <c r="N183">
        <f t="shared" si="22"/>
        <v>-0.91337365943937288</v>
      </c>
      <c r="O183">
        <f t="shared" si="23"/>
        <v>1.8434253752497671</v>
      </c>
    </row>
    <row r="184" spans="1:15" x14ac:dyDescent="0.25">
      <c r="A184" t="s">
        <v>13</v>
      </c>
      <c r="B184">
        <v>2017</v>
      </c>
      <c r="C184">
        <v>168.70864242651101</v>
      </c>
      <c r="D184">
        <v>104.591288210033</v>
      </c>
      <c r="E184">
        <v>8.7782848153885897</v>
      </c>
      <c r="F184" s="2">
        <v>1.9206998249752401</v>
      </c>
      <c r="G184" s="1">
        <v>1.5505866416149801</v>
      </c>
      <c r="H184" s="1">
        <v>5.1884335082166304</v>
      </c>
      <c r="I184" s="1">
        <v>1.12250170880856</v>
      </c>
      <c r="J184" s="1">
        <v>60.275911548498797</v>
      </c>
      <c r="K184">
        <v>78.117723429282506</v>
      </c>
      <c r="L184" s="1">
        <f t="shared" si="20"/>
        <v>-0.13252709045682282</v>
      </c>
      <c r="M184" s="1">
        <f t="shared" si="21"/>
        <v>0.22028363716667673</v>
      </c>
      <c r="N184">
        <f t="shared" si="22"/>
        <v>1.3363763796962633</v>
      </c>
      <c r="O184">
        <f t="shared" si="23"/>
        <v>1.6130276748071213</v>
      </c>
    </row>
    <row r="185" spans="1:15" x14ac:dyDescent="0.25">
      <c r="A185" t="s">
        <v>13</v>
      </c>
      <c r="B185">
        <v>2018</v>
      </c>
      <c r="C185">
        <v>146.350176910805</v>
      </c>
      <c r="D185">
        <v>50.354310869235299</v>
      </c>
      <c r="E185">
        <v>4.4472724627574802</v>
      </c>
      <c r="F185" s="2">
        <v>4.2436689468329298</v>
      </c>
      <c r="G185" s="1">
        <v>4.9973187850025003</v>
      </c>
      <c r="H185" s="1">
        <v>3.2156900760207998</v>
      </c>
      <c r="I185" s="1">
        <v>-0.21505741688804</v>
      </c>
      <c r="J185" s="1">
        <v>81.365376640426007</v>
      </c>
      <c r="K185">
        <v>88.979926999743995</v>
      </c>
      <c r="L185" s="1">
        <f t="shared" si="20"/>
        <v>-0.23102265954543444</v>
      </c>
      <c r="M185" s="1">
        <f t="shared" si="21"/>
        <v>0.28903419370545147</v>
      </c>
      <c r="N185">
        <f t="shared" si="22"/>
        <v>0.55679953978745</v>
      </c>
      <c r="O185">
        <f t="shared" si="23"/>
        <v>2.9064080986206045</v>
      </c>
    </row>
    <row r="186" spans="1:15" x14ac:dyDescent="0.25">
      <c r="A186" t="s">
        <v>13</v>
      </c>
      <c r="B186">
        <v>2019</v>
      </c>
      <c r="C186">
        <v>112.539969815926</v>
      </c>
      <c r="D186">
        <v>102.254398358261</v>
      </c>
      <c r="E186">
        <v>8.8466960914249295</v>
      </c>
      <c r="F186" s="2">
        <v>5.7461170524708898</v>
      </c>
      <c r="G186" s="1">
        <v>4.7744837999522298</v>
      </c>
      <c r="H186" s="1">
        <v>2.5464688266837698</v>
      </c>
      <c r="I186" s="1">
        <v>-0.672138312601676</v>
      </c>
      <c r="J186" s="1">
        <v>71.031474091782997</v>
      </c>
      <c r="K186">
        <v>91.216189414537993</v>
      </c>
      <c r="L186" s="1">
        <f t="shared" si="20"/>
        <v>-7.233879208723526E-2</v>
      </c>
      <c r="M186" s="1">
        <f t="shared" si="21"/>
        <v>0.30999078948417497</v>
      </c>
      <c r="N186">
        <f t="shared" si="22"/>
        <v>-0.62206733661661395</v>
      </c>
      <c r="O186">
        <f t="shared" si="23"/>
        <v>1.1005880590253754</v>
      </c>
    </row>
    <row r="187" spans="1:15" x14ac:dyDescent="0.25">
      <c r="A187" t="s">
        <v>13</v>
      </c>
      <c r="B187">
        <v>2020</v>
      </c>
      <c r="C187">
        <v>104.398964337908</v>
      </c>
      <c r="D187">
        <v>118.110738832671</v>
      </c>
      <c r="E187">
        <v>6.5378795220008401</v>
      </c>
      <c r="F187" s="2">
        <v>5.9602327758855598</v>
      </c>
      <c r="G187" s="1">
        <v>4.6024010689821999</v>
      </c>
      <c r="H187" s="1">
        <v>4.3584904283331802</v>
      </c>
      <c r="I187" s="1">
        <v>0.759229825868172</v>
      </c>
      <c r="J187" s="1">
        <v>77.307116538790694</v>
      </c>
      <c r="K187">
        <v>109.40141550550899</v>
      </c>
      <c r="L187" s="1">
        <f t="shared" si="20"/>
        <v>-4.6692662029919924E-2</v>
      </c>
      <c r="M187" s="1">
        <f t="shared" si="21"/>
        <v>0.28274696973279628</v>
      </c>
      <c r="N187">
        <f t="shared" si="22"/>
        <v>-0.90592131218463323</v>
      </c>
      <c r="O187">
        <f t="shared" si="23"/>
        <v>0.88390746997029079</v>
      </c>
    </row>
    <row r="188" spans="1:15" x14ac:dyDescent="0.25">
      <c r="A188" t="s">
        <v>13</v>
      </c>
      <c r="B188">
        <v>2021</v>
      </c>
      <c r="C188">
        <v>99.524298779804397</v>
      </c>
      <c r="D188">
        <v>100.571648068305</v>
      </c>
      <c r="E188">
        <v>5.5269512619677004</v>
      </c>
      <c r="F188" s="2">
        <v>1.6215798321572601</v>
      </c>
      <c r="G188" s="1">
        <v>4.6955699233965902</v>
      </c>
      <c r="H188" s="1">
        <v>-0.58311456474360801</v>
      </c>
      <c r="I188" s="1">
        <v>2.2916050452352001</v>
      </c>
      <c r="J188" s="1">
        <v>88.617857310077596</v>
      </c>
      <c r="K188">
        <v>143.18915121763499</v>
      </c>
      <c r="L188" s="1">
        <f t="shared" si="20"/>
        <v>0.17575176575159171</v>
      </c>
      <c r="M188" s="1">
        <f t="shared" si="21"/>
        <v>0.3452975862854849</v>
      </c>
      <c r="N188">
        <f t="shared" si="22"/>
        <v>-1.0758871968617034</v>
      </c>
      <c r="O188">
        <f t="shared" si="23"/>
        <v>0.98958603832573899</v>
      </c>
    </row>
    <row r="189" spans="1:15" x14ac:dyDescent="0.25">
      <c r="A189" t="s">
        <v>13</v>
      </c>
      <c r="B189">
        <v>2022</v>
      </c>
      <c r="C189">
        <v>117.015870025544</v>
      </c>
      <c r="D189">
        <v>51.081963157020702</v>
      </c>
      <c r="E189">
        <v>11.3548670632895</v>
      </c>
      <c r="F189" s="2">
        <v>3.6409207415865699</v>
      </c>
      <c r="G189" s="1">
        <v>6.7832563237838501</v>
      </c>
      <c r="H189" s="1">
        <v>5.7089598167140201</v>
      </c>
      <c r="I189" s="1">
        <v>1.9855330941357601</v>
      </c>
      <c r="J189" s="1">
        <v>68.833466762087497</v>
      </c>
      <c r="K189">
        <v>100.807818288154</v>
      </c>
      <c r="L189" s="1">
        <f t="shared" si="20"/>
        <v>0.4110365296232168</v>
      </c>
      <c r="M189" s="1">
        <f t="shared" si="21"/>
        <v>0.29417449935635914</v>
      </c>
      <c r="N189">
        <f t="shared" si="22"/>
        <v>-0.4660052786587417</v>
      </c>
      <c r="O189">
        <f t="shared" si="23"/>
        <v>2.290747316540072</v>
      </c>
    </row>
    <row r="190" spans="1:15" x14ac:dyDescent="0.25">
      <c r="A190" t="s">
        <v>13</v>
      </c>
      <c r="B190">
        <v>2023</v>
      </c>
      <c r="C190">
        <v>165.11366715168501</v>
      </c>
      <c r="D190">
        <v>72.184540360939394</v>
      </c>
      <c r="E190">
        <v>4.5254347201748297</v>
      </c>
      <c r="F190" s="2">
        <v>4.2840063122917504</v>
      </c>
      <c r="G190" s="1">
        <v>6.5850060320450696</v>
      </c>
      <c r="H190" s="1">
        <v>3.56823837339978</v>
      </c>
      <c r="I190" s="1">
        <v>0.99521409531277705</v>
      </c>
      <c r="J190" s="1">
        <v>62.915294813122998</v>
      </c>
      <c r="K190">
        <v>119.200578135933</v>
      </c>
      <c r="L190" s="1">
        <f t="shared" si="20"/>
        <v>8.4134270035799624E-2</v>
      </c>
      <c r="M190" s="1">
        <f t="shared" si="21"/>
        <v>0.3556393554843808</v>
      </c>
      <c r="N190">
        <f t="shared" si="22"/>
        <v>1.2110296978172912</v>
      </c>
      <c r="O190">
        <f t="shared" si="23"/>
        <v>2.2873826767626211</v>
      </c>
    </row>
    <row r="191" spans="1:15" x14ac:dyDescent="0.25">
      <c r="A191" t="s">
        <v>13</v>
      </c>
      <c r="B191">
        <v>2024</v>
      </c>
      <c r="C191">
        <v>179.00538501042601</v>
      </c>
      <c r="D191">
        <v>59.805881066556601</v>
      </c>
      <c r="E191">
        <v>7.6649668712736299</v>
      </c>
      <c r="F191" s="2">
        <v>5.8868653596397698</v>
      </c>
      <c r="G191" s="1">
        <v>5.3149960154023201</v>
      </c>
      <c r="H191" s="1">
        <v>3.5761259279621398</v>
      </c>
      <c r="I191" s="1">
        <v>1.4586942939548799</v>
      </c>
      <c r="J191" s="1">
        <v>70.784734536592595</v>
      </c>
      <c r="K191">
        <v>93.487347541159394</v>
      </c>
      <c r="L191" s="1" t="str">
        <f t="shared" si="20"/>
        <v/>
      </c>
      <c r="M191" s="1">
        <f t="shared" si="21"/>
        <v>0.39872164166977953</v>
      </c>
      <c r="N191">
        <f t="shared" si="22"/>
        <v>1.6953948480828449</v>
      </c>
      <c r="O191">
        <f t="shared" si="23"/>
        <v>2.9931067282700008</v>
      </c>
    </row>
    <row r="192" spans="1:15" x14ac:dyDescent="0.25">
      <c r="A192" t="s">
        <v>11</v>
      </c>
      <c r="B192">
        <v>2015</v>
      </c>
      <c r="C192">
        <v>117.454011884736</v>
      </c>
      <c r="D192">
        <v>116.550001448694</v>
      </c>
      <c r="E192">
        <v>9.5879454763026395</v>
      </c>
      <c r="F192" s="2">
        <v>4.4932924209851803</v>
      </c>
      <c r="G192" s="1">
        <v>1.51412116287583</v>
      </c>
      <c r="H192" s="1">
        <v>-0.75204383731037805</v>
      </c>
      <c r="I192" s="1">
        <v>-0.79670735741130105</v>
      </c>
      <c r="J192" s="1">
        <v>85.985284373248007</v>
      </c>
      <c r="K192">
        <v>118.08920093945601</v>
      </c>
      <c r="L192" s="1">
        <f t="shared" si="20"/>
        <v>0.2839685538166149</v>
      </c>
      <c r="M192" s="1">
        <f t="shared" si="21"/>
        <v>0.44184077088793872</v>
      </c>
      <c r="N192">
        <f t="shared" si="22"/>
        <v>-0.4507285037038265</v>
      </c>
      <c r="O192">
        <f t="shared" si="23"/>
        <v>1.007756417201247</v>
      </c>
    </row>
    <row r="193" spans="1:15" x14ac:dyDescent="0.25">
      <c r="A193" t="s">
        <v>11</v>
      </c>
      <c r="B193">
        <v>2016</v>
      </c>
      <c r="C193">
        <v>150.80725777960399</v>
      </c>
      <c r="D193">
        <v>51.440914600706101</v>
      </c>
      <c r="E193">
        <v>11.7291886694579</v>
      </c>
      <c r="F193" s="2">
        <v>5.6622132040021</v>
      </c>
      <c r="G193" s="1">
        <v>1.88020421940879</v>
      </c>
      <c r="H193" s="1">
        <v>-0.54540026234319505</v>
      </c>
      <c r="I193" s="1">
        <v>-0.35808421551298097</v>
      </c>
      <c r="J193" s="1">
        <v>69.127267288786101</v>
      </c>
      <c r="K193">
        <v>111.980514530579</v>
      </c>
      <c r="L193" s="1">
        <f t="shared" si="20"/>
        <v>-0.18309964866377593</v>
      </c>
      <c r="M193" s="1">
        <f t="shared" si="21"/>
        <v>0.41155654265270025</v>
      </c>
      <c r="N193">
        <f t="shared" si="22"/>
        <v>0.71220542023463607</v>
      </c>
      <c r="O193">
        <f t="shared" si="23"/>
        <v>2.9316597294235112</v>
      </c>
    </row>
    <row r="194" spans="1:15" x14ac:dyDescent="0.25">
      <c r="A194" t="s">
        <v>11</v>
      </c>
      <c r="B194">
        <v>2017</v>
      </c>
      <c r="C194">
        <v>123.19450186421101</v>
      </c>
      <c r="D194">
        <v>70.386039813862894</v>
      </c>
      <c r="E194">
        <v>8.50667605250141</v>
      </c>
      <c r="F194" s="2">
        <v>2.1974693032602</v>
      </c>
      <c r="G194" s="1">
        <v>2.3989402154789099</v>
      </c>
      <c r="H194" s="1">
        <v>0.93089474634953295</v>
      </c>
      <c r="I194" s="1">
        <v>0.59624494475962497</v>
      </c>
      <c r="J194" s="1">
        <v>83.555278841790397</v>
      </c>
      <c r="K194">
        <v>85.973902572668706</v>
      </c>
      <c r="L194" s="1">
        <f t="shared" ref="L194:L201" si="24">IF(A195=A194, (C195 - C194) / C194, "")</f>
        <v>6.6796341172921894E-2</v>
      </c>
      <c r="M194" s="1">
        <f t="shared" ref="M194:M225" si="25">CORREL(E194:E393, F194:F393)</f>
        <v>0.1277300862961003</v>
      </c>
      <c r="N194">
        <f t="shared" ref="N194:N201" si="26">(C194 - AVERAGE(C$2:C$201)) / _xlfn.STDEV.P(C$2:C$201)</f>
        <v>-0.25057375540127869</v>
      </c>
      <c r="O194">
        <f t="shared" ref="O194:O201" si="27">C194 / D194</f>
        <v>1.7502689764902388</v>
      </c>
    </row>
    <row r="195" spans="1:15" x14ac:dyDescent="0.25">
      <c r="A195" t="s">
        <v>11</v>
      </c>
      <c r="B195">
        <v>2018</v>
      </c>
      <c r="C195">
        <v>131.42344384136101</v>
      </c>
      <c r="D195">
        <v>91.469019820342893</v>
      </c>
      <c r="E195">
        <v>3.4180537144799699</v>
      </c>
      <c r="F195" s="2">
        <v>4.5377242595071898</v>
      </c>
      <c r="G195" s="1">
        <v>1.60840680396739</v>
      </c>
      <c r="H195" s="1">
        <v>-1.4795872561177601</v>
      </c>
      <c r="I195" s="1">
        <v>2.3210993803866602</v>
      </c>
      <c r="J195" s="1">
        <v>88.968960992236703</v>
      </c>
      <c r="K195">
        <v>134.67178784931599</v>
      </c>
      <c r="L195" s="1">
        <f t="shared" si="24"/>
        <v>-0.15950021024655961</v>
      </c>
      <c r="M195" s="1">
        <f t="shared" si="25"/>
        <v>0.29610766525485938</v>
      </c>
      <c r="N195">
        <f t="shared" si="26"/>
        <v>3.6346318690264529E-2</v>
      </c>
      <c r="O195">
        <f t="shared" si="27"/>
        <v>1.4368082668808939</v>
      </c>
    </row>
    <row r="196" spans="1:15" x14ac:dyDescent="0.25">
      <c r="A196" t="s">
        <v>11</v>
      </c>
      <c r="B196">
        <v>2019</v>
      </c>
      <c r="C196">
        <v>110.46137691733701</v>
      </c>
      <c r="D196">
        <v>56.837047980446798</v>
      </c>
      <c r="E196">
        <v>9.1580972386094093</v>
      </c>
      <c r="F196" s="2">
        <v>3.7007624686980001</v>
      </c>
      <c r="G196" s="1">
        <v>1.29324852649106</v>
      </c>
      <c r="H196" s="1">
        <v>1.9614152808901599</v>
      </c>
      <c r="I196" s="1">
        <v>-0.87964017609673495</v>
      </c>
      <c r="J196" s="1">
        <v>87.279612062363398</v>
      </c>
      <c r="K196">
        <v>90.702398528001297</v>
      </c>
      <c r="L196" s="1">
        <f t="shared" si="24"/>
        <v>0.32401236085301399</v>
      </c>
      <c r="M196" s="1">
        <f t="shared" si="25"/>
        <v>0.58696765459536049</v>
      </c>
      <c r="N196">
        <f t="shared" si="26"/>
        <v>-0.69454202778898544</v>
      </c>
      <c r="O196">
        <f t="shared" si="27"/>
        <v>1.9434749136749354</v>
      </c>
    </row>
    <row r="197" spans="1:15" x14ac:dyDescent="0.25">
      <c r="A197" t="s">
        <v>11</v>
      </c>
      <c r="B197">
        <v>2020</v>
      </c>
      <c r="C197">
        <v>146.252228435398</v>
      </c>
      <c r="D197">
        <v>71.819775326258707</v>
      </c>
      <c r="E197">
        <v>7.6806121906002902</v>
      </c>
      <c r="F197" s="2">
        <v>4.2335513967163898</v>
      </c>
      <c r="G197" s="1">
        <v>1.70155396091592</v>
      </c>
      <c r="H197" s="1">
        <v>5.7566770221164596</v>
      </c>
      <c r="I197" s="1">
        <v>1.7129648817639</v>
      </c>
      <c r="J197" s="1">
        <v>88.184968246925607</v>
      </c>
      <c r="K197">
        <v>141.58618803421101</v>
      </c>
      <c r="L197" s="1">
        <f t="shared" si="24"/>
        <v>-4.4185518562163045E-2</v>
      </c>
      <c r="M197" s="1">
        <f t="shared" si="25"/>
        <v>0.60406030730280358</v>
      </c>
      <c r="N197">
        <f t="shared" si="26"/>
        <v>0.55338435179621503</v>
      </c>
      <c r="O197">
        <f t="shared" si="27"/>
        <v>2.0363782505725179</v>
      </c>
    </row>
    <row r="198" spans="1:15" x14ac:dyDescent="0.25">
      <c r="A198" t="s">
        <v>11</v>
      </c>
      <c r="B198">
        <v>2021</v>
      </c>
      <c r="C198">
        <v>139.78999788110801</v>
      </c>
      <c r="D198">
        <v>114.531196451618</v>
      </c>
      <c r="E198">
        <v>3.7964325184672698</v>
      </c>
      <c r="F198" s="2">
        <v>2.4799143120957199</v>
      </c>
      <c r="G198" s="1">
        <v>0.79397737791849698</v>
      </c>
      <c r="H198" s="1">
        <v>0.60264264610611396</v>
      </c>
      <c r="I198" s="1">
        <v>0.36037051391318697</v>
      </c>
      <c r="J198" s="1">
        <v>68.140470953216806</v>
      </c>
      <c r="K198">
        <v>136.29900073215401</v>
      </c>
      <c r="L198" s="1">
        <f t="shared" si="24"/>
        <v>-0.17250637082246495</v>
      </c>
      <c r="M198" s="1">
        <f t="shared" si="25"/>
        <v>0.56607423778553756</v>
      </c>
      <c r="N198">
        <f t="shared" si="26"/>
        <v>0.32806453855873252</v>
      </c>
      <c r="O198">
        <f t="shared" si="27"/>
        <v>1.2205407977219571</v>
      </c>
    </row>
    <row r="199" spans="1:15" x14ac:dyDescent="0.25">
      <c r="A199" t="s">
        <v>11</v>
      </c>
      <c r="B199">
        <v>2022</v>
      </c>
      <c r="C199">
        <v>115.675332669358</v>
      </c>
      <c r="D199">
        <v>69.665415678116602</v>
      </c>
      <c r="E199">
        <v>7.8842647484242301</v>
      </c>
      <c r="F199" s="2">
        <v>2.2046211248738099</v>
      </c>
      <c r="G199" s="1">
        <v>5.7142803749012501</v>
      </c>
      <c r="H199" s="1">
        <v>-1.4035948505618301</v>
      </c>
      <c r="I199" s="1">
        <v>2.4541042781018101</v>
      </c>
      <c r="J199" s="1">
        <v>83.167343078899705</v>
      </c>
      <c r="K199">
        <v>85.897254522733704</v>
      </c>
      <c r="L199" s="1">
        <f t="shared" si="24"/>
        <v>-0.30363535722341423</v>
      </c>
      <c r="M199" s="1">
        <f t="shared" si="25"/>
        <v>0.467885918789123</v>
      </c>
      <c r="N199">
        <f t="shared" si="26"/>
        <v>-0.51274604783993127</v>
      </c>
      <c r="O199">
        <f t="shared" si="27"/>
        <v>1.6604412898909049</v>
      </c>
    </row>
    <row r="200" spans="1:15" x14ac:dyDescent="0.25">
      <c r="A200" t="s">
        <v>11</v>
      </c>
      <c r="B200">
        <v>2023</v>
      </c>
      <c r="C200">
        <v>80.552211712360204</v>
      </c>
      <c r="D200">
        <v>107.082299991838</v>
      </c>
      <c r="E200">
        <v>9.3617160946285498</v>
      </c>
      <c r="F200" s="2">
        <v>5.1450358402049297</v>
      </c>
      <c r="G200" s="1">
        <v>5.5132572534586402</v>
      </c>
      <c r="H200" s="1">
        <v>-1.40764278612727</v>
      </c>
      <c r="I200" s="1">
        <v>0.25463004990495403</v>
      </c>
      <c r="J200" s="1">
        <v>63.476071785753803</v>
      </c>
      <c r="K200">
        <v>139.048274070047</v>
      </c>
      <c r="L200" s="1">
        <f t="shared" si="24"/>
        <v>0.76692619180952215</v>
      </c>
      <c r="M200" s="1">
        <f t="shared" si="25"/>
        <v>1</v>
      </c>
      <c r="N200">
        <f t="shared" si="26"/>
        <v>-1.7373905398403813</v>
      </c>
      <c r="O200">
        <f t="shared" si="27"/>
        <v>0.75224581203896479</v>
      </c>
    </row>
    <row r="201" spans="1:15" x14ac:dyDescent="0.25">
      <c r="A201" t="s">
        <v>11</v>
      </c>
      <c r="B201">
        <v>2024</v>
      </c>
      <c r="C201">
        <v>142.329812682755</v>
      </c>
      <c r="D201">
        <v>73.162861739685397</v>
      </c>
      <c r="E201">
        <v>3.5720251525742102</v>
      </c>
      <c r="F201" s="2">
        <v>3.0549116085783101</v>
      </c>
      <c r="G201" s="1">
        <v>2.6136915931738498</v>
      </c>
      <c r="H201" s="1">
        <v>3.8368494267045099</v>
      </c>
      <c r="I201" s="1">
        <v>1.2314511497432401</v>
      </c>
      <c r="J201" s="1">
        <v>86.616382277289802</v>
      </c>
      <c r="K201">
        <v>107.77719401295499</v>
      </c>
      <c r="L201" s="1" t="str">
        <f t="shared" si="24"/>
        <v/>
      </c>
      <c r="M201" s="1" t="e">
        <f t="shared" si="25"/>
        <v>#DIV/0!</v>
      </c>
      <c r="N201">
        <f t="shared" si="26"/>
        <v>0.41662074093454998</v>
      </c>
      <c r="O201">
        <f t="shared" si="27"/>
        <v>1.9453833447516953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 Mavruk</cp:lastModifiedBy>
  <dcterms:created xsi:type="dcterms:W3CDTF">2025-04-14T14:58:54Z</dcterms:created>
  <dcterms:modified xsi:type="dcterms:W3CDTF">2025-04-14T16:24:48Z</dcterms:modified>
</cp:coreProperties>
</file>