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ehg_000\Desktop\"/>
    </mc:Choice>
  </mc:AlternateContent>
  <bookViews>
    <workbookView xWindow="0" yWindow="0" windowWidth="19200" windowHeight="6888"/>
  </bookViews>
  <sheets>
    <sheet name="Ark1" sheetId="1" r:id="rId1"/>
    <sheet name="Ark2" sheetId="2" r:id="rId2"/>
    <sheet name="Ark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" l="1"/>
  <c r="P15" i="2" s="1"/>
  <c r="S17" i="1"/>
  <c r="O16" i="2" s="1"/>
  <c r="S14" i="1"/>
  <c r="O13" i="2" s="1"/>
  <c r="R14" i="1"/>
  <c r="N13" i="2" s="1"/>
  <c r="Q16" i="1"/>
  <c r="M15" i="2" s="1"/>
  <c r="Q15" i="1"/>
  <c r="M14" i="2" s="1"/>
  <c r="Q13" i="1"/>
  <c r="M12" i="2" s="1"/>
  <c r="Q12" i="1"/>
  <c r="M11" i="2" s="1"/>
  <c r="P14" i="1"/>
  <c r="L13" i="2" s="1"/>
  <c r="P12" i="1"/>
  <c r="L11" i="2" s="1"/>
  <c r="O14" i="1"/>
  <c r="K13" i="2" s="1"/>
  <c r="O13" i="1"/>
  <c r="K12" i="2" s="1"/>
  <c r="O9" i="1"/>
  <c r="K8" i="2" s="1"/>
  <c r="O3" i="1"/>
  <c r="K2" i="2" s="1"/>
  <c r="N9" i="1"/>
  <c r="J8" i="2" s="1"/>
  <c r="M9" i="1"/>
  <c r="I8" i="2" s="1"/>
  <c r="L12" i="1"/>
  <c r="H11" i="2" s="1"/>
  <c r="L11" i="1"/>
  <c r="H10" i="2" s="1"/>
  <c r="L6" i="1"/>
  <c r="H5" i="2" s="1"/>
  <c r="L10" i="1"/>
  <c r="H9" i="2" s="1"/>
  <c r="L5" i="1"/>
  <c r="H4" i="2" s="1"/>
  <c r="L3" i="1"/>
  <c r="H2" i="2" s="1"/>
  <c r="K6" i="1"/>
  <c r="G5" i="2" s="1"/>
  <c r="J6" i="1"/>
  <c r="F5" i="2" s="1"/>
  <c r="I9" i="1"/>
  <c r="E8" i="2" s="1"/>
  <c r="I8" i="1"/>
  <c r="E7" i="2" s="1"/>
  <c r="I7" i="1"/>
  <c r="E6" i="2" s="1"/>
  <c r="I5" i="1"/>
  <c r="E4" i="2" s="1"/>
  <c r="H9" i="1"/>
  <c r="D8" i="2" s="1"/>
  <c r="H6" i="1"/>
  <c r="D5" i="2" s="1"/>
  <c r="H4" i="1"/>
  <c r="F12" i="1"/>
  <c r="B11" i="2" s="1"/>
  <c r="F9" i="1"/>
  <c r="B8" i="2" s="1"/>
  <c r="G5" i="1"/>
  <c r="P16" i="2"/>
  <c r="O15" i="2"/>
  <c r="N14" i="2"/>
  <c r="M13" i="2"/>
  <c r="L12" i="2"/>
  <c r="K11" i="2"/>
  <c r="J10" i="2"/>
  <c r="I9" i="2"/>
  <c r="H8" i="2"/>
  <c r="G8" i="2"/>
  <c r="G7" i="2"/>
  <c r="F6" i="2"/>
  <c r="E5" i="2"/>
  <c r="D4" i="2"/>
  <c r="C3" i="2"/>
  <c r="C2" i="2"/>
  <c r="D2" i="2"/>
  <c r="E2" i="2"/>
  <c r="F2" i="2"/>
  <c r="G2" i="2"/>
  <c r="B2" i="2"/>
  <c r="C3" i="1" l="1"/>
  <c r="C4" i="2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18" i="1"/>
  <c r="D3" i="2" l="1"/>
</calcChain>
</file>

<file path=xl/sharedStrings.xml><?xml version="1.0" encoding="utf-8"?>
<sst xmlns="http://schemas.openxmlformats.org/spreadsheetml/2006/main" count="70" uniqueCount="24">
  <si>
    <t>Rewards</t>
  </si>
  <si>
    <t>Rooms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</si>
  <si>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</si>
  <si>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</si>
  <si>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</si>
  <si>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</si>
  <si>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</si>
  <si>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</si>
  <si>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</si>
  <si>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</si>
  <si>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</si>
  <si>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</si>
  <si>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</si>
  <si>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</si>
  <si>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13</t>
  </si>
  <si>
    <t>Room 14</t>
  </si>
  <si>
    <t>Distances between rooms</t>
  </si>
  <si>
    <t>Start</t>
  </si>
  <si>
    <t>Probability</t>
  </si>
  <si>
    <t>maks</t>
  </si>
  <si>
    <t>Reward set</t>
  </si>
  <si>
    <t>number</t>
  </si>
  <si>
    <t>skalering rewards</t>
  </si>
  <si>
    <t>skalering afstand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</si>
</sst>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65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B1" workbookViewId="0">
      <selection activeCell="D19" sqref="D19"/>
    </sheetView>
  </sheetViews>
  <sheetFormatPr defaultRowHeight="14.4" x14ac:dyDescent="0.55000000000000004"/>
  <cols>
    <col min="1" max="1" width="14.47265625" bestFit="1" customWidth="1"/>
    <col min="2" max="2" width="9.15625" bestFit="1" customWidth="1"/>
    <col min="3" max="3" width="7.41796875" bestFit="1" customWidth="1"/>
    <col min="4" max="4" width="5.89453125" customWidth="1"/>
    <col min="5" max="5" width="7.83984375" bestFit="1" customWidth="1"/>
    <col min="6" max="20" width="8.1015625" customWidth="1"/>
  </cols>
  <sheetData>
    <row r="1" spans="1:20" ht="15.6" x14ac:dyDescent="0.6">
      <c r="A1" s="1" t="s">
        <v>0</v>
      </c>
      <c r="B1" s="1"/>
      <c r="C1" s="1"/>
      <c r="E1" s="1" t="s">
        <v>16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55000000000000004">
      <c r="A2" t="s">
        <v>1</v>
      </c>
      <c r="B2" t="s">
        <v>18</v>
      </c>
      <c r="C2" t="s">
        <v>0</v>
      </c>
      <c r="F2" t="s">
        <v>17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</row>
    <row r="3" spans="1:20" x14ac:dyDescent="0.55000000000000004">
      <c r="A3">
        <v>1</v>
      </c>
      <c r="B3">
        <v>1.22323E-2</v>
      </c>
      <c r="C3">
        <f>(B3/$B$18)*$B$19</f>
        <v>4.2219490868928276</v>
      </c>
      <c r="E3" t="s">
        <v>17</v>
      </c>
      <c r="F3">
        <v>-50</v>
      </c>
      <c r="G3">
        <v>-100</v>
      </c>
      <c r="H3">
        <v>-100</v>
      </c>
      <c r="I3">
        <v>-100</v>
      </c>
      <c r="J3">
        <v>-100</v>
      </c>
      <c r="K3">
        <v>-100</v>
      </c>
      <c r="L3">
        <f>-1.17*B20</f>
        <v>-2.34</v>
      </c>
      <c r="M3">
        <v>-100</v>
      </c>
      <c r="N3">
        <v>-100</v>
      </c>
      <c r="O3">
        <f>-2.84*B20</f>
        <v>-5.68</v>
      </c>
      <c r="P3">
        <v>-100</v>
      </c>
      <c r="Q3">
        <v>-100</v>
      </c>
      <c r="R3">
        <v>-100</v>
      </c>
      <c r="S3">
        <v>-100</v>
      </c>
      <c r="T3">
        <v>-100</v>
      </c>
    </row>
    <row r="4" spans="1:20" x14ac:dyDescent="0.55000000000000004">
      <c r="A4">
        <v>2</v>
      </c>
      <c r="B4">
        <v>6.1057300000000002E-2</v>
      </c>
      <c r="C4">
        <f t="shared" ref="C4:C16" si="0">(B4/$B$18)*$B$19</f>
        <v>21.073781053697299</v>
      </c>
      <c r="E4" t="s">
        <v>2</v>
      </c>
      <c r="F4">
        <v>-100</v>
      </c>
      <c r="G4">
        <v>-50</v>
      </c>
      <c r="H4">
        <f>-1.39*B20</f>
        <v>-2.78</v>
      </c>
      <c r="I4">
        <v>-100</v>
      </c>
      <c r="J4">
        <v>-100</v>
      </c>
      <c r="K4">
        <v>-100</v>
      </c>
      <c r="L4">
        <v>-100</v>
      </c>
      <c r="M4">
        <v>-100</v>
      </c>
      <c r="N4">
        <v>-100</v>
      </c>
      <c r="O4">
        <v>-100</v>
      </c>
      <c r="P4">
        <v>-100</v>
      </c>
      <c r="Q4">
        <v>-100</v>
      </c>
      <c r="R4">
        <v>-100</v>
      </c>
      <c r="S4">
        <v>-100</v>
      </c>
      <c r="T4">
        <v>-100</v>
      </c>
    </row>
    <row r="5" spans="1:20" x14ac:dyDescent="0.55000000000000004">
      <c r="A5">
        <v>3</v>
      </c>
      <c r="B5">
        <v>7.8699599999999995E-2</v>
      </c>
      <c r="C5">
        <f t="shared" si="0"/>
        <v>27.162978700557602</v>
      </c>
      <c r="E5" t="s">
        <v>3</v>
      </c>
      <c r="F5">
        <v>-100</v>
      </c>
      <c r="G5">
        <f>-1.39*B20</f>
        <v>-2.78</v>
      </c>
      <c r="H5">
        <v>-50</v>
      </c>
      <c r="I5">
        <f>-2.16*B20</f>
        <v>-4.32</v>
      </c>
      <c r="J5">
        <v>-100</v>
      </c>
      <c r="K5">
        <v>-100</v>
      </c>
      <c r="L5">
        <f>-2.29*B20</f>
        <v>-4.58</v>
      </c>
      <c r="M5">
        <v>-100</v>
      </c>
      <c r="N5">
        <v>-100</v>
      </c>
      <c r="O5">
        <v>-100</v>
      </c>
      <c r="P5">
        <v>-100</v>
      </c>
      <c r="Q5">
        <v>-100</v>
      </c>
      <c r="R5">
        <v>-100</v>
      </c>
      <c r="S5">
        <v>-100</v>
      </c>
      <c r="T5">
        <v>-100</v>
      </c>
    </row>
    <row r="6" spans="1:20" x14ac:dyDescent="0.55000000000000004">
      <c r="A6">
        <v>4</v>
      </c>
      <c r="B6">
        <v>5.9975199999999999E-2</v>
      </c>
      <c r="C6">
        <f t="shared" si="0"/>
        <v>20.700296826942992</v>
      </c>
      <c r="E6" t="s">
        <v>4</v>
      </c>
      <c r="F6">
        <v>-100</v>
      </c>
      <c r="G6">
        <v>-100</v>
      </c>
      <c r="H6">
        <f>-2.16*B20</f>
        <v>-4.32</v>
      </c>
      <c r="I6">
        <v>-50</v>
      </c>
      <c r="J6">
        <f>-1.94*B20</f>
        <v>-3.88</v>
      </c>
      <c r="K6">
        <f>-2.12*B20</f>
        <v>-4.24</v>
      </c>
      <c r="L6">
        <f>-1.73*B20</f>
        <v>-3.46</v>
      </c>
      <c r="M6">
        <v>-100</v>
      </c>
      <c r="N6">
        <v>-100</v>
      </c>
      <c r="O6">
        <v>-100</v>
      </c>
      <c r="P6">
        <v>-100</v>
      </c>
      <c r="Q6">
        <v>-100</v>
      </c>
      <c r="R6">
        <v>-100</v>
      </c>
      <c r="S6">
        <v>-100</v>
      </c>
      <c r="T6">
        <v>-100</v>
      </c>
    </row>
    <row r="7" spans="1:20" x14ac:dyDescent="0.55000000000000004">
      <c r="A7">
        <v>5</v>
      </c>
      <c r="B7">
        <v>0.117993</v>
      </c>
      <c r="C7">
        <f t="shared" si="0"/>
        <v>40.725001725738046</v>
      </c>
      <c r="E7" t="s">
        <v>5</v>
      </c>
      <c r="F7">
        <v>-100</v>
      </c>
      <c r="G7">
        <v>-100</v>
      </c>
      <c r="H7">
        <v>-100</v>
      </c>
      <c r="I7">
        <f>-1.94*B20</f>
        <v>-3.88</v>
      </c>
      <c r="J7">
        <v>-50</v>
      </c>
      <c r="K7">
        <v>-100</v>
      </c>
      <c r="L7">
        <v>-100</v>
      </c>
      <c r="M7">
        <v>-100</v>
      </c>
      <c r="N7">
        <v>-100</v>
      </c>
      <c r="O7">
        <v>-100</v>
      </c>
      <c r="P7">
        <v>-100</v>
      </c>
      <c r="Q7">
        <v>-100</v>
      </c>
      <c r="R7">
        <v>-100</v>
      </c>
      <c r="S7">
        <v>-100</v>
      </c>
      <c r="T7">
        <v>-100</v>
      </c>
    </row>
    <row r="8" spans="1:20" x14ac:dyDescent="0.55000000000000004">
      <c r="A8">
        <v>6</v>
      </c>
      <c r="B8">
        <v>9.8800700000000005E-2</v>
      </c>
      <c r="C8">
        <f t="shared" si="0"/>
        <v>34.100825286280767</v>
      </c>
      <c r="E8" t="s">
        <v>6</v>
      </c>
      <c r="F8">
        <v>-100</v>
      </c>
      <c r="G8">
        <v>-100</v>
      </c>
      <c r="H8">
        <v>-100</v>
      </c>
      <c r="I8">
        <f>-2.12*B20</f>
        <v>-4.24</v>
      </c>
      <c r="J8">
        <v>-100</v>
      </c>
      <c r="K8">
        <v>-50</v>
      </c>
      <c r="L8">
        <v>-100</v>
      </c>
      <c r="M8">
        <v>-100</v>
      </c>
      <c r="N8">
        <v>-100</v>
      </c>
      <c r="O8">
        <v>-100</v>
      </c>
      <c r="P8">
        <v>-100</v>
      </c>
      <c r="Q8">
        <v>-100</v>
      </c>
      <c r="R8">
        <v>-100</v>
      </c>
      <c r="S8">
        <v>-100</v>
      </c>
      <c r="T8">
        <v>-100</v>
      </c>
    </row>
    <row r="9" spans="1:20" x14ac:dyDescent="0.55000000000000004">
      <c r="A9">
        <v>7</v>
      </c>
      <c r="B9">
        <v>1.96291E-2</v>
      </c>
      <c r="C9">
        <f t="shared" si="0"/>
        <v>6.7749369146871814</v>
      </c>
      <c r="E9" t="s">
        <v>7</v>
      </c>
      <c r="F9">
        <f>-1.17*B20</f>
        <v>-2.34</v>
      </c>
      <c r="G9">
        <v>-100</v>
      </c>
      <c r="H9">
        <f>-2.29*B20</f>
        <v>-4.58</v>
      </c>
      <c r="I9">
        <f>-1.73*B20</f>
        <v>-3.46</v>
      </c>
      <c r="J9">
        <v>-100</v>
      </c>
      <c r="K9">
        <v>-100</v>
      </c>
      <c r="L9">
        <v>-50</v>
      </c>
      <c r="M9">
        <f>-3.27*B20</f>
        <v>-6.54</v>
      </c>
      <c r="N9">
        <f>-1.88*B20</f>
        <v>-3.76</v>
      </c>
      <c r="O9">
        <f>-4.01*B20</f>
        <v>-8.02</v>
      </c>
      <c r="P9">
        <v>-100</v>
      </c>
      <c r="Q9">
        <v>-100</v>
      </c>
      <c r="R9">
        <v>-100</v>
      </c>
      <c r="S9">
        <v>-100</v>
      </c>
      <c r="T9">
        <v>-100</v>
      </c>
    </row>
    <row r="10" spans="1:20" x14ac:dyDescent="0.55000000000000004">
      <c r="A10">
        <v>8</v>
      </c>
      <c r="B10">
        <v>9.9062499999999998E-2</v>
      </c>
      <c r="C10">
        <f t="shared" si="0"/>
        <v>34.191184930088433</v>
      </c>
      <c r="E10" t="s">
        <v>8</v>
      </c>
      <c r="F10">
        <v>-100</v>
      </c>
      <c r="G10">
        <v>-100</v>
      </c>
      <c r="H10">
        <v>-100</v>
      </c>
      <c r="I10">
        <v>-100</v>
      </c>
      <c r="J10">
        <v>-100</v>
      </c>
      <c r="K10">
        <v>-100</v>
      </c>
      <c r="L10">
        <f>-3.27*B20</f>
        <v>-6.54</v>
      </c>
      <c r="M10">
        <v>-50</v>
      </c>
      <c r="N10">
        <v>-100</v>
      </c>
      <c r="O10">
        <v>-100</v>
      </c>
      <c r="P10">
        <v>-100</v>
      </c>
      <c r="Q10">
        <v>-100</v>
      </c>
      <c r="R10">
        <v>-100</v>
      </c>
      <c r="S10">
        <v>-100</v>
      </c>
      <c r="T10">
        <v>-100</v>
      </c>
    </row>
    <row r="11" spans="1:20" x14ac:dyDescent="0.55000000000000004">
      <c r="A11">
        <v>9</v>
      </c>
      <c r="B11">
        <v>0.11451799999999999</v>
      </c>
      <c r="C11">
        <f t="shared" si="0"/>
        <v>39.525613787496454</v>
      </c>
      <c r="E11" t="s">
        <v>9</v>
      </c>
      <c r="F11">
        <v>-100</v>
      </c>
      <c r="G11">
        <v>-100</v>
      </c>
      <c r="H11">
        <v>-100</v>
      </c>
      <c r="I11">
        <v>-100</v>
      </c>
      <c r="J11">
        <v>-100</v>
      </c>
      <c r="K11">
        <v>-100</v>
      </c>
      <c r="L11">
        <f>-1.88*B20</f>
        <v>-3.76</v>
      </c>
      <c r="M11">
        <v>-100</v>
      </c>
      <c r="N11">
        <v>-50</v>
      </c>
      <c r="O11">
        <v>-100</v>
      </c>
      <c r="P11">
        <v>-100</v>
      </c>
      <c r="Q11">
        <v>-100</v>
      </c>
      <c r="R11">
        <v>-100</v>
      </c>
      <c r="S11">
        <v>-100</v>
      </c>
      <c r="T11">
        <v>-100</v>
      </c>
    </row>
    <row r="12" spans="1:20" x14ac:dyDescent="0.55000000000000004">
      <c r="A12">
        <v>10</v>
      </c>
      <c r="B12">
        <v>2.76333E-2</v>
      </c>
      <c r="C12">
        <f t="shared" si="0"/>
        <v>9.5375673996579202</v>
      </c>
      <c r="E12" t="s">
        <v>10</v>
      </c>
      <c r="F12">
        <f>-2.84*B20</f>
        <v>-5.68</v>
      </c>
      <c r="G12">
        <v>-100</v>
      </c>
      <c r="H12">
        <v>-100</v>
      </c>
      <c r="I12">
        <v>-100</v>
      </c>
      <c r="J12">
        <v>-100</v>
      </c>
      <c r="K12">
        <v>-100</v>
      </c>
      <c r="L12">
        <f>-4.01*B20</f>
        <v>-8.02</v>
      </c>
      <c r="M12">
        <v>-100</v>
      </c>
      <c r="N12">
        <v>-100</v>
      </c>
      <c r="O12">
        <v>-50</v>
      </c>
      <c r="P12">
        <f>-1.47*B20</f>
        <v>-2.94</v>
      </c>
      <c r="Q12">
        <f>-2.57*B20</f>
        <v>-5.14</v>
      </c>
      <c r="R12">
        <v>-100</v>
      </c>
      <c r="S12">
        <v>-100</v>
      </c>
      <c r="T12">
        <v>-100</v>
      </c>
    </row>
    <row r="13" spans="1:20" x14ac:dyDescent="0.55000000000000004">
      <c r="A13">
        <v>11</v>
      </c>
      <c r="B13">
        <v>4.4562200000000003E-2</v>
      </c>
      <c r="C13">
        <f t="shared" si="0"/>
        <v>15.380536742880375</v>
      </c>
      <c r="E13" t="s">
        <v>11</v>
      </c>
      <c r="F13">
        <v>-100</v>
      </c>
      <c r="G13">
        <v>-100</v>
      </c>
      <c r="H13">
        <v>-100</v>
      </c>
      <c r="I13">
        <v>-100</v>
      </c>
      <c r="J13">
        <v>-100</v>
      </c>
      <c r="K13">
        <v>-100</v>
      </c>
      <c r="L13">
        <v>-100</v>
      </c>
      <c r="M13">
        <v>-100</v>
      </c>
      <c r="N13">
        <v>-100</v>
      </c>
      <c r="O13">
        <f>-1.47*B20</f>
        <v>-2.94</v>
      </c>
      <c r="P13">
        <v>-50</v>
      </c>
      <c r="Q13">
        <f>-2.82*B20</f>
        <v>-5.64</v>
      </c>
      <c r="R13">
        <v>-100</v>
      </c>
      <c r="S13">
        <v>-100</v>
      </c>
      <c r="T13">
        <v>-100</v>
      </c>
    </row>
    <row r="14" spans="1:20" x14ac:dyDescent="0.55000000000000004">
      <c r="A14">
        <v>12</v>
      </c>
      <c r="B14">
        <v>0.13037899999999999</v>
      </c>
      <c r="C14">
        <f t="shared" si="0"/>
        <v>45</v>
      </c>
      <c r="E14" t="s">
        <v>12</v>
      </c>
      <c r="F14">
        <v>-100</v>
      </c>
      <c r="G14">
        <v>-100</v>
      </c>
      <c r="H14">
        <v>-100</v>
      </c>
      <c r="I14">
        <v>-100</v>
      </c>
      <c r="J14">
        <v>-100</v>
      </c>
      <c r="K14">
        <v>-100</v>
      </c>
      <c r="L14">
        <v>-100</v>
      </c>
      <c r="M14">
        <v>-100</v>
      </c>
      <c r="N14">
        <v>-100</v>
      </c>
      <c r="O14">
        <f>-2.57*B20</f>
        <v>-5.14</v>
      </c>
      <c r="P14">
        <f>-2.82*B20</f>
        <v>-5.64</v>
      </c>
      <c r="Q14">
        <v>-50</v>
      </c>
      <c r="R14">
        <f>-2.51*B20</f>
        <v>-5.0199999999999996</v>
      </c>
      <c r="S14">
        <f>-2.36*B20</f>
        <v>-4.72</v>
      </c>
      <c r="T14">
        <v>-100</v>
      </c>
    </row>
    <row r="15" spans="1:20" x14ac:dyDescent="0.55000000000000004">
      <c r="A15">
        <v>13</v>
      </c>
      <c r="B15">
        <v>7.2914999999999994E-2</v>
      </c>
      <c r="C15">
        <f t="shared" si="0"/>
        <v>25.166437846585723</v>
      </c>
      <c r="E15" t="s">
        <v>13</v>
      </c>
      <c r="F15">
        <v>-100</v>
      </c>
      <c r="G15">
        <v>-100</v>
      </c>
      <c r="H15">
        <v>-100</v>
      </c>
      <c r="I15">
        <v>-100</v>
      </c>
      <c r="J15">
        <v>-100</v>
      </c>
      <c r="K15">
        <v>-100</v>
      </c>
      <c r="L15">
        <v>-100</v>
      </c>
      <c r="M15">
        <v>-100</v>
      </c>
      <c r="N15">
        <v>-100</v>
      </c>
      <c r="O15">
        <v>-100</v>
      </c>
      <c r="P15">
        <v>-100</v>
      </c>
      <c r="Q15">
        <f>-2.51*B20</f>
        <v>-5.0199999999999996</v>
      </c>
      <c r="R15">
        <v>-50</v>
      </c>
      <c r="S15">
        <v>-100</v>
      </c>
      <c r="T15">
        <v>-100</v>
      </c>
    </row>
    <row r="16" spans="1:20" x14ac:dyDescent="0.55000000000000004">
      <c r="A16">
        <v>14</v>
      </c>
      <c r="B16">
        <v>6.2541399999999997E-2</v>
      </c>
      <c r="C16">
        <f t="shared" si="0"/>
        <v>21.586014618918689</v>
      </c>
      <c r="E16" t="s">
        <v>14</v>
      </c>
      <c r="F16">
        <v>-100</v>
      </c>
      <c r="G16">
        <v>-100</v>
      </c>
      <c r="H16">
        <v>-100</v>
      </c>
      <c r="I16">
        <v>-100</v>
      </c>
      <c r="J16">
        <v>-100</v>
      </c>
      <c r="K16">
        <v>-100</v>
      </c>
      <c r="L16">
        <v>-100</v>
      </c>
      <c r="M16">
        <v>-100</v>
      </c>
      <c r="N16">
        <v>-100</v>
      </c>
      <c r="O16">
        <v>-100</v>
      </c>
      <c r="P16">
        <v>-100</v>
      </c>
      <c r="Q16">
        <f>-2.36*B20</f>
        <v>-4.72</v>
      </c>
      <c r="R16">
        <v>-100</v>
      </c>
      <c r="S16">
        <v>-50</v>
      </c>
      <c r="T16">
        <f>-1.78*B20</f>
        <v>-3.56</v>
      </c>
    </row>
    <row r="17" spans="1:20" x14ac:dyDescent="0.55000000000000004">
      <c r="E17" t="s">
        <v>15</v>
      </c>
      <c r="F17">
        <v>-100</v>
      </c>
      <c r="G17">
        <v>-100</v>
      </c>
      <c r="H17">
        <v>-100</v>
      </c>
      <c r="I17">
        <v>-100</v>
      </c>
      <c r="J17">
        <v>-100</v>
      </c>
      <c r="K17">
        <v>-100</v>
      </c>
      <c r="L17">
        <v>-100</v>
      </c>
      <c r="M17">
        <v>-100</v>
      </c>
      <c r="N17">
        <v>-100</v>
      </c>
      <c r="O17">
        <v>-100</v>
      </c>
      <c r="P17">
        <v>-100</v>
      </c>
      <c r="Q17">
        <v>-100</v>
      </c>
      <c r="R17">
        <v>-100</v>
      </c>
      <c r="S17">
        <f>-1.78*B20</f>
        <v>-3.56</v>
      </c>
      <c r="T17">
        <v>-50</v>
      </c>
    </row>
    <row r="18" spans="1:20" x14ac:dyDescent="0.55000000000000004">
      <c r="A18" t="s">
        <v>19</v>
      </c>
      <c r="B18">
        <f>MAX(B3:B16)</f>
        <v>0.13037899999999999</v>
      </c>
    </row>
    <row r="19" spans="1:20" x14ac:dyDescent="0.55000000000000004">
      <c r="A19" t="s">
        <v>22</v>
      </c>
      <c r="B19">
        <v>45</v>
      </c>
    </row>
    <row r="20" spans="1:20" x14ac:dyDescent="0.55000000000000004">
      <c r="A20" t="s">
        <v>23</v>
      </c>
      <c r="B20">
        <v>2</v>
      </c>
    </row>
  </sheetData>
  <mergeCells count="2">
    <mergeCell ref="E1:T1"/>
    <mergeCell ref="A1:C1"/>
  </mergeCells>
  <conditionalFormatting sqref="F3:T17">
    <cfRule type="cellIs" dxfId="0" priority="4" operator="equal">
      <formula>0</formula>
    </cfRule>
    <cfRule type="cellIs" dxfId="1" priority="5" operator="greaterThan">
      <formula>0</formula>
    </cfRule>
    <cfRule type="cellIs" dxfId="2" priority="6" operator="equal">
      <formula>0</formula>
    </cfRule>
    <cfRule type="cellIs" dxfId="3" priority="7" operator="lessThan">
      <formula>0</formula>
    </cfRule>
    <cfRule type="cellIs" dxfId="4" priority="3" operator="equal">
      <formula>-50</formula>
    </cfRule>
    <cfRule type="cellIs" dxfId="5" priority="2" operator="greaterThan">
      <formula>-5</formula>
    </cfRule>
    <cfRule type="cellIs" dxfId="6" priority="1" operator="greaterThan">
      <formula>-50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H21" sqref="H21"/>
    </sheetView>
  </sheetViews>
  <sheetFormatPr defaultRowHeight="14.4" x14ac:dyDescent="0.55000000000000004"/>
  <sheetData>
    <row r="1" spans="1:18" x14ac:dyDescent="0.55000000000000004">
      <c r="B1" t="s">
        <v>17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20</v>
      </c>
    </row>
    <row r="2" spans="1:18" x14ac:dyDescent="0.55000000000000004">
      <c r="A2" t="s">
        <v>17</v>
      </c>
      <c r="B2">
        <f>'Ark1'!F3</f>
        <v>-50</v>
      </c>
      <c r="C2">
        <f>'Ark1'!G3</f>
        <v>-100</v>
      </c>
      <c r="D2">
        <f>'Ark1'!H3</f>
        <v>-100</v>
      </c>
      <c r="E2">
        <f>'Ark1'!I3</f>
        <v>-100</v>
      </c>
      <c r="F2">
        <f>'Ark1'!J3</f>
        <v>-100</v>
      </c>
      <c r="G2">
        <f>'Ark1'!K3</f>
        <v>-100</v>
      </c>
      <c r="H2">
        <f>IF(Q8=1,'Ark1'!C8+'Ark1'!L3,'Ark1'!L3)</f>
        <v>31.760825286280767</v>
      </c>
      <c r="I2">
        <v>-100</v>
      </c>
      <c r="J2">
        <v>-100</v>
      </c>
      <c r="K2">
        <f>IF(Q11=1,'Ark1'!C11+'Ark1'!O3,'Ark1'!O3)</f>
        <v>33.845613787496454</v>
      </c>
      <c r="L2">
        <v>-100</v>
      </c>
      <c r="M2">
        <v>-100</v>
      </c>
      <c r="N2">
        <v>-100</v>
      </c>
      <c r="O2">
        <v>-100</v>
      </c>
      <c r="P2">
        <v>-100</v>
      </c>
    </row>
    <row r="3" spans="1:18" x14ac:dyDescent="0.55000000000000004">
      <c r="A3" t="s">
        <v>2</v>
      </c>
      <c r="B3">
        <v>-100</v>
      </c>
      <c r="C3">
        <f>'Ark1'!G4</f>
        <v>-50</v>
      </c>
      <c r="D3">
        <f>IF(Q4=1,'Ark1'!C4+'Ark1'!H4,'Ark1'!H4)</f>
        <v>18.293781053697298</v>
      </c>
      <c r="E3">
        <v>-100</v>
      </c>
      <c r="F3">
        <v>-100</v>
      </c>
      <c r="G3">
        <v>-100</v>
      </c>
      <c r="H3">
        <v>-100</v>
      </c>
      <c r="I3">
        <v>-100</v>
      </c>
      <c r="J3">
        <v>-100</v>
      </c>
      <c r="K3">
        <v>-100</v>
      </c>
      <c r="L3">
        <v>-100</v>
      </c>
      <c r="M3">
        <v>-100</v>
      </c>
      <c r="N3">
        <v>-100</v>
      </c>
      <c r="O3">
        <v>-100</v>
      </c>
      <c r="P3">
        <v>-100</v>
      </c>
      <c r="Q3">
        <v>1</v>
      </c>
      <c r="R3">
        <v>0</v>
      </c>
    </row>
    <row r="4" spans="1:18" x14ac:dyDescent="0.55000000000000004">
      <c r="A4" t="s">
        <v>3</v>
      </c>
      <c r="B4">
        <v>-100</v>
      </c>
      <c r="C4">
        <f>IF(Q3=1,'Ark1'!C3+'Ark1'!G5,'Ark1'!G5)</f>
        <v>1.4419490868928277</v>
      </c>
      <c r="D4">
        <f>'Ark1'!H5</f>
        <v>-50</v>
      </c>
      <c r="E4">
        <f>IF(Q5=1,'Ark1'!C5+'Ark1'!I5,'Ark1'!I5)</f>
        <v>22.842978700557602</v>
      </c>
      <c r="F4">
        <v>-100</v>
      </c>
      <c r="G4">
        <v>-100</v>
      </c>
      <c r="H4">
        <f>IF(Q8=1,'Ark1'!C8+'Ark1'!L5,'Ark1'!L5)</f>
        <v>29.520825286280768</v>
      </c>
      <c r="I4">
        <v>-100</v>
      </c>
      <c r="J4">
        <v>-100</v>
      </c>
      <c r="K4">
        <v>-100</v>
      </c>
      <c r="L4">
        <v>-100</v>
      </c>
      <c r="M4">
        <v>-100</v>
      </c>
      <c r="N4">
        <v>-100</v>
      </c>
      <c r="O4">
        <v>-100</v>
      </c>
      <c r="P4">
        <v>-100</v>
      </c>
      <c r="Q4">
        <v>1</v>
      </c>
      <c r="R4">
        <v>9</v>
      </c>
    </row>
    <row r="5" spans="1:18" x14ac:dyDescent="0.55000000000000004">
      <c r="A5" t="s">
        <v>4</v>
      </c>
      <c r="B5">
        <v>-100</v>
      </c>
      <c r="C5">
        <v>-100</v>
      </c>
      <c r="D5">
        <f>IF(Q4=1,'Ark1'!C4+'Ark1'!H6,'Ark1'!H6)</f>
        <v>16.753781053697299</v>
      </c>
      <c r="E5">
        <f>'Ark1'!I6</f>
        <v>-50</v>
      </c>
      <c r="F5">
        <f>IF(Q6=1,'Ark1'!C6+'Ark1'!J6,'Ark1'!J6)</f>
        <v>16.820296826942993</v>
      </c>
      <c r="G5">
        <f>IF(Q7=1,'Ark1'!C7+'Ark1'!K6,'Ark1'!K6)</f>
        <v>36.485001725738044</v>
      </c>
      <c r="H5">
        <f>IF(Q8=1,'Ark1'!C8+'Ark1'!L6,'Ark1'!L6)</f>
        <v>30.640825286280766</v>
      </c>
      <c r="I5">
        <v>-100</v>
      </c>
      <c r="J5">
        <v>-100</v>
      </c>
      <c r="K5">
        <v>-100</v>
      </c>
      <c r="L5">
        <v>-100</v>
      </c>
      <c r="M5">
        <v>-100</v>
      </c>
      <c r="N5">
        <v>-100</v>
      </c>
      <c r="O5">
        <v>-100</v>
      </c>
      <c r="P5">
        <v>-100</v>
      </c>
      <c r="Q5">
        <v>1</v>
      </c>
      <c r="R5">
        <v>6</v>
      </c>
    </row>
    <row r="6" spans="1:18" x14ac:dyDescent="0.55000000000000004">
      <c r="A6" t="s">
        <v>5</v>
      </c>
      <c r="B6">
        <v>-100</v>
      </c>
      <c r="C6">
        <v>-100</v>
      </c>
      <c r="D6">
        <v>-100</v>
      </c>
      <c r="E6">
        <f>IF(Q5=1,'Ark1'!C5+'Ark1'!I7,'Ark1'!I7)</f>
        <v>23.282978700557603</v>
      </c>
      <c r="F6">
        <f>'Ark1'!J7</f>
        <v>-50</v>
      </c>
      <c r="G6">
        <v>-100</v>
      </c>
      <c r="H6">
        <v>-100</v>
      </c>
      <c r="I6">
        <v>-100</v>
      </c>
      <c r="J6">
        <v>-100</v>
      </c>
      <c r="K6">
        <v>-100</v>
      </c>
      <c r="L6">
        <v>-100</v>
      </c>
      <c r="M6">
        <v>-100</v>
      </c>
      <c r="N6">
        <v>-100</v>
      </c>
      <c r="O6">
        <v>-100</v>
      </c>
      <c r="P6">
        <v>-100</v>
      </c>
      <c r="Q6">
        <v>1</v>
      </c>
      <c r="R6">
        <v>8</v>
      </c>
    </row>
    <row r="7" spans="1:18" x14ac:dyDescent="0.55000000000000004">
      <c r="A7" t="s">
        <v>6</v>
      </c>
      <c r="B7">
        <v>-100</v>
      </c>
      <c r="C7">
        <v>-100</v>
      </c>
      <c r="D7">
        <v>-100</v>
      </c>
      <c r="E7">
        <f>IF(Q5=1,'Ark1'!C5+'Ark1'!I8,'Ark1'!I8)</f>
        <v>22.9229787005576</v>
      </c>
      <c r="F7">
        <v>-100</v>
      </c>
      <c r="G7">
        <f>'Ark1'!K8</f>
        <v>-50</v>
      </c>
      <c r="H7">
        <v>-100</v>
      </c>
      <c r="I7">
        <v>-100</v>
      </c>
      <c r="J7">
        <v>-100</v>
      </c>
      <c r="K7">
        <v>-100</v>
      </c>
      <c r="L7">
        <v>-100</v>
      </c>
      <c r="M7">
        <v>-100</v>
      </c>
      <c r="N7">
        <v>-100</v>
      </c>
      <c r="O7">
        <v>-100</v>
      </c>
      <c r="P7">
        <v>-100</v>
      </c>
      <c r="Q7">
        <v>1</v>
      </c>
      <c r="R7">
        <v>6</v>
      </c>
    </row>
    <row r="8" spans="1:18" x14ac:dyDescent="0.55000000000000004">
      <c r="A8" t="s">
        <v>7</v>
      </c>
      <c r="B8">
        <f>'Ark1'!F9</f>
        <v>-2.34</v>
      </c>
      <c r="C8">
        <v>-100</v>
      </c>
      <c r="D8">
        <f>IF(Q4=1,'Ark1'!C4+'Ark1'!H9,'Ark1'!H9)</f>
        <v>16.493781053697298</v>
      </c>
      <c r="E8">
        <f>IF(Q5=1,'Ark1'!C5+'Ark1'!I9,'Ark1'!I9)</f>
        <v>23.702978700557601</v>
      </c>
      <c r="F8">
        <v>-100</v>
      </c>
      <c r="G8">
        <f>'Ark1'!K9</f>
        <v>-100</v>
      </c>
      <c r="H8">
        <f>'Ark1'!L9</f>
        <v>-50</v>
      </c>
      <c r="I8">
        <f>IF(Q9=1,'Ark1'!C9+'Ark1'!M9,'Ark1'!M9)</f>
        <v>0.23493691468718136</v>
      </c>
      <c r="J8">
        <f>IF(Q10=1,'Ark1'!C10+'Ark1'!N9,'Ark1'!N9)</f>
        <v>30.431184930088435</v>
      </c>
      <c r="K8">
        <f>IF(Q11=1,'Ark1'!C11+'Ark1'!O9,'Ark1'!O9)</f>
        <v>31.505613787496454</v>
      </c>
      <c r="L8">
        <v>-100</v>
      </c>
      <c r="M8">
        <v>-100</v>
      </c>
      <c r="N8">
        <v>-100</v>
      </c>
      <c r="O8">
        <v>-100</v>
      </c>
      <c r="P8">
        <v>-100</v>
      </c>
      <c r="Q8">
        <v>1</v>
      </c>
      <c r="R8">
        <v>3</v>
      </c>
    </row>
    <row r="9" spans="1:18" x14ac:dyDescent="0.55000000000000004">
      <c r="A9" t="s">
        <v>8</v>
      </c>
      <c r="B9">
        <v>-100</v>
      </c>
      <c r="C9">
        <v>-100</v>
      </c>
      <c r="D9">
        <v>-100</v>
      </c>
      <c r="E9">
        <v>-100</v>
      </c>
      <c r="F9">
        <v>-100</v>
      </c>
      <c r="G9">
        <v>-100</v>
      </c>
      <c r="H9">
        <f>IF(Q8=1,'Ark1'!C8+'Ark1'!L10,'Ark1'!L10)</f>
        <v>27.560825286280767</v>
      </c>
      <c r="I9">
        <f>'Ark1'!M10</f>
        <v>-50</v>
      </c>
      <c r="J9">
        <v>-100</v>
      </c>
      <c r="K9">
        <v>-100</v>
      </c>
      <c r="L9">
        <v>-100</v>
      </c>
      <c r="M9">
        <v>-100</v>
      </c>
      <c r="N9">
        <v>-100</v>
      </c>
      <c r="O9">
        <v>-100</v>
      </c>
      <c r="P9">
        <v>-100</v>
      </c>
      <c r="Q9">
        <v>1</v>
      </c>
      <c r="R9">
        <v>2</v>
      </c>
    </row>
    <row r="10" spans="1:18" x14ac:dyDescent="0.55000000000000004">
      <c r="A10" t="s">
        <v>9</v>
      </c>
      <c r="B10">
        <v>-100</v>
      </c>
      <c r="C10">
        <v>-100</v>
      </c>
      <c r="D10">
        <v>-100</v>
      </c>
      <c r="E10">
        <v>-100</v>
      </c>
      <c r="F10">
        <v>-100</v>
      </c>
      <c r="G10">
        <v>-100</v>
      </c>
      <c r="H10">
        <f>IF(Q8=1,'Ark1'!C8+'Ark1'!L11,'Ark1'!L11)</f>
        <v>30.340825286280769</v>
      </c>
      <c r="I10">
        <v>-100</v>
      </c>
      <c r="J10">
        <f>'Ark1'!N11</f>
        <v>-50</v>
      </c>
      <c r="K10">
        <v>-100</v>
      </c>
      <c r="L10">
        <v>-100</v>
      </c>
      <c r="M10">
        <v>-100</v>
      </c>
      <c r="N10">
        <v>-100</v>
      </c>
      <c r="O10">
        <v>-100</v>
      </c>
      <c r="P10">
        <v>-100</v>
      </c>
      <c r="Q10">
        <v>1</v>
      </c>
      <c r="R10">
        <v>1</v>
      </c>
    </row>
    <row r="11" spans="1:18" x14ac:dyDescent="0.55000000000000004">
      <c r="A11" t="s">
        <v>10</v>
      </c>
      <c r="B11">
        <f>'Ark1'!F12</f>
        <v>-5.68</v>
      </c>
      <c r="C11">
        <v>-100</v>
      </c>
      <c r="D11">
        <v>-100</v>
      </c>
      <c r="E11">
        <v>-100</v>
      </c>
      <c r="F11">
        <v>-100</v>
      </c>
      <c r="G11">
        <v>-100</v>
      </c>
      <c r="H11">
        <f>IF(Q8=1,'Ark1'!C8+'Ark1'!L12,'Ark1'!L12)</f>
        <v>26.080825286280767</v>
      </c>
      <c r="I11">
        <v>-100</v>
      </c>
      <c r="J11">
        <v>-100</v>
      </c>
      <c r="K11">
        <f>'Ark1'!O12</f>
        <v>-50</v>
      </c>
      <c r="L11">
        <f>IF(Q12=1,'Ark1'!C12+'Ark1'!P12,'Ark1'!P12)</f>
        <v>6.5975673996579207</v>
      </c>
      <c r="M11">
        <f>IF(Q13=1,'Ark1'!C13+'Ark1'!Q12,'Ark1'!Q12)</f>
        <v>10.240536742880376</v>
      </c>
      <c r="N11">
        <v>-100</v>
      </c>
      <c r="O11">
        <v>-100</v>
      </c>
      <c r="P11">
        <v>-100</v>
      </c>
      <c r="Q11">
        <v>1</v>
      </c>
      <c r="R11">
        <v>2</v>
      </c>
    </row>
    <row r="12" spans="1:18" x14ac:dyDescent="0.55000000000000004">
      <c r="A12" t="s">
        <v>11</v>
      </c>
      <c r="B12">
        <v>-100</v>
      </c>
      <c r="C12">
        <v>-100</v>
      </c>
      <c r="D12">
        <v>-100</v>
      </c>
      <c r="E12">
        <v>-100</v>
      </c>
      <c r="F12">
        <v>-100</v>
      </c>
      <c r="G12">
        <v>-100</v>
      </c>
      <c r="H12">
        <v>-100</v>
      </c>
      <c r="I12">
        <v>-100</v>
      </c>
      <c r="J12">
        <v>-100</v>
      </c>
      <c r="K12">
        <f>IF(Q11=1,'Ark1'!C11+'Ark1'!O13,'Ark1'!O13)</f>
        <v>36.585613787496456</v>
      </c>
      <c r="L12">
        <f>'Ark1'!P13</f>
        <v>-50</v>
      </c>
      <c r="M12">
        <f>IF(Q13=1,'Ark1'!C13+'Ark1'!Q13,'Ark1'!Q13)</f>
        <v>9.7405367428803764</v>
      </c>
      <c r="N12">
        <v>-100</v>
      </c>
      <c r="O12">
        <v>-100</v>
      </c>
      <c r="P12">
        <v>-100</v>
      </c>
      <c r="Q12">
        <v>1</v>
      </c>
      <c r="R12">
        <v>6</v>
      </c>
    </row>
    <row r="13" spans="1:18" x14ac:dyDescent="0.55000000000000004">
      <c r="A13" t="s">
        <v>12</v>
      </c>
      <c r="B13">
        <v>-100</v>
      </c>
      <c r="C13">
        <v>-100</v>
      </c>
      <c r="D13">
        <v>-100</v>
      </c>
      <c r="E13">
        <v>-100</v>
      </c>
      <c r="F13">
        <v>-100</v>
      </c>
      <c r="G13">
        <v>-100</v>
      </c>
      <c r="H13">
        <v>-100</v>
      </c>
      <c r="I13">
        <v>-100</v>
      </c>
      <c r="J13">
        <v>-100</v>
      </c>
      <c r="K13">
        <f>IF(Q11=1,'Ark1'!C11+'Ark1'!O14,'Ark1'!O14)</f>
        <v>34.385613787496453</v>
      </c>
      <c r="L13">
        <f>IF(Q12=1,'Ark1'!C12+'Ark1'!P14,'Ark1'!P14)</f>
        <v>3.8975673996579205</v>
      </c>
      <c r="M13">
        <f>'Ark1'!Q14</f>
        <v>-50</v>
      </c>
      <c r="N13">
        <f>IF(Q14=1,'Ark1'!C14+'Ark1'!R14,'Ark1'!R14)</f>
        <v>39.980000000000004</v>
      </c>
      <c r="O13">
        <f>IF(Q15=1,'Ark1'!C15+'Ark1'!S14,'Ark1'!S14)</f>
        <v>20.446437846585724</v>
      </c>
      <c r="P13">
        <v>-100</v>
      </c>
      <c r="Q13">
        <v>1</v>
      </c>
      <c r="R13">
        <v>7</v>
      </c>
    </row>
    <row r="14" spans="1:18" x14ac:dyDescent="0.55000000000000004">
      <c r="A14" t="s">
        <v>13</v>
      </c>
      <c r="B14">
        <v>-100</v>
      </c>
      <c r="C14">
        <v>-100</v>
      </c>
      <c r="D14">
        <v>-100</v>
      </c>
      <c r="E14">
        <v>-100</v>
      </c>
      <c r="F14">
        <v>-100</v>
      </c>
      <c r="G14">
        <v>-100</v>
      </c>
      <c r="H14">
        <v>-100</v>
      </c>
      <c r="I14">
        <v>-100</v>
      </c>
      <c r="J14">
        <v>-100</v>
      </c>
      <c r="K14">
        <v>-100</v>
      </c>
      <c r="L14">
        <v>-100</v>
      </c>
      <c r="M14">
        <f>IF(Q13=1,'Ark1'!C13+'Ark1'!Q15,'Ark1'!Q15)</f>
        <v>10.360536742880376</v>
      </c>
      <c r="N14">
        <f>'Ark1'!R15</f>
        <v>-50</v>
      </c>
      <c r="O14">
        <v>-100</v>
      </c>
      <c r="P14">
        <v>-100</v>
      </c>
      <c r="Q14">
        <v>1</v>
      </c>
      <c r="R14">
        <v>6</v>
      </c>
    </row>
    <row r="15" spans="1:18" x14ac:dyDescent="0.55000000000000004">
      <c r="A15" t="s">
        <v>14</v>
      </c>
      <c r="B15">
        <v>-100</v>
      </c>
      <c r="C15">
        <v>-100</v>
      </c>
      <c r="D15">
        <v>-100</v>
      </c>
      <c r="E15">
        <v>-100</v>
      </c>
      <c r="F15">
        <v>-100</v>
      </c>
      <c r="G15">
        <v>-100</v>
      </c>
      <c r="H15">
        <v>-100</v>
      </c>
      <c r="I15">
        <v>-100</v>
      </c>
      <c r="J15">
        <v>-100</v>
      </c>
      <c r="K15">
        <v>-100</v>
      </c>
      <c r="L15">
        <v>-100</v>
      </c>
      <c r="M15">
        <f>IF(Q13=1,'Ark1'!C13+'Ark1'!Q16,'Ark1'!Q16)</f>
        <v>10.660536742880375</v>
      </c>
      <c r="N15">
        <v>-100</v>
      </c>
      <c r="O15">
        <f>'Ark1'!S16</f>
        <v>-50</v>
      </c>
      <c r="P15">
        <f>IF(Q16=1,'Ark1'!C16+'Ark1'!T16,'Ark1'!T16)</f>
        <v>18.026014618918691</v>
      </c>
      <c r="Q15">
        <v>1</v>
      </c>
      <c r="R15">
        <v>9</v>
      </c>
    </row>
    <row r="16" spans="1:18" x14ac:dyDescent="0.55000000000000004">
      <c r="A16" t="s">
        <v>15</v>
      </c>
      <c r="B16">
        <v>-100</v>
      </c>
      <c r="C16">
        <v>-100</v>
      </c>
      <c r="D16">
        <v>-100</v>
      </c>
      <c r="E16">
        <v>-100</v>
      </c>
      <c r="F16">
        <v>-100</v>
      </c>
      <c r="G16">
        <v>-100</v>
      </c>
      <c r="H16">
        <v>-100</v>
      </c>
      <c r="I16">
        <v>-100</v>
      </c>
      <c r="J16">
        <v>-100</v>
      </c>
      <c r="K16">
        <v>-100</v>
      </c>
      <c r="L16">
        <v>-100</v>
      </c>
      <c r="M16">
        <v>-100</v>
      </c>
      <c r="N16">
        <v>-100</v>
      </c>
      <c r="O16">
        <f>IF(Q15=1,'Ark1'!C15+'Ark1'!S17,'Ark1'!S17)</f>
        <v>21.606437846585724</v>
      </c>
      <c r="P16">
        <f>'Ark1'!T17</f>
        <v>-50</v>
      </c>
      <c r="Q16">
        <v>1</v>
      </c>
      <c r="R16">
        <v>11</v>
      </c>
    </row>
    <row r="17" spans="18:18" x14ac:dyDescent="0.55000000000000004">
      <c r="R17">
        <v>12</v>
      </c>
    </row>
    <row r="18" spans="18:18" x14ac:dyDescent="0.55000000000000004">
      <c r="R18">
        <v>11</v>
      </c>
    </row>
    <row r="19" spans="18:18" x14ac:dyDescent="0.55000000000000004">
      <c r="R19">
        <v>13</v>
      </c>
    </row>
    <row r="20" spans="18:18" x14ac:dyDescent="0.55000000000000004">
      <c r="R20">
        <v>14</v>
      </c>
    </row>
    <row r="21" spans="18:18" x14ac:dyDescent="0.55000000000000004">
      <c r="R21">
        <v>13</v>
      </c>
    </row>
    <row r="22" spans="18:18" x14ac:dyDescent="0.55000000000000004">
      <c r="R22">
        <v>11</v>
      </c>
    </row>
    <row r="23" spans="18:18" x14ac:dyDescent="0.55000000000000004">
      <c r="R23">
        <v>10</v>
      </c>
    </row>
  </sheetData>
  <conditionalFormatting sqref="R4:R23 B2:P16">
    <cfRule type="cellIs" dxfId="23" priority="7" operator="equal">
      <formula>0</formula>
    </cfRule>
    <cfRule type="cellIs" dxfId="22" priority="8" operator="greaterThan">
      <formula>0</formula>
    </cfRule>
    <cfRule type="cellIs" dxfId="21" priority="9" operator="equal">
      <formula>0</formula>
    </cfRule>
    <cfRule type="cellIs" dxfId="20" priority="10" operator="lessThan">
      <formula>0</formula>
    </cfRule>
  </conditionalFormatting>
  <conditionalFormatting sqref="B2:P16">
    <cfRule type="cellIs" dxfId="13" priority="2" operator="equal">
      <formula>-50</formula>
    </cfRule>
    <cfRule type="cellIs" dxfId="14" priority="1" operator="greaterThan">
      <formula>-50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topLeftCell="B1" workbookViewId="0">
      <selection activeCell="P9" sqref="P9"/>
    </sheetView>
  </sheetViews>
  <sheetFormatPr defaultRowHeight="14.4" x14ac:dyDescent="0.55000000000000004"/>
  <sheetData>
    <row r="13" spans="1:1" x14ac:dyDescent="0.55000000000000004">
      <c r="A1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Grove</dc:creator>
  <cp:lastModifiedBy>Marcus Grove</cp:lastModifiedBy>
  <dcterms:created xsi:type="dcterms:W3CDTF">2018-11-27T20:19:04Z</dcterms:created>
  <dcterms:modified xsi:type="dcterms:W3CDTF">2018-12-09T19:59:04Z</dcterms:modified>
</cp:coreProperties>
</file>