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2" sheetId="1" r:id="rId4"/>
    <sheet state="visible" name="Проверка гипотезы" sheetId="2" r:id="rId5"/>
    <sheet state="visible" name="Pivot Table 3" sheetId="3" r:id="rId6"/>
    <sheet state="visible" name="Типы регулярных затрат" sheetId="4" r:id="rId7"/>
    <sheet state="visible" name="Диаграммы" sheetId="5" r:id="rId8"/>
  </sheets>
  <definedNames>
    <definedName name="Алкоголь">#REF!</definedName>
    <definedName name="Цена">#REF!</definedName>
    <definedName name="Качество">#REF!</definedName>
    <definedName name="Количество">#REF!</definedName>
    <definedName hidden="1" localSheetId="0" name="Z_D4D11A8E_42AA_4DB8_930D_69FE0880F98F_.wvu.FilterData">'Form Responses 2'!$A$1:$G$16</definedName>
    <definedName name="SlicerCache_Table_1_Col_7">#N/A</definedName>
  </definedNames>
  <calcPr/>
  <customWorkbookViews>
    <customWorkbookView activeSheetId="0" maximized="1" windowHeight="0" windowWidth="0" guid="{D4D11A8E-42AA-4DB8-930D-69FE0880F98F}" name="Filter 1"/>
  </customWorkbookViews>
  <pivotCaches>
    <pivotCache cacheId="0" r:id="rId9"/>
  </pivotCaches>
  <extLst>
    <ext uri="{46BE6895-7355-4a93-B00E-2C351335B9C9}">
      <x15:slicerCaches>
        <x14:slicerCache r:id="rId10"/>
      </x15:slicerCaches>
    </ext>
  </extLst>
</workbook>
</file>

<file path=xl/sharedStrings.xml><?xml version="1.0" encoding="utf-8"?>
<sst xmlns="http://schemas.openxmlformats.org/spreadsheetml/2006/main" count="162" uniqueCount="53">
  <si>
    <t>Timestamp</t>
  </si>
  <si>
    <t>Номер месяца</t>
  </si>
  <si>
    <t>Месяц</t>
  </si>
  <si>
    <t>Название операции</t>
  </si>
  <si>
    <t>Затраты</t>
  </si>
  <si>
    <t>Категория</t>
  </si>
  <si>
    <t>Регулярные затраты</t>
  </si>
  <si>
    <t>Январь</t>
  </si>
  <si>
    <t>Покупка бизнес-ланча</t>
  </si>
  <si>
    <t>Кафе</t>
  </si>
  <si>
    <t>Февраль</t>
  </si>
  <si>
    <t>Покупка одежды</t>
  </si>
  <si>
    <t>Одежда</t>
  </si>
  <si>
    <t>Март</t>
  </si>
  <si>
    <t>Поездка на такси</t>
  </si>
  <si>
    <t>Такси</t>
  </si>
  <si>
    <t>Апрель</t>
  </si>
  <si>
    <t>Заправка</t>
  </si>
  <si>
    <t>Авто</t>
  </si>
  <si>
    <t>Оплата ЖКХ</t>
  </si>
  <si>
    <t>ЖКХ</t>
  </si>
  <si>
    <t>Май</t>
  </si>
  <si>
    <t>Июнь</t>
  </si>
  <si>
    <t>поездка на такси</t>
  </si>
  <si>
    <t>Июль</t>
  </si>
  <si>
    <t>Оплата проезда</t>
  </si>
  <si>
    <t>Транспорт</t>
  </si>
  <si>
    <t>покупка бизнес-ланча</t>
  </si>
  <si>
    <t>Август</t>
  </si>
  <si>
    <t>Сентябрь</t>
  </si>
  <si>
    <t>Октябрь</t>
  </si>
  <si>
    <t>Покупка еды</t>
  </si>
  <si>
    <t>Еда</t>
  </si>
  <si>
    <t>покупка еды</t>
  </si>
  <si>
    <t>В среднем затраты на бизнес-ланч 790 р.</t>
  </si>
  <si>
    <t xml:space="preserve">1. H0 </t>
  </si>
  <si>
    <t xml:space="preserve">2.H1 </t>
  </si>
  <si>
    <t>!=790</t>
  </si>
  <si>
    <t>Для проверки будем использовать t-критерий Стьюдента</t>
  </si>
  <si>
    <t xml:space="preserve">Выборка </t>
  </si>
  <si>
    <t xml:space="preserve">1. Среднее по выборке </t>
  </si>
  <si>
    <t xml:space="preserve">2. Дисперсия </t>
  </si>
  <si>
    <t xml:space="preserve">3. Стандартное отклонение </t>
  </si>
  <si>
    <t xml:space="preserve">4. Число степеней свободы </t>
  </si>
  <si>
    <t>РЕШЕНИЕ:</t>
  </si>
  <si>
    <t xml:space="preserve">Считаем статистику критерия: </t>
  </si>
  <si>
    <t xml:space="preserve">По таблице критических точек распределения Стьюдента  критическая точка по уровню значимости α = 0, 01 и числу степеней свободы k = 2  </t>
  </si>
  <si>
    <t>Так как 1.96&lt;9.9  гипотезу нельзя отвергнуть</t>
  </si>
  <si>
    <t>SUM of Затраты</t>
  </si>
  <si>
    <t>Grand Total</t>
  </si>
  <si>
    <t>AVERAGE of Затраты</t>
  </si>
  <si>
    <t>MEDIAN of Затраты</t>
  </si>
  <si>
    <t>STDEVP of Затраты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</si>
</sst>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xf borderId="0" fillId="0" fontId="2" numFmtId="0" xfId="0" applyAlignment="1" applyFont="1">
      <alignment readingOrder="0" shrinkToFit="0" textRotation="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'Form Responses 2'!$E$2:$E$16</c:f>
              <c:numCache/>
            </c:numRef>
          </c:val>
        </c:ser>
        <c:ser>
          <c:idx val="1"/>
          <c:order val="1"/>
          <c:val>
            <c:numRef>
              <c:f>'Form Responses 2'!$F$2:$F$16</c:f>
              <c:numCache/>
            </c:numRef>
          </c:val>
        </c:ser>
        <c:axId val="1962445342"/>
        <c:axId val="413840205"/>
      </c:barChart>
      <c:catAx>
        <c:axId val="19624453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3840205"/>
      </c:catAx>
      <c:valAx>
        <c:axId val="413840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2445342"/>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400050</xdr:colOff>
      <xdr:row>0</xdr:row>
      <xdr:rowOff>123825</xdr:rowOff>
    </xdr:from>
    <xdr:ext cx="5715000" cy="35337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266700</xdr:colOff>
      <xdr:row>18</xdr:row>
      <xdr:rowOff>180975</xdr:rowOff>
    </xdr:from>
    <xdr:ext cx="2857500" cy="2857500"/>
    <mc:AlternateContent>
      <mc:Choice Requires="sle15">
        <xdr:graphicFrame>
          <xdr:nvGraphicFramePr>
            <xdr:cNvPr id="1" name="Регулярные затраты_1"/>
            <xdr:cNvGraphicFramePr/>
          </xdr:nvGraphicFramePr>
          <xdr:xfrm>
            <a:off x="0" y="0"/>
            <a:ext cx="0" cy="0"/>
          </xdr:xfrm>
          <a:graphic>
            <a:graphicData uri="http://schemas.microsoft.com/office/drawing/2010/slicer">
              <x3Unk:slicer name="Регулярные затраты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F16" sheet="Form Responses 2"/>
  </cacheSource>
  <cacheFields>
    <cacheField name="Месяц" numFmtId="0">
      <sharedItems>
        <s v="Январь"/>
        <s v="Февраль"/>
        <s v="Март"/>
        <s v="Апрель"/>
        <s v="Май"/>
        <s v="Июнь"/>
        <s v="Июль"/>
        <s v="Август"/>
        <s v="Сентябрь"/>
        <s v="Октябрь"/>
      </sharedItems>
    </cacheField>
    <cacheField name="Название операции" numFmtId="0">
      <sharedItems>
        <s v="Покупка бизнес-ланча"/>
        <s v="Покупка одежды"/>
        <s v="Поездка на такси"/>
        <s v="Заправка"/>
        <s v="Оплата ЖКХ"/>
        <s v="Оплата проезда"/>
        <s v="Покупка еды"/>
      </sharedItems>
    </cacheField>
    <cacheField name="Затраты" numFmtId="0">
      <sharedItems containsSemiMixedTypes="0" containsString="0" containsNumber="1" containsInteger="1">
        <n v="800.0"/>
        <n v="2500.0"/>
        <n v="790.0"/>
        <n v="2800.0"/>
        <n v="2100.0"/>
        <n v="3000.0"/>
        <n v="700.0"/>
        <n v="250.0"/>
        <n v="798.0"/>
        <n v="2300.0"/>
        <n v="1500.0"/>
        <n v="2000.0"/>
      </sharedItems>
    </cacheField>
    <cacheField name="Категория" numFmtId="0">
      <sharedItems>
        <s v="Кафе"/>
        <s v="Одежда"/>
        <s v="Такси"/>
        <s v="Авто"/>
        <s v="ЖКХ"/>
        <s v="Транспорт"/>
        <s v="Еда"/>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1:I13" firstHeaderRow="0" firstDataRow="1" firstDataCol="1"/>
  <pivotFields>
    <pivotField name="Месяц" axis="axisRow" compact="0" outline="0" multipleItemSelectionAllowed="1" showAll="0" sortType="ascending">
      <items>
        <item x="7"/>
        <item x="3"/>
        <item x="6"/>
        <item x="5"/>
        <item x="4"/>
        <item x="2"/>
        <item x="9"/>
        <item x="8"/>
        <item x="1"/>
        <item x="0"/>
        <item t="default"/>
      </items>
    </pivotField>
    <pivotField name="Название операции" compact="0" outline="0" multipleItemSelectionAllowed="1" showAll="0">
      <items>
        <item x="0"/>
        <item x="1"/>
        <item x="2"/>
        <item x="3"/>
        <item x="4"/>
        <item x="5"/>
        <item x="6"/>
        <item t="default"/>
      </items>
    </pivotField>
    <pivotField name="Затраты" dataField="1" compact="0" outline="0" multipleItemSelectionAllowed="1" showAll="0">
      <items>
        <item x="0"/>
        <item x="1"/>
        <item x="2"/>
        <item x="3"/>
        <item x="4"/>
        <item x="5"/>
        <item x="6"/>
        <item x="7"/>
        <item x="8"/>
        <item x="9"/>
        <item x="10"/>
        <item x="11"/>
        <item t="default"/>
      </items>
    </pivotField>
    <pivotField name="Категория" axis="axisCol" compact="0" outline="0" multipleItemSelectionAllowed="1" showAll="0" sortType="ascending">
      <items>
        <item x="3"/>
        <item x="6"/>
        <item x="4"/>
        <item x="0"/>
        <item x="1"/>
        <item x="2"/>
        <item x="5"/>
        <item t="default"/>
      </items>
    </pivotField>
  </pivotFields>
  <rowFields>
    <field x="0"/>
  </rowFields>
  <colFields>
    <field x="3"/>
  </colFields>
  <dataFields>
    <dataField name="SUM of Затраты" fld="2" baseField="0"/>
  </dataFields>
</pivotTableDefinition>
</file>

<file path=xl/pivotTables/pivotTable2.xml><?xml version="1.0" encoding="utf-8"?>
<pivotTableDefinition xmlns="http://schemas.openxmlformats.org/spreadsheetml/2006/main" name="Pivot Table 3 2" cacheId="0" dataCaption="" compact="0" compactData="0">
  <location ref="A15:I27" firstHeaderRow="0" firstDataRow="1" firstDataCol="1"/>
  <pivotFields>
    <pivotField name="Месяц" axis="axisRow" compact="0" outline="0" multipleItemSelectionAllowed="1" showAll="0" sortType="ascending">
      <items>
        <item x="7"/>
        <item x="3"/>
        <item x="6"/>
        <item x="5"/>
        <item x="4"/>
        <item x="2"/>
        <item x="9"/>
        <item x="8"/>
        <item x="1"/>
        <item x="0"/>
        <item t="default"/>
      </items>
    </pivotField>
    <pivotField name="Название операции" compact="0" outline="0" multipleItemSelectionAllowed="1" showAll="0">
      <items>
        <item x="0"/>
        <item x="1"/>
        <item x="2"/>
        <item x="3"/>
        <item x="4"/>
        <item x="5"/>
        <item x="6"/>
        <item t="default"/>
      </items>
    </pivotField>
    <pivotField name="Затраты" dataField="1" compact="0" outline="0" multipleItemSelectionAllowed="1" showAll="0">
      <items>
        <item x="0"/>
        <item x="1"/>
        <item x="2"/>
        <item x="3"/>
        <item x="4"/>
        <item x="5"/>
        <item x="6"/>
        <item x="7"/>
        <item x="8"/>
        <item x="9"/>
        <item x="10"/>
        <item x="11"/>
        <item t="default"/>
      </items>
    </pivotField>
    <pivotField name="Категория" axis="axisCol" compact="0" outline="0" multipleItemSelectionAllowed="1" showAll="0" sortType="ascending">
      <items>
        <item x="3"/>
        <item x="6"/>
        <item x="4"/>
        <item x="0"/>
        <item x="1"/>
        <item x="2"/>
        <item x="5"/>
        <item t="default"/>
      </items>
    </pivotField>
  </pivotFields>
  <rowFields>
    <field x="0"/>
  </rowFields>
  <colFields>
    <field x="3"/>
  </colFields>
  <dataFields>
    <dataField name="AVERAGE of Затраты" fld="2" subtotal="average" baseField="0"/>
  </dataFields>
</pivotTableDefinition>
</file>

<file path=xl/pivotTables/pivotTable3.xml><?xml version="1.0" encoding="utf-8"?>
<pivotTableDefinition xmlns="http://schemas.openxmlformats.org/spreadsheetml/2006/main" name="Pivot Table 3 3" cacheId="0" dataCaption="" compact="0" compactData="0">
  <location ref="A43:I55" firstHeaderRow="0" firstDataRow="1" firstDataCol="1"/>
  <pivotFields>
    <pivotField name="Месяц" axis="axisRow" compact="0" outline="0" multipleItemSelectionAllowed="1" showAll="0" sortType="ascending">
      <items>
        <item x="7"/>
        <item x="3"/>
        <item x="6"/>
        <item x="5"/>
        <item x="4"/>
        <item x="2"/>
        <item x="9"/>
        <item x="8"/>
        <item x="1"/>
        <item x="0"/>
        <item t="default"/>
      </items>
    </pivotField>
    <pivotField name="Название операции" compact="0" outline="0" multipleItemSelectionAllowed="1" showAll="0">
      <items>
        <item x="0"/>
        <item x="1"/>
        <item x="2"/>
        <item x="3"/>
        <item x="4"/>
        <item x="5"/>
        <item x="6"/>
        <item t="default"/>
      </items>
    </pivotField>
    <pivotField name="Затраты" dataField="1" compact="0" outline="0" multipleItemSelectionAllowed="1" showAll="0">
      <items>
        <item x="0"/>
        <item x="1"/>
        <item x="2"/>
        <item x="3"/>
        <item x="4"/>
        <item x="5"/>
        <item x="6"/>
        <item x="7"/>
        <item x="8"/>
        <item x="9"/>
        <item x="10"/>
        <item x="11"/>
        <item t="default"/>
      </items>
    </pivotField>
    <pivotField name="Категория" axis="axisCol" compact="0" outline="0" multipleItemSelectionAllowed="1" showAll="0" sortType="ascending">
      <items>
        <item x="3"/>
        <item x="6"/>
        <item x="4"/>
        <item x="0"/>
        <item x="1"/>
        <item x="2"/>
        <item x="5"/>
        <item t="default"/>
      </items>
    </pivotField>
  </pivotFields>
  <rowFields>
    <field x="0"/>
  </rowFields>
  <colFields>
    <field x="3"/>
  </colFields>
  <dataFields>
    <dataField name="STDEVP of Затраты" fld="2" subtotal="stdDevp"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Регулярные затраты">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Регулярные затраты_1" cache="SlicerCache_Table_1_Col_7" caption="Регулярные затраты" rowHeight="247650"/>
</x14:slicers>
</file>

<file path=xl/tables/table1.xml><?xml version="1.0" encoding="utf-8"?>
<table xmlns="http://schemas.openxmlformats.org/spreadsheetml/2006/main" ref="A1:G16" displayName="Table_1" id="1">
  <autoFilter ref="$A$1:$G$16"/>
  <tableColumns count="7">
    <tableColumn name="Timestamp" id="1"/>
    <tableColumn name="Номер месяца" id="2"/>
    <tableColumn name="Месяц" id="3"/>
    <tableColumn name="Название операции" id="4"/>
    <tableColumn name="Затраты" id="5"/>
    <tableColumn name="Категория" id="6"/>
    <tableColumn name="Регулярные затраты" id="7"/>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2" width="21.57"/>
  </cols>
  <sheetData>
    <row r="1">
      <c r="A1" s="1" t="s">
        <v>0</v>
      </c>
      <c r="B1" s="2" t="s">
        <v>1</v>
      </c>
      <c r="C1" s="1" t="s">
        <v>2</v>
      </c>
      <c r="D1" s="1" t="s">
        <v>3</v>
      </c>
      <c r="E1" s="1" t="s">
        <v>4</v>
      </c>
      <c r="F1" s="1" t="s">
        <v>5</v>
      </c>
      <c r="G1" s="2" t="s">
        <v>6</v>
      </c>
    </row>
    <row r="2">
      <c r="A2" s="3">
        <v>44480.62285305555</v>
      </c>
      <c r="B2" s="2">
        <v>1.0</v>
      </c>
      <c r="C2" s="2" t="s">
        <v>7</v>
      </c>
      <c r="D2" s="2" t="s">
        <v>8</v>
      </c>
      <c r="E2" s="2">
        <v>800.0</v>
      </c>
      <c r="F2" s="2" t="s">
        <v>9</v>
      </c>
      <c r="G2" s="1" t="b">
        <f>IFERROR(VLOOKUP(D2,'Типы регулярных затрат'!$A$2:$B$5,2, FALSE),"ЛОЖЬ")</f>
        <v>1</v>
      </c>
    </row>
    <row r="3">
      <c r="A3" s="3">
        <v>44480.623160358795</v>
      </c>
      <c r="B3" s="2">
        <v>2.0</v>
      </c>
      <c r="C3" s="2" t="s">
        <v>10</v>
      </c>
      <c r="D3" s="2" t="s">
        <v>11</v>
      </c>
      <c r="E3" s="2">
        <v>2500.0</v>
      </c>
      <c r="F3" s="2" t="s">
        <v>12</v>
      </c>
      <c r="G3" s="1" t="str">
        <f>IFERROR(VLOOKUP(D3,'Типы регулярных затрат'!$A$2:$B$5,2, FALSE),"ЛОЖЬ")</f>
        <v>ЛОЖЬ</v>
      </c>
    </row>
    <row r="4">
      <c r="A4" s="3">
        <v>44480.63187266204</v>
      </c>
      <c r="B4" s="2">
        <v>3.0</v>
      </c>
      <c r="C4" s="2" t="s">
        <v>13</v>
      </c>
      <c r="D4" s="2" t="s">
        <v>14</v>
      </c>
      <c r="E4" s="2">
        <v>800.0</v>
      </c>
      <c r="F4" s="2" t="s">
        <v>15</v>
      </c>
      <c r="G4" s="1" t="str">
        <f>IFERROR(VLOOKUP(D4,'Типы регулярных затрат'!$A$2:$B$5,2, FALSE),"ЛОЖЬ")</f>
        <v>ЛОЖЬ</v>
      </c>
    </row>
    <row r="5">
      <c r="A5" s="3">
        <v>44480.6321103588</v>
      </c>
      <c r="B5" s="2">
        <v>4.0</v>
      </c>
      <c r="C5" s="2" t="s">
        <v>16</v>
      </c>
      <c r="D5" s="2" t="s">
        <v>17</v>
      </c>
      <c r="E5" s="2">
        <v>2500.0</v>
      </c>
      <c r="F5" s="2" t="s">
        <v>18</v>
      </c>
      <c r="G5" s="1" t="b">
        <f>IFERROR(VLOOKUP(D5,'Типы регулярных затрат'!$A$2:$B$5,2, FALSE),"ЛОЖЬ")</f>
        <v>1</v>
      </c>
    </row>
    <row r="6">
      <c r="A6" s="3">
        <v>44480.63238952546</v>
      </c>
      <c r="B6" s="2">
        <v>4.0</v>
      </c>
      <c r="C6" s="2" t="s">
        <v>16</v>
      </c>
      <c r="D6" s="2" t="s">
        <v>8</v>
      </c>
      <c r="E6" s="2">
        <v>790.0</v>
      </c>
      <c r="F6" s="2" t="s">
        <v>9</v>
      </c>
      <c r="G6" s="1" t="b">
        <f>IFERROR(VLOOKUP(D6,'Типы регулярных затрат'!$A$2:$B$5,2, FALSE),"ЛОЖЬ")</f>
        <v>1</v>
      </c>
    </row>
    <row r="7">
      <c r="A7" s="3">
        <v>44480.63272224537</v>
      </c>
      <c r="B7" s="2">
        <v>1.0</v>
      </c>
      <c r="C7" s="2" t="s">
        <v>7</v>
      </c>
      <c r="D7" s="2" t="s">
        <v>19</v>
      </c>
      <c r="E7" s="2">
        <v>2800.0</v>
      </c>
      <c r="F7" s="2" t="s">
        <v>20</v>
      </c>
      <c r="G7" s="1" t="b">
        <f>IFERROR(VLOOKUP(D7,'Типы регулярных затрат'!$A$2:$B$5,2, FALSE),"ЛОЖЬ")</f>
        <v>1</v>
      </c>
    </row>
    <row r="8">
      <c r="A8" s="3">
        <v>44480.63293578704</v>
      </c>
      <c r="B8" s="2">
        <v>2.0</v>
      </c>
      <c r="C8" s="2" t="s">
        <v>10</v>
      </c>
      <c r="D8" s="2" t="s">
        <v>19</v>
      </c>
      <c r="E8" s="2">
        <v>2100.0</v>
      </c>
      <c r="F8" s="2" t="s">
        <v>20</v>
      </c>
      <c r="G8" s="1" t="b">
        <f>IFERROR(VLOOKUP(D8,'Типы регулярных затрат'!$A$2:$B$5,2, FALSE),"ЛОЖЬ")</f>
        <v>1</v>
      </c>
    </row>
    <row r="9">
      <c r="A9" s="3">
        <v>44480.63358138889</v>
      </c>
      <c r="B9" s="2">
        <v>5.0</v>
      </c>
      <c r="C9" s="2" t="s">
        <v>21</v>
      </c>
      <c r="D9" s="2" t="s">
        <v>17</v>
      </c>
      <c r="E9" s="2">
        <v>3000.0</v>
      </c>
      <c r="F9" s="2" t="s">
        <v>18</v>
      </c>
      <c r="G9" s="1" t="b">
        <f>IFERROR(VLOOKUP(D9,'Типы регулярных затрат'!$A$2:$B$5,2, FALSE),"ЛОЖЬ")</f>
        <v>1</v>
      </c>
    </row>
    <row r="10">
      <c r="A10" s="3">
        <v>44480.63380325232</v>
      </c>
      <c r="B10" s="2">
        <v>6.0</v>
      </c>
      <c r="C10" s="2" t="s">
        <v>22</v>
      </c>
      <c r="D10" s="2" t="s">
        <v>23</v>
      </c>
      <c r="E10" s="2">
        <v>700.0</v>
      </c>
      <c r="F10" s="2" t="s">
        <v>15</v>
      </c>
      <c r="G10" s="1" t="str">
        <f>IFERROR(VLOOKUP(D10,'Типы регулярных затрат'!$A$2:$B$5,2, FALSE),"ЛОЖЬ")</f>
        <v>ЛОЖЬ</v>
      </c>
    </row>
    <row r="11">
      <c r="A11" s="3">
        <v>44480.63411136574</v>
      </c>
      <c r="B11" s="2">
        <v>7.0</v>
      </c>
      <c r="C11" s="2" t="s">
        <v>24</v>
      </c>
      <c r="D11" s="2" t="s">
        <v>25</v>
      </c>
      <c r="E11" s="2">
        <v>250.0</v>
      </c>
      <c r="F11" s="2" t="s">
        <v>26</v>
      </c>
      <c r="G11" s="1" t="str">
        <f>IFERROR(VLOOKUP(D11,'Типы регулярных затрат'!$A$2:$B$5,2, FALSE),"ЛОЖЬ")</f>
        <v>ЛОЖЬ</v>
      </c>
    </row>
    <row r="12">
      <c r="A12" s="3">
        <v>44480.63437474537</v>
      </c>
      <c r="B12" s="2">
        <v>6.0</v>
      </c>
      <c r="C12" s="2" t="s">
        <v>22</v>
      </c>
      <c r="D12" s="2" t="s">
        <v>27</v>
      </c>
      <c r="E12" s="2">
        <v>798.0</v>
      </c>
      <c r="F12" s="2" t="s">
        <v>9</v>
      </c>
      <c r="G12" s="1" t="b">
        <f>IFERROR(VLOOKUP(D12,'Типы регулярных затрат'!$A$2:$B$5,2, FALSE),"ЛОЖЬ")</f>
        <v>1</v>
      </c>
    </row>
    <row r="13">
      <c r="A13" s="3">
        <v>44480.63491952546</v>
      </c>
      <c r="B13" s="2">
        <v>8.0</v>
      </c>
      <c r="C13" s="2" t="s">
        <v>28</v>
      </c>
      <c r="D13" s="2" t="s">
        <v>19</v>
      </c>
      <c r="E13" s="2">
        <v>2300.0</v>
      </c>
      <c r="F13" s="2" t="s">
        <v>20</v>
      </c>
      <c r="G13" s="1" t="b">
        <f>IFERROR(VLOOKUP(D13,'Типы регулярных затрат'!$A$2:$B$5,2, FALSE),"ЛОЖЬ")</f>
        <v>1</v>
      </c>
    </row>
    <row r="14">
      <c r="A14" s="3">
        <v>44480.635149548616</v>
      </c>
      <c r="B14" s="2">
        <v>9.0</v>
      </c>
      <c r="C14" s="2" t="s">
        <v>29</v>
      </c>
      <c r="D14" s="2" t="s">
        <v>17</v>
      </c>
      <c r="E14" s="2">
        <v>1500.0</v>
      </c>
      <c r="F14" s="2" t="s">
        <v>18</v>
      </c>
      <c r="G14" s="1" t="b">
        <f>IFERROR(VLOOKUP(D14,'Типы регулярных затрат'!$A$2:$B$5,2, FALSE),"ЛОЖЬ")</f>
        <v>1</v>
      </c>
    </row>
    <row r="15">
      <c r="A15" s="3">
        <v>44480.63558835648</v>
      </c>
      <c r="B15" s="2">
        <v>10.0</v>
      </c>
      <c r="C15" s="2" t="s">
        <v>30</v>
      </c>
      <c r="D15" s="2" t="s">
        <v>31</v>
      </c>
      <c r="E15" s="2">
        <v>2000.0</v>
      </c>
      <c r="F15" s="2" t="s">
        <v>32</v>
      </c>
      <c r="G15" s="1" t="b">
        <f>IFERROR(VLOOKUP(D15,'Типы регулярных затрат'!$A$2:$B$5,2, FALSE),"ЛОЖЬ")</f>
        <v>1</v>
      </c>
    </row>
    <row r="16">
      <c r="A16" s="3">
        <v>44480.63585261574</v>
      </c>
      <c r="B16" s="2">
        <v>4.0</v>
      </c>
      <c r="C16" s="2" t="s">
        <v>16</v>
      </c>
      <c r="D16" s="2" t="s">
        <v>33</v>
      </c>
      <c r="E16" s="2">
        <v>2800.0</v>
      </c>
      <c r="F16" s="2" t="s">
        <v>32</v>
      </c>
      <c r="G16" s="1" t="b">
        <f>IFERROR(VLOOKUP(D16,'Типы регулярных затрат'!$A$2:$B$5,2, FALSE),"ЛОЖЬ")</f>
        <v>1</v>
      </c>
    </row>
  </sheetData>
  <customSheetViews>
    <customSheetView guid="{D4D11A8E-42AA-4DB8-930D-69FE0880F98F}" filter="1" showAutoFilter="1">
      <autoFilter ref="$A$1:$G$16"/>
    </customSheetView>
  </customSheetViews>
  <dataValidations>
    <dataValidation type="list" allowBlank="1" sqref="F2:F16">
      <formula1>"Кафе,Одежда,Такси,Авто,ЖКХ,Транспорт,Еда"</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29"/>
    <col customWidth="1" min="2" max="2" width="43.86"/>
  </cols>
  <sheetData>
    <row r="1">
      <c r="A1" s="2" t="s">
        <v>34</v>
      </c>
    </row>
    <row r="2">
      <c r="A2" s="2" t="s">
        <v>35</v>
      </c>
      <c r="B2" s="2">
        <v>790.0</v>
      </c>
    </row>
    <row r="3">
      <c r="A3" s="2" t="s">
        <v>36</v>
      </c>
      <c r="B3" s="2" t="s">
        <v>37</v>
      </c>
    </row>
    <row r="4">
      <c r="A4" s="4" t="s">
        <v>38</v>
      </c>
    </row>
    <row r="5">
      <c r="A5" s="2" t="s">
        <v>39</v>
      </c>
      <c r="B5" s="2">
        <v>800.0</v>
      </c>
    </row>
    <row r="6">
      <c r="A6" s="2" t="s">
        <v>39</v>
      </c>
      <c r="B6" s="2">
        <v>790.0</v>
      </c>
    </row>
    <row r="7">
      <c r="A7" s="2" t="s">
        <v>39</v>
      </c>
      <c r="B7" s="2">
        <v>798.0</v>
      </c>
    </row>
    <row r="8">
      <c r="A8" s="2" t="s">
        <v>40</v>
      </c>
      <c r="B8" s="1">
        <f>AVERAGE(B5:B7)</f>
        <v>796</v>
      </c>
    </row>
    <row r="9">
      <c r="A9" s="2" t="s">
        <v>41</v>
      </c>
      <c r="B9" s="1">
        <f>VAR(B5:B7)</f>
        <v>28</v>
      </c>
    </row>
    <row r="10">
      <c r="A10" s="2" t="s">
        <v>42</v>
      </c>
      <c r="B10" s="1">
        <f>STDEV(B5:B7)</f>
        <v>5.291502622</v>
      </c>
    </row>
    <row r="11">
      <c r="A11" s="2" t="s">
        <v>43</v>
      </c>
      <c r="B11" s="2">
        <v>2.0</v>
      </c>
    </row>
    <row r="12">
      <c r="A12" s="2" t="s">
        <v>44</v>
      </c>
    </row>
    <row r="13">
      <c r="A13" s="2" t="s">
        <v>45</v>
      </c>
      <c r="B13" s="1">
        <f>(B8-B2)*SQRT(3)/B10</f>
        <v>1.963961012</v>
      </c>
    </row>
    <row r="14" ht="111.75" customHeight="1">
      <c r="A14" s="5" t="s">
        <v>46</v>
      </c>
      <c r="B14" s="2">
        <v>9.9</v>
      </c>
    </row>
    <row r="15">
      <c r="A15" s="2" t="s">
        <v>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5"/>
    <row r="16"/>
    <row r="17"/>
    <row r="18"/>
    <row r="19"/>
    <row r="20"/>
    <row r="21"/>
    <row r="22"/>
    <row r="23"/>
    <row r="24"/>
    <row r="25"/>
    <row r="26"/>
    <row r="27"/>
    <row r="29">
      <c r="A29" s="1" t="s">
        <v>51</v>
      </c>
      <c r="B29" s="1" t="s">
        <v>5</v>
      </c>
      <c r="C29" s="1"/>
      <c r="D29" s="1"/>
      <c r="E29" s="1"/>
      <c r="F29" s="1"/>
      <c r="G29" s="1"/>
      <c r="H29" s="1"/>
      <c r="I29" s="1"/>
    </row>
    <row r="30">
      <c r="A30" s="1" t="s">
        <v>2</v>
      </c>
      <c r="B30" s="1" t="s">
        <v>18</v>
      </c>
      <c r="C30" s="1" t="s">
        <v>32</v>
      </c>
      <c r="D30" s="1" t="s">
        <v>20</v>
      </c>
      <c r="E30" s="1" t="s">
        <v>9</v>
      </c>
      <c r="F30" s="1" t="s">
        <v>12</v>
      </c>
      <c r="G30" s="1" t="s">
        <v>15</v>
      </c>
      <c r="H30" s="1" t="s">
        <v>26</v>
      </c>
      <c r="I30" s="1" t="s">
        <v>49</v>
      </c>
    </row>
    <row r="31">
      <c r="A31" s="1" t="s">
        <v>28</v>
      </c>
      <c r="B31" s="1"/>
      <c r="C31" s="1"/>
      <c r="D31" s="1">
        <v>2300.0</v>
      </c>
      <c r="E31" s="1"/>
      <c r="F31" s="1"/>
      <c r="G31" s="1"/>
      <c r="H31" s="1"/>
      <c r="I31" s="1">
        <v>2300.0</v>
      </c>
    </row>
    <row r="32">
      <c r="A32" s="1" t="s">
        <v>16</v>
      </c>
      <c r="B32" s="1">
        <v>2500.0</v>
      </c>
      <c r="C32" s="1">
        <v>2800.0</v>
      </c>
      <c r="D32" s="1"/>
      <c r="E32" s="1">
        <v>790.0</v>
      </c>
      <c r="F32" s="1"/>
      <c r="G32" s="1"/>
      <c r="H32" s="1"/>
      <c r="I32" s="1">
        <v>2500.0</v>
      </c>
    </row>
    <row r="33">
      <c r="A33" s="1" t="s">
        <v>24</v>
      </c>
      <c r="B33" s="1"/>
      <c r="C33" s="1"/>
      <c r="D33" s="1"/>
      <c r="E33" s="1"/>
      <c r="F33" s="1"/>
      <c r="G33" s="1"/>
      <c r="H33" s="1">
        <v>250.0</v>
      </c>
      <c r="I33" s="1">
        <v>250.0</v>
      </c>
    </row>
    <row r="34">
      <c r="A34" s="1" t="s">
        <v>22</v>
      </c>
      <c r="B34" s="1"/>
      <c r="C34" s="1"/>
      <c r="D34" s="1"/>
      <c r="E34" s="1">
        <v>798.0</v>
      </c>
      <c r="F34" s="1"/>
      <c r="G34" s="1">
        <v>700.0</v>
      </c>
      <c r="H34" s="1"/>
      <c r="I34" s="1">
        <v>749.0</v>
      </c>
    </row>
    <row r="35">
      <c r="A35" s="1" t="s">
        <v>21</v>
      </c>
      <c r="B35" s="1">
        <v>3000.0</v>
      </c>
      <c r="C35" s="1"/>
      <c r="D35" s="1"/>
      <c r="E35" s="1"/>
      <c r="F35" s="1"/>
      <c r="G35" s="1"/>
      <c r="H35" s="1"/>
      <c r="I35" s="1">
        <v>3000.0</v>
      </c>
    </row>
    <row r="36">
      <c r="A36" s="1" t="s">
        <v>13</v>
      </c>
      <c r="B36" s="1"/>
      <c r="C36" s="1"/>
      <c r="D36" s="1"/>
      <c r="E36" s="1"/>
      <c r="F36" s="1"/>
      <c r="G36" s="1">
        <v>800.0</v>
      </c>
      <c r="H36" s="1"/>
      <c r="I36" s="1">
        <v>800.0</v>
      </c>
    </row>
    <row r="37">
      <c r="A37" s="1" t="s">
        <v>30</v>
      </c>
      <c r="B37" s="1"/>
      <c r="C37" s="1">
        <v>2000.0</v>
      </c>
      <c r="D37" s="1"/>
      <c r="E37" s="1"/>
      <c r="F37" s="1"/>
      <c r="G37" s="1"/>
      <c r="H37" s="1"/>
      <c r="I37" s="1">
        <v>2000.0</v>
      </c>
    </row>
    <row r="38">
      <c r="A38" s="1" t="s">
        <v>29</v>
      </c>
      <c r="B38" s="1">
        <v>1500.0</v>
      </c>
      <c r="C38" s="1"/>
      <c r="D38" s="1"/>
      <c r="E38" s="1"/>
      <c r="F38" s="1"/>
      <c r="G38" s="1"/>
      <c r="H38" s="1"/>
      <c r="I38" s="1">
        <v>1500.0</v>
      </c>
    </row>
    <row r="39">
      <c r="A39" s="1" t="s">
        <v>10</v>
      </c>
      <c r="B39" s="1"/>
      <c r="C39" s="1"/>
      <c r="D39" s="1">
        <v>2100.0</v>
      </c>
      <c r="E39" s="1"/>
      <c r="F39" s="1">
        <v>2500.0</v>
      </c>
      <c r="G39" s="1"/>
      <c r="H39" s="1"/>
      <c r="I39" s="1">
        <v>2300.0</v>
      </c>
    </row>
    <row r="40">
      <c r="A40" s="1" t="s">
        <v>7</v>
      </c>
      <c r="B40" s="1"/>
      <c r="C40" s="1"/>
      <c r="D40" s="1">
        <v>2800.0</v>
      </c>
      <c r="E40" s="1">
        <v>800.0</v>
      </c>
      <c r="F40" s="1"/>
      <c r="G40" s="1"/>
      <c r="H40" s="1"/>
      <c r="I40" s="1">
        <v>1800.0</v>
      </c>
    </row>
    <row r="41">
      <c r="A41" s="1" t="s">
        <v>49</v>
      </c>
      <c r="B41" s="1">
        <v>2500.0</v>
      </c>
      <c r="C41" s="1">
        <v>2400.0</v>
      </c>
      <c r="D41" s="1">
        <v>2300.0</v>
      </c>
      <c r="E41" s="1">
        <v>798.0</v>
      </c>
      <c r="F41" s="1">
        <v>2500.0</v>
      </c>
      <c r="G41" s="1">
        <v>750.0</v>
      </c>
      <c r="H41" s="1">
        <v>250.0</v>
      </c>
      <c r="I41" s="1">
        <v>2000.0</v>
      </c>
    </row>
    <row r="43"/>
    <row r="44"/>
    <row r="45"/>
    <row r="46"/>
    <row r="47"/>
    <row r="48"/>
    <row r="49"/>
    <row r="50"/>
    <row r="51"/>
    <row r="52"/>
    <row r="53"/>
    <row r="54"/>
    <row r="55"/>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0"/>
    <col customWidth="1" min="2" max="2" width="20.86"/>
  </cols>
  <sheetData>
    <row r="1">
      <c r="A1" s="2" t="s">
        <v>3</v>
      </c>
      <c r="B1" s="2" t="s">
        <v>6</v>
      </c>
    </row>
    <row r="2">
      <c r="A2" s="2" t="s">
        <v>8</v>
      </c>
      <c r="B2" s="2" t="b">
        <v>1</v>
      </c>
    </row>
    <row r="3">
      <c r="A3" s="2" t="s">
        <v>17</v>
      </c>
      <c r="B3" s="2" t="b">
        <v>1</v>
      </c>
    </row>
    <row r="4">
      <c r="A4" s="2" t="s">
        <v>19</v>
      </c>
      <c r="B4" s="2" t="b">
        <v>1</v>
      </c>
    </row>
    <row r="5">
      <c r="A5" s="2" t="s">
        <v>33</v>
      </c>
      <c r="B5" s="2" t="b">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extLst>
    <ext uri="{3A4CF648-6AED-40f4-86FF-DC5316D8AED3}">
      <x14:slicerList>
        <x14:slicer r:id="rId2"/>
      </x14:slicerList>
    </ext>
  </extLst>
</worksheet>
</file>