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autoCompressPictures="0" defaultThemeVersion="124226"/>
  <mc:AlternateContent xmlns:mc="http://schemas.openxmlformats.org/markup-compatibility/2006">
    <mc:Choice Requires="x15">
      <x15ac:absPath xmlns:x15ac="http://schemas.microsoft.com/office/spreadsheetml/2010/11/ac" url="https://enxa-my.sharepoint.com/personal/pierre-alexis_delaunay_enx_com/Documents/Documents/Projects/TISAX/ISA6_TRANSLATION/EN/"/>
    </mc:Choice>
  </mc:AlternateContent>
  <xr:revisionPtr revIDLastSave="1" documentId="13_ncr:1_{76636E65-AB14-404E-8DBA-7AB1A45FB58F}" xr6:coauthVersionLast="47" xr6:coauthVersionMax="47" xr10:uidLastSave="{EE0D7C82-1AFC-9548-AE1B-0FD45A056D5E}"/>
  <bookViews>
    <workbookView xWindow="0" yWindow="760" windowWidth="30240" windowHeight="16980" tabRatio="755" xr2:uid="{00000000-000D-0000-FFFF-FFFF00000000}"/>
  </bookViews>
  <sheets>
    <sheet name="Welcome" sheetId="88" r:id="rId1"/>
    <sheet name="Cover" sheetId="71" r:id="rId2"/>
    <sheet name="Maturity levels" sheetId="87" r:id="rId3"/>
    <sheet name="Definitions" sheetId="86" r:id="rId4"/>
    <sheet name="Information Security" sheetId="56" r:id="rId5"/>
    <sheet name="Prototype Protection" sheetId="76" r:id="rId6"/>
    <sheet name="Data Protection" sheetId="91" r:id="rId7"/>
    <sheet name="Results" sheetId="75" r:id="rId8"/>
    <sheet name="Examples KPI" sheetId="89" r:id="rId9"/>
    <sheet name="License" sheetId="84" r:id="rId10"/>
    <sheet name="Change history" sheetId="90" r:id="rId11"/>
  </sheets>
  <externalReferences>
    <externalReference r:id="rId12"/>
    <externalReference r:id="rId13"/>
  </externalReferences>
  <definedNames>
    <definedName name="_xlnm._FilterDatabase" localSheetId="4" hidden="1">'[1]Information
            Securit'!$A$2:$AB$66</definedName>
    <definedName name="_xlnm._FilterDatabase" localSheetId="5" hidden="1">'[2]Prototype
            Protectio'!$A$2:$Z$30</definedName>
    <definedName name="Classification_level" localSheetId="10">#REF!</definedName>
    <definedName name="Classification_level" localSheetId="3">#REF!</definedName>
    <definedName name="Classification_level" localSheetId="4">#REF!</definedName>
    <definedName name="Classification_level" localSheetId="2">#REF!</definedName>
    <definedName name="Classification_level" localSheetId="5">#REF!</definedName>
    <definedName name="Classification_level" localSheetId="7">#REF!</definedName>
    <definedName name="Classification_level">#REF!</definedName>
    <definedName name="Control1.1">#REF!</definedName>
    <definedName name="Control1.2">#REF!</definedName>
    <definedName name="Control1.3">#REF!</definedName>
    <definedName name="Control10.1">#REF!</definedName>
    <definedName name="Control11.1">#REF!</definedName>
    <definedName name="Control11.2">#REF!</definedName>
    <definedName name="Control11.3">#REF!</definedName>
    <definedName name="Control11.4">#REF!</definedName>
    <definedName name="Control12.1">#REF!</definedName>
    <definedName name="Control12.2">#REF!</definedName>
    <definedName name="Control12.3">#REF!</definedName>
    <definedName name="Control12.4">#REF!</definedName>
    <definedName name="Control12.5">#REF!</definedName>
    <definedName name="Control12.6">#REF!</definedName>
    <definedName name="Control12.7">#REF!</definedName>
    <definedName name="Control12.8">#REF!</definedName>
    <definedName name="Control12.9">#REF!</definedName>
    <definedName name="Control13.1">#REF!</definedName>
    <definedName name="Control13.2">#REF!</definedName>
    <definedName name="Control13.3">#REF!</definedName>
    <definedName name="Control13.4">#REF!</definedName>
    <definedName name="Control13.5">#REF!</definedName>
    <definedName name="Control14.1">#REF!</definedName>
    <definedName name="Control14.2">#REF!</definedName>
    <definedName name="Control14.3">#REF!</definedName>
    <definedName name="Control14.4">#REF!</definedName>
    <definedName name="Control15.1">#REF!</definedName>
    <definedName name="Control15.2">#REF!</definedName>
    <definedName name="Control16.1">#REF!</definedName>
    <definedName name="Control16.2">#REF!</definedName>
    <definedName name="Control17.1">#REF!</definedName>
    <definedName name="Control18.1">#REF!</definedName>
    <definedName name="Control18.2">#REF!</definedName>
    <definedName name="Control18.3">#REF!</definedName>
    <definedName name="Control18.4">#REF!</definedName>
    <definedName name="Control23.11.1" localSheetId="10">#REF!</definedName>
    <definedName name="Control23.11.1" localSheetId="6">#REF!</definedName>
    <definedName name="Control23.11.1" localSheetId="3">#REF!</definedName>
    <definedName name="Control23.11.1" localSheetId="4">#REF!</definedName>
    <definedName name="Control23.11.1" localSheetId="2">#REF!</definedName>
    <definedName name="Control23.11.1" localSheetId="5">#REF!</definedName>
    <definedName name="Control23.11.1" localSheetId="7">#REF!</definedName>
    <definedName name="Control23.11.1">#REF!</definedName>
    <definedName name="Control23.13.3" localSheetId="10">#REF!</definedName>
    <definedName name="Control23.13.3" localSheetId="6">#REF!</definedName>
    <definedName name="Control23.13.3" localSheetId="3">#REF!</definedName>
    <definedName name="Control23.13.3" localSheetId="4">#REF!</definedName>
    <definedName name="Control23.13.3" localSheetId="2">#REF!</definedName>
    <definedName name="Control23.13.3" localSheetId="5">#REF!</definedName>
    <definedName name="Control23.13.3" localSheetId="7">#REF!</definedName>
    <definedName name="Control23.13.3">#REF!</definedName>
    <definedName name="Control23.7.2" localSheetId="10">#REF!</definedName>
    <definedName name="Control23.7.2" localSheetId="6">#REF!</definedName>
    <definedName name="Control23.7.2" localSheetId="3">#REF!</definedName>
    <definedName name="Control23.7.2" localSheetId="4">#REF!</definedName>
    <definedName name="Control23.7.2" localSheetId="2">#REF!</definedName>
    <definedName name="Control23.7.2" localSheetId="5">#REF!</definedName>
    <definedName name="Control23.7.2" localSheetId="7">#REF!</definedName>
    <definedName name="Control23.7.2">#REF!</definedName>
    <definedName name="Control23.9.2" localSheetId="10">#REF!</definedName>
    <definedName name="Control23.9.2" localSheetId="6">#REF!</definedName>
    <definedName name="Control23.9.2" localSheetId="3">#REF!</definedName>
    <definedName name="Control23.9.2" localSheetId="4">#REF!</definedName>
    <definedName name="Control23.9.2" localSheetId="2">#REF!</definedName>
    <definedName name="Control23.9.2" localSheetId="5">#REF!</definedName>
    <definedName name="Control23.9.2" localSheetId="7">#REF!</definedName>
    <definedName name="Control23.9.2">#REF!</definedName>
    <definedName name="Control5.1">#REF!</definedName>
    <definedName name="Control6.1">#REF!</definedName>
    <definedName name="Control6.2">#REF!</definedName>
    <definedName name="Control6.3">#REF!</definedName>
    <definedName name="Control6.4">#REF!</definedName>
    <definedName name="Control7.1">#REF!</definedName>
    <definedName name="Control7.2">#REF!</definedName>
    <definedName name="Control8.1">#REF!</definedName>
    <definedName name="Control8.2">#REF!</definedName>
    <definedName name="Control8.3">#REF!</definedName>
    <definedName name="Control8.4">#REF!</definedName>
    <definedName name="Control9.1">#REF!</definedName>
    <definedName name="Control9.2">#REF!</definedName>
    <definedName name="Control9.3">#REF!</definedName>
    <definedName name="Control9.4">#REF!</definedName>
    <definedName name="Control9.5">#REF!</definedName>
    <definedName name="Control9.6">#REF!</definedName>
    <definedName name="er" localSheetId="10">#REF!</definedName>
    <definedName name="er" localSheetId="3">#REF!</definedName>
    <definedName name="er" localSheetId="2">#REF!</definedName>
    <definedName name="er" localSheetId="5">#REF!</definedName>
    <definedName name="er" localSheetId="7">#REF!</definedName>
    <definedName name="er">#REF!</definedName>
    <definedName name="Erl_Anforderungen">#REF!</definedName>
    <definedName name="KPI11.1" localSheetId="10">#REF!</definedName>
    <definedName name="KPI11.1" localSheetId="6">#REF!</definedName>
    <definedName name="KPI11.1" localSheetId="3">#REF!</definedName>
    <definedName name="KPI11.1" localSheetId="4">#REF!</definedName>
    <definedName name="KPI11.1" localSheetId="2">#REF!</definedName>
    <definedName name="KPI11.1" localSheetId="5">#REF!</definedName>
    <definedName name="KPI11.1" localSheetId="7">#REF!</definedName>
    <definedName name="KPI11.1">#REF!</definedName>
    <definedName name="KPI11.3" localSheetId="10">#REF!</definedName>
    <definedName name="KPI11.3" localSheetId="6">#REF!</definedName>
    <definedName name="KPI11.3" localSheetId="3">#REF!</definedName>
    <definedName name="KPI11.3" localSheetId="4">#REF!</definedName>
    <definedName name="KPI11.3" localSheetId="2">#REF!</definedName>
    <definedName name="KPI11.3" localSheetId="5">#REF!</definedName>
    <definedName name="KPI11.3" localSheetId="7">#REF!</definedName>
    <definedName name="KPI11.3">#REF!</definedName>
    <definedName name="KPI12.5" localSheetId="10">#REF!</definedName>
    <definedName name="KPI12.5" localSheetId="6">#REF!</definedName>
    <definedName name="KPI12.5" localSheetId="3">#REF!</definedName>
    <definedName name="KPI12.5" localSheetId="4">#REF!</definedName>
    <definedName name="KPI12.5" localSheetId="2">#REF!</definedName>
    <definedName name="KPI12.5" localSheetId="5">#REF!</definedName>
    <definedName name="KPI12.5" localSheetId="7">#REF!</definedName>
    <definedName name="KPI12.5">#REF!</definedName>
    <definedName name="KPI12.6" localSheetId="10">#REF!</definedName>
    <definedName name="KPI12.6" localSheetId="6">#REF!</definedName>
    <definedName name="KPI12.6" localSheetId="3">#REF!</definedName>
    <definedName name="KPI12.6" localSheetId="4">#REF!</definedName>
    <definedName name="KPI12.6" localSheetId="2">#REF!</definedName>
    <definedName name="KPI12.6" localSheetId="5">#REF!</definedName>
    <definedName name="KPI12.6" localSheetId="7">#REF!</definedName>
    <definedName name="KPI12.6">#REF!</definedName>
    <definedName name="KPI12.8" localSheetId="10">#REF!</definedName>
    <definedName name="KPI12.8" localSheetId="6">#REF!</definedName>
    <definedName name="KPI12.8" localSheetId="3">#REF!</definedName>
    <definedName name="KPI12.8" localSheetId="4">#REF!</definedName>
    <definedName name="KPI12.8" localSheetId="2">#REF!</definedName>
    <definedName name="KPI12.8" localSheetId="5">#REF!</definedName>
    <definedName name="KPI12.8" localSheetId="7">#REF!</definedName>
    <definedName name="KPI12.8">#REF!</definedName>
    <definedName name="KPI13.2" localSheetId="10">#REF!</definedName>
    <definedName name="KPI13.2" localSheetId="6">#REF!</definedName>
    <definedName name="KPI13.2" localSheetId="3">#REF!</definedName>
    <definedName name="KPI13.2" localSheetId="4">#REF!</definedName>
    <definedName name="KPI13.2" localSheetId="2">#REF!</definedName>
    <definedName name="KPI13.2" localSheetId="5">#REF!</definedName>
    <definedName name="KPI13.2" localSheetId="7">#REF!</definedName>
    <definedName name="KPI13.2">#REF!</definedName>
    <definedName name="KPI13.5" localSheetId="10">#REF!</definedName>
    <definedName name="KPI13.5" localSheetId="6">#REF!</definedName>
    <definedName name="KPI13.5" localSheetId="3">#REF!</definedName>
    <definedName name="KPI13.5" localSheetId="4">#REF!</definedName>
    <definedName name="KPI13.5" localSheetId="2">#REF!</definedName>
    <definedName name="KPI13.5" localSheetId="5">#REF!</definedName>
    <definedName name="KPI13.5" localSheetId="7">#REF!</definedName>
    <definedName name="KPI13.5">#REF!</definedName>
    <definedName name="KPI14.1">#REF!</definedName>
    <definedName name="KPI14.2" localSheetId="10">#REF!</definedName>
    <definedName name="KPI14.2" localSheetId="6">#REF!</definedName>
    <definedName name="KPI14.2" localSheetId="3">#REF!</definedName>
    <definedName name="KPI14.2" localSheetId="4">#REF!</definedName>
    <definedName name="KPI14.2" localSheetId="2">#REF!</definedName>
    <definedName name="KPI14.2" localSheetId="5">#REF!</definedName>
    <definedName name="KPI14.2" localSheetId="7">#REF!</definedName>
    <definedName name="KPI14.2">#REF!</definedName>
    <definedName name="KPI18.4" localSheetId="10">#REF!</definedName>
    <definedName name="KPI18.4" localSheetId="6">#REF!</definedName>
    <definedName name="KPI18.4" localSheetId="3">#REF!</definedName>
    <definedName name="KPI18.4" localSheetId="4">#REF!</definedName>
    <definedName name="KPI18.4" localSheetId="2">#REF!</definedName>
    <definedName name="KPI18.4" localSheetId="5">#REF!</definedName>
    <definedName name="KPI18.4" localSheetId="7">#REF!</definedName>
    <definedName name="KPI18.4">#REF!</definedName>
    <definedName name="KPI5.1" localSheetId="10">#REF!</definedName>
    <definedName name="KPI5.1" localSheetId="6">#REF!</definedName>
    <definedName name="KPI5.1" localSheetId="3">#REF!</definedName>
    <definedName name="KPI5.1" localSheetId="4">#REF!</definedName>
    <definedName name="KPI5.1" localSheetId="2">#REF!</definedName>
    <definedName name="KPI5.1" localSheetId="5">#REF!</definedName>
    <definedName name="KPI5.1" localSheetId="7">#REF!</definedName>
    <definedName name="KPI5.1">#REF!</definedName>
    <definedName name="KPI6.2" localSheetId="10">#REF!</definedName>
    <definedName name="KPI6.2" localSheetId="6">#REF!</definedName>
    <definedName name="KPI6.2" localSheetId="3">#REF!</definedName>
    <definedName name="KPI6.2" localSheetId="4">#REF!</definedName>
    <definedName name="KPI6.2" localSheetId="2">#REF!</definedName>
    <definedName name="KPI6.2" localSheetId="5">#REF!</definedName>
    <definedName name="KPI6.2" localSheetId="7">#REF!</definedName>
    <definedName name="KPI6.2">#REF!</definedName>
    <definedName name="KPI6.3" localSheetId="10">#REF!</definedName>
    <definedName name="KPI6.3" localSheetId="6">#REF!</definedName>
    <definedName name="KPI6.3" localSheetId="3">#REF!</definedName>
    <definedName name="KPI6.3" localSheetId="4">#REF!</definedName>
    <definedName name="KPI6.3" localSheetId="2">#REF!</definedName>
    <definedName name="KPI6.3" localSheetId="5">#REF!</definedName>
    <definedName name="KPI6.3" localSheetId="7">#REF!</definedName>
    <definedName name="KPI6.3">#REF!</definedName>
    <definedName name="Off_Premises_workplace" localSheetId="10">#REF!</definedName>
    <definedName name="Off_Premises_workplace" localSheetId="3">#REF!</definedName>
    <definedName name="Off_Premises_workplace" localSheetId="4">#REF!</definedName>
    <definedName name="Off_Premises_workplace" localSheetId="2">#REF!</definedName>
    <definedName name="Off_Premises_workplace" localSheetId="5">#REF!</definedName>
    <definedName name="Off_Premises_workplace" localSheetId="7">#REF!</definedName>
    <definedName name="Off_Premises_workplace">#REF!</definedName>
    <definedName name="Optics" localSheetId="10">#REF!</definedName>
    <definedName name="Optics" localSheetId="3">#REF!</definedName>
    <definedName name="Optics" localSheetId="4">#REF!</definedName>
    <definedName name="Optics" localSheetId="2">#REF!</definedName>
    <definedName name="Optics" localSheetId="5">#REF!</definedName>
    <definedName name="Optics" localSheetId="7">#REF!</definedName>
    <definedName name="Optics">#REF!</definedName>
    <definedName name="Personnel" localSheetId="10">#REF!</definedName>
    <definedName name="Personnel" localSheetId="3">#REF!</definedName>
    <definedName name="Personnel" localSheetId="4">#REF!</definedName>
    <definedName name="Personnel" localSheetId="2">#REF!</definedName>
    <definedName name="Personnel" localSheetId="5">#REF!</definedName>
    <definedName name="Personnel" localSheetId="7">#REF!</definedName>
    <definedName name="Personnel">#REF!</definedName>
    <definedName name="Protection_class" localSheetId="10">#REF!</definedName>
    <definedName name="Protection_class" localSheetId="3">#REF!</definedName>
    <definedName name="Protection_class" localSheetId="4">#REF!</definedName>
    <definedName name="Protection_class" localSheetId="2">#REF!</definedName>
    <definedName name="Protection_class" localSheetId="5">#REF!</definedName>
    <definedName name="Protection_class" localSheetId="7">#REF!</definedName>
    <definedName name="Protection_class">#REF!</definedName>
    <definedName name="Security_zones" localSheetId="10">#REF!</definedName>
    <definedName name="Security_zones" localSheetId="3">#REF!</definedName>
    <definedName name="Security_zones" localSheetId="4">#REF!</definedName>
    <definedName name="Security_zones" localSheetId="2">#REF!</definedName>
    <definedName name="Security_zones" localSheetId="5">#REF!</definedName>
    <definedName name="Security_zones" localSheetId="7">#REF!</definedName>
    <definedName name="Security_zones">#REF!</definedName>
    <definedName name="VDA_1_1" localSheetId="10">#REF!</definedName>
    <definedName name="VDA_1_1" localSheetId="3">#REF!</definedName>
    <definedName name="VDA_1_1" localSheetId="8">#REF!</definedName>
    <definedName name="VDA_1_1" localSheetId="4">'Information Security'!#REF!</definedName>
    <definedName name="VDA_1_1" localSheetId="2">#REF!</definedName>
    <definedName name="VDA_1_1" localSheetId="5">'Prototype Protection'!#REF!</definedName>
    <definedName name="VDA_1_1">#REF!</definedName>
    <definedName name="VDA_1_1_1" localSheetId="3">'Information Security'!#REF!</definedName>
    <definedName name="VDA_1_1_1" localSheetId="2">'Information Security'!#REF!</definedName>
    <definedName name="VDA_1_1_1" localSheetId="5">'Prototype Protection'!#REF!</definedName>
    <definedName name="VDA_1_1_1" localSheetId="7">'Information Security'!#REF!</definedName>
    <definedName name="VDA_1_1_1">'Information Security'!#REF!</definedName>
    <definedName name="VDA_1_2" localSheetId="10">#REF!</definedName>
    <definedName name="VDA_1_2" localSheetId="3">#REF!</definedName>
    <definedName name="VDA_1_2" localSheetId="8">#REF!</definedName>
    <definedName name="VDA_1_2" localSheetId="4">'Information Security'!#REF!</definedName>
    <definedName name="VDA_1_2" localSheetId="2">#REF!</definedName>
    <definedName name="VDA_1_2" localSheetId="5">'Prototype Protection'!#REF!</definedName>
    <definedName name="VDA_1_2">#REF!</definedName>
    <definedName name="VDA_1_3" localSheetId="10">#REF!</definedName>
    <definedName name="VDA_1_3" localSheetId="3">#REF!</definedName>
    <definedName name="VDA_1_3" localSheetId="8">#REF!</definedName>
    <definedName name="VDA_1_3" localSheetId="4">'Information Security'!#REF!</definedName>
    <definedName name="VDA_1_3" localSheetId="2">#REF!</definedName>
    <definedName name="VDA_1_3" localSheetId="5">'Prototype Protection'!#REF!</definedName>
    <definedName name="VDA_1_3">#REF!</definedName>
    <definedName name="VDA_10_1" localSheetId="10">#REF!</definedName>
    <definedName name="VDA_10_1" localSheetId="3">#REF!</definedName>
    <definedName name="VDA_10_1" localSheetId="8">#REF!</definedName>
    <definedName name="VDA_10_1" localSheetId="4">'Information Security'!#REF!</definedName>
    <definedName name="VDA_10_1" localSheetId="2">#REF!</definedName>
    <definedName name="VDA_10_1" localSheetId="5">'Prototype Protection'!#REF!</definedName>
    <definedName name="VDA_10_1">#REF!</definedName>
    <definedName name="VDA_11_1" localSheetId="10">#REF!</definedName>
    <definedName name="VDA_11_1" localSheetId="3">#REF!</definedName>
    <definedName name="VDA_11_1" localSheetId="8">#REF!</definedName>
    <definedName name="VDA_11_1" localSheetId="4">'Information Security'!#REF!</definedName>
    <definedName name="VDA_11_1" localSheetId="2">#REF!</definedName>
    <definedName name="VDA_11_1" localSheetId="5">'Prototype Protection'!#REF!</definedName>
    <definedName name="VDA_11_1">#REF!</definedName>
    <definedName name="VDA_11_2" localSheetId="10">#REF!</definedName>
    <definedName name="VDA_11_2" localSheetId="3">#REF!</definedName>
    <definedName name="VDA_11_2" localSheetId="8">#REF!</definedName>
    <definedName name="VDA_11_2" localSheetId="4">'Information Security'!#REF!</definedName>
    <definedName name="VDA_11_2" localSheetId="2">#REF!</definedName>
    <definedName name="VDA_11_2" localSheetId="5">'Prototype Protection'!#REF!</definedName>
    <definedName name="VDA_11_2">#REF!</definedName>
    <definedName name="VDA_11_3" localSheetId="10">#REF!</definedName>
    <definedName name="VDA_11_3" localSheetId="3">#REF!</definedName>
    <definedName name="VDA_11_3" localSheetId="8">#REF!</definedName>
    <definedName name="VDA_11_3" localSheetId="4">'Information Security'!#REF!</definedName>
    <definedName name="VDA_11_3" localSheetId="2">#REF!</definedName>
    <definedName name="VDA_11_3" localSheetId="5">'Prototype Protection'!#REF!</definedName>
    <definedName name="VDA_11_3">#REF!</definedName>
    <definedName name="VDA_11_4" localSheetId="10">#REF!</definedName>
    <definedName name="VDA_11_4" localSheetId="3">#REF!</definedName>
    <definedName name="VDA_11_4" localSheetId="8">#REF!</definedName>
    <definedName name="VDA_11_4" localSheetId="4">'Information Security'!#REF!</definedName>
    <definedName name="VDA_11_4" localSheetId="2">#REF!</definedName>
    <definedName name="VDA_11_4" localSheetId="5">'Prototype Protection'!#REF!</definedName>
    <definedName name="VDA_11_4">#REF!</definedName>
    <definedName name="VDA_12_1" localSheetId="10">#REF!</definedName>
    <definedName name="VDA_12_1" localSheetId="3">#REF!</definedName>
    <definedName name="VDA_12_1" localSheetId="8">#REF!</definedName>
    <definedName name="VDA_12_1" localSheetId="4">'Information Security'!#REF!</definedName>
    <definedName name="VDA_12_1" localSheetId="2">#REF!</definedName>
    <definedName name="VDA_12_1" localSheetId="5">'Prototype Protection'!#REF!</definedName>
    <definedName name="VDA_12_1">#REF!</definedName>
    <definedName name="VDA_12_2" localSheetId="10">#REF!</definedName>
    <definedName name="VDA_12_2" localSheetId="3">#REF!</definedName>
    <definedName name="VDA_12_2" localSheetId="8">#REF!</definedName>
    <definedName name="VDA_12_2" localSheetId="4">'Information Security'!#REF!</definedName>
    <definedName name="VDA_12_2" localSheetId="2">#REF!</definedName>
    <definedName name="VDA_12_2" localSheetId="5">'Prototype Protection'!#REF!</definedName>
    <definedName name="VDA_12_2">#REF!</definedName>
    <definedName name="VDA_12_3" localSheetId="10">#REF!</definedName>
    <definedName name="VDA_12_3" localSheetId="3">#REF!</definedName>
    <definedName name="VDA_12_3" localSheetId="8">#REF!</definedName>
    <definedName name="VDA_12_3" localSheetId="4">'Information Security'!#REF!</definedName>
    <definedName name="VDA_12_3" localSheetId="2">#REF!</definedName>
    <definedName name="VDA_12_3" localSheetId="5">'Prototype Protection'!#REF!</definedName>
    <definedName name="VDA_12_3">#REF!</definedName>
    <definedName name="VDA_12_4" localSheetId="10">#REF!</definedName>
    <definedName name="VDA_12_4" localSheetId="3">#REF!</definedName>
    <definedName name="VDA_12_4" localSheetId="8">#REF!</definedName>
    <definedName name="VDA_12_4" localSheetId="4">'Information Security'!#REF!</definedName>
    <definedName name="VDA_12_4" localSheetId="2">#REF!</definedName>
    <definedName name="VDA_12_4" localSheetId="5">'Prototype Protection'!#REF!</definedName>
    <definedName name="VDA_12_4">#REF!</definedName>
    <definedName name="VDA_12_5" localSheetId="10">#REF!</definedName>
    <definedName name="VDA_12_5" localSheetId="3">#REF!</definedName>
    <definedName name="VDA_12_5" localSheetId="8">#REF!</definedName>
    <definedName name="VDA_12_5" localSheetId="4">'Information Security'!#REF!</definedName>
    <definedName name="VDA_12_5" localSheetId="2">#REF!</definedName>
    <definedName name="VDA_12_5" localSheetId="5">'Prototype Protection'!#REF!</definedName>
    <definedName name="VDA_12_5">#REF!</definedName>
    <definedName name="VDA_12_6" localSheetId="10">#REF!</definedName>
    <definedName name="VDA_12_6" localSheetId="3">#REF!</definedName>
    <definedName name="VDA_12_6" localSheetId="8">#REF!</definedName>
    <definedName name="VDA_12_6" localSheetId="4">'Information Security'!#REF!</definedName>
    <definedName name="VDA_12_6" localSheetId="2">#REF!</definedName>
    <definedName name="VDA_12_6" localSheetId="5">'Prototype Protection'!#REF!</definedName>
    <definedName name="VDA_12_6">#REF!</definedName>
    <definedName name="VDA_12_7" localSheetId="10">#REF!</definedName>
    <definedName name="VDA_12_7" localSheetId="3">#REF!</definedName>
    <definedName name="VDA_12_7" localSheetId="8">#REF!</definedName>
    <definedName name="VDA_12_7" localSheetId="4">'Information Security'!#REF!</definedName>
    <definedName name="VDA_12_7" localSheetId="2">#REF!</definedName>
    <definedName name="VDA_12_7" localSheetId="5">'Prototype Protection'!#REF!</definedName>
    <definedName name="VDA_12_7">#REF!</definedName>
    <definedName name="VDA_12_8" localSheetId="10">#REF!</definedName>
    <definedName name="VDA_12_8" localSheetId="3">#REF!</definedName>
    <definedName name="VDA_12_8" localSheetId="8">#REF!</definedName>
    <definedName name="VDA_12_8" localSheetId="4">'Information Security'!#REF!</definedName>
    <definedName name="VDA_12_8" localSheetId="2">#REF!</definedName>
    <definedName name="VDA_12_8" localSheetId="5">'Prototype Protection'!#REF!</definedName>
    <definedName name="VDA_12_8">#REF!</definedName>
    <definedName name="VDA_12_9" localSheetId="10">#REF!</definedName>
    <definedName name="VDA_12_9" localSheetId="3">#REF!</definedName>
    <definedName name="VDA_12_9" localSheetId="8">#REF!</definedName>
    <definedName name="VDA_12_9" localSheetId="4">'Information Security'!#REF!</definedName>
    <definedName name="VDA_12_9" localSheetId="2">#REF!</definedName>
    <definedName name="VDA_12_9" localSheetId="5">'Prototype Protection'!#REF!</definedName>
    <definedName name="VDA_12_9">#REF!</definedName>
    <definedName name="VDA_13_1" localSheetId="10">#REF!</definedName>
    <definedName name="VDA_13_1" localSheetId="3">#REF!</definedName>
    <definedName name="VDA_13_1" localSheetId="8">#REF!</definedName>
    <definedName name="VDA_13_1" localSheetId="4">'Information Security'!#REF!</definedName>
    <definedName name="VDA_13_1" localSheetId="2">#REF!</definedName>
    <definedName name="VDA_13_1" localSheetId="5">'Prototype Protection'!#REF!</definedName>
    <definedName name="VDA_13_1">#REF!</definedName>
    <definedName name="VDA_13_2" localSheetId="10">#REF!</definedName>
    <definedName name="VDA_13_2" localSheetId="3">#REF!</definedName>
    <definedName name="VDA_13_2" localSheetId="8">#REF!</definedName>
    <definedName name="VDA_13_2" localSheetId="4">'Information Security'!#REF!</definedName>
    <definedName name="VDA_13_2" localSheetId="2">#REF!</definedName>
    <definedName name="VDA_13_2" localSheetId="5">'Prototype Protection'!#REF!</definedName>
    <definedName name="VDA_13_2">#REF!</definedName>
    <definedName name="VDA_13_3" localSheetId="10">#REF!</definedName>
    <definedName name="VDA_13_3" localSheetId="3">#REF!</definedName>
    <definedName name="VDA_13_3" localSheetId="8">#REF!</definedName>
    <definedName name="VDA_13_3" localSheetId="4">'Information Security'!#REF!</definedName>
    <definedName name="VDA_13_3" localSheetId="2">#REF!</definedName>
    <definedName name="VDA_13_3" localSheetId="5">'Prototype Protection'!#REF!</definedName>
    <definedName name="VDA_13_3">#REF!</definedName>
    <definedName name="VDA_13_4" localSheetId="10">#REF!</definedName>
    <definedName name="VDA_13_4" localSheetId="3">#REF!</definedName>
    <definedName name="VDA_13_4" localSheetId="8">#REF!</definedName>
    <definedName name="VDA_13_4" localSheetId="4">'Information Security'!#REF!</definedName>
    <definedName name="VDA_13_4" localSheetId="2">#REF!</definedName>
    <definedName name="VDA_13_4" localSheetId="5">'Prototype Protection'!#REF!</definedName>
    <definedName name="VDA_13_4">#REF!</definedName>
    <definedName name="VDA_13_5" localSheetId="10">#REF!</definedName>
    <definedName name="VDA_13_5" localSheetId="3">#REF!</definedName>
    <definedName name="VDA_13_5" localSheetId="8">#REF!</definedName>
    <definedName name="VDA_13_5" localSheetId="4">'Information Security'!#REF!</definedName>
    <definedName name="VDA_13_5" localSheetId="2">#REF!</definedName>
    <definedName name="VDA_13_5" localSheetId="5">'Prototype Protection'!#REF!</definedName>
    <definedName name="VDA_13_5">#REF!</definedName>
    <definedName name="VDA_14_1" localSheetId="10">#REF!</definedName>
    <definedName name="VDA_14_1" localSheetId="3">#REF!</definedName>
    <definedName name="VDA_14_1" localSheetId="8">#REF!</definedName>
    <definedName name="VDA_14_1" localSheetId="4">'Information Security'!#REF!</definedName>
    <definedName name="VDA_14_1" localSheetId="2">#REF!</definedName>
    <definedName name="VDA_14_1" localSheetId="5">'Prototype Protection'!#REF!</definedName>
    <definedName name="VDA_14_1">#REF!</definedName>
    <definedName name="VDA_14_2" localSheetId="10">#REF!</definedName>
    <definedName name="VDA_14_2" localSheetId="3">#REF!</definedName>
    <definedName name="VDA_14_2" localSheetId="8">#REF!</definedName>
    <definedName name="VDA_14_2" localSheetId="4">'Information Security'!#REF!</definedName>
    <definedName name="VDA_14_2" localSheetId="2">#REF!</definedName>
    <definedName name="VDA_14_2" localSheetId="5">'Prototype Protection'!#REF!</definedName>
    <definedName name="VDA_14_2">#REF!</definedName>
    <definedName name="VDA_14_3" localSheetId="10">#REF!</definedName>
    <definedName name="VDA_14_3" localSheetId="3">#REF!</definedName>
    <definedName name="VDA_14_3" localSheetId="8">#REF!</definedName>
    <definedName name="VDA_14_3" localSheetId="4">'Information Security'!#REF!</definedName>
    <definedName name="VDA_14_3" localSheetId="2">#REF!</definedName>
    <definedName name="VDA_14_3" localSheetId="5">'Prototype Protection'!#REF!</definedName>
    <definedName name="VDA_14_3">#REF!</definedName>
    <definedName name="VDA_14_4" localSheetId="10">#REF!</definedName>
    <definedName name="VDA_14_4" localSheetId="3">#REF!</definedName>
    <definedName name="VDA_14_4" localSheetId="8">#REF!</definedName>
    <definedName name="VDA_14_4" localSheetId="4">'Information Security'!#REF!</definedName>
    <definedName name="VDA_14_4" localSheetId="2">#REF!</definedName>
    <definedName name="VDA_14_4" localSheetId="5">'Prototype Protection'!#REF!</definedName>
    <definedName name="VDA_14_4">#REF!</definedName>
    <definedName name="VDA_15_1" localSheetId="10">#REF!</definedName>
    <definedName name="VDA_15_1" localSheetId="3">#REF!</definedName>
    <definedName name="VDA_15_1" localSheetId="8">#REF!</definedName>
    <definedName name="VDA_15_1" localSheetId="4">'Information Security'!#REF!</definedName>
    <definedName name="VDA_15_1" localSheetId="2">#REF!</definedName>
    <definedName name="VDA_15_1" localSheetId="5">'Prototype Protection'!#REF!</definedName>
    <definedName name="VDA_15_1">#REF!</definedName>
    <definedName name="VDA_15_2" localSheetId="10">#REF!</definedName>
    <definedName name="VDA_15_2" localSheetId="3">#REF!</definedName>
    <definedName name="VDA_15_2" localSheetId="8">#REF!</definedName>
    <definedName name="VDA_15_2" localSheetId="4">'Information Security'!#REF!</definedName>
    <definedName name="VDA_15_2" localSheetId="2">#REF!</definedName>
    <definedName name="VDA_15_2" localSheetId="5">'Prototype Protection'!#REF!</definedName>
    <definedName name="VDA_15_2">#REF!</definedName>
    <definedName name="VDA_16_1" localSheetId="10">#REF!</definedName>
    <definedName name="VDA_16_1" localSheetId="3">#REF!</definedName>
    <definedName name="VDA_16_1" localSheetId="8">#REF!</definedName>
    <definedName name="VDA_16_1" localSheetId="4">'Information Security'!#REF!</definedName>
    <definedName name="VDA_16_1" localSheetId="2">#REF!</definedName>
    <definedName name="VDA_16_1" localSheetId="5">'Prototype Protection'!#REF!</definedName>
    <definedName name="VDA_16_1">#REF!</definedName>
    <definedName name="VDA_16_2" localSheetId="10">#REF!</definedName>
    <definedName name="VDA_16_2" localSheetId="3">#REF!</definedName>
    <definedName name="VDA_16_2" localSheetId="8">#REF!</definedName>
    <definedName name="VDA_16_2" localSheetId="4">'Information Security'!#REF!</definedName>
    <definedName name="VDA_16_2" localSheetId="2">#REF!</definedName>
    <definedName name="VDA_16_2" localSheetId="5">'Prototype Protection'!#REF!</definedName>
    <definedName name="VDA_16_2">#REF!</definedName>
    <definedName name="VDA_17_1" localSheetId="10">#REF!</definedName>
    <definedName name="VDA_17_1" localSheetId="3">#REF!</definedName>
    <definedName name="VDA_17_1" localSheetId="8">#REF!</definedName>
    <definedName name="VDA_17_1" localSheetId="4">'Information Security'!#REF!</definedName>
    <definedName name="VDA_17_1" localSheetId="2">#REF!</definedName>
    <definedName name="VDA_17_1" localSheetId="5">'Prototype Protection'!#REF!</definedName>
    <definedName name="VDA_17_1">#REF!</definedName>
    <definedName name="VDA_18_1" localSheetId="10">#REF!</definedName>
    <definedName name="VDA_18_1" localSheetId="3">#REF!</definedName>
    <definedName name="VDA_18_1" localSheetId="8">#REF!</definedName>
    <definedName name="VDA_18_1" localSheetId="4">'Information Security'!#REF!</definedName>
    <definedName name="VDA_18_1" localSheetId="2">#REF!</definedName>
    <definedName name="VDA_18_1" localSheetId="5">'Prototype Protection'!#REF!</definedName>
    <definedName name="VDA_18_1">#REF!</definedName>
    <definedName name="VDA_18_2" localSheetId="10">#REF!</definedName>
    <definedName name="VDA_18_2" localSheetId="3">#REF!</definedName>
    <definedName name="VDA_18_2" localSheetId="8">#REF!</definedName>
    <definedName name="VDA_18_2" localSheetId="4">'Information Security'!#REF!</definedName>
    <definedName name="VDA_18_2" localSheetId="2">#REF!</definedName>
    <definedName name="VDA_18_2" localSheetId="5">'Prototype Protection'!#REF!</definedName>
    <definedName name="VDA_18_2">#REF!</definedName>
    <definedName name="VDA_18_3" localSheetId="10">#REF!</definedName>
    <definedName name="VDA_18_3" localSheetId="3">#REF!</definedName>
    <definedName name="VDA_18_3" localSheetId="8">#REF!</definedName>
    <definedName name="VDA_18_3" localSheetId="4">'Information Security'!#REF!</definedName>
    <definedName name="VDA_18_3" localSheetId="2">#REF!</definedName>
    <definedName name="VDA_18_3" localSheetId="5">'Prototype Protection'!#REF!</definedName>
    <definedName name="VDA_18_3">#REF!</definedName>
    <definedName name="VDA_18_4" localSheetId="10">#REF!</definedName>
    <definedName name="VDA_18_4" localSheetId="3">#REF!</definedName>
    <definedName name="VDA_18_4" localSheetId="8">#REF!</definedName>
    <definedName name="VDA_18_4" localSheetId="4">'Information Security'!#REF!</definedName>
    <definedName name="VDA_18_4" localSheetId="2">#REF!</definedName>
    <definedName name="VDA_18_4" localSheetId="5">'Prototype Protection'!#REF!</definedName>
    <definedName name="VDA_18_4">#REF!</definedName>
    <definedName name="VDA_23_11_1" localSheetId="10">#REF!</definedName>
    <definedName name="VDA_23_11_1" localSheetId="3">#REF!</definedName>
    <definedName name="VDA_23_11_1" localSheetId="8">#REF!</definedName>
    <definedName name="VDA_23_11_1" localSheetId="4">#REF!</definedName>
    <definedName name="VDA_23_11_1" localSheetId="2">#REF!</definedName>
    <definedName name="VDA_23_11_1" localSheetId="5">#REF!</definedName>
    <definedName name="VDA_23_11_1" localSheetId="7">#REF!</definedName>
    <definedName name="VDA_23_11_1">#REF!</definedName>
    <definedName name="VDA_23_13_3" localSheetId="10">#REF!</definedName>
    <definedName name="VDA_23_13_3" localSheetId="3">#REF!</definedName>
    <definedName name="VDA_23_13_3" localSheetId="8">#REF!</definedName>
    <definedName name="VDA_23_13_3" localSheetId="4">#REF!</definedName>
    <definedName name="VDA_23_13_3" localSheetId="2">#REF!</definedName>
    <definedName name="VDA_23_13_3" localSheetId="5">#REF!</definedName>
    <definedName name="VDA_23_13_3" localSheetId="7">#REF!</definedName>
    <definedName name="VDA_23_13_3">#REF!</definedName>
    <definedName name="VDA_23_7_2" localSheetId="10">#REF!</definedName>
    <definedName name="VDA_23_7_2" localSheetId="3">#REF!</definedName>
    <definedName name="VDA_23_7_2" localSheetId="8">#REF!</definedName>
    <definedName name="VDA_23_7_2" localSheetId="4">#REF!</definedName>
    <definedName name="VDA_23_7_2" localSheetId="2">#REF!</definedName>
    <definedName name="VDA_23_7_2" localSheetId="5">#REF!</definedName>
    <definedName name="VDA_23_7_2" localSheetId="7">#REF!</definedName>
    <definedName name="VDA_23_7_2">#REF!</definedName>
    <definedName name="VDA_23_9_2" localSheetId="10">#REF!</definedName>
    <definedName name="VDA_23_9_2" localSheetId="3">#REF!</definedName>
    <definedName name="VDA_23_9_2" localSheetId="8">#REF!</definedName>
    <definedName name="VDA_23_9_2" localSheetId="4">#REF!</definedName>
    <definedName name="VDA_23_9_2" localSheetId="2">#REF!</definedName>
    <definedName name="VDA_23_9_2" localSheetId="5">#REF!</definedName>
    <definedName name="VDA_23_9_2" localSheetId="7">#REF!</definedName>
    <definedName name="VDA_23_9_2">#REF!</definedName>
    <definedName name="VDA_24_1" localSheetId="10">#REF!</definedName>
    <definedName name="VDA_24_1" localSheetId="3">#REF!</definedName>
    <definedName name="VDA_24_1" localSheetId="8">#REF!</definedName>
    <definedName name="VDA_24_1" localSheetId="2">#REF!</definedName>
    <definedName name="VDA_24_1">#REF!</definedName>
    <definedName name="VDA_24_2" localSheetId="10">#REF!</definedName>
    <definedName name="VDA_24_2" localSheetId="3">#REF!</definedName>
    <definedName name="VDA_24_2" localSheetId="8">#REF!</definedName>
    <definedName name="VDA_24_2" localSheetId="2">#REF!</definedName>
    <definedName name="VDA_24_2">#REF!</definedName>
    <definedName name="VDA_24_3" localSheetId="10">#REF!</definedName>
    <definedName name="VDA_24_3" localSheetId="3">#REF!</definedName>
    <definedName name="VDA_24_3" localSheetId="8">#REF!</definedName>
    <definedName name="VDA_24_3" localSheetId="2">#REF!</definedName>
    <definedName name="VDA_24_3">#REF!</definedName>
    <definedName name="VDA_24_4" localSheetId="10">#REF!</definedName>
    <definedName name="VDA_24_4" localSheetId="3">#REF!</definedName>
    <definedName name="VDA_24_4" localSheetId="8">#REF!</definedName>
    <definedName name="VDA_24_4" localSheetId="2">#REF!</definedName>
    <definedName name="VDA_24_4">#REF!</definedName>
    <definedName name="VDA_25_1_1" localSheetId="10">#REF!</definedName>
    <definedName name="VDA_25_1_1" localSheetId="3">#REF!</definedName>
    <definedName name="VDA_25_1_1" localSheetId="8">#REF!</definedName>
    <definedName name="VDA_25_1_1" localSheetId="4">#REF!</definedName>
    <definedName name="VDA_25_1_1" localSheetId="2">#REF!</definedName>
    <definedName name="VDA_25_1_1" localSheetId="5">#REF!</definedName>
    <definedName name="VDA_25_1_1" localSheetId="7">#REF!</definedName>
    <definedName name="VDA_25_1_1">#REF!</definedName>
    <definedName name="VDA_25_1_2" localSheetId="10">#REF!</definedName>
    <definedName name="VDA_25_1_2" localSheetId="3">#REF!</definedName>
    <definedName name="VDA_25_1_2" localSheetId="8">#REF!</definedName>
    <definedName name="VDA_25_1_2" localSheetId="4">#REF!</definedName>
    <definedName name="VDA_25_1_2" localSheetId="2">#REF!</definedName>
    <definedName name="VDA_25_1_2" localSheetId="5">#REF!</definedName>
    <definedName name="VDA_25_1_2" localSheetId="7">#REF!</definedName>
    <definedName name="VDA_25_1_2">#REF!</definedName>
    <definedName name="VDA_25_1_3" localSheetId="10">#REF!</definedName>
    <definedName name="VDA_25_1_3" localSheetId="3">#REF!</definedName>
    <definedName name="VDA_25_1_3" localSheetId="8">#REF!</definedName>
    <definedName name="VDA_25_1_3" localSheetId="4">#REF!</definedName>
    <definedName name="VDA_25_1_3" localSheetId="2">#REF!</definedName>
    <definedName name="VDA_25_1_3" localSheetId="5">#REF!</definedName>
    <definedName name="VDA_25_1_3" localSheetId="7">#REF!</definedName>
    <definedName name="VDA_25_1_3">#REF!</definedName>
    <definedName name="VDA_25_1_4" localSheetId="10">#REF!</definedName>
    <definedName name="VDA_25_1_4" localSheetId="3">#REF!</definedName>
    <definedName name="VDA_25_1_4" localSheetId="8">#REF!</definedName>
    <definedName name="VDA_25_1_4" localSheetId="4">#REF!</definedName>
    <definedName name="VDA_25_1_4" localSheetId="2">#REF!</definedName>
    <definedName name="VDA_25_1_4" localSheetId="5">#REF!</definedName>
    <definedName name="VDA_25_1_4" localSheetId="7">#REF!</definedName>
    <definedName name="VDA_25_1_4">#REF!</definedName>
    <definedName name="VDA_25_1_5" localSheetId="10">#REF!</definedName>
    <definedName name="VDA_25_1_5" localSheetId="3">#REF!</definedName>
    <definedName name="VDA_25_1_5" localSheetId="8">#REF!</definedName>
    <definedName name="VDA_25_1_5" localSheetId="4">#REF!</definedName>
    <definedName name="VDA_25_1_5" localSheetId="2">#REF!</definedName>
    <definedName name="VDA_25_1_5" localSheetId="5">#REF!</definedName>
    <definedName name="VDA_25_1_5" localSheetId="7">#REF!</definedName>
    <definedName name="VDA_25_1_5">#REF!</definedName>
    <definedName name="VDA_25_1_6" localSheetId="10">#REF!</definedName>
    <definedName name="VDA_25_1_6" localSheetId="3">#REF!</definedName>
    <definedName name="VDA_25_1_6" localSheetId="8">#REF!</definedName>
    <definedName name="VDA_25_1_6" localSheetId="4">#REF!</definedName>
    <definedName name="VDA_25_1_6" localSheetId="2">#REF!</definedName>
    <definedName name="VDA_25_1_6" localSheetId="5">#REF!</definedName>
    <definedName name="VDA_25_1_6" localSheetId="7">#REF!</definedName>
    <definedName name="VDA_25_1_6">#REF!</definedName>
    <definedName name="VDA_25_1_7" localSheetId="10">#REF!</definedName>
    <definedName name="VDA_25_1_7" localSheetId="3">#REF!</definedName>
    <definedName name="VDA_25_1_7" localSheetId="8">#REF!</definedName>
    <definedName name="VDA_25_1_7" localSheetId="4">#REF!</definedName>
    <definedName name="VDA_25_1_7" localSheetId="2">#REF!</definedName>
    <definedName name="VDA_25_1_7" localSheetId="5">#REF!</definedName>
    <definedName name="VDA_25_1_7" localSheetId="7">#REF!</definedName>
    <definedName name="VDA_25_1_7">#REF!</definedName>
    <definedName name="VDA_25_1_8" localSheetId="10">#REF!</definedName>
    <definedName name="VDA_25_1_8" localSheetId="3">#REF!</definedName>
    <definedName name="VDA_25_1_8" localSheetId="8">#REF!</definedName>
    <definedName name="VDA_25_1_8" localSheetId="4">#REF!</definedName>
    <definedName name="VDA_25_1_8" localSheetId="2">#REF!</definedName>
    <definedName name="VDA_25_1_8" localSheetId="5">#REF!</definedName>
    <definedName name="VDA_25_1_8" localSheetId="7">#REF!</definedName>
    <definedName name="VDA_25_1_8">#REF!</definedName>
    <definedName name="VDA_25_2_1" localSheetId="10">#REF!</definedName>
    <definedName name="VDA_25_2_1" localSheetId="3">#REF!</definedName>
    <definedName name="VDA_25_2_1" localSheetId="8">#REF!</definedName>
    <definedName name="VDA_25_2_1" localSheetId="4">#REF!</definedName>
    <definedName name="VDA_25_2_1" localSheetId="2">#REF!</definedName>
    <definedName name="VDA_25_2_1" localSheetId="5">#REF!</definedName>
    <definedName name="VDA_25_2_1" localSheetId="7">#REF!</definedName>
    <definedName name="VDA_25_2_1">#REF!</definedName>
    <definedName name="VDA_25_2_2" localSheetId="10">#REF!</definedName>
    <definedName name="VDA_25_2_2" localSheetId="3">#REF!</definedName>
    <definedName name="VDA_25_2_2" localSheetId="8">#REF!</definedName>
    <definedName name="VDA_25_2_2" localSheetId="4">#REF!</definedName>
    <definedName name="VDA_25_2_2" localSheetId="2">#REF!</definedName>
    <definedName name="VDA_25_2_2" localSheetId="5">#REF!</definedName>
    <definedName name="VDA_25_2_2" localSheetId="7">#REF!</definedName>
    <definedName name="VDA_25_2_2">#REF!</definedName>
    <definedName name="VDA_25_2_3" localSheetId="10">#REF!</definedName>
    <definedName name="VDA_25_2_3" localSheetId="3">#REF!</definedName>
    <definedName name="VDA_25_2_3" localSheetId="8">#REF!</definedName>
    <definedName name="VDA_25_2_3" localSheetId="4">#REF!</definedName>
    <definedName name="VDA_25_2_3" localSheetId="2">#REF!</definedName>
    <definedName name="VDA_25_2_3" localSheetId="5">#REF!</definedName>
    <definedName name="VDA_25_2_3" localSheetId="7">#REF!</definedName>
    <definedName name="VDA_25_2_3">#REF!</definedName>
    <definedName name="VDA_25_2_4" localSheetId="10">#REF!</definedName>
    <definedName name="VDA_25_2_4" localSheetId="3">#REF!</definedName>
    <definedName name="VDA_25_2_4" localSheetId="8">#REF!</definedName>
    <definedName name="VDA_25_2_4" localSheetId="4">#REF!</definedName>
    <definedName name="VDA_25_2_4" localSheetId="2">#REF!</definedName>
    <definedName name="VDA_25_2_4" localSheetId="5">#REF!</definedName>
    <definedName name="VDA_25_2_4" localSheetId="7">#REF!</definedName>
    <definedName name="VDA_25_2_4">#REF!</definedName>
    <definedName name="VDA_25_2_5" localSheetId="10">#REF!</definedName>
    <definedName name="VDA_25_2_5" localSheetId="3">#REF!</definedName>
    <definedName name="VDA_25_2_5" localSheetId="8">#REF!</definedName>
    <definedName name="VDA_25_2_5" localSheetId="4">#REF!</definedName>
    <definedName name="VDA_25_2_5" localSheetId="2">#REF!</definedName>
    <definedName name="VDA_25_2_5" localSheetId="5">#REF!</definedName>
    <definedName name="VDA_25_2_5" localSheetId="7">#REF!</definedName>
    <definedName name="VDA_25_2_5">#REF!</definedName>
    <definedName name="VDA_25_2_6" localSheetId="10">#REF!</definedName>
    <definedName name="VDA_25_2_6" localSheetId="3">#REF!</definedName>
    <definedName name="VDA_25_2_6" localSheetId="8">#REF!</definedName>
    <definedName name="VDA_25_2_6" localSheetId="4">#REF!</definedName>
    <definedName name="VDA_25_2_6" localSheetId="2">#REF!</definedName>
    <definedName name="VDA_25_2_6" localSheetId="5">#REF!</definedName>
    <definedName name="VDA_25_2_6" localSheetId="7">#REF!</definedName>
    <definedName name="VDA_25_2_6">#REF!</definedName>
    <definedName name="VDA_25_2_7" localSheetId="10">#REF!</definedName>
    <definedName name="VDA_25_2_7" localSheetId="3">#REF!</definedName>
    <definedName name="VDA_25_2_7" localSheetId="8">#REF!</definedName>
    <definedName name="VDA_25_2_7" localSheetId="4">#REF!</definedName>
    <definedName name="VDA_25_2_7" localSheetId="2">#REF!</definedName>
    <definedName name="VDA_25_2_7" localSheetId="5">#REF!</definedName>
    <definedName name="VDA_25_2_7" localSheetId="7">#REF!</definedName>
    <definedName name="VDA_25_2_7">#REF!</definedName>
    <definedName name="VDA_25_3_1" localSheetId="10">#REF!</definedName>
    <definedName name="VDA_25_3_1" localSheetId="3">#REF!</definedName>
    <definedName name="VDA_25_3_1" localSheetId="8">#REF!</definedName>
    <definedName name="VDA_25_3_1" localSheetId="4">#REF!</definedName>
    <definedName name="VDA_25_3_1" localSheetId="2">#REF!</definedName>
    <definedName name="VDA_25_3_1" localSheetId="5">#REF!</definedName>
    <definedName name="VDA_25_3_1" localSheetId="7">#REF!</definedName>
    <definedName name="VDA_25_3_1">#REF!</definedName>
    <definedName name="VDA_25_3_2" localSheetId="10">#REF!</definedName>
    <definedName name="VDA_25_3_2" localSheetId="3">#REF!</definedName>
    <definedName name="VDA_25_3_2" localSheetId="8">#REF!</definedName>
    <definedName name="VDA_25_3_2" localSheetId="4">#REF!</definedName>
    <definedName name="VDA_25_3_2" localSheetId="2">#REF!</definedName>
    <definedName name="VDA_25_3_2" localSheetId="5">#REF!</definedName>
    <definedName name="VDA_25_3_2" localSheetId="7">#REF!</definedName>
    <definedName name="VDA_25_3_2">#REF!</definedName>
    <definedName name="VDA_25_4_1" localSheetId="10">#REF!</definedName>
    <definedName name="VDA_25_4_1" localSheetId="3">#REF!</definedName>
    <definedName name="VDA_25_4_1" localSheetId="8">#REF!</definedName>
    <definedName name="VDA_25_4_1" localSheetId="4">#REF!</definedName>
    <definedName name="VDA_25_4_1" localSheetId="2">#REF!</definedName>
    <definedName name="VDA_25_4_1" localSheetId="5">#REF!</definedName>
    <definedName name="VDA_25_4_1" localSheetId="7">#REF!</definedName>
    <definedName name="VDA_25_4_1">#REF!</definedName>
    <definedName name="VDA_25_4_2" localSheetId="10">#REF!</definedName>
    <definedName name="VDA_25_4_2" localSheetId="3">#REF!</definedName>
    <definedName name="VDA_25_4_2" localSheetId="8">#REF!</definedName>
    <definedName name="VDA_25_4_2" localSheetId="4">#REF!</definedName>
    <definedName name="VDA_25_4_2" localSheetId="2">#REF!</definedName>
    <definedName name="VDA_25_4_2" localSheetId="5">#REF!</definedName>
    <definedName name="VDA_25_4_2" localSheetId="7">#REF!</definedName>
    <definedName name="VDA_25_4_2">#REF!</definedName>
    <definedName name="VDA_25_4_3" localSheetId="10">#REF!</definedName>
    <definedName name="VDA_25_4_3" localSheetId="3">#REF!</definedName>
    <definedName name="VDA_25_4_3" localSheetId="8">#REF!</definedName>
    <definedName name="VDA_25_4_3" localSheetId="4">#REF!</definedName>
    <definedName name="VDA_25_4_3" localSheetId="2">#REF!</definedName>
    <definedName name="VDA_25_4_3" localSheetId="5">#REF!</definedName>
    <definedName name="VDA_25_4_3" localSheetId="7">#REF!</definedName>
    <definedName name="VDA_25_4_3">#REF!</definedName>
    <definedName name="VDA_25_5_1" localSheetId="10">#REF!</definedName>
    <definedName name="VDA_25_5_1" localSheetId="3">#REF!</definedName>
    <definedName name="VDA_25_5_1" localSheetId="8">#REF!</definedName>
    <definedName name="VDA_25_5_1" localSheetId="4">#REF!</definedName>
    <definedName name="VDA_25_5_1" localSheetId="2">#REF!</definedName>
    <definedName name="VDA_25_5_1" localSheetId="5">#REF!</definedName>
    <definedName name="VDA_25_5_1" localSheetId="7">#REF!</definedName>
    <definedName name="VDA_25_5_1">#REF!</definedName>
    <definedName name="VDA_25_5_2" localSheetId="10">#REF!</definedName>
    <definedName name="VDA_25_5_2" localSheetId="3">#REF!</definedName>
    <definedName name="VDA_25_5_2" localSheetId="8">#REF!</definedName>
    <definedName name="VDA_25_5_2" localSheetId="4">#REF!</definedName>
    <definedName name="VDA_25_5_2" localSheetId="2">#REF!</definedName>
    <definedName name="VDA_25_5_2" localSheetId="5">#REF!</definedName>
    <definedName name="VDA_25_5_2" localSheetId="7">#REF!</definedName>
    <definedName name="VDA_25_5_2">#REF!</definedName>
    <definedName name="VDA_5_1" localSheetId="10">#REF!</definedName>
    <definedName name="VDA_5_1" localSheetId="3">#REF!</definedName>
    <definedName name="VDA_5_1" localSheetId="8">#REF!</definedName>
    <definedName name="VDA_5_1" localSheetId="4">'Information Security'!#REF!</definedName>
    <definedName name="VDA_5_1" localSheetId="2">#REF!</definedName>
    <definedName name="VDA_5_1" localSheetId="5">'Prototype Protection'!#REF!</definedName>
    <definedName name="VDA_5_1">#REF!</definedName>
    <definedName name="VDA_6_1" localSheetId="10">#REF!</definedName>
    <definedName name="VDA_6_1" localSheetId="3">#REF!</definedName>
    <definedName name="VDA_6_1" localSheetId="8">#REF!</definedName>
    <definedName name="VDA_6_1" localSheetId="4">'Information Security'!#REF!</definedName>
    <definedName name="VDA_6_1" localSheetId="2">#REF!</definedName>
    <definedName name="VDA_6_1" localSheetId="5">'Prototype Protection'!#REF!</definedName>
    <definedName name="VDA_6_1">#REF!</definedName>
    <definedName name="VDA_6_2" localSheetId="10">#REF!</definedName>
    <definedName name="VDA_6_2" localSheetId="3">#REF!</definedName>
    <definedName name="VDA_6_2" localSheetId="8">#REF!</definedName>
    <definedName name="VDA_6_2" localSheetId="4">'Information Security'!#REF!</definedName>
    <definedName name="VDA_6_2" localSheetId="2">#REF!</definedName>
    <definedName name="VDA_6_2" localSheetId="5">'Prototype Protection'!#REF!</definedName>
    <definedName name="VDA_6_2">#REF!</definedName>
    <definedName name="VDA_6_3" localSheetId="10">#REF!</definedName>
    <definedName name="VDA_6_3" localSheetId="3">#REF!</definedName>
    <definedName name="VDA_6_3" localSheetId="8">#REF!</definedName>
    <definedName name="VDA_6_3" localSheetId="4">'Information Security'!#REF!</definedName>
    <definedName name="VDA_6_3" localSheetId="2">#REF!</definedName>
    <definedName name="VDA_6_3" localSheetId="5">'Prototype Protection'!#REF!</definedName>
    <definedName name="VDA_6_3">#REF!</definedName>
    <definedName name="VDA_6_4" localSheetId="10">#REF!</definedName>
    <definedName name="VDA_6_4" localSheetId="3">#REF!</definedName>
    <definedName name="VDA_6_4" localSheetId="8">#REF!</definedName>
    <definedName name="VDA_6_4" localSheetId="4">'Information Security'!#REF!</definedName>
    <definedName name="VDA_6_4" localSheetId="2">#REF!</definedName>
    <definedName name="VDA_6_4" localSheetId="5">'Prototype Protection'!#REF!</definedName>
    <definedName name="VDA_6_4">#REF!</definedName>
    <definedName name="VDA_7_1" localSheetId="10">#REF!</definedName>
    <definedName name="VDA_7_1" localSheetId="3">#REF!</definedName>
    <definedName name="VDA_7_1" localSheetId="8">#REF!</definedName>
    <definedName name="VDA_7_1" localSheetId="4">'Information Security'!#REF!</definedName>
    <definedName name="VDA_7_1" localSheetId="2">#REF!</definedName>
    <definedName name="VDA_7_1" localSheetId="5">'Prototype Protection'!#REF!</definedName>
    <definedName name="VDA_7_1">#REF!</definedName>
    <definedName name="VDA_7_2" localSheetId="10">#REF!</definedName>
    <definedName name="VDA_7_2" localSheetId="3">#REF!</definedName>
    <definedName name="VDA_7_2" localSheetId="8">#REF!</definedName>
    <definedName name="VDA_7_2" localSheetId="4">'Information Security'!#REF!</definedName>
    <definedName name="VDA_7_2" localSheetId="2">#REF!</definedName>
    <definedName name="VDA_7_2" localSheetId="5">'Prototype Protection'!#REF!</definedName>
    <definedName name="VDA_7_2">#REF!</definedName>
    <definedName name="VDA_8_1" localSheetId="10">#REF!</definedName>
    <definedName name="VDA_8_1" localSheetId="3">#REF!</definedName>
    <definedName name="VDA_8_1" localSheetId="8">#REF!</definedName>
    <definedName name="VDA_8_1" localSheetId="4">'Information Security'!#REF!</definedName>
    <definedName name="VDA_8_1" localSheetId="2">#REF!</definedName>
    <definedName name="VDA_8_1" localSheetId="5">'Prototype Protection'!#REF!</definedName>
    <definedName name="VDA_8_1">#REF!</definedName>
    <definedName name="VDA_8_2" localSheetId="10">#REF!</definedName>
    <definedName name="VDA_8_2" localSheetId="3">#REF!</definedName>
    <definedName name="VDA_8_2" localSheetId="8">#REF!</definedName>
    <definedName name="VDA_8_2" localSheetId="4">'Information Security'!#REF!</definedName>
    <definedName name="VDA_8_2" localSheetId="2">#REF!</definedName>
    <definedName name="VDA_8_2" localSheetId="5">'Prototype Protection'!#REF!</definedName>
    <definedName name="VDA_8_2">#REF!</definedName>
    <definedName name="VDA_8_3" localSheetId="10">#REF!</definedName>
    <definedName name="VDA_8_3" localSheetId="3">#REF!</definedName>
    <definedName name="VDA_8_3" localSheetId="8">#REF!</definedName>
    <definedName name="VDA_8_3" localSheetId="4">'Information Security'!#REF!</definedName>
    <definedName name="VDA_8_3" localSheetId="2">#REF!</definedName>
    <definedName name="VDA_8_3" localSheetId="5">'Prototype Protection'!#REF!</definedName>
    <definedName name="VDA_8_3">#REF!</definedName>
    <definedName name="VDA_8_4" localSheetId="10">#REF!</definedName>
    <definedName name="VDA_8_4" localSheetId="3">#REF!</definedName>
    <definedName name="VDA_8_4" localSheetId="8">#REF!</definedName>
    <definedName name="VDA_8_4" localSheetId="4">'Information Security'!#REF!</definedName>
    <definedName name="VDA_8_4" localSheetId="2">#REF!</definedName>
    <definedName name="VDA_8_4" localSheetId="5">'Prototype Protection'!#REF!</definedName>
    <definedName name="VDA_8_4">#REF!</definedName>
    <definedName name="VDA_9_1" localSheetId="10">#REF!</definedName>
    <definedName name="VDA_9_1" localSheetId="3">#REF!</definedName>
    <definedName name="VDA_9_1" localSheetId="8">#REF!</definedName>
    <definedName name="VDA_9_1" localSheetId="4">'Information Security'!#REF!</definedName>
    <definedName name="VDA_9_1" localSheetId="2">#REF!</definedName>
    <definedName name="VDA_9_1" localSheetId="5">'Prototype Protection'!#REF!</definedName>
    <definedName name="VDA_9_1">#REF!</definedName>
    <definedName name="VDA_9_2" localSheetId="10">#REF!</definedName>
    <definedName name="VDA_9_2" localSheetId="3">#REF!</definedName>
    <definedName name="VDA_9_2" localSheetId="8">#REF!</definedName>
    <definedName name="VDA_9_2" localSheetId="4">'Information Security'!#REF!</definedName>
    <definedName name="VDA_9_2" localSheetId="2">#REF!</definedName>
    <definedName name="VDA_9_2" localSheetId="5">'Prototype Protection'!#REF!</definedName>
    <definedName name="VDA_9_2">#REF!</definedName>
    <definedName name="VDA_9_3" localSheetId="10">#REF!</definedName>
    <definedName name="VDA_9_3" localSheetId="3">#REF!</definedName>
    <definedName name="VDA_9_3" localSheetId="8">#REF!</definedName>
    <definedName name="VDA_9_3" localSheetId="4">'Information Security'!#REF!</definedName>
    <definedName name="VDA_9_3" localSheetId="2">#REF!</definedName>
    <definedName name="VDA_9_3" localSheetId="5">'Prototype Protection'!#REF!</definedName>
    <definedName name="VDA_9_3">#REF!</definedName>
    <definedName name="VDA_9_4" localSheetId="10">#REF!</definedName>
    <definedName name="VDA_9_4" localSheetId="3">#REF!</definedName>
    <definedName name="VDA_9_4" localSheetId="8">#REF!</definedName>
    <definedName name="VDA_9_4" localSheetId="4">'Information Security'!#REF!</definedName>
    <definedName name="VDA_9_4" localSheetId="2">#REF!</definedName>
    <definedName name="VDA_9_4" localSheetId="5">'Prototype Protection'!#REF!</definedName>
    <definedName name="VDA_9_4">#REF!</definedName>
    <definedName name="VDA_9_5" localSheetId="10">#REF!</definedName>
    <definedName name="VDA_9_5" localSheetId="3">#REF!</definedName>
    <definedName name="VDA_9_5" localSheetId="8">#REF!</definedName>
    <definedName name="VDA_9_5" localSheetId="4">'Information Security'!#REF!</definedName>
    <definedName name="VDA_9_5" localSheetId="2">#REF!</definedName>
    <definedName name="VDA_9_5" localSheetId="5">'Prototype Protection'!#REF!</definedName>
    <definedName name="VDA_9_5">#REF!</definedName>
    <definedName name="VDA_9_6" localSheetId="10">#REF!</definedName>
    <definedName name="VDA_9_6" localSheetId="3">#REF!</definedName>
    <definedName name="VDA_9_6" localSheetId="8">#REF!</definedName>
    <definedName name="VDA_9_6" localSheetId="4">'Information Security'!#REF!</definedName>
    <definedName name="VDA_9_6" localSheetId="2">#REF!</definedName>
    <definedName name="VDA_9_6" localSheetId="5">'Prototype Protection'!#REF!</definedName>
    <definedName name="VDA_9_6">#REF!</definedName>
    <definedName name="_xlnm.Print_Area" localSheetId="1">Cover!$B$1:$C$23</definedName>
    <definedName name="_xlnm.Print_Area" localSheetId="6">'Data Protection'!$A$1:$W$25</definedName>
    <definedName name="_xlnm.Print_Area" localSheetId="3">Definitions!$B$1:$E$48</definedName>
    <definedName name="_xlnm.Print_Area" localSheetId="8">'Examples KPI'!$A$1:$AQ$14</definedName>
    <definedName name="_xlnm.Print_Area" localSheetId="2">'Maturity levels'!$B$1:$H$6</definedName>
    <definedName name="_xlnm.Print_Area" localSheetId="7">Results!$A$1:$H$103</definedName>
    <definedName name="_xlnm.Print_Area" localSheetId="0">Welcome!$B$1:$B$8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75" l="1"/>
  <c r="H46" i="75"/>
  <c r="H47" i="75"/>
  <c r="H48" i="75"/>
  <c r="H49" i="75"/>
  <c r="H50" i="75"/>
  <c r="H51" i="75"/>
  <c r="H52" i="75"/>
  <c r="H53" i="75"/>
  <c r="H54" i="75"/>
  <c r="H55" i="75"/>
  <c r="H56" i="75"/>
  <c r="H57" i="75"/>
  <c r="H58" i="75"/>
  <c r="H59" i="75"/>
  <c r="H60" i="75"/>
  <c r="H61" i="75"/>
  <c r="H62" i="75"/>
  <c r="H63" i="75"/>
  <c r="H64" i="75"/>
  <c r="H65" i="75"/>
  <c r="H66" i="75"/>
  <c r="H67" i="75"/>
  <c r="H68" i="75"/>
  <c r="H44" i="75"/>
  <c r="H25" i="75"/>
  <c r="H26" i="75"/>
  <c r="H27" i="75"/>
  <c r="H28" i="75"/>
  <c r="H29" i="75"/>
  <c r="H30" i="75"/>
  <c r="H31" i="75"/>
  <c r="H32" i="75"/>
  <c r="H33" i="75"/>
  <c r="H34" i="75"/>
  <c r="H35" i="75"/>
  <c r="H36" i="75"/>
  <c r="H37" i="75"/>
  <c r="H38" i="75"/>
  <c r="H39" i="75"/>
  <c r="H40" i="75"/>
  <c r="H41" i="75"/>
  <c r="H42" i="75"/>
  <c r="H24" i="75"/>
  <c r="H23" i="75"/>
  <c r="A26" i="91" l="1"/>
  <c r="C59" i="75"/>
  <c r="G59" i="75"/>
  <c r="C60" i="75"/>
  <c r="G60" i="75"/>
  <c r="C36" i="75"/>
  <c r="G36" i="75"/>
  <c r="C37" i="75"/>
  <c r="G37" i="75"/>
  <c r="J37" i="75" s="1"/>
  <c r="G31" i="75"/>
  <c r="J31" i="75" s="1"/>
  <c r="C31" i="75"/>
  <c r="A25" i="91"/>
  <c r="A23" i="91"/>
  <c r="A22" i="91"/>
  <c r="A20" i="91"/>
  <c r="A19" i="91"/>
  <c r="A17" i="91"/>
  <c r="A16" i="91"/>
  <c r="A15" i="91"/>
  <c r="A13" i="91"/>
  <c r="A11" i="91"/>
  <c r="A9" i="91"/>
  <c r="A7" i="91"/>
  <c r="A55" i="56"/>
  <c r="A54" i="56"/>
  <c r="A24" i="56"/>
  <c r="A23" i="56"/>
  <c r="A15" i="56"/>
  <c r="H79" i="75"/>
  <c r="H80" i="75"/>
  <c r="H81" i="75"/>
  <c r="H82" i="75"/>
  <c r="H83" i="75"/>
  <c r="H84" i="75"/>
  <c r="H85" i="75"/>
  <c r="H86" i="75"/>
  <c r="H87" i="75"/>
  <c r="H88" i="75"/>
  <c r="H89" i="75"/>
  <c r="H90" i="75"/>
  <c r="H91" i="75"/>
  <c r="H92" i="75"/>
  <c r="H93" i="75"/>
  <c r="H94" i="75"/>
  <c r="H95" i="75"/>
  <c r="H96" i="75"/>
  <c r="H97" i="75"/>
  <c r="H98" i="75"/>
  <c r="H99" i="75"/>
  <c r="H100" i="75"/>
  <c r="H101" i="75"/>
  <c r="H102" i="75"/>
  <c r="H103" i="75"/>
  <c r="H78" i="75"/>
  <c r="C26" i="75"/>
  <c r="C27" i="75"/>
  <c r="C28" i="75"/>
  <c r="C29" i="75"/>
  <c r="C30" i="75"/>
  <c r="C32" i="75"/>
  <c r="C33" i="75"/>
  <c r="C34" i="75"/>
  <c r="C35" i="75"/>
  <c r="C38" i="75"/>
  <c r="C39" i="75"/>
  <c r="C40" i="75"/>
  <c r="C41" i="75"/>
  <c r="C42" i="75"/>
  <c r="C43" i="75"/>
  <c r="C44" i="75"/>
  <c r="C45" i="75"/>
  <c r="C46" i="75"/>
  <c r="C47" i="75"/>
  <c r="C48" i="75"/>
  <c r="C49" i="75"/>
  <c r="C50" i="75"/>
  <c r="C51" i="75"/>
  <c r="C52" i="75"/>
  <c r="C53" i="75"/>
  <c r="C54" i="75"/>
  <c r="C55" i="75"/>
  <c r="C56" i="75"/>
  <c r="C57" i="75"/>
  <c r="C58" i="75"/>
  <c r="C61" i="75"/>
  <c r="C62" i="75"/>
  <c r="C63" i="75"/>
  <c r="C64" i="75"/>
  <c r="C65" i="75"/>
  <c r="C66" i="75"/>
  <c r="C67" i="75"/>
  <c r="C68" i="75"/>
  <c r="C24" i="75"/>
  <c r="C25" i="75"/>
  <c r="C23" i="75"/>
  <c r="J36" i="75" l="1"/>
  <c r="J59" i="75"/>
  <c r="J60" i="75"/>
  <c r="N37" i="75"/>
  <c r="N40" i="75"/>
  <c r="N46" i="75"/>
  <c r="C5" i="75"/>
  <c r="C4" i="75"/>
  <c r="C3" i="75"/>
  <c r="G79" i="75"/>
  <c r="J82" i="75"/>
  <c r="J87" i="75"/>
  <c r="G88" i="75"/>
  <c r="G89" i="75"/>
  <c r="G90" i="75"/>
  <c r="G91" i="75"/>
  <c r="G96" i="75"/>
  <c r="G99" i="75"/>
  <c r="G100" i="75"/>
  <c r="J102" i="75"/>
  <c r="G24" i="75"/>
  <c r="J24" i="75" s="1"/>
  <c r="G26" i="75"/>
  <c r="J26" i="75" s="1"/>
  <c r="G27" i="75"/>
  <c r="G28" i="75"/>
  <c r="G29" i="75"/>
  <c r="G30" i="75"/>
  <c r="G35" i="75"/>
  <c r="G39" i="75"/>
  <c r="G40" i="75"/>
  <c r="G41" i="75"/>
  <c r="G42" i="75"/>
  <c r="J42" i="75" s="1"/>
  <c r="G43" i="75"/>
  <c r="J43" i="75" s="1"/>
  <c r="G44" i="75"/>
  <c r="G45" i="75"/>
  <c r="G46" i="75"/>
  <c r="G48" i="75"/>
  <c r="G49" i="75"/>
  <c r="G51" i="75"/>
  <c r="J51" i="75" s="1"/>
  <c r="G52" i="75"/>
  <c r="G53" i="75"/>
  <c r="G54" i="75"/>
  <c r="G55" i="75"/>
  <c r="G57" i="75"/>
  <c r="G62" i="75"/>
  <c r="G63" i="75"/>
  <c r="G66" i="75"/>
  <c r="G67" i="75"/>
  <c r="G23" i="75"/>
  <c r="J23" i="75" s="1"/>
  <c r="A27" i="56"/>
  <c r="A39" i="56"/>
  <c r="A64" i="56"/>
  <c r="A61" i="56"/>
  <c r="A56" i="56"/>
  <c r="A46" i="56"/>
  <c r="A43" i="56"/>
  <c r="A42" i="56"/>
  <c r="A40" i="56"/>
  <c r="A36" i="56"/>
  <c r="A35" i="56"/>
  <c r="A30" i="56"/>
  <c r="A25" i="56"/>
  <c r="A21" i="56"/>
  <c r="A18" i="56"/>
  <c r="A16" i="56"/>
  <c r="A11" i="56"/>
  <c r="A6" i="56"/>
  <c r="A4" i="56"/>
  <c r="A3" i="56"/>
  <c r="A19" i="56"/>
  <c r="A20" i="56"/>
  <c r="A66" i="56"/>
  <c r="A65" i="56"/>
  <c r="A32" i="56"/>
  <c r="A22" i="56"/>
  <c r="A62" i="56"/>
  <c r="A14" i="56"/>
  <c r="A57" i="56"/>
  <c r="A63" i="56"/>
  <c r="A45" i="56"/>
  <c r="A58" i="56"/>
  <c r="A53" i="56"/>
  <c r="A52" i="56"/>
  <c r="A51" i="56"/>
  <c r="A50" i="56"/>
  <c r="A49" i="56"/>
  <c r="A48" i="56"/>
  <c r="A47" i="56"/>
  <c r="A33" i="56"/>
  <c r="A31" i="56"/>
  <c r="A44" i="56"/>
  <c r="A60" i="56"/>
  <c r="A41" i="56"/>
  <c r="A37" i="56"/>
  <c r="A38" i="56"/>
  <c r="A59" i="56"/>
  <c r="A13" i="56"/>
  <c r="A12" i="56"/>
  <c r="A28" i="56"/>
  <c r="A26" i="56"/>
  <c r="A10" i="56"/>
  <c r="A29" i="56"/>
  <c r="A34" i="56"/>
  <c r="A9" i="56"/>
  <c r="A8" i="56"/>
  <c r="A5" i="56"/>
  <c r="A17" i="56"/>
  <c r="A7" i="56"/>
  <c r="A4" i="76"/>
  <c r="A5" i="76"/>
  <c r="A6" i="76"/>
  <c r="A7" i="76"/>
  <c r="A8" i="76"/>
  <c r="A9" i="76"/>
  <c r="A10" i="76"/>
  <c r="A11" i="76"/>
  <c r="A12" i="76"/>
  <c r="A13" i="76"/>
  <c r="A14" i="76"/>
  <c r="A15" i="76"/>
  <c r="A16" i="76"/>
  <c r="A17" i="76"/>
  <c r="A18" i="76"/>
  <c r="A19" i="76"/>
  <c r="A20" i="76"/>
  <c r="A21" i="76"/>
  <c r="A22" i="76"/>
  <c r="A23" i="76"/>
  <c r="A24" i="76"/>
  <c r="A25" i="76"/>
  <c r="A26" i="76"/>
  <c r="A27" i="76"/>
  <c r="A28" i="76"/>
  <c r="A29" i="76"/>
  <c r="A30" i="76"/>
  <c r="A3" i="76"/>
  <c r="B1" i="76"/>
  <c r="A1" i="76"/>
  <c r="G103" i="75"/>
  <c r="J103" i="75"/>
  <c r="G102" i="75"/>
  <c r="J101" i="75"/>
  <c r="G98" i="75"/>
  <c r="J98" i="75"/>
  <c r="J97" i="75"/>
  <c r="G95" i="75"/>
  <c r="J95" i="75"/>
  <c r="J94" i="75"/>
  <c r="G93" i="75"/>
  <c r="J93" i="75"/>
  <c r="G92" i="75"/>
  <c r="J92" i="75"/>
  <c r="J91" i="75"/>
  <c r="J88" i="75"/>
  <c r="J86" i="75"/>
  <c r="G85" i="75"/>
  <c r="J85" i="75"/>
  <c r="G84" i="75"/>
  <c r="J84" i="75"/>
  <c r="G83" i="75"/>
  <c r="J83" i="75"/>
  <c r="G81" i="75"/>
  <c r="J81" i="75"/>
  <c r="G78" i="75"/>
  <c r="J78" i="75" s="1"/>
  <c r="G33" i="75"/>
  <c r="J33" i="75" s="1"/>
  <c r="N45" i="75"/>
  <c r="G32" i="75"/>
  <c r="J32" i="75" s="1"/>
  <c r="N38" i="75"/>
  <c r="G68" i="75"/>
  <c r="M48" i="75" s="1"/>
  <c r="J100" i="75"/>
  <c r="G50" i="75"/>
  <c r="J50" i="75" s="1"/>
  <c r="G58" i="75"/>
  <c r="M41" i="75" s="1"/>
  <c r="J58" i="75" l="1"/>
  <c r="J68" i="75"/>
  <c r="J44" i="75"/>
  <c r="J45" i="75"/>
  <c r="N35" i="75"/>
  <c r="J35" i="75"/>
  <c r="J63" i="75"/>
  <c r="J53" i="75"/>
  <c r="G65" i="75"/>
  <c r="J65" i="75" s="1"/>
  <c r="N27" i="75"/>
  <c r="G61" i="75"/>
  <c r="J61" i="75" s="1"/>
  <c r="G47" i="75"/>
  <c r="N39" i="75"/>
  <c r="J57" i="75"/>
  <c r="G64" i="75"/>
  <c r="J64" i="75" s="1"/>
  <c r="J46" i="75"/>
  <c r="J28" i="75"/>
  <c r="J39" i="75"/>
  <c r="J55" i="75"/>
  <c r="J30" i="75"/>
  <c r="J41" i="75"/>
  <c r="N47" i="75"/>
  <c r="N31" i="75"/>
  <c r="N49" i="75"/>
  <c r="N42" i="75"/>
  <c r="J54" i="75"/>
  <c r="N36" i="75"/>
  <c r="G38" i="75"/>
  <c r="J38" i="75" s="1"/>
  <c r="J27" i="75"/>
  <c r="J62" i="75"/>
  <c r="G34" i="75"/>
  <c r="J34" i="75" s="1"/>
  <c r="H69" i="75"/>
  <c r="N30" i="75"/>
  <c r="G25" i="75"/>
  <c r="J25" i="75" s="1"/>
  <c r="N43" i="75"/>
  <c r="G56" i="75"/>
  <c r="J56" i="75" s="1"/>
  <c r="J40" i="75"/>
  <c r="N26" i="75"/>
  <c r="J52" i="75"/>
  <c r="N28" i="75"/>
  <c r="J29" i="75"/>
  <c r="J48" i="75"/>
  <c r="J66" i="75"/>
  <c r="J99" i="75"/>
  <c r="N54" i="75"/>
  <c r="G82" i="75"/>
  <c r="N53" i="75"/>
  <c r="J89" i="75"/>
  <c r="J79" i="75"/>
  <c r="J90" i="75"/>
  <c r="N50" i="75"/>
  <c r="G80" i="75"/>
  <c r="J80" i="75" s="1"/>
  <c r="G87" i="75"/>
  <c r="J96" i="75"/>
  <c r="N52" i="75"/>
  <c r="N51" i="75"/>
  <c r="H104" i="75"/>
  <c r="N32" i="75"/>
  <c r="J49" i="75"/>
  <c r="J67" i="75"/>
  <c r="N44" i="75"/>
  <c r="N41" i="75"/>
  <c r="N25" i="75"/>
  <c r="H106" i="75"/>
  <c r="N29" i="75"/>
  <c r="N48" i="75"/>
  <c r="M31" i="75" l="1"/>
  <c r="J47" i="75"/>
  <c r="J69" i="75" s="1"/>
  <c r="D20" i="75" s="1"/>
  <c r="O52" i="75"/>
  <c r="O51" i="75"/>
  <c r="O50" i="75"/>
  <c r="O54" i="75"/>
  <c r="O53" i="75"/>
  <c r="G69" i="75"/>
  <c r="G20" i="75" s="1"/>
  <c r="G104" i="75"/>
  <c r="G74" i="75" s="1"/>
  <c r="J106" i="75"/>
  <c r="D6" i="75" s="1"/>
  <c r="J104" i="75"/>
  <c r="D74" i="75" s="1"/>
  <c r="G106" i="75"/>
  <c r="G6" i="75" s="1"/>
  <c r="M50" i="75"/>
  <c r="M32" i="75"/>
  <c r="O32" i="75" s="1"/>
  <c r="M53" i="75"/>
  <c r="M52" i="75"/>
  <c r="M54" i="75"/>
  <c r="M51" i="75"/>
</calcChain>
</file>

<file path=xl/sharedStrings.xml><?xml version="1.0" encoding="utf-8"?>
<sst xmlns="http://schemas.openxmlformats.org/spreadsheetml/2006/main" count="1872" uniqueCount="1369">
  <si>
    <t>Information Security Assessment</t>
  </si>
  <si>
    <t>ISA consists of several tabs, the content and function of which are explained in the tab “Definitions”. The corresponding actual requirements can be found in the tabs “Information Security”, “Prototype Protection” and “Data Protection”.</t>
  </si>
  <si>
    <t>Publisher: VERBAND DER AUTOMOBILINDUSTRIE e. V. (VDA, German Association of the Automotive Industry); Behrenstr. 35; 10117 Berlin; www.vda.de</t>
  </si>
  <si>
    <t>Note: For better guidance, the worksheets are color-coded as follows.</t>
  </si>
  <si>
    <t>Company / Organization:*</t>
  </si>
  <si>
    <t>Address:*</t>
  </si>
  <si>
    <t>Scope/TISAX Scope ID*</t>
  </si>
  <si>
    <t>D&amp;B D-U-N-S® No.*</t>
  </si>
  <si>
    <t>Date of the assessment:*</t>
  </si>
  <si>
    <t>Contact person:*</t>
  </si>
  <si>
    <t>Telephone number:*</t>
  </si>
  <si>
    <t>E-mail address:*</t>
  </si>
  <si>
    <t>Creator:*</t>
  </si>
  <si>
    <t>Signature:</t>
  </si>
  <si>
    <t xml:space="preserve"> </t>
  </si>
  <si>
    <t>Maturity level 0</t>
  </si>
  <si>
    <t>Maturity level 1</t>
  </si>
  <si>
    <t>Maturity level 2</t>
  </si>
  <si>
    <t>Maturity level 3</t>
  </si>
  <si>
    <t>Maturity level 4</t>
  </si>
  <si>
    <t>Maturity level 5</t>
  </si>
  <si>
    <t>Name</t>
  </si>
  <si>
    <t xml:space="preserve">Incomplete </t>
  </si>
  <si>
    <t>Performed</t>
  </si>
  <si>
    <t>Managed</t>
  </si>
  <si>
    <t>Established</t>
  </si>
  <si>
    <t>Predictable</t>
  </si>
  <si>
    <t>Optimizing</t>
  </si>
  <si>
    <t>Principle</t>
  </si>
  <si>
    <t>A process does not exist, is not followed or not suitable to achieve the objective.</t>
  </si>
  <si>
    <t>A process is followed which is not or insufficiently documented (“informal process”) and there is some evidence that it achieves its objective.</t>
  </si>
  <si>
    <t>A process achieving its objectives is followed. Process documentation and process implementation evidence are available.</t>
  </si>
  <si>
    <t>A standard process integrated into the overall system is followed. Dependencies on other processes are documented and suitable interfaces are created. Evidence exists that the process has been used sustainably and actively over an extended period.</t>
  </si>
  <si>
    <t>An established process is followed. The effectiveness of the process is continually monitored by collecting key figures. Limit values are defined at which the process is considered to be insufficiently effective and requires adjustment. (Key Performance Indicators)</t>
  </si>
  <si>
    <t>A predictable process with continual improvement as a major objective is followed. Improvement is actively advanced by means of dedicated resources.</t>
  </si>
  <si>
    <t>Definition</t>
  </si>
  <si>
    <t>A process is not implemented or fails to achieve its process purpose. Little or no evidence exists of any systematic achievement of the process purpose.</t>
  </si>
  <si>
    <t xml:space="preserve">- The implemented process achieves its (process) purpose.
- The intended base practices are verifiably performed.
</t>
  </si>
  <si>
    <t>Process Innovation (PA 5.1)
- Process improvement objectives are defined for the respective process that supports the relevant business goals.
- Appropriate data are analysed to identify the common causes of variations in process performance.
- Appropriate data are analysed to identify options for best practice and innovation.
- Improvement options derived from new technologies and new process concepts are identified.
- An implementation strategy is established to achieve the process improvement objectives.
Continuous optimization (PA 5.2):
- The impact of all proposed changes is assessed against the objectives of the defined process and the standard process.
- Implementation of all agreed changes is managed to ensure that any disruption to the process performance is understood and addressed.
- Based on actual performance, effectiveness of process change is evaluated against the defined process requirements and process objectives to determine whether results are corresponding to common or special cases.</t>
  </si>
  <si>
    <t>Possible evidence (GWP)</t>
  </si>
  <si>
    <t>+ Work products providing evidence of process outcomes.</t>
  </si>
  <si>
    <t xml:space="preserve">+ Process documentation
+ Process plan
+ Quality plan/records
+ Process implementation records
</t>
  </si>
  <si>
    <t>+ Process documentation
+ Process plan
+ Quality records
+ Policies and standards
+ Process implementation records</t>
  </si>
  <si>
    <t>+ Process documentation
+ Process control plan
+ Process improvement plan
+ Process measurement plan
+ Process implementation records</t>
  </si>
  <si>
    <t>+ Process improvement plan
+ Process measurement plan
+ Process implementation records</t>
  </si>
  <si>
    <t>Example</t>
  </si>
  <si>
    <t>Tabs</t>
  </si>
  <si>
    <t>Tab</t>
  </si>
  <si>
    <t>Description</t>
  </si>
  <si>
    <t>Intended use of tab</t>
  </si>
  <si>
    <t>Welcome</t>
  </si>
  <si>
    <t>Welcome page.</t>
  </si>
  <si>
    <t>Information</t>
  </si>
  <si>
    <t>Cover</t>
  </si>
  <si>
    <t>The cover contains boxes for information on the implementing organization, the scope of review, the auditor and the contact person of the organization under review.</t>
  </si>
  <si>
    <t>For own use</t>
  </si>
  <si>
    <t>Maturity levels</t>
  </si>
  <si>
    <t>VDA ISA intends the implementation to be assessed by means of a 5 step maturity model as defined in this tab. The maturity levels comprise Incomplete, Performed, Managed, Established and Predictable.
With this VDA ISA version, the target maturity level for all control questions is consistently 3 (Established).</t>
  </si>
  <si>
    <t>Definitions</t>
  </si>
  <si>
    <t>Information Security</t>
  </si>
  <si>
    <t>Implementation requirements</t>
  </si>
  <si>
    <t>Prototype Protection</t>
  </si>
  <si>
    <t>Data Protection</t>
  </si>
  <si>
    <t>This tab is to be edited additionally in case of processing within the meaning of Art. 28 of the EU General Data Protection Regulation and contains controls requiring merely yes/no answers.</t>
  </si>
  <si>
    <t>Results</t>
  </si>
  <si>
    <t>Here, the results of the individual tabs (review catalog pages) are summarized and presented in printing format. For presentation purposes, the simplified form according to ISA is use.
The spider web diagram provides an overview of all controls. The list of all controls shows the target maturity levels to be achieved. 
When calculating the overall result, the results of controls overachieving their target maturity level are cutback and averaged. This ensures that the requirements are comprehensively fulfilled and that there is no compensation of overachieved and underachieved controls.</t>
  </si>
  <si>
    <t>Presentation of results</t>
  </si>
  <si>
    <t>Examples KPI</t>
  </si>
  <si>
    <t>This tab shows examples of Key Performance Indicators (KPI) for measuring process results. The tab content provides support for identifying own suitable KPIs. It does not present mandatory requirements for achieving maturity level 4. Definition of KPIs is not mandatory, but may be helpful for a central management of information security at many locations.</t>
  </si>
  <si>
    <t>Examples and support</t>
  </si>
  <si>
    <t>License</t>
  </si>
  <si>
    <t>License conditions under which the VDA ISA is published.</t>
  </si>
  <si>
    <t>Change history</t>
  </si>
  <si>
    <t>List of changes over the VDA ISA lifecycle.</t>
  </si>
  <si>
    <t>Key terms</t>
  </si>
  <si>
    <t>Term</t>
  </si>
  <si>
    <t>Explanation</t>
  </si>
  <si>
    <t>Examples</t>
  </si>
  <si>
    <t>Protection class “normal”,
normal protection needs</t>
  </si>
  <si>
    <t>The potential damage to the organization is limited and manageable.</t>
  </si>
  <si>
    <t>Confidentiality classification “internal”</t>
  </si>
  <si>
    <t>Protection class “high”,
high protection needs</t>
  </si>
  <si>
    <t>The potential damage to the organization may be substantial.</t>
  </si>
  <si>
    <t>Confidentiality classification “confidential”</t>
  </si>
  <si>
    <t>Protection class “very high”,
very high protection needs</t>
  </si>
  <si>
    <t>The potential damage can reach a level of potentially threatening or disastrous impact on the organization’s existence.</t>
  </si>
  <si>
    <t>Confidentiality classification “strictly confidential”</t>
  </si>
  <si>
    <t>Requirements (must)</t>
  </si>
  <si>
    <t>The requirements indicated in this column are strict requirements without any exemptions.</t>
  </si>
  <si>
    <t>Requirements (should)</t>
  </si>
  <si>
    <t>Principally, the requirements indicated in this column must be implemented by the organization. In certain circumstances, however, there may be a valid justification for non-compliance with these requirements. In case of any deviation, its effects must be understood by the organization and it must be plausibly justified.</t>
  </si>
  <si>
    <t>Additional requirements in case of high protection needs</t>
  </si>
  <si>
    <t xml:space="preserve">The requirements indicated in this column must additionally be met if the tested subject has high protection needs. </t>
  </si>
  <si>
    <t>Additional requirements in case of very high protection needs</t>
  </si>
  <si>
    <t xml:space="preserve">The requirements indicated in this column must additionally be met if the tested subject has very high protection needs. </t>
  </si>
  <si>
    <t>Result (Maturity level)</t>
  </si>
  <si>
    <t>In the result tab ISA (spider web diagram), all results are presented as assessed. The line for the target maturity level does not consider controls marked “n.a”. When calculating the average, however, the maximum achievable target maturity level is taken into account.</t>
  </si>
  <si>
    <t>Glossary</t>
  </si>
  <si>
    <t>Assessment scope / scope</t>
  </si>
  <si>
    <t>Defines what is assessed during the assessment and what is not (“out of scope”). It is connected to the scope of the assessed management system. For ISO certifications, the scope of the assessment is always identical to the scope of the management system. In TISAX assessments, you can define the scope of the assessment to be a subset of the scope of the management system as long as all necessary management system components are covered by the assessment scope.
To understand an assessment result, you need to understand the scope of the assessment.</t>
  </si>
  <si>
    <t>Business Continuity Management (BCM)</t>
  </si>
  <si>
    <t>BCM is intended to ensure the functionality of business-critical processes within the organization during and after any crisis situation.</t>
  </si>
  <si>
    <t>Classification of information</t>
  </si>
  <si>
    <t>The value of the information for the organization is determined based on the relevant protection goals of information security (confidentiality, integrity and availability). Based on this, the information is classified according to the classification scheme. This enables the organization to implement adequate protective measures.</t>
  </si>
  <si>
    <t>Cloud/external IT services</t>
  </si>
  <si>
    <t>An external service is the processing of company information outside the audit scope.
(e.g. external hosting, cloud service, web services such anti-virus dashboards on the web, SIEM services provided by external companies, etc.)
Important for rejecting non-relevant web services:
•  Cloud service: Damage may have direct impact on the company (CIA)
•  Data are externally processed in a confidential/strictly confidential manner (e.g. not by translating individual words)</t>
  </si>
  <si>
    <t>Critical IT service</t>
  </si>
  <si>
    <t>Critical IT services are essential to the business or organization. When such a service fails or is interrupted, business operations are severely impacted.</t>
  </si>
  <si>
    <t>Active Directory, Corporate Network, ERP, Corporate phone system</t>
  </si>
  <si>
    <t>Critical IT systems</t>
  </si>
  <si>
    <t>Critical IT systems are essential to operate Critical IT services.</t>
  </si>
  <si>
    <t>Event</t>
  </si>
  <si>
    <t>Identified occurrence of a IT-system, service or network state indicating a possible breach of information security, policy or failure of controls, or a previously unknown situation that can be security relevant</t>
  </si>
  <si>
    <t>Generic work product (GWP)</t>
  </si>
  <si>
    <t>Any work product resulting from the execution of a process.</t>
  </si>
  <si>
    <t>IAM Technology</t>
  </si>
  <si>
    <t>Identity and access management (IAM or IdAM) Technology, is a framework of technologies to ensure that the right users (that are part of the ecosystem connected to or within an enterprise) have the appropriate access to technology resources. Identity and access management systems not only identify, authenticate, and control access for individuals who will be utilizing IT resources but also the hardware and applications employees need to access.</t>
  </si>
  <si>
    <t>Incident</t>
  </si>
  <si>
    <t>Single or a series of unwanted or unexpected information security events that have a significant probability of compromising business operations and threatening information security</t>
  </si>
  <si>
    <t>Information Asset</t>
  </si>
  <si>
    <t>Business secrets, critical business processes, know-how, patents</t>
  </si>
  <si>
    <t>Information Owner/Information Officer/Data Owner</t>
  </si>
  <si>
    <t>Person or organizational body preparing data or making data available for use and being able to provide information on their protection needs.</t>
  </si>
  <si>
    <t xml:space="preserve">Information security management system (ISMS) </t>
  </si>
  <si>
    <t xml:space="preserve">The information security management system is a control mechanism used by the organization’s management to ensure that information security is the result of sustainable management rather than that of mere coincidence and individual effort. </t>
  </si>
  <si>
    <t>Information security risk management (ISRM)</t>
  </si>
  <si>
    <t>The information security risk management is required for an early detection, assessment and handling of risks in order to achieve the protection goals of information security. Hence, it enables the organization to establish adequate measures for the protection of its information assets while considering the associated chances and risks.</t>
  </si>
  <si>
    <t>Information security risks</t>
  </si>
  <si>
    <t>Risks existing in the preparation and processing of information. These are based on potential events having negative impact on achieving the protection goals of information security.</t>
  </si>
  <si>
    <t>IT service</t>
  </si>
  <si>
    <t>IT system</t>
  </si>
  <si>
    <t xml:space="preserve">Any type of system used for electronic information processing. </t>
  </si>
  <si>
    <t>Maturity level</t>
  </si>
  <si>
    <t>Criterion for the “maturity” of the overall ISMS or parts thereof. This is the degree of structuring and systematic management of the overall process or parts thereof. For the maturity levels used in this document, the requirements given in the tab “Maturity levels” apply.</t>
  </si>
  <si>
    <t>Criterion for the degree of development of the entire ISMS or of parts thereof. This is the degree of structuring and systematic management of the processes involved. The tab “Maturity levels” includes the definition of the different maturity levels applicable within the context of this document.</t>
  </si>
  <si>
    <t>Network service</t>
  </si>
  <si>
    <t>A network service is a service which is provided by an IT system and used by other IT systems to communicate with the system via a data network.</t>
  </si>
  <si>
    <t>DHCP, DNS, https, STARTTLS</t>
  </si>
  <si>
    <t>Non-disclosure agreements (NDA)</t>
  </si>
  <si>
    <t xml:space="preserve">Non-disclosure agreements provide legal protection of an organization’s information particularly where information is exchanged beyond the boundaries of the organization. </t>
  </si>
  <si>
    <t>Personal data</t>
  </si>
  <si>
    <t>The term personal data is used for all information referring to an identified or identifiable person; a natural person is considered to be identifiable if they can be directly or indirectly identified particularly by assignment to an identifier, e.g. a name, to an identification number, to location data, to an online identification or to one or more specific features describing the physical, physiological, genetic, psychological, economic, cultural or social identity of this natural person.</t>
  </si>
  <si>
    <t>Collective term for company-internal specifications</t>
  </si>
  <si>
    <t>Process Attributes (PA)</t>
  </si>
  <si>
    <t>A measurable characteristic for a process capability that is applicable to each process.</t>
  </si>
  <si>
    <t>Protection goals</t>
  </si>
  <si>
    <t>Confidentiality (C)
Integrity (I)
Availability (A)</t>
  </si>
  <si>
    <t>Tab “Information Security”,
Column M (C, I, A)</t>
  </si>
  <si>
    <t xml:space="preserve">Prototype protection protects physical prototypes which are classified as requiring protection. Prototypes include vehicles, components and parts. The owner of the intellectual property for the prototype is considered the owner of the prototype.
The owner's commissioning department is responsible for classifying the protection need of a prototype. For prototypes classified as requiring high or very high protection, the minimum requirements for prototype protection must be applied. </t>
  </si>
  <si>
    <t>Purpose built software</t>
  </si>
  <si>
    <t>Software that is individually developed for the organisation.</t>
  </si>
  <si>
    <t>Security zones</t>
  </si>
  <si>
    <t>Security zones usually refer to a nested arrangement of areas encapsulated by means of barriers and access mechanisms. Their purpose is the physical protection of information assets. The more sensitive the information assets to be processed are the more protective measures are required.</t>
  </si>
  <si>
    <t>Storage spaces, garages, workshops, test tracks, data processing centers, development areas</t>
  </si>
  <si>
    <t>Simplified Group Assessment (SGA)</t>
  </si>
  <si>
    <t>A simplified way to audit very large organizations with a high maturity. An example is the TISAX Simplified Group Assessment mechanism that is an option for TISAX Assessments of an assessment scope with a large number of sites.</t>
  </si>
  <si>
    <t>Software</t>
  </si>
  <si>
    <t xml:space="preserve">Software is a generic term used to refer to applications, scripts and programs that run on a IT system. </t>
  </si>
  <si>
    <t>Operating systems, applications, libraries, device drivers, Apps</t>
  </si>
  <si>
    <t>Supporting Asset</t>
  </si>
  <si>
    <t>Supporting assets (electronic and physical) are used for storing, processing and transporting information assets.</t>
  </si>
  <si>
    <t>Mobile data storage devices, IT systems, IT services/IT service providers, paper documents</t>
  </si>
  <si>
    <t>Row_Format</t>
  </si>
  <si>
    <t>Is_Title?</t>
  </si>
  <si>
    <t>Control number</t>
  </si>
  <si>
    <t>Implementation description</t>
  </si>
  <si>
    <t>Reference documentation</t>
  </si>
  <si>
    <t>Findings/Assessment result</t>
  </si>
  <si>
    <t>Control question</t>
  </si>
  <si>
    <t>Objective</t>
  </si>
  <si>
    <t>Requirements
(must)</t>
  </si>
  <si>
    <t>Requirements
(should)</t>
  </si>
  <si>
    <t>Additional requirements
for high protection needs</t>
  </si>
  <si>
    <t>Additional requirements
for very high protection needs</t>
  </si>
  <si>
    <t>Additional requirements for Simplified Group Assessments (SGA)</t>
  </si>
  <si>
    <t>Usual person responsible for process implementation</t>
  </si>
  <si>
    <t>Reference to other standards</t>
  </si>
  <si>
    <t>Reference to implementation guidance</t>
  </si>
  <si>
    <t>Measures/recommendations</t>
  </si>
  <si>
    <t>Date of assessment</t>
  </si>
  <si>
    <t>Date of completion</t>
  </si>
  <si>
    <t>Responsible department</t>
  </si>
  <si>
    <t>Contact</t>
  </si>
  <si>
    <t>Further information</t>
  </si>
  <si>
    <t>Support:
Examples “Normal protection need”</t>
  </si>
  <si>
    <t>Support:
Examples “High protection need”</t>
  </si>
  <si>
    <t>Support:
Examples “Very high protection need”</t>
  </si>
  <si>
    <t>Possible questions (examples, not mandatory)</t>
  </si>
  <si>
    <t>Possible evidence (not mandatory)</t>
  </si>
  <si>
    <t>1</t>
  </si>
  <si>
    <t>IS Policies and Organization</t>
  </si>
  <si>
    <t>This is intentional invisible text for technical reasons. Please do not remove this text. This is intentional invisible text for technical reasons. Please do not remove this text. This is intentional invisible text for technical reasons. Please do not remove this text. This is intentional invisible text for technical reasons. Please do not remove this text. This is intentional invisible text for technical reasons. Please do not remove this text.</t>
  </si>
  <si>
    <t>1.1</t>
  </si>
  <si>
    <t>Information Security Policies</t>
  </si>
  <si>
    <t>1.1.1</t>
  </si>
  <si>
    <t>To what extent are information security policies available?</t>
  </si>
  <si>
    <t>The organization needs at least one information security policy. This reflects the importance and significance of information security and is adapted to the organization. Additional policies may be appropriate depending on the size and structure of the organization.</t>
  </si>
  <si>
    <t>+ The requirements for information security have been determined and documented:
  - The requirements are adapted to the organization’s goals,
  - A policy is prepared and is released by the organization.
+ The policy includes objectives and the significance of information security within the organization.</t>
  </si>
  <si>
    <t>None</t>
  </si>
  <si>
    <t>+ Policies are published and implemented in the entire assessment scope.</t>
  </si>
  <si>
    <t>BSI-Standard 200-2:
3.2, 3.4
BSI IT-Grundschutz-Compendium:
ISMS.1, ORP.1
NIST SP800-53r5:
PT-1, AC-1, AT-1, AU-1, CA-1, CM-1, CP-1, IA-1, IR-1, MA-1, MP-1, PE-1, PL-1, PM-1, PM-17, PM-18, PM-20, PS-1, RA-1, SA-1, SA-15, SC-1, SI-1, SR-1</t>
  </si>
  <si>
    <t xml:space="preserve">- What information security requirements have been identified?
- What are the guidelines on information security?
- Who released them?
- Are the requirements aligned with the organization's goals?
- What are the objectives of the organization with regard to the ISMS and how are they to be achieved?
- Who is responsible for implementation?
- What are the consequences of not following the guidelines?
- Who regularly reviews the guidelines and when?
- How are the guidelines communicated to employees? </t>
  </si>
  <si>
    <t>1.2</t>
  </si>
  <si>
    <t>Organization of Information Security</t>
  </si>
  <si>
    <t>1.2.1</t>
  </si>
  <si>
    <t>To what extent is information security managed within the organization?</t>
  </si>
  <si>
    <t>Only if information security is part of the strategic goals of an organization, information security can be implemented in an organization in a sustainable manner. The information security management system (ISMS) is a control mechanism used by the organization’s management to ensure that information security is the result of sustainable management rather than that of mere coincidence and individual effort.</t>
  </si>
  <si>
    <t>+ The management system is approved by an entity that has the necessary authority for the entire assessment scope (i.e., all locations within the scope).</t>
  </si>
  <si>
    <t>BSI-Standard 200-2:
3.1, 3.2.1, 3.2.2, 3.2.3, 3.3.4, 3.4.4, 10.1, 10.2
BSI IT-Grundschutz-Compendium:
ISMS.1, ORP.1
NIST SP800-53r5:
PT-1, PL-7, PL-8, PL-9, PM-3, PM-23, PM-24, PM-26, PM-27, SA-2</t>
  </si>
  <si>
    <t>.</t>
  </si>
  <si>
    <t>1.2.2</t>
  </si>
  <si>
    <t>To what extent are information security responsibilities organized?</t>
  </si>
  <si>
    <t>A successful ISMS requires clear responsibilities within the organization.</t>
  </si>
  <si>
    <t>+ An appropriate organizational separation of responsibilities should be established in order to avoid conflict of interests (separation of duties). (C, I, A)</t>
  </si>
  <si>
    <t>+ A named person with overall responsibility for the management system exists and is available.</t>
  </si>
  <si>
    <t>BSI-Standard 200-2: 
4
BSI IT-Grundschutz-Compendium:
ISMS.1, ORP.1
NIST SP800-53r5:
CP-2, AC-5, PL-7, PM-2, PM-10, PM-19, PM-29, PT-2</t>
  </si>
  <si>
    <t>1.2.3</t>
  </si>
  <si>
    <t xml:space="preserve">For project implementation, it is important to consider the information security requirements. This applies to projects within the organization regardless of their type. By appropriately establishing the information security process in the project management procedures of the organization, any overlooking of requirements is prevented. </t>
  </si>
  <si>
    <t>+ Projects are classified while taking into account the information security requirements.</t>
  </si>
  <si>
    <t>+ The measures thus derived are reviewed regularly during the project and reassessed in case of changes to the assessment criteria. (C, I, A)</t>
  </si>
  <si>
    <t>Projects can be classified as follows
- CIAA (Confidentiality, Integrity, Availability, Authenticity)
- CIA (Confidentiality, Integrity, Availability)</t>
  </si>
  <si>
    <t>- What projects related to information security have been carried out?
- What risks have been identified in this context for the individual project?
- What criteria are used to assess the risk of projects?
- What measures have been derived?
- Have the measures been documented?
- Has the risk been checked for changes during the project?</t>
  </si>
  <si>
    <t>1.2.4</t>
  </si>
  <si>
    <t>To what extent are the responsibilities between external IT service providers and the own organization defined?</t>
  </si>
  <si>
    <t>It is important, that a common understanding of the division of responsibilities exists and that the implementation of all security requirements is ensured. Therefore, when using external IT service providers and IT services, the responsibilities regarding the implementation of information security measures are to be defined and verifiably documented.</t>
  </si>
  <si>
    <t>+ The concerned services and IT services used are identified.
+ The security requirements relevant to the IT service are determined:
+ The organization responsible for implementing the requirement is defined and aware of its responsibility.
+ Mechanisms for shared responsibilities are specified and implemented.
+ The responsible organization fulfils its respective responsibilities.</t>
  </si>
  <si>
    <t>+ A list exists indicating the concerned IT services and the respective responsible IT service providers. (C, I, A)
+ The applicability of the ISA controls has been verified and documented. (C, I, A)
+ The service configuration is included in the regular security assessments. (C, I, A)
+ Proof is provided that the IT service providers fulfil their responsibility. (C, I, A)
+ Integration into local protective measures (such as secure authentication mechanisms) is established and documented. (C, I, A)</t>
  </si>
  <si>
    <t>BSI-Standard 200-2:
8.1, 8.2, 8.4
BSI IT-Grundschutz-Compendium:
OPS.2.1, OPS.2.2 , OPS.3.1, ORP.2
NIST SP800-53r5:
MA-4, PT-1, PL-2</t>
  </si>
  <si>
    <t>1.3</t>
  </si>
  <si>
    <t>Asset Management</t>
  </si>
  <si>
    <t>1.3.1</t>
  </si>
  <si>
    <t xml:space="preserve">To what extent are information assets identified and recorded? </t>
  </si>
  <si>
    <t>It is important for each organization to know the information constituting its essential assets (e.g. business secrets, critical business processes, know-how, patents). 
They are referred to as information assets. An inventory ensures that the organization obtains an overview of its information assets. Moreover, it is important to know the supporting assets (e.g. IT systems, services/IT services, employees) processing these information assets.</t>
  </si>
  <si>
    <t>BSI-Standard 200-2:
8.1
BSI IT-Grundschutz-Compendium:
ISMS.1, ORP.1, CON.9
NIST SP800-53r5:
CP-2, PT-1, CM-8, MA-2, MP-7, PE-16, PE-20, PE-22, PM-5, SA-5, SR-4</t>
  </si>
  <si>
    <t>1.3.2</t>
  </si>
  <si>
    <t>To what extent are information assets classified and managed in terms of their protection needs?</t>
  </si>
  <si>
    <t>BSI-Standard 200-2:
8.1
BSI IT-Grundschutz-Compendium:
ISMS.1, ORP.1, CON.9
NIST SP800-53r5:
CP-2, PT-1, MA-2, MA-3, MA-4, MA-6, PM-7, PM-32, RA-2, RA-9, SA-23, SC-3</t>
  </si>
  <si>
    <t>- What protection levels are defined in the company and what criteria are used to classify them?
- What measures are defined for each protection level?
- How can the classification of the information be recognized by employees?
- How is information classified?
- What regulations are derived for the protection of information (storage media/documents)?
- How do employees know how to classify information?
- What are the tools for classifying the classification?
- How are information objects labelled?
- Who is responsible for classifying the classification?
- How are unmarked documents handled?
- What measures must be taken for each protection requirement in different situations (e.g. travel, destruction, storage, transport, storage)?
- What contact channels are available so that employees can receive support in classification?</t>
  </si>
  <si>
    <t>1.3.3</t>
  </si>
  <si>
    <t>To what extent is it ensured that only evaluated and approved external IT services are used for processing the organization’s information assets?</t>
  </si>
  <si>
    <t>Particularly in the case of external IT services that can be used at relatively low cost or free of charge, there is an increased risk that procurement and commissioning will be carried out without appropriate consideration of the information security requirements and that security therefore is not ensured.</t>
  </si>
  <si>
    <t xml:space="preserve">+ Requirements regarding the procurement, commissioning and release associated with the use of external IT services are determined and fulfilled.
+ A procedure for release in consideration of the protection need is established.
+ External IT services and their approval are documented.
+ It is verified at regular intervals that only approved external IT services are used.
</t>
  </si>
  <si>
    <t>ISO 27017: 14.1.1</t>
  </si>
  <si>
    <t>BSI IT-Grundschutz-Compendium:
OPS.2.1, OPS.2.2, OPS.3.1, CON.9, CON.2, ORP.5
NIST SP800-53r5:
CM-5, CM-6, CM-7, MA-7, SA-22</t>
  </si>
  <si>
    <t>1.3.4</t>
  </si>
  <si>
    <t>+ Software is approved before installation or use. The following aspects are considered:
  - Limited approval for specific use-cases or roles
  - Conformance to the information security requirements
  - Software use rights and licensing 
  - Source / reputation of the software
+ Software approval also applies to special purpose software such as maintenance tools</t>
  </si>
  <si>
    <t>+ Additional requirements for software use (e.g., need for control or monitoring of usage) are determined (if any) (C, I, A)</t>
  </si>
  <si>
    <t>NIST SP800-53r5:
CM-7(4), CM-10, CM-11, SC-18, SC-34, SC-49, SC-50, SI-16</t>
  </si>
  <si>
    <t xml:space="preserve">Software determines the logic on how information is processed within the organization. A short and pragmatic approval helps to ensure that software does not generate irresponsible risks to the organization's information and infrastructure.
Evaluation and approval of software enables the organization to limit risks of unintended logic and at the same time is the basis of a solid vulnerability and patch management (see 5.2.5) as well as maintaining a compliant license management (see 7.1.1). Its important to also consider software for admin and maintenance use such as debugging and firmware updating tools. 
When it comes to software management, the first step should be to determine on which level software needs to be approved. Finding a good compromise between the need for security and practicallity is the main driver of this consideration. For example, dedicated approval of every application or software library that comes with the base installation of the operating system would be excessive in many scenarios. Similarly, the commitment to a specific device usually means that not approving necessary firmware and/or device drivers significantly impacts the devices usability.
A repository of approved software prevents that people inside your organization accidentally install unapproved or modified software. Maintaining software versions and patch levels simplifies patch-management, but does not necessarily mean that every patch needs to be individually evaluated before approval. 
Especially if you have software that allows you to conduct administrative tasks, additional requirements might be necessary. A tool allowing to monitor network traffic for security or debugging purposes or manipulate configuration of critical system might be restricted for use requiring individual approval while maintaining a 4-eyes principile.
Key is to keep the evaluation and approval processes simple enough to be practical. If approval becomes to difficult or time-consuming, your administration will become reluctant to approve relevant software and users in the organization will circumvent the appvoal process to get the software they need. Accordingly, a good evaluation process is  designed, to adapt to the protection need of the software. This means first of all, to decide on the level of evaluation necessary for specific classes of software.
When it comes to evaluation, the control already gives good indications what steps the evaluation processes should follow:
+ Determine the intended or forseeable use scenario of the software and what security requirements apply for that scenario (i.e. is the approval including special high risk scenarios with specific security requirements or is the approval for normal risk use cases with a limited set of security requirements only)
+ Determine if your organization has the right to use the software (i.e. does the (to be) acquired licensing permit the intended use-case)
+ Consider the source of the software. Do your organization trusts the source (e.g. is it provided or distributed by a known and trusted software vendor)
The outcome of these three steps will determine additional evaluation need. When deciding on further steps, keep in mind that further testing or evaluation might not only remidiate risks, but also creates a time delay which can be a risk in itself. For example, in many cases the risk of not installing a security relevant patch because testing has not been conducted11 yet is higher than the risk that the patch creates issues that would have been detected by testing. A good approach always aims to find an appropriate balance.
Accordingly, granularity of software approval vary by scenario and can be very broad. For example, it might be practical to approve all system software that comes with a baseline operating system installation (i.e. operating system components, drivers, etc.). Also approval of trusted software repositories (i.e. based on the app classification of a mobile device store or operating system distribution) can be a valid approach, especially when limited to use in standard scenarios (i.e. without access to information with a significant protection need) 
When it comes to the type of approval, its important to notice that there is no need to keep centrallized approval lists. Based of the organization, the approval can be done in a decentralized way (i.e. in some cases, the development department has its specific evaluation and approval capabilities within the framework of the centralized processes). Similarly, its often more pratical and accurate to maintain an overview over installed software versions and patch levels by automated management tools rather than by manually maintaining lists. </t>
  </si>
  <si>
    <t>The protection need of software can be derived from the intended use-case or from the design of the software. This means all software that do not have access to information with high or very confidentiality or integrity need and that does not run on systems that have high or very high availability requirements can be considered software with normal protection need. Additionally, software where the risk to information is limited by the fact that it is not designed to access relevant information and does not have elevated privilegies can be considered having a normal protection need.
An organization might adopt the following policiy: For normal protection need software, a bulk-approval based on licensing terms and a well-known or otherwise sufficiently trusted distributor seems the appropriate solution. If the software in question is not available from trustworthy distributor, the organization will do a brief evaluation of the software functionality by testing the software for obvious undesired functionality such as adware or spyware by means of individual recherche and testing.
Updated software will regularly inherit the approval of previous versions unless significant changes are detected.</t>
  </si>
  <si>
    <t>For this example, software that has only access to information with high protection need in terms of availability or integrity or are relevant for availability on systems with a respective need or software that faces specific security risks (software that is used to communicate with untrusted communication ends such as externally reachable server software, network clients such as web browsers), is considered software with high protection need. 
For such software and use-cases, the example organization may maintanin a list of repositories and vendors that are trusted for these cases (such as baseline software installation of the operating system and drivers and firmware for the used hardaware with well-known licensing terms). To get to this list, a vendor and repository can either be well-known and widely accepted (i.e. common operating systems and their base software, drivers for standard hardware) or individually known by the organization (such as a vendor for special hardware or machines that have been carefully selected. A software that is not on such a list can be individually evaluated by checking licensing conditions and then searching for bad reputation and finally by doing a test-installation to check for undesired available features or functionality such as adware or spyware. 
Updated software will regularly inherit the approval of previous versions unless significant changes are detected.</t>
  </si>
  <si>
    <t xml:space="preserve">For this example, software that has access to information with very high protecton need in terms of availability and integritcy or software that is relevant for the availability of Critical IT Systems.
Even such software and use-cases , the example organization may maintanin a list of repositories and vendors that are trusted for these cases (such as baseline software installation of the operating systems designed for the purpose and drivers and firmware for the used hardaware with well-known licensing terms. However, to gain the trust the vendor and distributor must have an excellent reputation.  All other software is individiually approved. Depending on the risk profile, this may include not only testing but also careful analysis of available documentation (or even a technical audit of the functionality of a specific software). Change logs for software wil 
Updated software will regularly inherit the approval of previous versions for minor software versions. However, the organization will actively monitor release notes and (if available) relevant other sources to detect changes that might require a re-evaluation. Major software versions always require re-evaluation before approval. </t>
  </si>
  <si>
    <t>+ What is your strategy when it comes to software approval?
+ Do you differentiate approval on protection need or usage scenario?
+ What software is currently approved for working with a specific protection need?
+ How does your software approval process work?
+ For what use case is software A approved?
+ Where can i see what software is installed on a specific client or server?
+ How does the software repository work? How do users and/or administrators access it to install software?</t>
  </si>
  <si>
    <t>+ Process documentation for approval process
+ Exports of lists of approved software from software repositories
+ Screenshots from software management software (such as MDM)</t>
  </si>
  <si>
    <t>1.4</t>
  </si>
  <si>
    <t>IS Risk Management</t>
  </si>
  <si>
    <t>1.4.1</t>
  </si>
  <si>
    <t>To what extent are information security risks managed?</t>
  </si>
  <si>
    <t xml:space="preserve">Information security risk management aims at the timely detection, assessment and addressing of risks in order to achieve the protection goals of information security. It thus enables the organization to establish adequate measures for protecting its information assets under consideration of the associated prospects and risks. It is recommended to keep the information security risk management of an organization as simple as possible such as to enable its effective and efficient operation. </t>
  </si>
  <si>
    <t>+ Risk assessments are carried out both at regular intervals and in response to events.
+ Information security risks are appropriately assessed (e.g. for probability of occurrence and potential damage).
+ Information security risks are documented.
+ A responsible person (risk owner) is assigned to each information security risk. This person is responsible for the assessment and handling of the information security risks.</t>
  </si>
  <si>
    <t>+ A procedure is in place defining how to identify, assess and address security risks within the organization.
+ Criteria for the assessment and handling of  security risks exist.
+ Measures for handling security risks and the persons responsible for these are specified and documented:
  - A plan of measures or an overview of their state of implementation is followed.
+ In case of changes to the environment (e.g. organizational structure, location, changes to regulations), reassessment is carried out in a timely manner.</t>
  </si>
  <si>
    <t xml:space="preserve">BSI IT-Grundschutz-Compendium:
ISMS.1
NIST SP800-53r5:
CA-7(4), PM-9, PM-28, RA-3, RA-7, RA-8, SR-2 </t>
  </si>
  <si>
    <t>1.5</t>
  </si>
  <si>
    <t>Assessments</t>
  </si>
  <si>
    <t>1.5.1</t>
  </si>
  <si>
    <t>To what extent is compliance with information security ensured in procedures and processes?</t>
  </si>
  <si>
    <t>It is not sufficient to define information security requirements and to prepare and publish policies. It is important to regularly review their effectiveness.</t>
  </si>
  <si>
    <t>+ A plan for content and framework conditions (time schedule, scope, controls) of the reviews to be conducted is provided.</t>
  </si>
  <si>
    <t>+ Internal controls are implemented for all entities within the assessment scope. 
  - The implementation of all applicable security requirements and control objectives are included.
+ Suitably qualified and appropriate information security audit responsibilities and resources are defined.
+ A detailed internal audit plan and schedule is defined and followed. The following aspects are considered:
  - The entire assessment scope is covered
  - Internal audits are conducted regularly
  - Results of internal audits are tracked within the ISMS structures</t>
  </si>
  <si>
    <t>BSI-Standard 200-2:
10.1
BSI IT-Grundschutz-Compendium:
ISMS.1
NIST SP800-53r5:
PT-1, CA-2, CA-5, PM-4, PM-6, PM-14, PM-31</t>
  </si>
  <si>
    <t>1.5.2</t>
  </si>
  <si>
    <t>To what extent is the ISMS reviewed by an independent authority?</t>
  </si>
  <si>
    <t>+ The results of conducted reviews are documented and reported to the management of the organization.</t>
  </si>
  <si>
    <t>+ In case of fundamental changes, audits are conducted by an independent and appropriately qualified entity (i.e., external entities or special internal departments which are objective, competent and free from undue influence (independent)
  - Findings and implementation of corrective actions is tracked by the independent entity.</t>
  </si>
  <si>
    <t>BSI-Standard 200-2:
10.1.4
BSI IT-Grundschutz-Compendium:
DER.3.1
NIST SP800-53r5:
CA-2(1), CA-7(1)</t>
  </si>
  <si>
    <t>1.6</t>
  </si>
  <si>
    <t>1.6.1</t>
  </si>
  <si>
    <t>+ Tests and exercises of event and observation reporting are conducted regularly. (C, I, A)</t>
  </si>
  <si>
    <t>BSI IT-Grundschutz-Compendium:
DER.1
NIST SP800-53r5:
AC-3(10), IR-4(10), IR-4(13), IR-4(8)</t>
  </si>
  <si>
    <t>1.6.2</t>
  </si>
  <si>
    <t xml:space="preserve">To what extent are reported security events managed?
</t>
  </si>
  <si>
    <t>Once security events are reported, it is vital that the handling of the events is managed. This means to ensure that the type and criticality of the reported event as well as the persons responsible are quickly identified to ensure that time-critical aspects can be handled in time. Once identification is done, ensuring that the responsible persons become aware and deal with the event within a reasonable time frame is necessary. Furthermore, if the event affects multiple different persons, or management also include coordinating communication is a important part of event management. Finally, if there are external (contractual or regulatory) reporting requirements, its important to ensure that these are also fulfilled in a professional way.</t>
  </si>
  <si>
    <t xml:space="preserve">+ Reported events are processed without undue delay.
+ An adequate reaction to reported security events is ensured.
+ Lessons learned are incorporated into continuous improvement.
</t>
  </si>
  <si>
    <t>+ Handling of events in different categories and priorities is regularly tested. (A)
  - Exercise or simulation of rarely occurring categories and priorities
  - Exercise or simulation include escalation mechanisms</t>
  </si>
  <si>
    <t>+ Standard mechanisms to report and track relevant security events are established.</t>
  </si>
  <si>
    <t>BSI IT-Grundschutz-Compendium:
DER.2.1, DER.2.2, DER.2.3
NIST SP800-53r5:
IR-6</t>
  </si>
  <si>
    <t>1.6.3</t>
  </si>
  <si>
    <t xml:space="preserve">To what extent is the organization prepared to handle crisis situations?
</t>
  </si>
  <si>
    <t>A crisis situation occurs If exceptional situations (e.g. natural disasters, physical attacks, pandemics, exceptional social situations, cyber-attacks causing major infrastructure failures) are severely disrupting key business operations. In such cases, the main priority of the organization is to handle the situation as gracefully as possible and recover as quickly as possible. To achieve that and since time is of the essence, switching to a crisis management mode executing pre-planned procedures having specific distribution of responsibilities and structures enables an organization to deal with such a situation is the usual approach.</t>
  </si>
  <si>
    <t>+ Crisis exercises and simulations involving all relevant persons, decision makers are conducted regularly. (A)</t>
  </si>
  <si>
    <t>BSI IT-Grundschutz-Compendium:
DER.4
NIST SP800-53r5:
CP-2, CP-3, CP-4, CP-6, CP-7, CP-8, CP-9, CP-9(3), CP-10, CP-11, CP-12, CP-13, PE-8, PE-13(2), IR-4, IR-5, IR-7, IR-8, IR-9, PM-8, SI-17</t>
  </si>
  <si>
    <t>2</t>
  </si>
  <si>
    <t>Human Resources</t>
  </si>
  <si>
    <t>2.1.1</t>
  </si>
  <si>
    <t>To what extent is the qualification of employees for sensitive work fields ensured?</t>
  </si>
  <si>
    <t xml:space="preserve">Competent, reliable and trustworthy employees are a key to information security within the organization Therefore, it is important to check the qualifications of potential employees (e.g. applicants) to an appropriate extent. </t>
  </si>
  <si>
    <t>+ Sensitive work fields and jobs are determined.
+ The requirements for employees with respect to their job profiles are determined and fulfilled.
+ The identity of potential employees is verified (e.g. checking identity documents).</t>
  </si>
  <si>
    <t>BSI IT-Grundschutz-Compendium:
ORP.2
NIST SP800-53r5:
PS-2, PS-3, PS-7, PS-9, SA-21</t>
  </si>
  <si>
    <t>2.1.2</t>
  </si>
  <si>
    <t>To what extent is all staff contractually bound to comply with information security policies?</t>
  </si>
  <si>
    <t>Organizations are subject to legislation, regulations and internal policies. Already when hiring staff, it must be ensured that employees commit to compliance with the policies and are aware of the consequences of misconduct.</t>
  </si>
  <si>
    <t>+ A non-disclosure obligation is in effect.
+ An obligation to comply with the information security policies is in effect.</t>
  </si>
  <si>
    <t>+ A non-disclosure obligation beyond the employment contract or order is in effect.
+ Information security aspects are considered in the employment contracts of the staff.
+ A procedure for handling violations of said obligations is described.</t>
  </si>
  <si>
    <t>BSI IT-Grundschutz-Compendium:
ORP.2
NIST SP800-53r5:
PL-4, PS-4, PS-6, PS-8</t>
  </si>
  <si>
    <t>2.1.3</t>
  </si>
  <si>
    <t>To what extent is staff made aware of and trained with respect to the risks arising from the handling of information?</t>
  </si>
  <si>
    <t xml:space="preserve">If the requirements and risks of information security are not known to the employees, there is a risk of misconduct resulting in damage to the organization. Therefore, it is important that information security is internalized and practiced as a natural part of their work. </t>
  </si>
  <si>
    <t>+ Employees are trained and made aware.</t>
  </si>
  <si>
    <t>BSI IT-Grundschutz-Compendium:
ORP.2
NIST SP800-53r5:
IR-2, AT-2(2), AT-2(3), AT-3(5), AT-6, AC-21(1), AT-3, AT-4, IR-2, IR-3, PM-12, PM-13, SA-16</t>
  </si>
  <si>
    <t>2.1.4</t>
  </si>
  <si>
    <t>To what extent is mobile work regulated?</t>
  </si>
  <si>
    <t>+ The requirements for teleworking are determined and fulfilled. The following aspects are considered:
  - Secure handling of and access to information (in both electronic and paper form) while considering the protection needs and the contractual requirements applying to private (e.g. home office) and public surroundings (e.g. during travels),
  - Behavior in private surroundings,
  - Behavior in public surroundings,
  - Measures for protection from theft (e.g. in public surroundings),
+ The organization’s network is accessed via a secured connection (e.g. VPN) and strong authentication.</t>
  </si>
  <si>
    <t>+ The following aspects are considered:
  - Measures for travelling (e.g. viewing by authorities),
  - Measures for travelling to security-critical countries.
+ Employee awareness.</t>
  </si>
  <si>
    <t>+ Protective measures against overhearing and viewing are implemented. (C)</t>
  </si>
  <si>
    <t>BSI IT-Grundschutz-Compendium:
INF.8, INF.9, CON.7, NET.3.3
NIST SP800-53r5:
PE-17</t>
  </si>
  <si>
    <t>Contractual requirements include, for example, customer requirements</t>
  </si>
  <si>
    <t>3</t>
  </si>
  <si>
    <t>Physical Security</t>
  </si>
  <si>
    <t>3.1.1</t>
  </si>
  <si>
    <t>To what extent are security zones managed to protect information assets?</t>
  </si>
  <si>
    <t>Security zones provide physical protection of information assets. The more sensitive the information assets to be processed are the more protective measures are required.</t>
  </si>
  <si>
    <t>+ Protective measures against simple overhearing and viewing are implemented. (C)</t>
  </si>
  <si>
    <t>BSI IT-Grundschutz-Compendium:
ORP.1, INF.1, INF.2, INF.5, INF.6, INF.7, INF.8, INF.9, INF.10, OPS.2.1
NIST SP800-53r5:
PE-3, MA-5, MP-3, MP-4, PE-2, PE-6, PE-8, PE-9, PE-10, PE-11, PE-13, PE-14, PE-15, PE-18, PE-23</t>
  </si>
  <si>
    <t xml:space="preserve">- What are the different security zones you have?
- How are your security zones designed?
- Why did you choose your security zones?
- Where are the areas with a very high need for protection?
- What happens in the event of a break-in?
- How many people have access to zone XYZ?
- Who assigns the respective access authorizations for area XYZ?
- When was the last check of the assigned access authorizations for selected areas carried out?
- When was the last time you revoked an access authorization?
- How do you document the request, approval and allocation of access authorizations?
- How does the visitor registration process work?
</t>
  </si>
  <si>
    <t>- Security zone concept and plan (site plan)
- Key lists
- Extracts of the assigned authorizations of an electronic access control system
- Access logs of selected areas
- Visitor Policy
- Guideline for the handling of mobile IT devices
- Protocols of reviews
- Photos of the respective areas with recognizable security measures
- Contracts with security companies</t>
  </si>
  <si>
    <t>3.1.2</t>
  </si>
  <si>
    <t>na</t>
  </si>
  <si>
    <t>Superseded by 1.6.3, 5.2.8 and 5.2.9</t>
  </si>
  <si>
    <t>3.1.3</t>
  </si>
  <si>
    <t>To what extent is the handling of supporting assets managed?</t>
  </si>
  <si>
    <t xml:space="preserve">During their lifecycle (e.g. usage, disposal), supporting assets are subject to risks such as loss, theft or unauthorized viewing. </t>
  </si>
  <si>
    <t xml:space="preserve">+ The requirements for the handling of supporting assets (e.g. transport, storage, repair, loss, return, disposal) are determined and fulfilled. </t>
  </si>
  <si>
    <t>+ Supporting assets are protected. Disposal of supporting assets is conducted in accordance with one of the relevant standards (e.g. ISO 21964, at least Security Level 4). (C)</t>
  </si>
  <si>
    <t>BSI IT-Grundschutz-Compendium:
SYS.4.5, CON.6
NIST SP800-53r5:
MP-6(2), PE-4, PE-5</t>
  </si>
  <si>
    <t>3.1.4</t>
  </si>
  <si>
    <t>To what extent is the handling of mobile IT devices and mobile data storage devices managed?</t>
  </si>
  <si>
    <t>Mobile IT devices (e.g. notebooks, tablets, smartphones) and mobile data storage devices (e.g. SD cards, hard drives) are generally used not only on the premises of an organization, but also in mobile applications. This presents an increased risk with respect to e.g. loss or theft.</t>
  </si>
  <si>
    <t>+ The requirements for mobile IT devices and mobile data storage devices are determined and fulfilled. The following aspects are considered: 
  - Encryption,
  - Access protection (e.g. PIN, password),
  - Marking (also considering requirements for use in the presence of customers).</t>
  </si>
  <si>
    <t>+ Registration of the IT devices.
+ Users are informed of missing data protection on mobile devices.</t>
  </si>
  <si>
    <t>+ General encryption of mobile data storage devices or the information assets stored thereon: (C, I)
  - Where this is technically not feasible, information is protected by similarly effective measures.</t>
  </si>
  <si>
    <t>BSI IT-Grundschutz-Compendium: 
SYS.4.5, SYS.3.1, SYS.3.2.1, SYS.3.3
NIST SP800-53r5:
SC-41, SC-42</t>
  </si>
  <si>
    <t>4</t>
  </si>
  <si>
    <t>Identity and Access Management</t>
  </si>
  <si>
    <t>4.1</t>
  </si>
  <si>
    <t>Identity Management</t>
  </si>
  <si>
    <t>4.1.1</t>
  </si>
  <si>
    <t>To what extent is the use of identification means managed?</t>
  </si>
  <si>
    <t>+ The requirements for the handling of identification means over the entire lifecycle are determined and fulfilled. The following aspects are considered:
  - Creation, handover, return and destruction,
  - Validity periods,
  - Traceability,
  - Handling of loss.</t>
  </si>
  <si>
    <t>+ Identification means can be produced under controlled conditions only.</t>
  </si>
  <si>
    <t>+ The validity of identification means is limited to an appropriate period. (C, I, A)
+ A strategy of blocking or invalidation of identification means in case of loss is prepared and implemented as far as possible. (C, I, A)</t>
  </si>
  <si>
    <t>BSI IT-Grundschutz-Compendium: 
ORP.4
NIST SP800-53r5:
PE-3, AC-2, IA-2, IA-10, IA-11, IA-12</t>
  </si>
  <si>
    <t>4.1.2</t>
  </si>
  <si>
    <t>Only securely identified (authenticated) users are to gain access to IT systems. For this purpose, the identity of a user is securely determined by suitable procedures.</t>
  </si>
  <si>
    <t>+ The user authentication procedures are defined and implemented based on the business-related and security-relevant requirements:
  - Users are authenticated at least by means of strong passwords according to the state of the art.
+ Superior procedures are used for the authentication of privileged user accounts (e.g. Privileged Access Management, two-factor authentication).</t>
  </si>
  <si>
    <t>+ Before gaining access to data of very high protection needs, users are authenticated by means of strong authentication (e.g. two-factor authentication) according to the state of the art. (C, I)</t>
  </si>
  <si>
    <t>BSI IT-Grundschutz-Compendium: 
ORP.4, OPS.1.1.2
NIST SP800-53r5:
AC-2(12), AC-3(14), IA-11, MA-4, AC-7, AC-10, AC-11, AC-12, AC-14, AC-17, AC-18, AC-20, AC-24, AC-25, IA-3, IA-5, IA-9</t>
  </si>
  <si>
    <t>4.1.3</t>
  </si>
  <si>
    <t xml:space="preserve">To what extent are user accounts and login information securely managed and applied? </t>
  </si>
  <si>
    <t>Access to information and IT systems is provided via validated user accounts assigned to a person. It is important to protect login information and to ensure the traceability of transactions and accesses.</t>
  </si>
  <si>
    <t>BSI IT-Grundschutz-Compendium: 
ORP.4, OPS.1.1.2
NIST SP800-53r5:
AC-2(2), IA-5(13), IA-11, AC-16, AC-20, CA-9, IA-2, IA-4, IA-6, IA-7, IA-8, SC-2</t>
  </si>
  <si>
    <t>- How are user accounts created, changed, blocked and deleted? Does it use unique and personalized user accounts?
- What security measures have been implemented when using "collective accounts"?
- Are user accounts checked at regular intervals? Can you show the last review?
- How are user credentials delivered?
- Which regulations have been defined and implemented for the handling of login information?
- What training have the employees received regarding credential handling?
- What security considerations have you taken to ensure that credentials are not compromised?
- Which shares are used for setting up user accounts?</t>
  </si>
  <si>
    <t>4.2</t>
  </si>
  <si>
    <t>Access Management</t>
  </si>
  <si>
    <t>4.2.1</t>
  </si>
  <si>
    <t>To what extent are access rights assigned and managed?</t>
  </si>
  <si>
    <t>+ The access rights are approved by the responsible internal Information Officer. (C, I, A)</t>
  </si>
  <si>
    <t>+ Prevention of unauthorized persons gaining access and information (privileged users): (C)
  - Information is stored in encrypted form at content level (e.g. file level).
  - Where encryption is not feasible, information shall be protected by similarly effective measures. 
+ Existing access rights are regularly reviewed at shorter intervals (e.g. quarterly) (C)</t>
  </si>
  <si>
    <t>BSI IT-Grundschutz-Compendium: 
ORP.4, OPS.1.1.2
NIST SP800-53r5:
AC-2(7), AC-3, IA-11, AC-2(3), AC-4, AC-6, AC-19, CA-3(6), CA-6, MP-2, PS-4, PS-5</t>
  </si>
  <si>
    <t>+ In case of externally operated IT infrastructure (e.g. server) and/or cloud solutions, compliance with the encryption requirements according to control question 5.1.1 is ensured.</t>
  </si>
  <si>
    <t>5</t>
  </si>
  <si>
    <t>IT Security / Cyber Security</t>
  </si>
  <si>
    <t>5.1</t>
  </si>
  <si>
    <t>Cryptography</t>
  </si>
  <si>
    <t>5.1.1</t>
  </si>
  <si>
    <t>To what extent is the use of cryptographic procedures managed?</t>
  </si>
  <si>
    <t>When using cryptographic procedures, it is important to consider risks in the field of availability (lost key material) as well as risks due to incorrectly applied procedures in the fields of integrity and confidentiality (poor algorithms/protocols or insufficient key strengths).</t>
  </si>
  <si>
    <t>+ Key sovereignty requirements (particularly in case of external processing) are determined and fulfilled. (C, I)</t>
  </si>
  <si>
    <t>BSI IT-Grundschutz-Compendium: 
CON.1, ORP.5
NIST SP800-53r5:
CM-3(6), SC-12, SC-13, SC-17, SC-28</t>
  </si>
  <si>
    <t>5.1.2</t>
  </si>
  <si>
    <t>To what extent is information protected during transfer?</t>
  </si>
  <si>
    <t>When being transferred via public or private networks, information can in some circumstances be read or manipulated by unauthorized third parties. Therefore, requirements regarding the protection needs of the information must be determined and implemented by taking suitable measures during such transfer.</t>
  </si>
  <si>
    <t>+ The network services used to transfer information are identified and documented. 
+ Policies and procedures in accordance with the classification requirements for the use of network services are defined and implemented.
+ Measures for the protection of transferred contents against unauthorized access are implemented.</t>
  </si>
  <si>
    <t>+ Information is transported or transferred in encrypted form: (C)
  - Where encryption is not feasible, information must be protected by similarly effective measures.</t>
  </si>
  <si>
    <t>+ Information is transported or transferred in content-encrypted form. (C)</t>
  </si>
  <si>
    <t>BSI IT-Grundschutz-Compendium: 
NET.1.1, CON.1, CON.9, OPS.1.1.7
NIST SP800-53r5:
SC-8, SC-23, SC-37</t>
  </si>
  <si>
    <t xml:space="preserve">- e-mail encryption by means of TLS
- access to websites via https:// </t>
  </si>
  <si>
    <t>- e-mail encryption by means of S/MIME, PGP
- encrypted PDF files, encrypted ZIP files</t>
  </si>
  <si>
    <t>5.2</t>
  </si>
  <si>
    <t>Operations Security</t>
  </si>
  <si>
    <t>5.2.1</t>
  </si>
  <si>
    <t xml:space="preserve">The objective is to ensure that information security aspects are considered in case of any changes to the organization, business processes and IT systems (Change Management) in order to prevent these changes from causing an uncontrolled reduction in the information security level. </t>
  </si>
  <si>
    <t>+ Information security requirements for changes to the organization, business processes, IT systems are determined and applied.</t>
  </si>
  <si>
    <t>+ Compliance with the information security requirements is verified during and after the changes are applied. (C, I, A)</t>
  </si>
  <si>
    <t>BSI IT-Grundschutz-Compendium: 
ORP.5, OPS.1.1.2, OPS.1.1.3
NIST SP800-53r5:
CM-2, CM-3, CM-9, SA-10</t>
  </si>
  <si>
    <t>5.2.2</t>
  </si>
  <si>
    <t>To what extent are development and testing environments separated from operational environments?</t>
  </si>
  <si>
    <t xml:space="preserve">The objective of separating the development, testing and operational environments is to ensure that the availability, confidentiality and integrity of productive data are maintained. </t>
  </si>
  <si>
    <t>+ The IT systems have been subjected to risk assessment in order to determine the necessity of their separation into development, testing and operational systems.
+ A segmentation is implemented based on the results of risk analysis.</t>
  </si>
  <si>
    <t>BSI IT-Grundschutz-Compendium: 
CON.8, CON.10
NIST SP800-53r5:
CM-4(1), SA-17(6)</t>
  </si>
  <si>
    <t>5.2.3</t>
  </si>
  <si>
    <t>To what extent are IT systems protected against malware?</t>
  </si>
  <si>
    <t xml:space="preserve">The aim is to both technically and organizationally ensure the protection of IT systems against malware. </t>
  </si>
  <si>
    <t>+ Requirements for protection against malware are determined.
+ Technical and organizational measures for protection against malware are defined and implemented.</t>
  </si>
  <si>
    <t>BSI IT-Grundschutz-Compendium: 
OPS.1.1.4, DER.1, OPS.1.1.2
NIST SP800-53r5:
CM-7(2), RA-10, SC-35, SI-3</t>
  </si>
  <si>
    <t>Desktop firewall, Linking to loopback interfaces</t>
  </si>
  <si>
    <t>5.2.4</t>
  </si>
  <si>
    <t>Event logs support the traceability of events in case of a security incident. This requires that events necessary to determine the causes are recorded and stored. In addition, the logging and analysis of activities in accordance with applicable legislation (e.g. Data Protection or Works Constitution Act) is required to determine which user account has made changes to IT systems.</t>
  </si>
  <si>
    <t>+ Information security requirements regarding the handling of event logs are determined and fulfilled.
+ Security-relevant requirements regarding the logging of activities of system administrators and users are determined and fulfilled.
+ The IT systems used are assessed regarding the necessity of logging.
+ When using external IT services, information on the monitoring options is obtained and considered in the assessment.
+ Event logs are checked regularly for rule violations and noticeable problems in compliance with the permissible legal and organizational provisions.</t>
  </si>
  <si>
    <t>+ A procedure for the escalation of relevant events to the responsible body (e.g. security incident report, data protection, corporate security, IT security) is defined and established.
+ Event logs (contents and meta data) are protected against alteration. (e.g. by a dedicated environment).
+ Adequate monitoring and recording of any actions on the network that are relevant to information security are established.</t>
  </si>
  <si>
    <t>+ Information security requirements relevant to the security during the handling of event logs, e.g. contractual requirements, are determined and implemented. (C, I, A)
+ Cases of access during connection and disconnection of external networks (e.g. remote maintenance) are logged. (C, I, A)</t>
  </si>
  <si>
    <t>+ Logging of any access to data of very high protection needs as far as technically feasible and as permissible according to legal and organizational provisions. (C, I)</t>
  </si>
  <si>
    <t>BSI IT-Grundschutz-Compendium: 
OPS.1.1.5, DER.2.2, DER.2.3
NIST SP800-53r5:
AC-2(4), AC-2(7), AC-2(12), AC-6(9), PE-8, AU-2, AU-3, AU-4, AU-5, AU-6, AU-7, AU-8, AU-11, AU-12, SC-43, SI-4, SI-11</t>
  </si>
  <si>
    <t>5.2.5</t>
  </si>
  <si>
    <t>Vulnerabilities increase the risk of IT systems being unable to meet the requirements for confidentiality, availability and integrity. Exploitation of vulnerabilities is among the possible ways for attackers to gain access to the IT system or to threaten its operating stability.</t>
  </si>
  <si>
    <t>+ Information on technical vulnerabilities for the IT systems in use is gathered (e.g. information from the manufacturer, system audits, CVS database) and evaluated (e.g. Common Vulnerability Scoring System CVSS)
+ Potentially affected IT systems and software are identified, assessed and any vulnerabilities are addressed.</t>
  </si>
  <si>
    <t>BSI IT-Grundschutz-Compendium: 
OPS.1.1.2, OPS.1.1.3, IND.1
NIST SP800-53r5:
RA-5, CM-8, RA-10, SA-11, SC-31, SI-2, SI-4, SI-5</t>
  </si>
  <si>
    <t>- What information about technical vulnerabilities can be determined?
- What are your sources?
- Where do you list hardware and software?
- How do you reconcile this information with your IT systems?
- Which vulnerabilities can be identified on the basis of risk assessments?
- When do you respond to identified vulnerabilities?
- How is the process from identification to elimination of the vulnerability defined?</t>
  </si>
  <si>
    <t>5.2.6</t>
  </si>
  <si>
    <t>+ System and service audits are planned taking into account any security risks they might cause (e.g. disturbances).
+ Regular system or service audits are performed
  - carried out by qualified personnel
  - suitable tools (e.g. vulnerability scanners) are used for system and service audits (if applicable)
  - performed from the internet and the internal network
+ Within a reasonable period following completion of the audit, a report is prepared.</t>
  </si>
  <si>
    <t>+ For critical IT systems or services, additional system or service audit requirements have been identified and are fulfilled (e.g., service specific tests and tools and/or human penetration tests, risk-based time intervals) (A)</t>
  </si>
  <si>
    <t>+ IT systems and services are regularly scanned for vulnerabilities. (A)
      - Suitable protective measures must be implemented for systems and services that may not be scanned.</t>
  </si>
  <si>
    <t>NIST SP800-53r5:
RA-5, AU-5, AU-6, CA-7, CM-4, PL-10, PL-11, RA-6, SI-6, SI-7, SI-15, SR-10, SR-11</t>
  </si>
  <si>
    <t>5.2.7</t>
  </si>
  <si>
    <t xml:space="preserve">To what extent is the network of the organization managed?
</t>
  </si>
  <si>
    <t>IT systems in a network are exposed to different risks or have different protection needs. In order to detect or prevent unintended data exchange or access between these IT systems, they are subdivided into suitable segments and access is controlled and monitored by means of security technologies.</t>
  </si>
  <si>
    <t>+ Requirements for the management and control of networks are determined and fulfilled.
+ Requirements regarding network segmentation are determined and fulfilled.</t>
  </si>
  <si>
    <t>BSI IT-Grundschutz-Compendium: 
NET.1.1, NET.1.2
NIST SP800-53r5:
SC-5, SC-6, SC-7, SC-10, SC-11, SC-20, SC-21, SC-22, SC-24, SC-25, SC-26, SC-27, SC-29, SC-30, SC-32, SC-36, SC-38, SC-39, SC-40, SC-44, SC-48, SI-23</t>
  </si>
  <si>
    <t xml:space="preserve">Possible measures: 
- Use of security technologies such as firewall systems, intrusion detection and prevention systems (IDS/IPS), network management tools, security software for networks for preventing unintended data exchange.
</t>
  </si>
  <si>
    <t>- What requirements have you defined for managing and controlling your network?
- How do you check that these requirements are complied with or fulfilled?
- How did you evaluate the segmentation of your network?
- How is the transition from one subnetwork to another prevented?
- Which evaluation results have you documented?
- Which requirements for your network have you determined and recorded?
- Who manages, controls and maintains your network?
- How do you identify new IT systems in the network that were not installed by IT?
- What access rights do the administrators have with regard to all devices such as firewalls, switches and routers?
- Which protocols do you use and which do you not use?
- Who has access to network components and how?
- Who has access to the services in the network and how?
- Which protection mechanisms should be used in the network (e.g. firewall, IDS/IPS)
- What are the availability requirements?
- How is the network documented?
- What are the requirements when using cloud services / externally hosted systems?</t>
  </si>
  <si>
    <t>5.2.8</t>
  </si>
  <si>
    <t>To what extent is continuity planning for IT services in place?</t>
  </si>
  <si>
    <t>Continuity (including contingency) planning for IT services is part of an overall program for achieving continuity of operations for organizational mission and business critical functions. Actions addressed in continuity plans include orderly system degradation, system shutdown, fallback to a manual mode, alternate information flows, and operating in modes reserved for when a security incident occurs.</t>
  </si>
  <si>
    <t>+ Critical IT services are identified, and business impact is considered.
+ Requirements and responsibilities for continuity and recovery of those IT services are known to relevant stakeholders and fulfilled.</t>
  </si>
  <si>
    <t>+ Continuity planning is coordinated with the continuity plans of relevant external service providers. (A)
+ Continuance of essential mission and business functions with minimal or no loss of operational continuity is possible. The plan for continuance of essential mission and business functions considers the following aspects:
  - Alternate operation strategies and necessary separated standby systems to retain and/or resume operation to the extent possible if critical IT services become unavailable. (A)
  - Alternate storage and backup sites that provide controls equivalent to that of the primary site. (C, I, A)
+ Continuity planning is tested regularly. Tests and any lessons learned are documented. (I, A)</t>
  </si>
  <si>
    <t>ISO 27001:2022: A.5.30</t>
  </si>
  <si>
    <t>BSI IT-Grundschutz-Compendium:
DER.4, INF.1
NIST SP800-53r5:
CP-2, CP-9, CP-9(3), PE-8, PE-13(2)</t>
  </si>
  <si>
    <t>5.2.9</t>
  </si>
  <si>
    <t>Data and IT services can become unavailable through events such as hardware failures, software defects, operator errors or attacks. Backup and recovery enables organizations to recover from relevant situations and limit potential harm to the organization to a reasonable amount.</t>
  </si>
  <si>
    <t>+ (Additional) Backups are performed via offline procedures, immutable backups or by using isolated IAM technology. (I, A)
+ Restore procedures are technically tested in a methodical way at regular intervals. (I, A)
+ Geographical redundancy is considered in data backup and recovery concepts. (A)</t>
  </si>
  <si>
    <t>BSI IT-Grundschutz-Compendium:
CON.3, OPS.1.2.2
NIST SP800-53r5:
CP-2, CP-9, CP-9(3), PE-8, PE-13(2)</t>
  </si>
  <si>
    <t>5.3</t>
  </si>
  <si>
    <t>System acquisitions, requirement management and development</t>
  </si>
  <si>
    <t>5.3.1</t>
  </si>
  <si>
    <t>To what extent is information security considered in new or further developed IT systems?</t>
  </si>
  <si>
    <t>Information security is an integral part of the entire lifecycle of IT systems. This particularly includes consideration of information security requirements in the development or acquisition of IT systems.</t>
  </si>
  <si>
    <t>BSI IT-Grundschutz-Compendium: 
CON.8, CON.10, OPS.1.1.2, OPS.1.1.6
NIST SP800-53r5:
SA-3, SA-4, SA-5, SA-8, SA-20, SI-13, SR-5</t>
  </si>
  <si>
    <t>5.3.2</t>
  </si>
  <si>
    <t>To what extent are requirements for network services defined?</t>
  </si>
  <si>
    <t>Network services have different requirements for information security, quality of data transfer or management. It is important to know these criteria and the scope of use of the different network services.</t>
  </si>
  <si>
    <t>+ Requirements regarding the information security of network services are determined and fulfilled.</t>
  </si>
  <si>
    <t>+ A procedure for securing and using network services is defined and implemented.
+ The requirements are agreed in the form of SLAs.
+ Adequate redundancy solutions are implemented.</t>
  </si>
  <si>
    <t>+ Procedures for monitoring the quality of network traffic (e.g. traffic flow analyses, availability measurements) are defined and carried out. (A)</t>
  </si>
  <si>
    <t>BSI IT-Grundschutz-Compendium: 
NET.1.1, NET.1.2
NIST SP800-53r5:
SA-3, SA-4, SA-17</t>
  </si>
  <si>
    <t>5.3.3</t>
  </si>
  <si>
    <t xml:space="preserve">To what extent is the return and secure removal of information assets from external IT services regulated? </t>
  </si>
  <si>
    <t>In order to ensure control over the information assets as the information owner, it is necessary that the information assets can be safely removed or are returned, if required, when terminating the IT service.</t>
  </si>
  <si>
    <t>+ A procedure for the return and secure removal of information assets from each external IT service is defined and implemented.</t>
  </si>
  <si>
    <t>BSI IT-Grundschutz-Compendium:
ORP.5, CON.2, CON.6, CON.9, ORP.2
NIST SP800-53r5:
MP-6, MP-8, SR-12</t>
  </si>
  <si>
    <t>5.3.4</t>
  </si>
  <si>
    <t>To what extent is information protected in shared external IT services?</t>
  </si>
  <si>
    <t>+ Effective segregation (e.g. segregation of clients) prevents access to own information by unauthorized users of other organizations.</t>
  </si>
  <si>
    <t>BSI IT-Grundschutz-Compendium: 
OPS.2.1, OPS.2.2, OPS.3.1
NIST SP800-53r5:
SA-9, SC-4, SC-46</t>
  </si>
  <si>
    <t>6</t>
  </si>
  <si>
    <t>Supplier Relationships</t>
  </si>
  <si>
    <t>6.1.1</t>
  </si>
  <si>
    <t xml:space="preserve">To what extent is information security ensured among contractors and cooperation partners?
</t>
  </si>
  <si>
    <t>An appropriate level of information security is also maintained while collaborating with cooperation partners and contractors.</t>
  </si>
  <si>
    <t>+ Contractors and cooperation partners are subjected to a risk assessment with regard to information security.
+ An appropriate level of information security is ensured by contractual agreements with contractors and cooperation partners.
+ Where applicable, contractual agreements with clients are passed on to contractors and cooperation partners.
+ Compliance with contractual agreements is verified.</t>
  </si>
  <si>
    <t>+ Proof is provided that the information security level of the supplier is adequate for the protection needs of the information (e.g. certificate, attestation, internal audit). (C, I, A)</t>
  </si>
  <si>
    <t>BSI IT-Grundschutz-Compendium: 
OPS.2.1, OPS.2.2, OPS.3.1, ORP.2
NIST SP800-53r5:
MA-4, CA-3, CA-6, PM-16, PM-30, SR-2, SR-3, SR-6, SR-7, SR-8</t>
  </si>
  <si>
    <t>Identification of contractors and specification of protection needs and security requirements:
It is crucial for this evaluation, whether the contractor’s work includes
1) gaining access to information or security zones of the company with normal protection needs regarding confidentiality; or
2) providing or being able to modify relevant information with normal protection needs regarding integrity; or
3) having relevant influence on processes or IT systems with normal protection needs regarding availability (comp. to internal or customer-related SLAs).
Typical contractors with normal protection needs are e.g. cleaning services for general areas, classic logistics companies or maintenance staff.
The minimum requirements for information security (in relation to the respective protection goal) should be defined in a policy (e.g. information security policy for service providers). These requirements can be based on the requirements of the ISA described herein in addition to the company-specific requirements. This policy can be supplemented according to the specific order.
Ensuring implementation by the contractor:
The security requirements should be made known to the contractor, e.g. at procurement, in briefings (project meetings) by corresponding documents (e.g. information security policy for service providers) or when entering the premises (in case of contractors providing their services on site). Compliance with the information security requirements should be contractually fixed. At this point already, potential further subcontractors of the contractor should also be considered, as relevant. This can be done by individual agreements such as general terms and conditions of purchase, for example.  In many cases, suppliers (e.g. IT service providers) already assure compliance with security requirements in their standard contracts.
In order to ensure compliance with the requirements in a suitable manner, simple mechanisms should be established. This may include, for example:
- The submission of at least a self-disclosure confirmed by the management (e.g. ISA) or an adequate attestation/certificate
- The right to and execution of irregular sampling and event-related inspections.</t>
  </si>
  <si>
    <t xml:space="preserve">Identification of contractors and specification of protection needs and security requirements:
It is crucial for this evaluation, whether the contractor’s work includes
1) gaining access to information or security zones of the company with high protection needs regarding confidentiality; or
2) providing or being able to modify relevant information with high protection needs regarding integrity; or
3) having relevant influence on processes or IT systems with at least high protection needs regarding availability (comp. to internal or customer-related SLAs).
Typical contractors with high protection needs are e.g. cleaning services autonomously cleaning relevant security zones, IT service providers (e.g. data base administrators), consultants, agencies and subcontractors (e.g. tool designers to whom project data need to be forwarded).
Obviously, contractors with high protection needs are subject to the minimum information security requirements regarding the respective protection goal. These requirements should be supplemented particularly by necessary general (see e.g. ISA high protection needs) and order-specific requirements.
Ensuring implementation by the contractor:
Here, the procedure described for normal protection needs can be used for orientation.
Besides the obligation regarding implementation of an adequate information security level and the non-disclosure obligation, a right to audit should be contractually fixed or appropriate controls (regular auditing of the contractor) should be ensured. This may also include an obligation to participate in TISAX.
In order to ensure compliance with the requirements in a suitable manner, simple mechanisms should be established. This may include, for example:
- contractor requires TISAX label for high protection needs or equivalent (e.g. ISO 27001, certificate of corresponding scope)
- right to and execution of regular sampling and event-related inspections.
</t>
  </si>
  <si>
    <t>Identification of contractors and specification of protection needs and security requirements:
It is crucial for this evaluation, whether the contractor’s work includes
1) gaining access to information or security zones of the company with very high protection needs regarding confidentiality; or
2) providing or being able to modify relevant information with very high protection needs regarding integrity; or
3) having relevant influence on processes or IT systems with at least very high protection needs regarding availability (comp. to internal or customer-related SLAs).
Typical contractors with very high protection needs are IT service providers (e.g. domain administrators), consultants, agencies, subcontractors (e.g. CAD designers to whom extensive project data of very high protection needs need to be forwarded) and prototype manufacturers.
Obviously, contractors with very high protection needs are subject to the minimum information security requirements regarding the respective protection needs. These requirements should be supplemented particularly by necessary general (see e.g. ISA very high protection needs) and order-specific requirements. The difference to high protection needs is essentially the number and quality of the necessary additional requirements.
Ensuring implementation by the contractor:
Here, the procedure described for high protection needs can be used for initial orientation.
Besides the obligation regarding implementation of an adequate information security level and the non-disclosure obligation, a right to audit should be contractually fixed or appropriate controls (regular auditing of the contractor) should be ensured. This should also include an obligation to participate in TISAX.
In order to ensure compliance with the requirements in a suitable manner, simple mechanisms should be established. This may include, for example:
- contractor requires TISAX label for very high protection needs
- right to and execution of regular and event-related thorough inspections (if applicable, supplemented with supporting certificates).</t>
  </si>
  <si>
    <t>- Which contractors/service providers receive or process data in need of protection?
- Which contractors/service providers are granted access to security zones? 
- Are any further contractual agreements regarding information security other than the non-disclosure agreement in effect?
- How is the compliance with contractual agreements by the contractor/service provider verified?
- At which points within the company are risk assessments regarding the employment of contractors/service providers conducted?
- Is an information security policy for contractors/service providers in place?
- How is the compliance with policies by the contractors/service providers verified?
- Which contractors/service providers have been/are reviewed?
- How is the review documented?
- Which criteria trigger an assessment process?
- How are the services rendered by contractors/service providers reviewed?
- Are networks/IT systems maintained by contractors/service providers?
- How do you prevent that contractors/service providers can gain unauthorized access to information of high/very high protection needs?</t>
  </si>
  <si>
    <t xml:space="preserve">- Template NDA with contractor
- Example of undersigned NDA
- Example of risk assessment (Focus point: Information security aspects)
- Information security policy for service providers/contractual terms and conditions regarding information security
- Process description B2B/supplier management (e.g. selection, evaluation, qualification of suppliers)
- Viewing of self-disclosures
- Viewing of attestations/certificates of selected suppliers (e.g. TISAX label; ISO 27001 certificate)
- Example of conducted supplier evaluation (focus on information security aspects)
- Viewing of audit reports
- List of approved contractors
- Viewing of SLA Reporting 
</t>
  </si>
  <si>
    <t>6.1.2</t>
  </si>
  <si>
    <t>To what extent is non-disclosure regarding the exchange of information contractually agreed?</t>
  </si>
  <si>
    <t>+ The non-disclosure requirements are determined and fulfilled.
+ Requirements and procedures for applying non-disclosure agreements are known to all persons passing on information in need of protection.
+ Valid non-disclosure agreements are concluded prior to  forwarding sensitive information.
+ The requirements and procedures for the use of non-disclosure agreements and the handling of information requiring protection are reviewed at regular intervals.</t>
  </si>
  <si>
    <t>BSI IT-Grundschutz-Compendium: 
OPS.2.1, OPS.2.2, OPS.3.1, ORP.5, CON.2</t>
  </si>
  <si>
    <t>7</t>
  </si>
  <si>
    <t>Compliance</t>
  </si>
  <si>
    <t>7.1.1</t>
  </si>
  <si>
    <t>To what extent is compliance with regulatory and contractual provisions ensured?</t>
  </si>
  <si>
    <t>BSI IT-Grundschutz-Compendium:
ORP.5</t>
  </si>
  <si>
    <t xml:space="preserve">Corresponding provisions can be included in the following, for example:
- Author’s rights
- Cryptography
- Copyright
- Intellectual property
- Archiving
- Information security legislation
- Data protection
- Trade Secrets Act
- Contractually agreed provisions (GTC, terms and conditions of purchase, framework contracts, individual contracts)
</t>
  </si>
  <si>
    <t>- What are the legal and regulatory requirements that are relevant to you and that you must take into account in your ISMS?
- What are the contractual requirements relevant to you that you need to take into account in your ISMS?
- Are these requirements maintained in a corresponding legal register?
- Are the legal and regulatory requirements checked at regular intervals to ensure that they are up to date?
- Which person(s) are responsible for the legal, regulatory and contractual requirements and their implementation and compliance (process owners)?
- Is compliance documented in a report?
- When and with what result was this process last audited?
Raising awareness:
- How often and at what interval are awareness-raising measures carried out?
- What are the contents of awareness-raising activities?
- How do you ensure that the awareness-raising measures reach all employees?
Intellectual property:
- What are the contractual provisions on "intellectual property" in the contracts with subcontractors? 
- What are the contractual provisions on "intellectual property" in the employee contracts?
License:
- How do you handle licenses for internal use (license management)? 
- What is your policy on the use of licenses?
- What is your policy on downloading software from the Internet?
Open source:
- How is the use of "Open Source" products in software development regulated?
- How are the license terms of "Open Source" products regularly reviewed and made transparent to customers?
- What are the contractual regulations for the use of "open source" products by subcontractors?</t>
  </si>
  <si>
    <t>7.1.2</t>
  </si>
  <si>
    <t>BSI IT-Grundschutz-Compendium: 
CON.2</t>
  </si>
  <si>
    <t>What are the contractual requirements relevant to you that you need to take into account in your ISMS?</t>
  </si>
  <si>
    <r>
      <rPr>
        <b/>
        <sz val="18"/>
        <color theme="1"/>
        <rFont val="Arial"/>
        <family val="2"/>
      </rPr>
      <t>Information Security Assessment</t>
    </r>
    <r>
      <rPr>
        <sz val="18"/>
        <color theme="1"/>
        <rFont val="Arial"/>
        <family val="2"/>
      </rPr>
      <t xml:space="preserve">
</t>
    </r>
    <r>
      <rPr>
        <sz val="16"/>
        <color theme="1"/>
        <rFont val="Arial"/>
        <family val="2"/>
      </rPr>
      <t>Additional prototype protection requirements</t>
    </r>
  </si>
  <si>
    <t>Additional requirements
for vehicles classified as requiring protection</t>
  </si>
  <si>
    <t xml:space="preserve">Usual person responsible for process implementation </t>
  </si>
  <si>
    <t>Column4</t>
  </si>
  <si>
    <t>8</t>
  </si>
  <si>
    <t>8.1</t>
  </si>
  <si>
    <t>Physical and Environmental Security</t>
  </si>
  <si>
    <t>The requirements described in this section apply to all companies which, on their own properties, manufacture, store or are provided for use vehicles, components or parts classified as requiring protection.</t>
  </si>
  <si>
    <t>8.1.1</t>
  </si>
  <si>
    <t>To what extent is a security concept available describing minimum requirements regarding the physical and environmental security for prototype protection?</t>
  </si>
  <si>
    <t xml:space="preserve">The necessary measures for prototype protection must be applied to and implemented on properties and facilities of suppliers, development partners and service providers. A security concept must be established by the respective operator. Implementation and observation of the physical and environmental security measures defined in the security concept must be ensured by the responsible operator. </t>
  </si>
  <si>
    <t>+ A security concept under consideration of the following aspects is established: 
 - stability of outer skin,
 - view and sight protection,
 - protection against unauthorized entry and access control,
 - intrusion monitoring,
 - documented visitor management,
 - client segregation.</t>
  </si>
  <si>
    <t>+ Perimeter security.</t>
  </si>
  <si>
    <t>8.1.2</t>
  </si>
  <si>
    <t>To what extent is perimeter security existent preventing unauthorized access to protected property objects?</t>
  </si>
  <si>
    <t>+ Unauthorized access to properties is not possible.</t>
  </si>
  <si>
    <t>+ Suitable barriers are in place such as:
  - artificial barriers (fence systems, walls),
  - technical barriers (detection),
  - natural barriers (growth, vegetation).</t>
  </si>
  <si>
    <t>8.1.3</t>
  </si>
  <si>
    <t>To what extent is the outer skin of the protected buildings constructed such as to prevent removal or opening of outer-skin components using standard tools?</t>
  </si>
  <si>
    <t>Unauthorized access to buildings/security areas where vehicles, components or parts classified as requiring protection are manufactured, processed or stored shall be prevented.</t>
  </si>
  <si>
    <t>+ Unauthorized access to buildings/security areas is not possible.</t>
  </si>
  <si>
    <t>8.1.4</t>
  </si>
  <si>
    <t>To what extent is view and sight protection ensured in defined security areas?</t>
  </si>
  <si>
    <t>It must be ensured that unauthorized viewing of vehicles, components or parts classified as requiring protection is prevented.</t>
  </si>
  <si>
    <t>+ Unauthorized viewing of new developments needing high or very high protection is not possible.</t>
  </si>
  <si>
    <t xml:space="preserve">+ Sight protection through relevant glass surfaces is ensured.
+ View into defined security areas through open doors/gates/windows is prevented. </t>
  </si>
  <si>
    <t>+ The spatial situation is also suitable for protecting vehicles classified as requiring protection against unauthorized view.</t>
  </si>
  <si>
    <t>8.1.5</t>
  </si>
  <si>
    <t>To what extent is the protection against unauthorized entry regulated in the form of access control?</t>
  </si>
  <si>
    <t>+ At least one of the following three requirements must be implemented:
  - mechanical locks with documented key assignment,
  - electronic access systems with documented authorization assignment,
  - personal access control including documentation.</t>
  </si>
  <si>
    <t>+ The spatial situation is also suitable for protecting vehicles classified as requiring protection against unauthorized access.</t>
  </si>
  <si>
    <t>8.1.6</t>
  </si>
  <si>
    <t>To what extent are the premises to be secured monitored for intrusion?</t>
  </si>
  <si>
    <t>8.1.7</t>
  </si>
  <si>
    <t>To what extent is a documented visitor management in place?</t>
  </si>
  <si>
    <t>+ Registration obligation for all visitors.
+ Documented non-disclosure obligation prior to access.
+ Publication of security and visitor regulations.
+ Country-specific legal provisions regarding data protection are to be observed.</t>
  </si>
  <si>
    <t>8.1.8</t>
  </si>
  <si>
    <t>To what extent is on-site client segregation existent?</t>
  </si>
  <si>
    <t>In order to ensure protection of the client-specific know-how at all times, a clear segregation of clients must be ensured. This particularly involves protection against unauthorized viewing and access to areas where vehicles, components or parts classified as requiring protection are processed or stored.</t>
  </si>
  <si>
    <t>+ Spatial separation by staff-related or technical measures is in effect according to the following aspects:
  - customers, and/or
  - projects,
  - where segregation is not in effect, explicit approval by the customer is required.</t>
  </si>
  <si>
    <t>+ The spatial situation is also suitable for implementing client segregation for vehicles classified as requiring protection.</t>
  </si>
  <si>
    <t>8.2</t>
  </si>
  <si>
    <t>Organizational Requirements</t>
  </si>
  <si>
    <t>The requirements described in this section apply to all companies which manufacture or are provided for use vehicles, components or parts classified as requiring protection.</t>
  </si>
  <si>
    <t>8.2.1</t>
  </si>
  <si>
    <t>To what extent are non-disclosure agreements/obligations existent according to the valid contractual law?</t>
  </si>
  <si>
    <t>When transmitting information classified as requiring protection, it must be ensured that external organizations are obliged to meet the information security requirements and that the related necessary measures are implemented. The necessary legal basis for this obligation is provided by non-disclosure agreements. Hence, it must be ensured that information classified as requiring protection is transmitted only if such a non-disclosure agreement has been entered and is legally effective.</t>
  </si>
  <si>
    <t>+ A non-disclosure agreement: 
  - between contractor and customer (company level),
  - with all employees and project members (personal obligation).
+ Country-specific legal provisions regarding data protection are to be observed.</t>
  </si>
  <si>
    <t>8.2.2</t>
  </si>
  <si>
    <t>To what extent are requirements for commissioning subcontractors known and fulfilled?</t>
  </si>
  <si>
    <t xml:space="preserve">When involving subcontractors, the minimum requirements for prototype protection must be met. </t>
  </si>
  <si>
    <t>8.2.3</t>
  </si>
  <si>
    <t>To what extent do employees and project members evidently participate in training and awareness measures regarding the handling of prototypes?</t>
  </si>
  <si>
    <t xml:space="preserve">In trainings/awareness seminars on the subject of prototype protection, employees must obtain the necessary knowledge and skills for a security-conscious handling of vehicles, components and parts classified as requiring protection. </t>
  </si>
  <si>
    <t>+ Ensuring execution of trainings / awareness programs by the management.
+ Training of employees and project members when joining the project regarding the handling of prototypes.
+ Regular (at least annual) training of employees regarding the handling of prototypes.
+ Ensuring knowledge among employees and project members regarding the respective protection needs and the resulting measures within the company.
+ Mandatory participation of each employee and project member in the trainings and awareness measures.
+ The completed measures are to be documented. 
+ The training concept for prototype protection is an integral part of the general training concept (see also control question 2.1.3 Information Security).</t>
  </si>
  <si>
    <t>8.2.4</t>
  </si>
  <si>
    <t>To what extent are security classifications of the project and the resulting security measures known?</t>
  </si>
  <si>
    <t>It must be ensured that the security classification and requirements in relation to the project progress are known to and observed by each project member.</t>
  </si>
  <si>
    <t>+ Ensuring that the security classification and requirements in relation to the project progress are made known to each project member.
+ Consideration of step-by-step plans, measures for secrecy and camouflage, development policies.
+ The requirements are considered as a requirement regarding the information security of the project (see Controls 1.2.3 and 7.1.1 Information Security).</t>
  </si>
  <si>
    <t>8.2.5</t>
  </si>
  <si>
    <t>To what extent is a process defined for granting access to security areas?</t>
  </si>
  <si>
    <t>+ Responsibilities for access authorization are clearly specified and documented.
+ A process for new assignments, changes and revocations of access rights is in place.
+ Code of conduct in case of the loss/theft of access control means.</t>
  </si>
  <si>
    <t>8.2.6</t>
  </si>
  <si>
    <t>To what extent are regulations for image recording and handling of created image material existent?</t>
  </si>
  <si>
    <t>Regulations for recording images of vehicles, components or parts classified as requiring protection must be defined in order to prevent unauthorized creation or transmission of such image material.</t>
  </si>
  <si>
    <t>+ Approval procedures for image recording.
+ Specification for classification/categorization of image material.
+ Secure storage of image material.
+ Secure deletion/disposal of image material no longer required.
+ Secured transmission/shipping of image material to authorized recipients only.</t>
  </si>
  <si>
    <t>8.2.7</t>
  </si>
  <si>
    <t>To what extent is a process for carrying along and using mobile video and photography devices in(to) defined security areas established?</t>
  </si>
  <si>
    <t>8.3</t>
  </si>
  <si>
    <t>Handling of vehicles, components and parts</t>
  </si>
  <si>
    <t>8.3.1</t>
  </si>
  <si>
    <t>To what extent are transports of vehicles, components or parts classified as requiring protection arranged according to the customer requirements?</t>
  </si>
  <si>
    <t>While being transported, vehicles, components and parts classified as requiring protection must be protected against unauthorized viewing, unauthorized image recording and access.</t>
  </si>
  <si>
    <t>+ A process for obtaining customer-specific requirements for the transport of vehicles, components and parts classified as requiring protection is described and implemented. 
+ The security requirements defined by the customer are known and observed.
+ The logistics/transport companies explicitly approved by the customer are commissioned.
+ A process for reporting any security-relevant events to the customer is described and implemented.</t>
  </si>
  <si>
    <t>8.3.2</t>
  </si>
  <si>
    <t>+ The customer-specific requirements for parking/storage are verifiably known and observed.</t>
  </si>
  <si>
    <t>8.4</t>
  </si>
  <si>
    <t>Requirements for trial vehicles</t>
  </si>
  <si>
    <t>A process for obtaining customer-specific requirements for the handling of test vehicles classified as requiring protection is described and implemented. The requirements described in this chapter are not relevant to components and parts. 
When using own properties, the controls described in Clauses 8.1, 8.2 and 8.3 must also be verified. When not using own properties, merely the requirements of Clauses 8.2 and 8.3 must be met.</t>
  </si>
  <si>
    <t>8.4.1</t>
  </si>
  <si>
    <t>To what extent are the predefined camouflage regulations implemented by the project members?</t>
  </si>
  <si>
    <t xml:space="preserve">It must be ensured, that the camouflage regulations are known to each project member and observed in order to guarantee adequate view protection of trial vehicles. </t>
  </si>
  <si>
    <t>+ The requirements for using the respective camouflage are known to the project members.
+ Any changes to the camouflage are made upon documented agreement with the customer.
+ A process for the immediate reporting of any damages to the camouflage is described and implemented.</t>
  </si>
  <si>
    <t>8.4.2</t>
  </si>
  <si>
    <t>To what extent are measures for protecting approved test and trial grounds observed/implemented?</t>
  </si>
  <si>
    <t xml:space="preserve">In order to maintain an undisturbed and secured trial operation on test and trial grounds, the respective protective measures defined by the customer must be observed. </t>
  </si>
  <si>
    <t>+ A process for obtaining customer-specific requirements for the use of trial vehicles classified as requiring protection on test and trial grounds is described and implemented. 
+ The following aspects must be known to users of test and trial grounds: 
  - a current list of customer-approved test and trial grounds
  - code of conduct for ensuring undisturbed trial operation 
  - customer-defined protective measures These are implemented.</t>
  </si>
  <si>
    <t>8.4.3</t>
  </si>
  <si>
    <t>To what extent are protective measures for approved test and trial drives in public observed/implemented?</t>
  </si>
  <si>
    <t>It must be ensured that the respective customer requirements for the operation of test vehicles classified as requiring protection on public roads are known and observed.</t>
  </si>
  <si>
    <t>8.5</t>
  </si>
  <si>
    <t>Requirements for events and shootings</t>
  </si>
  <si>
    <t>Customer-specific security requirements for events and shootings involving vehicles, components or parts classified as requiring protection are known to each project member. This must be demonstrated by each company commissioned with the planning, preparation or execution of events or shootings.
When using own properties, the controls described in Clauses 8.1, 8.2 and 8.3 must also be verified. When not using own properties, merely the requirements of Clauses 8.2 and 8.3 must be met.</t>
  </si>
  <si>
    <t>8.5.1</t>
  </si>
  <si>
    <t>To what extent are security requirements for presentations and events involving vehicles, components or parts classified as requiring protection known?</t>
  </si>
  <si>
    <t>It must be ensured that the respective customer-specific security requirements for presentations and events involving vehicles, components or parts classified as requiring protection are known.</t>
  </si>
  <si>
    <t>+ A process for obtaining customer-specific requirements for presentations and events involving vehicles, components or parts classified as requiring protection is described and implemented.
+ Established and customer-approved security concepts (organizationally, technically,
staff-related).
+ Code of conduct in case of special incidents.</t>
  </si>
  <si>
    <t>8.5.2</t>
  </si>
  <si>
    <t>To what extent are the protective measures for film and photo shootings involving vehicles, components or parts classified as requiring protection known?</t>
  </si>
  <si>
    <t>It must be ensured that the respective customer-specific security requirements for film and photo shootings involving vehicles, components or parts classified as requiring protection are known.</t>
  </si>
  <si>
    <t xml:space="preserve">+ A process for obtaining customer-specific requirements for film and photo shootings involving vehicles, components or parts classified as requiring protection is described and implemented.
+ Proof of approval for the presumably used premises.
+ Established and customer-approved security concepts (organizationally, technically,
staff-related).
+ Code of conduct in case of special incidents. </t>
  </si>
  <si>
    <t>Assessment</t>
  </si>
  <si>
    <t>Description of implementation</t>
  </si>
  <si>
    <t>Reference Documentation</t>
  </si>
  <si>
    <t>Findings/test result</t>
  </si>
  <si>
    <t>Requirements 
(must)</t>
  </si>
  <si>
    <t>Assistance:
Examples of "normal protection needs"</t>
  </si>
  <si>
    <t>Assistance:
Examples of "High protection requirements"</t>
  </si>
  <si>
    <t>Assistance:
Examples of "very high protection needs"</t>
  </si>
  <si>
    <t>Possible questions (examples, not binding)</t>
  </si>
  <si>
    <t>Possible evidence (not binding)</t>
  </si>
  <si>
    <t>header</t>
  </si>
  <si>
    <t>9.1</t>
  </si>
  <si>
    <t>Data Protection Policies</t>
  </si>
  <si>
    <t>9.1.1</t>
  </si>
  <si>
    <t>The organization needs at least one policy on privacy. This reflects the importance and significance of data protection and is adapted to the organization. Other policies may be appropriate depending on the size and structure of your organization.</t>
  </si>
  <si>
    <t>9.2</t>
  </si>
  <si>
    <t>Organization of Data Protection</t>
  </si>
  <si>
    <t>To what extent are the responsibilities for data protection organized?</t>
  </si>
  <si>
    <t>Successful data protection requires clear responsibilities in the organization.</t>
  </si>
  <si>
    <t>9.3</t>
  </si>
  <si>
    <t>Processing directory</t>
  </si>
  <si>
    <t>9.3.1</t>
  </si>
  <si>
    <t xml:space="preserve">The company fulfils its duty of accountability and transparency and thus creates an overview of the respective data processing. </t>
  </si>
  <si>
    <t>9.4</t>
  </si>
  <si>
    <t>Data protection impact assessment</t>
  </si>
  <si>
    <t>9.4.1</t>
  </si>
  <si>
    <t xml:space="preserve">The handling of high-risk processing is secured in cooperation with the service provider with appropriate measures to identify and, if necessary, reduce risks to the rights and freedoms of the data subjects. </t>
  </si>
  <si>
    <t>9.5</t>
  </si>
  <si>
    <t>Data transfers</t>
  </si>
  <si>
    <t>9.5.1</t>
  </si>
  <si>
    <t>To what extent is the transfer of data managed?</t>
  </si>
  <si>
    <t xml:space="preserve">The company knows and secures data transmissions. </t>
  </si>
  <si>
    <t>9.5.2</t>
  </si>
  <si>
    <t xml:space="preserve">The company is aware of and secures data transfers to subcontractors. </t>
  </si>
  <si>
    <t>9.5.3</t>
  </si>
  <si>
    <t>To what extent are data transfers to third countries managed?</t>
  </si>
  <si>
    <t xml:space="preserve">The company is aware of and secures data transfers to third countries. </t>
  </si>
  <si>
    <t>9.6</t>
  </si>
  <si>
    <t>Handling requests and incidents</t>
  </si>
  <si>
    <t>9.6.1</t>
  </si>
  <si>
    <t>To what extent are data subject requests processed?</t>
  </si>
  <si>
    <t>The objective is to ensure the timely processing and fulfilment of data subject requests in order to secures the rights of data subjects guaranteed by law.</t>
  </si>
  <si>
    <t>9.6.2</t>
  </si>
  <si>
    <t>To what extent are data protection incidents processed?</t>
  </si>
  <si>
    <t>The objective of processing data protection incidents is to ensure that possible damage to the data subjects is limited and that a recurrence is prevented. In addition, the legally required documentation and, if necessary, timely reporting to the supervisory authority must be ensured.</t>
  </si>
  <si>
    <t>9.7</t>
  </si>
  <si>
    <t>9.9</t>
  </si>
  <si>
    <t>9.10</t>
  </si>
  <si>
    <t>9.11</t>
  </si>
  <si>
    <t>9.7.1</t>
  </si>
  <si>
    <t>To what extent are employees obliged to maintain confidentiality?</t>
  </si>
  <si>
    <t>9.7.2</t>
  </si>
  <si>
    <t>To what extent are employees trained in data protection?</t>
  </si>
  <si>
    <t xml:space="preserve">If the requirements and risks of data protection are not known to employees, there is a risk that employees will behave incorrectly and thus damage the organization. It is therefore important that data protection is internalized and lived as a natural part of their work. </t>
  </si>
  <si>
    <t>9.8</t>
  </si>
  <si>
    <t>Instructions</t>
  </si>
  <si>
    <t>9.8.1</t>
  </si>
  <si>
    <t>Company:</t>
  </si>
  <si>
    <t>Scope ID:</t>
  </si>
  <si>
    <t>Date:</t>
  </si>
  <si>
    <t>Result with cutback to target maturity level:</t>
  </si>
  <si>
    <t>Maximum score:</t>
  </si>
  <si>
    <t>Result per chapter (without cutback):</t>
  </si>
  <si>
    <t>Result per subchapter (without cutback):</t>
  </si>
  <si>
    <t>Information Security Assessment
Results</t>
  </si>
  <si>
    <t>Details:</t>
  </si>
  <si>
    <t>No.</t>
  </si>
  <si>
    <t>Subject</t>
  </si>
  <si>
    <t>Target maturity level</t>
  </si>
  <si>
    <t>Result</t>
  </si>
  <si>
    <t>Cutback result</t>
  </si>
  <si>
    <t>Target Lev. Per chapter</t>
  </si>
  <si>
    <t>Value per chapter</t>
  </si>
  <si>
    <t>1 IS Policies and Organization</t>
  </si>
  <si>
    <t>2 Human Resources</t>
  </si>
  <si>
    <t xml:space="preserve">3 Physical Security </t>
  </si>
  <si>
    <t>4 Identity and Access Management</t>
  </si>
  <si>
    <t>5 IT Security/Cyber Security</t>
  </si>
  <si>
    <t>6 Supplier Relationships</t>
  </si>
  <si>
    <t>7 Compliance</t>
  </si>
  <si>
    <t>1.1 Information Security Policies</t>
  </si>
  <si>
    <t>1.2 Organization of Information Security</t>
  </si>
  <si>
    <t>1.3. Asset Management</t>
  </si>
  <si>
    <t>1.4. IS Risk Management</t>
  </si>
  <si>
    <t>1.5 Assessments</t>
  </si>
  <si>
    <t>1.6 Incident and Crisis Management</t>
  </si>
  <si>
    <t>2.1 Human Resources</t>
  </si>
  <si>
    <t>3.1 Physical Security and Business Continuity</t>
  </si>
  <si>
    <t>4.1 Identity Management</t>
  </si>
  <si>
    <t>4.2 Access Management</t>
  </si>
  <si>
    <t>5.1 Cryptography</t>
  </si>
  <si>
    <t>5.2 Operations Security</t>
  </si>
  <si>
    <t>5.3 System acquisitions, requirement management and development</t>
  </si>
  <si>
    <t>6.1 Supplier Relationships</t>
  </si>
  <si>
    <t>7.1 Compliance</t>
  </si>
  <si>
    <t>Method:</t>
  </si>
  <si>
    <t>- comparison of the top 41 security topics</t>
  </si>
  <si>
    <t>- based on ISO 27001 controls</t>
  </si>
  <si>
    <t>- evaluated according to SPICE ISO 15504</t>
  </si>
  <si>
    <t>Information Security Assessment
Results - Prototype Protection</t>
  </si>
  <si>
    <t>Security concept</t>
  </si>
  <si>
    <t>Perimeter security</t>
  </si>
  <si>
    <t>Stability of outer skin</t>
  </si>
  <si>
    <t>View and sight protection</t>
  </si>
  <si>
    <t>Protection against unauthorized entry and access control</t>
  </si>
  <si>
    <t>Intrusion monitoring</t>
  </si>
  <si>
    <t>Visitor management</t>
  </si>
  <si>
    <t>Client segregation</t>
  </si>
  <si>
    <t>Non-disclosure obligations</t>
  </si>
  <si>
    <t>Subcontractors</t>
  </si>
  <si>
    <t>Awareness</t>
  </si>
  <si>
    <t>Security classification</t>
  </si>
  <si>
    <t>Access control</t>
  </si>
  <si>
    <t>Film and photo regulations</t>
  </si>
  <si>
    <t>Mobile video and photography devices</t>
  </si>
  <si>
    <t>Transport</t>
  </si>
  <si>
    <t>Parking and storage</t>
  </si>
  <si>
    <t>Camouflage</t>
  </si>
  <si>
    <t>Test and trial ground</t>
  </si>
  <si>
    <t>Test and trial drives on public roads</t>
  </si>
  <si>
    <t>Presentations and events</t>
  </si>
  <si>
    <t>Film and photo shootings</t>
  </si>
  <si>
    <t>Control ISA</t>
  </si>
  <si>
    <t>2.1.3 To what extent is staff made aware of and trained with respect to the risks arising from the handling of information?</t>
  </si>
  <si>
    <t xml:space="preserve">4.1.3 To what extent are user accounts and login information securely managed and applied? </t>
  </si>
  <si>
    <t xml:space="preserve">5.2.1 To what extent are changes managed? </t>
  </si>
  <si>
    <t>5.2.3 To what extent are IT systems protected against malware?</t>
  </si>
  <si>
    <t>5.2.9 To what extent is the backup and recovery of data and IT services guaranteed?</t>
  </si>
  <si>
    <t xml:space="preserve">5.2.5 To what extent are vulnerabilities identified and addressed? </t>
  </si>
  <si>
    <t>1.6.1 To what extent are information security relevant events or observations reported?</t>
  </si>
  <si>
    <t>1.6.2 To what extent are reported security events managed?</t>
  </si>
  <si>
    <t>1.1.1 To what extent are information security policies available?</t>
  </si>
  <si>
    <t>1.2.3 To what extent are information security requirements taken into account in projects?</t>
  </si>
  <si>
    <t>3.1.4 To what extent is the handling of mobile IT devices and mobile data storage devices managed?</t>
  </si>
  <si>
    <t>3.1.1 To what extent are security zones managed to protect information assets?</t>
  </si>
  <si>
    <t>5.2.4 To what extent are event logs recorded and analyzed?</t>
  </si>
  <si>
    <t>5.2.6 To what extent are IT systems and services technically checked (system and service audit)?</t>
  </si>
  <si>
    <t>5.3.2 To what extent are requirements for network services defined?</t>
  </si>
  <si>
    <t>6.1.2 To what extent is non-disclosure regarding the exchange of information contractually agreed?</t>
  </si>
  <si>
    <t>5.3.1 To what extent is information security considered in new or further developed IT systems?</t>
  </si>
  <si>
    <t>1.5.1 To what extent is compliance with information security ensured in procedures and processes?</t>
  </si>
  <si>
    <t>Scope</t>
  </si>
  <si>
    <t>COVERAGE</t>
  </si>
  <si>
    <t>EFFECTIVENESS</t>
  </si>
  <si>
    <t>ID</t>
  </si>
  <si>
    <t xml:space="preserve">Coverage degree of awareness measures </t>
  </si>
  <si>
    <t>Effectiveness of awareness measures</t>
  </si>
  <si>
    <t>Coverage degree review “User accounts”</t>
  </si>
  <si>
    <t>Coverage degree review “authorizations”</t>
  </si>
  <si>
    <t>“Collective accounts”</t>
  </si>
  <si>
    <t>Coverage degree Change Management</t>
  </si>
  <si>
    <t>Change - error rate</t>
  </si>
  <si>
    <t>Coverage degree Endpoint Security</t>
  </si>
  <si>
    <t>Effectiveness of updating Endpoint Security</t>
  </si>
  <si>
    <t>Coverage degree of backup</t>
  </si>
  <si>
    <t>Coverage degree of restoration tests</t>
  </si>
  <si>
    <t>Backup effectiveness</t>
  </si>
  <si>
    <t>Coverage degree Patch Management</t>
  </si>
  <si>
    <t>Effectiveness of patch installation</t>
  </si>
  <si>
    <t>Detection rate of information security incidents</t>
  </si>
  <si>
    <t>Timely processing of information security incidents</t>
  </si>
  <si>
    <t xml:space="preserve">Creation degree of required policies/documentations </t>
  </si>
  <si>
    <t xml:space="preserve">Actuality of required policies/documentations </t>
  </si>
  <si>
    <t>Coverage degree of information security in projects</t>
  </si>
  <si>
    <t>Protective measures - implementation in projects</t>
  </si>
  <si>
    <t>Coverage degree of mobile device security</t>
  </si>
  <si>
    <t>Effectiveness of implementation of mobile device security measures</t>
  </si>
  <si>
    <t>Implementation degree of zone concept</t>
  </si>
  <si>
    <t>Implementation of protective measures for zone concept</t>
  </si>
  <si>
    <t>Coverage degree review “Access authorizations”</t>
  </si>
  <si>
    <t>Coverage degree of event logs on security-critical IT systems</t>
  </si>
  <si>
    <t>Functioning log activity</t>
  </si>
  <si>
    <t>Coverage degree of admin logs on security-critical IT systems</t>
  </si>
  <si>
    <t xml:space="preserve">Coverage degree system audits </t>
  </si>
  <si>
    <t>Effectiveness of system audit implementation</t>
  </si>
  <si>
    <t xml:space="preserve">Coverage degree review service level agreements (SLA) </t>
  </si>
  <si>
    <t>Effectiveness of observing SLAs</t>
  </si>
  <si>
    <t>Coverage degree non-disclosure agreements</t>
  </si>
  <si>
    <t>Effectiveness of risk handling in IT system acquisition processes</t>
  </si>
  <si>
    <t>Coverage degree of risk assessment in software development process</t>
  </si>
  <si>
    <t>Effectiveness of risk handling in development process</t>
  </si>
  <si>
    <t>Coverage degree of activities to eliminate vulnerabilities determined during audits</t>
  </si>
  <si>
    <t>Timely elimination of vulnerabilities determined during audits</t>
  </si>
  <si>
    <t>Employees with raised awareness represent an important pillar for the information security in a company. Awareness measures should reach all employees, as far as possible. The KPI measures the coverage degree of trainings such as e-learnings, classroom trainings.</t>
  </si>
  <si>
    <t>The contents of awareness measures should consider outcomes of information security incidents. 
The KPI measures the effectiveness of awareness measures by recording (based on number or cost) security incidents with human errors as a cause.</t>
  </si>
  <si>
    <t>Regular reviews of systems for unnecessary accounts are the prerequisite for a consistent and current user base according to the need-to-know principle. The KPI measures the coverage degree of the measure “Regular user review”.</t>
  </si>
  <si>
    <t>Regular reviews of user accounts for unnecessary authorizations are the prerequisite for a consistent and current authorization base according to the need-to-know principle. The KPI measures the coverage degree of the measure “regular authorization review”.</t>
  </si>
  <si>
    <t>Collective accounts should principally not be used or used only in exceptional cases since an explicit allocation of user activities is impeded. The KPI measures the number of used collective accounts in consideration of approved exceptions.</t>
  </si>
  <si>
    <t>A comprehensive and consistently observed change management process is the basis for secure operation. The KPI measures the coverage degree of changes complying with the policies.</t>
  </si>
  <si>
    <t>A high quality of the change management process leads to lower error rates among the performed changes and contributes to a secure operation. The KPI measures the error rate of changes.</t>
  </si>
  <si>
    <t>Current virus signatures are the prerequisite for an effective Endpoint Security. The KPI measures the target state and the actual state of virus definitions on reporting deadline.</t>
  </si>
  <si>
    <t>A regular and complete backup provides protection against the loss of data, e.g. in case of a system failure or malware infection of IT systems. 
The KPI measures the degree of backup coverage.</t>
  </si>
  <si>
    <t>Regular restoration tests (e.g. by restoring data or systems) is essential to the availability of business information.
The KPI measures the coverage degree of restoration tests.</t>
  </si>
  <si>
    <t>Backup quality must be ensured by correlating controls. Measures are e.g. data restore, system restorations. 
The KPI measures the number of incorrect data restores.</t>
  </si>
  <si>
    <t>A comprehensive patch management protects the company against malware and exploits. The KPI measures the inclusion of IT systems and applications in the patch management process.</t>
  </si>
  <si>
    <t>The timely installation of patches ensures the security of IT systems and applications and therefore reduces the exploit windows for the company. The KPI measures the recording of the target state and the actual state of patches.</t>
  </si>
  <si>
    <t>Information security incidents have to be detected and timely handled in order to protect the company from damages. The KPI measures the compliance of the incident reporting process between the involved interfaces.</t>
  </si>
  <si>
    <t>Information security incidents have to be adequately prioritized and handled according to their criticality. The KPI measures the appropriate timely handling of information security incidents.</t>
  </si>
  <si>
    <t xml:space="preserve">Under an ISMS, mandatory/voluntary policies/documentations must be prepared. 
</t>
  </si>
  <si>
    <t xml:space="preserve">For the ISMS, the prepared policies/documentations must be reviewed for their actuality.
</t>
  </si>
  <si>
    <t xml:space="preserve">Information security topics shall be addressed during projects. 
</t>
  </si>
  <si>
    <t xml:space="preserve">Projects subject to information security requirements </t>
  </si>
  <si>
    <t>A comprehensive and consistent protection of all relevant mobile devices is the basis for their secure operation. The KPI measures the coverage degree of the defined protective measures.</t>
  </si>
  <si>
    <t>A strong implementation of protective measures regarding relevant mobile devices reduces vulnerabilities.</t>
  </si>
  <si>
    <t>Properties must be adequately protected; this can be achieved by implementation of a zone concept. The zone concept should be implemented comprehensively.</t>
  </si>
  <si>
    <t>Zones must be adequately protected according to criticality.</t>
  </si>
  <si>
    <t>Regular verifications of access rights with respect to their necessity are an absolute prerequisite for a secure delivery and shipping zone.</t>
  </si>
  <si>
    <t>Event logging enables traceability of activities in a process or process step/on an IT system/in an application. This functionality helps to solve system failures/abnormalities. Logs should be activated in security-critical IT systems.</t>
  </si>
  <si>
    <t>Results of logging activities must allow analysis. Reliable end-to-end recording of the activities to be monitored is essential for traceability, if required.</t>
  </si>
  <si>
    <t>Admin logging allows traceability of administrator activities in a process or process step/on an IT system/in an application. This functionality helps to solve abnormalities. Admin logs should be activated in security-critical IT systems and protected against (admin) manipulations.</t>
  </si>
  <si>
    <t>Results of admin logging activities must allow analysis. Reliable and manipulation-protected end-to-end recording of the admin activities to be monitored is essential for traceability, if required.</t>
  </si>
  <si>
    <t>IT systems processing or storing information of high or very high protection needs must be subjected to audits at regular intervals.</t>
  </si>
  <si>
    <t>Measures resulting from those audits must be implemented in time in order to eliminate any detected vulnerabilities.</t>
  </si>
  <si>
    <t>Regular verifications of the SLAs for network services ensure consideration of current security requirements at all times.</t>
  </si>
  <si>
    <t>The agreed measures resulting from the SLAs must be implemented.</t>
  </si>
  <si>
    <t>The protection of information confidentiality must be subject to contractual agreement where at least confidential information is exchanged with external partners.</t>
  </si>
  <si>
    <t>Risks identified during the acquisition process are treated in a timely and effective manner.</t>
  </si>
  <si>
    <t>Information security risks associated with the applications to be developed must be identified as early as possible in the process of software development.</t>
  </si>
  <si>
    <t>Risks identified in the process of software development are treated in a timely and effective manner.</t>
  </si>
  <si>
    <t>Vulnerabilities identified in the course of information security audits (internal and external) must be eliminated in a consequent and traceable manner. Findings must not remain unhandled.</t>
  </si>
  <si>
    <t>Vulnerabilities identified in the course of information security audits (internal and external) are eliminated within the deadlines agreed (with the audited departments).</t>
  </si>
  <si>
    <t>Objective (Vision)</t>
  </si>
  <si>
    <t>All employees are trained with respect to information security</t>
  </si>
  <si>
    <t>No information security incidents with human error as a cause</t>
  </si>
  <si>
    <t>All IT systems have valid user accounts only</t>
  </si>
  <si>
    <t>All authorizations comply with current needs</t>
  </si>
  <si>
    <t>All collective accounts are reviewed for their necessity</t>
  </si>
  <si>
    <t>All changes are made in conformance to policies</t>
  </si>
  <si>
    <t>Error-free performance of changes</t>
  </si>
  <si>
    <t>Comprehensive protection of all IT systems threatened by malware</t>
  </si>
  <si>
    <t>All IT systems have up-to-date protection</t>
  </si>
  <si>
    <t>All relevant data is adequately secured</t>
  </si>
  <si>
    <t>Regular restoration tests for all backed-up IT systems</t>
  </si>
  <si>
    <t>Correct backups</t>
  </si>
  <si>
    <t>All IT systems are involved in the patch process</t>
  </si>
  <si>
    <t>All IT systems are at current patch level</t>
  </si>
  <si>
    <t>All information security incidents will be detected, reported and handled within the scope of the incident management process</t>
  </si>
  <si>
    <t>All information security incidents will be handled within an appropriate time frame</t>
  </si>
  <si>
    <t>All necessary policies/documentations are present</t>
  </si>
  <si>
    <t>All necessary policies/documentations are reviewed for actuality/content</t>
  </si>
  <si>
    <t>Information security requirements are considered in all projects</t>
  </si>
  <si>
    <t>Information security requirements are implemented in all projects</t>
  </si>
  <si>
    <t>All relevant mobile devices are subject to protective measures</t>
  </si>
  <si>
    <t>All relevant mobile devices are subject to up-to-date protection</t>
  </si>
  <si>
    <t>Zones are defined for all properties</t>
  </si>
  <si>
    <t>Security zones are protected according to internal specifications (see e.g. References “Security zones”)</t>
  </si>
  <si>
    <t>All employees working in the delivery and shipping area are subject to regular review of access rights</t>
  </si>
  <si>
    <t>All relevant IT systems and applications are integrated into event logging</t>
  </si>
  <si>
    <t>Completeness and correctness of logs</t>
  </si>
  <si>
    <t>All relevant IT systems and applications are integrated into admin logging</t>
  </si>
  <si>
    <t>Completeness and integrity of admin logs</t>
  </si>
  <si>
    <t>All relevant IT systems are subjected to audits at regular intervals</t>
  </si>
  <si>
    <t>All measures are implemented in time</t>
  </si>
  <si>
    <t>All SLAs include the current security requirements</t>
  </si>
  <si>
    <t>All requirements resulting from the SLAs are implemented</t>
  </si>
  <si>
    <t>Non-disclosure agreements have been entered with all external partners</t>
  </si>
  <si>
    <t>Security risks identified in acquisition are handled in an effective manner</t>
  </si>
  <si>
    <t>Security risks are taken into account in the software development process</t>
  </si>
  <si>
    <t>Security risks are addressed in the development process in an effective manner</t>
  </si>
  <si>
    <t>All vulnerabilities identified in the course of audits are traced and assigned to activities</t>
  </si>
  <si>
    <t>Vulnerabilities identified in the course of audits are eliminated within the defined time and in an effective manner</t>
  </si>
  <si>
    <t>Recipients</t>
  </si>
  <si>
    <t>Information Security; supervisors</t>
  </si>
  <si>
    <t>Local IT, Information Security</t>
  </si>
  <si>
    <t>Local IT, Information Security, service owner</t>
  </si>
  <si>
    <t>IT, Information Security, Compliance</t>
  </si>
  <si>
    <t>Information Security, Corporate Security, IT Security, HR, Business</t>
  </si>
  <si>
    <t>Information Security, Corporate Security, IT Security</t>
  </si>
  <si>
    <t xml:space="preserve">IT Security, Information Security </t>
  </si>
  <si>
    <t>IT Security, Information Security, Corporate Security</t>
  </si>
  <si>
    <t>Information Security, Corporate Security</t>
  </si>
  <si>
    <t>Corporate Security, Logistics, authorities</t>
  </si>
  <si>
    <t>Local IT, Information Security, Compliance</t>
  </si>
  <si>
    <t>Acquisition, Information Security, specialized department</t>
  </si>
  <si>
    <t>Information Security, Local IT, Procurement</t>
  </si>
  <si>
    <t>Information Security, Local IT, Risk Management</t>
  </si>
  <si>
    <t>Information Security, Corporate Security, Local IT, Internal Audit</t>
  </si>
  <si>
    <t>Frequency (reporting)</t>
  </si>
  <si>
    <t>to be determined individually (e.g. annually)</t>
  </si>
  <si>
    <t>Initial version</t>
  </si>
  <si>
    <t>Threshold levels</t>
  </si>
  <si>
    <t>to be determined individually (e.g. Green: &gt; 90%, Yellow: 70-90%, Red: &lt; 70%)</t>
  </si>
  <si>
    <t>to be determined individually (0-20 low, 20-50 medium, 50+ high)
possible characteristic for comparability of business units: in relation to the number of employees, e.g. unit: incidents/100 employees</t>
  </si>
  <si>
    <t>to be determined individually (e.g. Green: &gt; 90%, Yellow: 70-90%, Red: &lt; 70%, special case of IT systems relevant to billing: target coverage = 100%)</t>
  </si>
  <si>
    <t>Number red: &gt; 0, Green = 0</t>
  </si>
  <si>
    <t>to be determined individually (e.g. Green: &lt; 10%, Yellow: 10-30%, Red: &gt; 30%)</t>
  </si>
  <si>
    <t>to be determined individually (e.g. target: 100% after max. 30 minutes,
Green: &gt; 90%, Yellow: 70-90%, Red: &lt; 70%)</t>
  </si>
  <si>
    <t>to be determined individually (e.g. Green: = 100% (of IT systems to be secured), Yellow: 70-99%, Red: &lt; 70%)</t>
  </si>
  <si>
    <t>to be determined individually (e.g. target: 100% after max. 10 days,
Green: &gt; 90%, Yellow: 70-90%, Red: &lt; 70%)</t>
  </si>
  <si>
    <t>Number red: &gt; 1, Green = 1</t>
  </si>
  <si>
    <t>to be determined individually (e.g. according to the category maximum periods for solution:
-PRIO 1: Days
-PRIO 2: Weeks
-PRIO 3: Months
unsolved incidents within a period, e.g. Green: &lt; 2%, Yellow: 2-5%, Red: &gt; 5%)</t>
  </si>
  <si>
    <t>to be determined individually (target coverage = 100 %)</t>
  </si>
  <si>
    <t>Number of incorrect logs
Red: &gt; 0, Green = 0</t>
  </si>
  <si>
    <t>Number of incorrect admin logs
Red: &gt; 0, Green = 0</t>
  </si>
  <si>
    <t>Measurement</t>
  </si>
  <si>
    <t>Assessment of training management
Quotient: number of participants/total number of employees</t>
  </si>
  <si>
    <t>Determining the number of security incidents with human error as a cause</t>
  </si>
  <si>
    <t>Quotient: number of performed reviews/total number of IT systems in scope</t>
  </si>
  <si>
    <t>Quotient: number of performed reviews/total number of users in scope</t>
  </si>
  <si>
    <t>determining the number of  collective accounts (adjusted for authorized exceptions)</t>
  </si>
  <si>
    <t>Quotient: number of approved and requested changes (RFC)/total number of performed changes</t>
  </si>
  <si>
    <t>Quotient: number of reversed changes/total number of performed changes</t>
  </si>
  <si>
    <t>Quotient: number of protected IT systems/total number of IT systems (adjusted for authorized exceptions)</t>
  </si>
  <si>
    <t>time comparison
average actual rollout state vs. target state</t>
  </si>
  <si>
    <t>Quotient: number of IT systems covered by backups/total number of IT systems (adjusted for authorized exceptions)</t>
  </si>
  <si>
    <t>Quotient: number of IT systems with tested restoration from backup/total number of all backed-up IT systems</t>
  </si>
  <si>
    <t>Quotient: number of restorations with errors/total number of all restoration tests</t>
  </si>
  <si>
    <t xml:space="preserve">Quotient: number of currently patched IT systems/total number of IT systems (adjusted for authorized exceptions) </t>
  </si>
  <si>
    <t>Quotient: number of information security incidents reported in the incident management/total number of incidents (known to the surveying unit)</t>
  </si>
  <si>
    <t>For each individual criticality level:
All unsolved incidents within defined period/all incidents</t>
  </si>
  <si>
    <t xml:space="preserve">Quotient: number of existing policies/population of necessary policies </t>
  </si>
  <si>
    <t>Quotient: number of policies reviewed according to cycle/population of policies to be reviewed</t>
  </si>
  <si>
    <t>Quotient: number of projects considering security/total number of relevant projects</t>
  </si>
  <si>
    <t>Quotient: number of projects considering security aspects/total number of relevant projects</t>
  </si>
  <si>
    <t>Quotient: number of protected mobile devices/total number of mobile devices</t>
  </si>
  <si>
    <t>Quotient: number of mobile devices protected in a timely manner/total number of mobile devices</t>
  </si>
  <si>
    <t>Quotient: number of properties with zone concept/population of properties</t>
  </si>
  <si>
    <t>Quotient: number of adequately secured zones/population of all zones</t>
  </si>
  <si>
    <t>Quotient: number of employees working in the delivery and shipping area who are subject to regular access rights reviews/population of employees working in the delivery and shipping area</t>
  </si>
  <si>
    <t>Quotient: number of logged security-critical IT systems/total number of security-critical IT systems</t>
  </si>
  <si>
    <t>number of incorrectly written logs</t>
  </si>
  <si>
    <t>number of incorrectly written admin logs</t>
  </si>
  <si>
    <t xml:space="preserve">Quotient: number of audited IT systems/total number of security-critical IT systems </t>
  </si>
  <si>
    <t xml:space="preserve">Quotient: number of measures implemented in time/number of measures still to be implemented
</t>
  </si>
  <si>
    <t>Quotient: number of verified SLAs/total number of SLAs</t>
  </si>
  <si>
    <t xml:space="preserve">Quotient: number of measures implemented/number of measures agreed
</t>
  </si>
  <si>
    <t xml:space="preserve">Quotient: number of orders with concluded non-disclosure agreement/total number of relevant orders </t>
  </si>
  <si>
    <t>Quotient: number of treated risks/population of risks identified in the acquisition process</t>
  </si>
  <si>
    <t>Quotient: number of software development projects that underwent risk assessment/population of relevant development projects</t>
  </si>
  <si>
    <t>Quotient: number of treated risks/population of risks identified in the development process</t>
  </si>
  <si>
    <t>Quotient: number of findings subject to subsequent activities/population of identified findings</t>
  </si>
  <si>
    <t>Quotient: number of activities for eliminating vulnerabilities within the defined period for implementation/population of all specified activities</t>
  </si>
  <si>
    <t>Frequency (measurement)</t>
  </si>
  <si>
    <t>to be determined individually (e.g. monthly)</t>
  </si>
  <si>
    <t>to be determined individually (e.g. quarterly)</t>
  </si>
  <si>
    <t>Interfaces</t>
  </si>
  <si>
    <t>HR - Training Department - IKS - Internal Audit Department</t>
  </si>
  <si>
    <t>Incident Management</t>
  </si>
  <si>
    <t>Data Owner, User Management, Supervisors</t>
  </si>
  <si>
    <t>User Management</t>
  </si>
  <si>
    <t>IT Operations, Change Management</t>
  </si>
  <si>
    <t>AV Management, IT Operations</t>
  </si>
  <si>
    <t>Backup process, IT Operations</t>
  </si>
  <si>
    <t>Patch/Change Management, IT Operations</t>
  </si>
  <si>
    <t>IT, CERT, Incident Management, Helpdesk, Service Management</t>
  </si>
  <si>
    <t>Project customer, Project Management Office (PMO)</t>
  </si>
  <si>
    <t>IT Operations, IT Security</t>
  </si>
  <si>
    <t>Plant security, local security functions, specialized departments</t>
  </si>
  <si>
    <t>Logistics, Access Management</t>
  </si>
  <si>
    <t>IT, IT System Owner, Data Owner, Risk Owner</t>
  </si>
  <si>
    <t>IT, System Owner, Data Owner, Risk Owner</t>
  </si>
  <si>
    <t>IT, System Owner, Data Owner, Risk Owner, User Management</t>
  </si>
  <si>
    <t>IT, System Owner, Data Owner, User Management</t>
  </si>
  <si>
    <t>Audit Management, IT Operations, System Owner</t>
  </si>
  <si>
    <t xml:space="preserve"> IT Operations, Information Security</t>
  </si>
  <si>
    <t>IT Operations, Information Security</t>
  </si>
  <si>
    <t>Procurement, specialized departments (requisitioner), Local IT</t>
  </si>
  <si>
    <t>Internal Auditors, Information Security, Local IT, specialized departments (Auditees)</t>
  </si>
  <si>
    <t>Components</t>
  </si>
  <si>
    <t>E-learnings, classroom training, training plan, training register</t>
  </si>
  <si>
    <t>Incident Mgt. Tool, Ticket System, ISMS Tool</t>
  </si>
  <si>
    <t>User registry, authorization management tool, IAM platform, CMDB</t>
  </si>
  <si>
    <t>User registry, authorization management tool, IAM platform</t>
  </si>
  <si>
    <t>Project Management, Change Management</t>
  </si>
  <si>
    <t>AV console, CMDB</t>
  </si>
  <si>
    <t>Backup software, CMDB</t>
  </si>
  <si>
    <t>Change Management Console, Software Distribution Platform, CMDB, WSUS</t>
  </si>
  <si>
    <t>Incident Management System/Workflow</t>
  </si>
  <si>
    <t>Contents derived from the Statement of Applicability (SoA) and documented in accordance with ISO 27001</t>
  </si>
  <si>
    <t>Overview of projects per PMO</t>
  </si>
  <si>
    <t>Overview of mobile devices</t>
  </si>
  <si>
    <t>Property plans, zone concept, information classification</t>
  </si>
  <si>
    <t>Staff registry (internal/external), access control system</t>
  </si>
  <si>
    <t>CMDB, Logging server</t>
  </si>
  <si>
    <t>CMDB, Logging server, IAM</t>
  </si>
  <si>
    <t>CMDB</t>
  </si>
  <si>
    <t>CMDB, Audit system</t>
  </si>
  <si>
    <t>Acquisition system</t>
  </si>
  <si>
    <t>Acquisition register, ordering system</t>
  </si>
  <si>
    <t>Development system, development project data base</t>
  </si>
  <si>
    <t>Audit data base, follow-up data base</t>
  </si>
  <si>
    <t xml:space="preserve">This work has been licensed under Creative Commons Attribution - No Derivative Works 4.0 International Public License. In addition, You are granted the right to distribute derivatives under certain terms as detailed in section 9 which are not part of the Creative Commons license. The complete and valid text of the license is to be found in line 17ff. </t>
  </si>
  <si>
    <t>You are free to:</t>
  </si>
  <si>
    <t>Under the following terms:</t>
  </si>
  <si>
    <t>Creative Commons Attribution-NoDerivatives 4.0 International Public License</t>
  </si>
  <si>
    <t>By exercising the Licensed Rights (defined below), You accept and agree to be bound by the terms and conditions of this Creative Commons Attribution-NoDerivatives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t>
  </si>
  <si>
    <t>Section 1 – Definitions.</t>
  </si>
  <si>
    <t>Section 2 – Scope.</t>
  </si>
  <si>
    <t>Section 3 – License Conditions.</t>
  </si>
  <si>
    <t>Your exercise of the Licensed Rights is expressly made subject to the following conditions.</t>
  </si>
  <si>
    <t xml:space="preserve">For the avoidance of doubt, You do not have permission under this Public License to Share Adapted Material. </t>
  </si>
  <si>
    <t>Section 4 – Sui Generis Database Rights.</t>
  </si>
  <si>
    <t>Where the Licensed Rights include Sui Generis Database Rights that apply to Your use of the Licensed Material:</t>
  </si>
  <si>
    <t xml:space="preserve">For the avoidance of doubt, this Section 4 supplements and does not replace Your obligations under this Public License where the Licensed Rights include other Copyright and Similar Rights. </t>
  </si>
  <si>
    <t>Section 5 – Disclaimer of Warranties and Limitation of Liability.</t>
  </si>
  <si>
    <t>Section 6 – Term and Termination.</t>
  </si>
  <si>
    <t>For the avoidance of doubt, this Section 6(b) does not affect any right the Licensor may have to seek remedies for Your violations of this Public License.</t>
  </si>
  <si>
    <t>Section 7 – Other Terms and Conditions.</t>
  </si>
  <si>
    <t>Section 8 – Interpretation.</t>
  </si>
  <si>
    <t>Section 9 – Distribution of Derivatives (additional rights granted and not part of the Creative Commons license)</t>
  </si>
  <si>
    <t>a.   In addition to those rights granted under Sections 2(a)(3), the Licensor grants You the right to distribute modified material provided:</t>
  </si>
  <si>
    <t>1. this material is clearly marked as a modified version not approved by the Licensor; and
2. the license terms have not been modified, and</t>
  </si>
  <si>
    <t>3. any logos and/or trademarks of the Licensor have been removed.</t>
  </si>
  <si>
    <t>1.0</t>
  </si>
  <si>
    <t>First release (Initial version)</t>
  </si>
  <si>
    <t>Changing open questions to solved questions</t>
  </si>
  <si>
    <t xml:space="preserve">More precise level descriptions </t>
  </si>
  <si>
    <t>Incorporating examples from practice</t>
  </si>
  <si>
    <t>Spelling errors corrected</t>
  </si>
  <si>
    <t>8.2 and 10.1 reference adjustment</t>
  </si>
  <si>
    <t>10.2 change from production environment to productive environment</t>
  </si>
  <si>
    <t>10.5 change from IDS/IPS to HIDS/HIPS</t>
  </si>
  <si>
    <t>11.2 changes to the translation</t>
  </si>
  <si>
    <t>11.3 and 11.4 restructuring of controls</t>
  </si>
  <si>
    <t>11.4 add “IT” to systems</t>
  </si>
  <si>
    <t>9.4 revision Maturity Level 2</t>
  </si>
  <si>
    <t>2.0</t>
  </si>
  <si>
    <t>Revision due to the new edition of ISO 27002:2013</t>
  </si>
  <si>
    <t>Adjustment of the maturity levels</t>
  </si>
  <si>
    <t>2.0.1</t>
  </si>
  <si>
    <t>Fix for error in calculation and spider web diagram</t>
  </si>
  <si>
    <t>2.1.0</t>
  </si>
  <si>
    <t>Revision of the maturity levels, corrections of some controls</t>
  </si>
  <si>
    <t>Release version 2.1</t>
  </si>
  <si>
    <t>Print area adjusted</t>
  </si>
  <si>
    <t>Spider web diagram shows results without cutback</t>
  </si>
  <si>
    <t>Control 13.5 revised</t>
  </si>
  <si>
    <t>Control 7.1 Maturity Level 1 revised</t>
  </si>
  <si>
    <t>Controls 9.4 and 9.5 reference revised</t>
  </si>
  <si>
    <t>Maturity Control changed from 12.4 to 4</t>
  </si>
  <si>
    <t>Maturity Control changed from 16.3 to 3</t>
  </si>
  <si>
    <t>Addition of KPIs</t>
  </si>
  <si>
    <t>Spell checking in Maturity Level 3</t>
  </si>
  <si>
    <t>3.0.2</t>
  </si>
  <si>
    <t>Revision for TISAX</t>
  </si>
  <si>
    <t>Module Connection of third parties included</t>
  </si>
  <si>
    <t>Module Prototype Protection (25) included, derived from the Whitepaper of 06/10/2016</t>
  </si>
  <si>
    <t>Module Data Protection (24) included, reference to 18.2 deleted, maturity levels removed from the module, references from Level 1 generated instead, reference included (ISMS, 18.2) showing that the data protection module will be used only in commissioned data processing according to §11 BDSG, introduction of questions “fulfilled [yes/no]”</t>
  </si>
  <si>
    <t>“Questions” renamed “ISMS”</t>
  </si>
  <si>
    <t>Upon agreement with the data protection working group, Maturity Level “4” has been removed from Control 18.2 and set to “3”. Instead, Control 10.21 Cryptography has been raised from “2” to “3”.</t>
  </si>
  <si>
    <t>Introduction of the protection needs “normal”, “high” and “very high” to represent the protection goals “integrity”, “availability” and “confidentiality”; mapping from “internal” to “normal”, from “confidential” to “high” and from “secret/strictly confidential” to “very high”. Assignment of requirements within Maturity Level “1” in the different controls.</t>
  </si>
  <si>
    <t>Including KPIs in controls with Maturity Levels “4”</t>
  </si>
  <si>
    <t>Removal of KPI from Control 18.2</t>
  </si>
  <si>
    <t>Introduction of references to several information security topics</t>
  </si>
  <si>
    <t>4.0.0</t>
  </si>
  <si>
    <t>Readability enhancement for information security controls</t>
  </si>
  <si>
    <t>Categorizing the requirements of the individual controls into ‘must’, ‘should’ and ‘may’ in order to clarify the degree of obligation</t>
  </si>
  <si>
    <t>Introduction of tab “Explanations”</t>
  </si>
  <si>
    <t>Introduction of tab “Maturity levels”</t>
  </si>
  <si>
    <t>Extension of tab “KPIs”</t>
  </si>
  <si>
    <t>Extension of tab “Information Security” with additional controls to clarify requirements for usage of cloud services</t>
  </si>
  <si>
    <t>4.0.1</t>
  </si>
  <si>
    <t>KPI link at Control 12.2 has been deleted</t>
  </si>
  <si>
    <t>4.0.2</t>
  </si>
  <si>
    <t>Correction of the link of Control 14.4 on the results page, Level 3 adaptation: Established in tab “Maturity levels”</t>
  </si>
  <si>
    <t>4.0.3</t>
  </si>
  <si>
    <t>Tab Results: The results will only be indicated for controls that have been subject to processing.</t>
  </si>
  <si>
    <t>4.1.0</t>
  </si>
  <si>
    <t>Adaptation of Chapter 24 to DSGVO and minor modifications to those controls designated with 4.1.0</t>
  </si>
  <si>
    <t>8.4, 13.3 correction in description of objective</t>
  </si>
  <si>
    <t>9.1 addition of control and objective description</t>
  </si>
  <si>
    <t>10.1, 11.1, 12.5, 12.6, 12.9 adaptation of requirements</t>
  </si>
  <si>
    <t>18.2 and Data Protection (24) adaptation to DSGVO</t>
  </si>
  <si>
    <t>References: 'secret' changed to 'strictly confidential' and classification levels supplemented to protection classes</t>
  </si>
  <si>
    <t>Prototype Protection (25) revised</t>
  </si>
  <si>
    <t>5.0.0</t>
  </si>
  <si>
    <t>Topical restructuring of VDA ISA in the module Information Security</t>
  </si>
  <si>
    <t>New table format in all modules for improved overview and easier export options</t>
  </si>
  <si>
    <t>Deletion of the module Connection to third parties and transfer of its requirements to the module Information Security</t>
  </si>
  <si>
    <t xml:space="preserve">Integration of Notes and Explanations into the module Information Security, consequently deletion of the tabs Notes and Explanations </t>
  </si>
  <si>
    <t>Revision of ally questions, objectives and requirements</t>
  </si>
  <si>
    <t>Harmonization of the target maturity level across all controls to a target value of 3</t>
  </si>
  <si>
    <t>Integration of Control 1.2 into the new Control 1.4.1</t>
  </si>
  <si>
    <t>Integration of Control 1.3 into the new Control 1.2.1</t>
  </si>
  <si>
    <t>Integration of Controls 1.2 into the new Control 1.2.4</t>
  </si>
  <si>
    <t>Integration of Controls 1.2 into the new Control 1.2.1</t>
  </si>
  <si>
    <t>Integration of Control 9.4 into the new Control 4.1.3</t>
  </si>
  <si>
    <t>Integration of Controls 1.2 into the new Control 1.2.2</t>
  </si>
  <si>
    <t>Integration of Control 12.4 into the new Controls 3.1.2 and 3.1.4</t>
  </si>
  <si>
    <t>Integration of Controls 1.2 into the new Control 1.2.7</t>
  </si>
  <si>
    <t>Integration of Controls 14.2 and 14.3 into the new Control 5.3.1</t>
  </si>
  <si>
    <t xml:space="preserve">Deletion of Control 12.9 </t>
  </si>
  <si>
    <t>New Control “Teleworking” (2.1.4)</t>
  </si>
  <si>
    <t>New Control “Qualification of employees” (2.1.1)</t>
  </si>
  <si>
    <t>New Control “Handling of identification means” (4.1.1)</t>
  </si>
  <si>
    <t>Change of the License to Creative Commons BY ND 4.0 + special terms and conditions for the distribution of derivatives</t>
  </si>
  <si>
    <t>5.0.2</t>
  </si>
  <si>
    <t xml:space="preserve">Correction of overall maturity level calculation </t>
  </si>
  <si>
    <t>Input check of “Maturity level” column</t>
  </si>
  <si>
    <t>Correction of change history</t>
  </si>
  <si>
    <t>Renumbering in “Data Protection” module</t>
  </si>
  <si>
    <t>5.0.3</t>
  </si>
  <si>
    <t>Correction of diagram designations in “Results” module</t>
  </si>
  <si>
    <t>Supplementation of print areas</t>
  </si>
  <si>
    <t>5.0.4</t>
  </si>
  <si>
    <t>Correction of orthography and expression</t>
  </si>
  <si>
    <t>Correction of references ISO 27001</t>
  </si>
  <si>
    <t>Correction of orthography and expression, linguistic clarification, elimination of ambiguities</t>
  </si>
  <si>
    <t>Restructuring of "Welcome” tab, Definitions of tabs moved to “Definitions”</t>
  </si>
  <si>
    <t>Supplementation of protection goals with respect to requirements for high and very high protection needs in the “Information Security” tab</t>
  </si>
  <si>
    <t>Deletion of column “Addressed protection goals” in “Information Security” and “Prototype Protection” tabs</t>
  </si>
  <si>
    <t>Content deleted from column “Usual person responsible for process implementation” in the “Information Security” and “Prototype Protection” tabs</t>
  </si>
  <si>
    <t>6.0.0</t>
  </si>
  <si>
    <t>Additional requirements to improve availabability</t>
  </si>
  <si>
    <t>New Control 1.3.4 ("Software approval")</t>
  </si>
  <si>
    <t>Renamed control section 1.6 ("Incident and Crisis Management")</t>
  </si>
  <si>
    <t>Revised Control 1.6.1 ("Reporting of security events")</t>
  </si>
  <si>
    <t>New Control 1.6.2 ("Managing of security events")</t>
  </si>
  <si>
    <t>New Control 1.6.3 ("Handling crisis situations") (supersedes 3.1.2)</t>
  </si>
  <si>
    <t>Supersesed Control 3.1.2</t>
  </si>
  <si>
    <t>New Control 5.2.8 ("IT-service continuity planning")</t>
  </si>
  <si>
    <t>New Control 5.2.9 ("Backup and recovery")</t>
  </si>
  <si>
    <t xml:space="preserve">Removal of ISA 4 compatibility </t>
  </si>
  <si>
    <t>Update module “Data Protection” (revised requirements provided by VDA Working Group "Datenschutz")</t>
  </si>
  <si>
    <t>References to ISA/IEC 62443-2, ISO 27001:2022 and NIST CSF</t>
  </si>
  <si>
    <t>References to implementation guide (BSI IT-Grundschutz, NIST SP800-53)</t>
  </si>
  <si>
    <t>Additional scope of IT-systems on Operational Technology (OT)</t>
  </si>
  <si>
    <t>Added further information, examples, typical auditor questions, and typical evidence to help and support auditees for many controls (Columns W to AB)</t>
  </si>
  <si>
    <t>To what extent is the user access to IT services and IT systems secured?</t>
  </si>
  <si>
    <t>To what extent are information security requirements considered in projects?</t>
  </si>
  <si>
    <t>+ The information security requirements based on the strategy of the organization, legislation and contracts are considered in the policy.
+ The policy indicates consequences in case of non-conformance. 
+ Other relevant security policies are established.
+ Periodic review and, if required, revision of the policies are established.
+ The policies are made available to employees in a suitable form (e.g. intranet).
+ Employees and external business partners are informed of any changes relevant to them.</t>
  </si>
  <si>
    <t>+ The procedure and criteria for the classification of projects are documented.
+ During an early stage of the project, risk assessment is conducted based on the defined procedure and repeated in case of changes to the project.
+ For identified information security risks, measures are derived and considered in the project.</t>
  </si>
  <si>
    <t>+ A concept for awareness and training of employees is prepared. As a minimum, the following aspects are considered:
  - Information security policy,
  - Reports of information security events,
  - Reaction to occurrence of malware,
  - Policies regarding user accounts and login information (e.g. password policy),
  - Compliance issues of information security,
  - Requirements and procedures regarding the use of non-disclosure agreements when sharing information requiring protection,
  - Use of external IT services.
+ Target groups for training and awareness measures (i.e., people working in specific risk environments such as administrators, employees having access to customer networks, personnel in areas of manufacturing) are identified and considered in a training concept.
+ The concept has been approved by the responsible management.
+ Training and awareness measures are carried out both at regular intervals and in response to events.
+ Participation in training and awareness measures is documented. 
+ Contact persons for information security are known to employees.</t>
  </si>
  <si>
    <t>+ A security zone concept including the associated protective measures based on the requirements for the handling of information assets is in place:
  - Physical conditions (e.g. premises / buildings / spaces) are considered in the definition of security zones,
  - This also includes delivery and shipping areas.
+ The defined protective measures are implemented.
+ The code of conduct for security zones is known to all persons involved.</t>
  </si>
  <si>
    <t>+ A formal approval procedure is established.
+ Changes are verified and assessed for their potential impact on the information security.
+ Changes affecting the information security are subjected to planning and testing.
+ Procedures for fallback in fault cases are considered.</t>
  </si>
  <si>
    <t xml:space="preserve">+ Unnecessary network services are disabled.
+ Access to network services is restricted to necessary access by means of suitable protective measures (see examples).
+ Malware protection software is installed and updated automatically at regular intervals (e.g. virus scanner).
+ Received files and software are automatically inspected for malware prior to their execution (on-access scan).
+ The entire data contents of all systems is regularly inspected for malware.
+ Data transferred by central gateways (e.g. e-mail, internet, third-party networks) is automatically inspected by means of protection software:
  - Encrypted connections are considered.
+ Measures to prevent protection software from being deactivated or altered by users are defined and implemented.
+ Case-related staff awareness measures.
+ For IT systems operated without the use of malware protection software, alternative measures (e.g. special resilience measures, few services, no active users, network isolation) are implemented. </t>
  </si>
  <si>
    <t xml:space="preserve">+ A backup and recovery concept exists for each relevant IT service.
  - Dependencies between IT services and the sequence for recovery are considered.
</t>
  </si>
  <si>
    <t>+ The information security requirements associated with the design and development of IT systems are determined and considered.
+ The information security requirements associated with the acquisition or extension of IT systems and IT components are determined and considered.
+ Information security requirements associated with changes to developed IT systems are considered.
+ System approval tests are carried out under consideration of the information security requirements.</t>
  </si>
  <si>
    <t>- How are the requirements for information security determined in the development of IT systems?
- How are legal or regulatory requirements for IT system development considered?
- Is a standard/guideline/framework used for IT system development?
- How are the design changes of the IT system controlled?
- How is the external development process of the IT system (third-party development) controlled?
- How is the development environment managed? (commissioning, configuration, access, decommissioning)
How are risks related to IT system development assessed and documented?
- How is compliance with information security requirements verified during IT system development?
- How are real test data sets, if any, controlled during IT system development?</t>
  </si>
  <si>
    <t xml:space="preserve">Within the context of ISA, the term contractor includes both classic suppliers and subcontractors but also classic service providers, freelancers or other partner companies. It also includes cooperation partners (e.g. academic institutions, institutes).
The explanations below describe a possible procedure for fulfilling the requirements:
Identification of contractors and specification of protection needs and security requirements:
At first, all contractors must be identified (e.g. via the list of creditors of the accountants department) in order to gain an initial overview. 
For all contractors, the respective protection needs should be specified and the security requirements derived according to their tasks and the relevance to own and customer’s processes. 
Generally, a large number of contractors is found not to require the assignment of relevant protection needs and to be therefore not subject to security requirements (e.g. suppliers of office stationary). 
Ensuring implementation by the contractor:
In the next step, the applicable requirements must be made known to all security-relevant contractors in a suitable manner and (contractually) fixed as being mandatory. Finally, a decision should be made as to how the implementation of the security requirements can be appropriately verified. For this purpose, adequate verification processes and procedures should be defined according to the respective risk (and the associated protection needs). Their purpose is to ensure that contractors implement the necessary requirements.
Establishment in standard processes:
The insights gained should be used to develop a comprehensible procedure and to integrate it into the existing processes of the B2B / supplier management. This starts with the selection of the contractor, where aspects of information security should already be considered alongside criteria such as quality, adherence to delivery dates, credit rating etc. The procurement process should be such that the relevance of information security has already been considered beforehand (with respect to the procurement decision; contract design; inspection requirements).
Furthermore, it is recommended to incorporate information security aspects into existing processes for supplier evaluation which have already been established by e.g. an existing quality management system.
Contractually specified deliverables (e.g. availability requirements) should be verified at regular intervals. This can be done by e.g. regular analysis of service reports and SLAs.  </t>
  </si>
  <si>
    <t xml:space="preserve">To what extent is the protection of personally identifiable data considered when implementing information security? </t>
  </si>
  <si>
    <t>Privacy and protection of personally identifiable data are considered in the implementation of information security as required by relevant national legislation and regulations, where applicable.</t>
  </si>
  <si>
    <t>+ Legal and contractual information security requirements regarding the procedures and processes in the processing of personally identifiable data are determined.
+ Regulations regarding the compliance with legal and contractual requirements for the protection of personally identifiable data are defined and known to the entrusted persons.
+ Processes and procedures for the protection of personally identifiable data are considered in the information security management system.</t>
  </si>
  <si>
    <t>+ A consistent scheme for the classification of information assets regarding the protection goal of confidentiality is available.
+ Evaluation of the identified information assets is carried out according to the defined criteria and assigned to the existing classification scheme. 
+ Specifications for the handling of supporting assets (e.g. identification, correct handling, transport, storage, return, deletion/disposal) depending on the classification of information assets are in place and implemented.</t>
  </si>
  <si>
    <t>Information processing is mostly done using of specific software. Security issues in software will easily become a risk for the information processed. Accordingly, software must be appropriately managed.</t>
  </si>
  <si>
    <t>+ Methods to detect crisis situations are established.
  - General indications for the existence or imminence of a crisis situation and specific predictable crisis are identified
+ A procedure to invoke and/or escalate crisis management is in place.
+ Strategic goals and their priority in crisis situations are defined and known to relevant personnel. The following aspects are considered:
  - Ethical priorities (e.g., protection of life and health)
  - Core business processes (e.g., processes that ensure the survival of the organization)
  - Appropriate information security
+ A crisis management team is defined and approved. The following aspects are considered:
  - Management commitment
  - Composition (e.g., participation of all major functions of the organization including organization leadership (management board), business operations (production), HR, information security, corporate security, corporate emergency services, IT/cyber security, communication, finance) 
  - Structure and roles
  - Competences of members
  - Expectation and authority
  - Decision making procedures
+ Crisis policies and procedures are defined and approved. The following aspects are considered:
  - Exceptional authorities and decision-making processes beyond the crisis management team
  - Primary and backup means of communication
  - Emergency operating procedures
  - Exceptional organizational structures (e.g., reporting, information gathering, decision making)
  - Exceptional functions, responsibilities, and authority (including reporting)
  - Exceptional tools 
+ Crisis planning is reviewed and updated regularly.</t>
  </si>
  <si>
    <t>+ Relevant different potential crisis scenarios are identified. The following aspects are considered: (A)
  - Crisis situations with unavailability of key personnel (e.g. Health crisis, Kidnapping / accidents affecting organization leadership):
  - Crisis situations with unavailable of key physical resources (e.g. fire or natural disasters at specific sites)
  - Crisis situations with outage of key infrastructure (e.g. outage of key communication channels, complete outage of IT infrastructure)
+ Necessary resources and information to handle crisis (e.g. communication infrastructure, availability of necessary information such as contact information and relevant risks in different crisis situations) are identified. (A)
  - Appropriate measures to ensure availability of infrastructure or fallback planning and information considering different crisis scenarios are in place
+ A communication strategy for crisis situations exist. The following aspects are considered: (A)
  - To whom to communicate (e.g., shareholders, affected business partners and customers, other shareholders, general public)
  - When to communicate
  - Responsibilities for communication
  - Authorization and approval of communication
  - Legal and regulatory restrictions of communication (e.g., stock corporation regulations)
  - What to communicate (e.g. prepared templates for statements, contact information and building blocks for specific scenarios)
  - Communication channels (e.g., Media channels, social media)
  - Instruments to monitor communication
  - Instruction and procedures for employees (in case of direct communication approaches such as direct contact of employees by business partners)
+ The efficiency, feasibility, and appropriateness of the crisis planning is evaluated regularly. (A)
+ Spot based testing of crisis planning is conducted ((e.g., simulation, table-top-exercises involving key personnel) (A)</t>
  </si>
  <si>
    <t xml:space="preserve">Working outside the specifically defined security zones (teleworking) creates risks requiring corresponding protective measures. </t>
  </si>
  <si>
    <t>Clear segregation between individual clients must be ensured such as to always protect own information in external IT services and to prevent it from being accessed by other organizations (clients).</t>
  </si>
  <si>
    <t>+ Intrusion monitoring of the premises to be secured is ensured:
  - An intrusion detection system exists which complies with DIN EN 50131 or conforms to VDS or similar and functions with alarm tracking to a certified security service or control unit (e.g., according to DIN 77200, VdS 3138),
  - or 24/7 guarding by a certified security service.
+ Alarm plans are available.
+ Timely alarm processing is ensured.</t>
  </si>
  <si>
    <t>+ Approval by the original customer.
+ contractually valid non-disclosure agreement exists:
  - between contractor and subcontractor (company level),
  - with all employees and project members of the subcontractor (personal obligation).
+ Ensuring compliance with the security requirements of the actual customer (proof is obtained).
+ Proof of the subcontractor’s compliance with minimum requirements for prototype protection (e.g., certificate, attestation) is provided.</t>
  </si>
  <si>
    <t>+ Specification for carrying along (e.g., sealed/unsealed, etc.).
+ Specification for use (e.g., phone calls, photography, etc.).</t>
  </si>
  <si>
    <t>+ A process for obtaining customer-specific requirements for the operation of test vehicles classified as requiring protection on public roads is described and implemented.
+ Protective measures defined by the customer are known and observed.
+ The code of conduct in case of special incidents (e.g., breakdown, accident, theft...) is known and observed.</t>
  </si>
  <si>
    <t>+ The scope of the ISMS (the organization managed by the ISMS) is defined.
+ The organization's requirements for the ISMS are determined.
+ The organizational management has commissioned and approved the ISMS.
+ The ISMS provides the organizational management with suitable monitoring and control means (e.g. management review).
+ Applicable controls have been determined (e.g. ISO 27001 Statement of Applicability, completed ISA catalogue).
+ The effectiveness of the ISMS is regularly reviewed by the management.</t>
  </si>
  <si>
    <t>+ A catalogue of the relevant information assets exists:
  - The corresponding supporting assets are assigned to each relevant information asset,
  - The catalogue is subject to regular review.</t>
  </si>
  <si>
    <t>+ A definition for a reportable security event or observation exists and is known by employees and relevant stakeholders. The following aspects are considered:
  - Events and observations related to personnel (e.g., misconduct / misbehaviour)
  - Events and observations related to physical security (e.g., intrusion, theft, unauthorized access to security zones, vulnerabilities in the security zones)
  - Events and observations related to IT and cyber security (e.g., vulnerable IT-systems, detected successful or unsuccessful attacks)
  - Events and observations related to suppliers and other business partners (e.g., any incidents that can have negative effect on the security of own organization)
+ Adequate mechanisms based on perceived risks to report security events are defined, implemented, and known to all relevant potential reporters
+ Adequate channels for communication with event reporters exist.</t>
  </si>
  <si>
    <t>+ The personal suitability of potential employees is verified by means of simple methods (e.g. job interview).
+ An extended suitability verification depending on the respective work field and job is conducted. (e.g. assessment centre, psychological analysis, checking of references, certificates and diploma, checking of certificates of conduct, checking of professional and private background).</t>
  </si>
  <si>
    <t>+ Procedures for allocation and revocation of access rights are established.
+ Visitor management policies (including registration and escorting of visitors) are defined.
+ Policies for carrying along and using mobile IT devices and mobile data storage devices (e.g. registration before they are carried along, identification obligations) are defined and implemented.
+ Network/infrastructure components (own or customer networks) are protected against unauthorized access.
+ External properties used for storing and processing information assets are considered in the security zone concept (e.g. storage rooms, garages, workshops, test tracks, data processing centres).</t>
  </si>
  <si>
    <t>+ Backup and recovery concepts are methodically reviewed at regular intervals. (A)
+ General restore capability is considered and tested (e.g., sample testing, test systems) (I, A)
+ Backup and recovery concepts consider the following aspects: (A)
  - Recovery Point Objective (RPO).
  - Recovery Time Objective (RTO).
  - Required resources for recovery (considering capacity and performance incl. personnel and hardware).
  - Avoidance of overload scenarios during recovery.
  - Appropriate spatial redundancy (e.g., separate room, separate fire  section, separate datacentre, separate site).</t>
  </si>
  <si>
    <t>To what extent are event logs recorded and analysed?</t>
  </si>
  <si>
    <t>Non-compliance with legal, regulatory, or contractual provisions can create risks to the information security of customers and the own organization. Therefore, it is essential to ensure that these provisions are known and observed.</t>
  </si>
  <si>
    <t>+ Legal, regulatory, and contractual provisions of relevance to information security (see examples) are determined at regular intervals.
+ Policies regarding compliance with the provisions are defined, implemented, and communicated to the responsible persons.</t>
  </si>
  <si>
    <t>+ The integrity of records in accordance with the legal, regulatory, or contractual provisions and business requirements is considered.</t>
  </si>
  <si>
    <t>+ Responsibilities for information security within the organization are defined, documented, and assigned.
+ The responsible employees are defined and qualified for their task.
+ The required resources are available.
+ The contact persons are known within the organization and to relevant business partners.</t>
  </si>
  <si>
    <t>+ In case of IT services, configuration has been conceived, implemented, and documented based on the necessary security requirements.
+ The responsible staff is adequately trained.</t>
  </si>
  <si>
    <t>The objective of classifying information assets is the consistent determination of their protection needs. For this purpose, the value the information has for the organization is determined based on the protection goals of information security (confidentiality, integrity, and availability) and classified according to a classification scheme. This enables the organization to implement adequate protective measures.</t>
  </si>
  <si>
    <t>+ External IT services are not used without explicit assessment and implementation of the information security requirements:
  - A risk assessment of the external IT services is available,
  - Legal, regulatory, and contractual requirements are considered.
+ The external IT services have been harmonized with the protection need of the processed information assets.</t>
  </si>
  <si>
    <t>+ Maximum response times based on class, category and severity are defined. (C, I, A)
+ Event not processed appropriately according to their priority are escalated. (C, I, A)
  - Conditions and thresholds such as maximum reaction times before escalation are defined
  - Mechanisms, processes, and contacts for escalation are defined
  - Escalation paths up to the organization’s top management is defined
+ Lawful, regulatory, and contractual reporting obligations and respective contact information are known. (C, I, A)
+ A communication strategy for security related events exist. The following aspects are considered: (C, I, A)
  - To whom to communicate (e.g., shareholders, affected business partners and customers, other shareholders, general public)
  - When to communicate
  - Responsibilities for communication
  - Authorization and approval of communication
  - Legal and regulatory restrictions of communication
  - What to communicate (e.g. prepared templates and building blocks for specific scenarios)
  - How to communicate (e.g., communication channels)
+ Procedures for response to supplier security incidents are established. The following aspects are considered: (C, I, A)
  - Analysis of the impact on the own organization and invocation of appropriate internal mechanisms
  - The need for reporting according to own reporting procedures</t>
  </si>
  <si>
    <t xml:space="preserve">+ The creating, changing, and deleting of user accounts is conducted.
+ Unique and personalized user accounts are used.
+ The use of “collective accounts” is regulated (e.g. restricted to cases where traceability of actions is dispensable).
+ User accounts are disabled immediately after the user has resigned from or left the organization (e.g. upon termination of the employment contract).
+ User accounts are regularly reviewed.
+ The login information is provided to the user in a secure manner.
+ A policy for the handling of login information is defined and implemented. The following aspects are considered:
  - No disclosure of login information to third parties
  - not even to persons of authority
  - under observation of legal parameters
  - No writing down or unencrypted storing of login information
  - Immediate changing of login information whenever potential compromising is suspected
  - No use of identical login information for business and non-business purposes
  - Changing of temporary or initial login information following the 1st login   - Requirements for the quality of authentication information (e.g. length of password, types of characters to be used).
+ The login information (e.g. passwords) of a personalized user account must be known to the assigned user only. </t>
  </si>
  <si>
    <t>+ Preparation of technical rules containing requirements for encryption in order to protect information according to its classification.
+ A concept for the application of cryptography is defined and implemented. The following aspects are considered:
  - Cryptographic procedures,
  - Key strengths,
  - Procedures for the complete lifecycle of cryptographic keys, including generation, storage, archiving, retrieval, distribution, deactivation, renewal, and deletion.
+ An emergency process for restoring key material is established.</t>
  </si>
  <si>
    <t>+ The requirements for development and testing environments are determined and implemented. The following aspects are considered:
  - Separation of development, testing and operational systems,
  - No development and system tools on operational systems (except those required for operation),
  - Use of different user profiles for development, testing, and operational systems.</t>
  </si>
  <si>
    <t>+ An adequate patch management is defined and implemented (e.g. patch testing and installation).
+ Risk minimizing measures are implemented, as necessary.
+ Successful installation of patches is verified in an appropriate manner.</t>
  </si>
  <si>
    <t>+ Backup concepts exist for relevant IT systems. The following aspects are considered:
  - Appropriate protective measures to ensure confidentiality, integrity, and availability for data backups.
+ Recovery concepts exist for relevant IT services.</t>
  </si>
  <si>
    <t xml:space="preserve">Prototype protection protects physical prototypes which are classified as requiring protection. Prototypes include vehicles, components, and parts. The owner of the intellectual property for the prototype is considered the owner of the prototype.
The owner's commissioning department is responsible for classifying the protection need of a prototype. For prototypes classified as requiring high or very high protection, the minimum requirements for prototype protection must be applied. </t>
  </si>
  <si>
    <t>Unauthorized access to properties where vehicles, components or parts classified as requiring protection are manufactured, processed, or stored shall be prevented.</t>
  </si>
  <si>
    <t>+ Solid construction (masonry, concrete, reinforced concrete, or prestressed concrete).
+ Windows and doors in the outer skin are to be built in compliance with RC2 or better.</t>
  </si>
  <si>
    <t>It must be ensured that all points of access to security areas where vehicles, components or parts classified as requiring protection are manufactured, processed, or stored are protected against unauthorized entry by adequate measures.</t>
  </si>
  <si>
    <t>It must be ensured that premises where vehicles, components or parts classified as requiring protection are manufactured, processed, or stored are monitored for intrusion. Timely alarm processing is ensured.</t>
  </si>
  <si>
    <t>Protection against unauthorized access to security areas where vehicles, components or parts classified as requiring protection are manufactured, processed, or stored, including traceable documentation.</t>
  </si>
  <si>
    <t>A process is defined for the protection against unauthorized access to security areas where vehicles, components or parts classified as requiring protection are manufactured, processed, or stored.</t>
  </si>
  <si>
    <t>A process is defined for carrying along and using mobile video and photography devices in(to) security areas where vehicles, components or parts classified as requiring protection are manufactured, processed, or stored. Unauthorized creation or transmission of image material must be prevented.</t>
  </si>
  <si>
    <t>Handling of vehicles, components, and parts</t>
  </si>
  <si>
    <t>To what extent is it ensured that vehicles, components, and parts classified as requiring protection are parked/stored in accordance with customer requirements?</t>
  </si>
  <si>
    <t>While being parked/stored, vehicles, components and parts classified as requiring protection must be protected against unauthorized viewing, unauthorized photography, and access.</t>
  </si>
  <si>
    <t>The orderly and defined handling of instructions with regard to the processing of the controller is intended to ensure that the tasks of the processor are fulfilled, and that the processor fulfils the planned and contractually agreed obligations (in particular also to determine a possible exceeding of the contractually agreed framework).</t>
  </si>
  <si>
    <r>
      <t>+ A policy is created</t>
    </r>
    <r>
      <rPr>
        <sz val="10"/>
        <rFont val="Calibri"/>
        <family val="2"/>
        <scheme val="minor"/>
      </rPr>
      <t>, regularly updated,</t>
    </r>
    <r>
      <rPr>
        <sz val="10"/>
        <color theme="1"/>
        <rFont val="Calibri"/>
        <family val="2"/>
        <scheme val="minor"/>
      </rPr>
      <t xml:space="preserve"> and approved by the organization's management.
</t>
    </r>
  </si>
  <si>
    <t>Organizations are subject to laws, regulations, and internal policies. For employment (hiring/implementation/termination), it is important that employees commit to compliance with the guidelines.</t>
  </si>
  <si>
    <t>Control of process implementation (PA 2.1):
- Objectives for the performance of the process are identified.
- Implementation of the process is planned and monitored.
- Implementation of the process is adjusted to meet plans.
- Responsibilities and authorities for implementing the process are defined, assigned, and communicated.
- Resources and information necessary for implementing the process are identified, made available, assigned, and used.
- Interfaces between the involved parties are managed to ensure effective communication and clear assignment of responsibilities.
Work Product Management (PA 2.2):
- Requirements for the work products of the process are defined
- Requirements for documentation and control of the work products are defined.
- Work products are appropriately identified, documented, and controlled.
- Work products are reviewed in accordance with planned measures and adjusted as necessary to meet requirements.</t>
  </si>
  <si>
    <t>Process Measurement (PA 4.1):
- Process information requirements in support of relevant defined business goals are established.
- Process measurement objectives are derived from process information requirements.
- Quantitative objectives for process performance in support of relevant defined business goals are established.
- Characteristic values and frequency of measurements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characterize process performance.
 Process control (PA 4.2):
- Analysis and control techniques are determined and applied, as applicable.
- Variable control limits are established for normal process implementation.
- Measurement data is analysed for special variations.
- Corrective actions are taken to address special variations.
- Control limits are re-established (as necessary) following corrective action.</t>
  </si>
  <si>
    <t>b.    Copyright and Similar Rights means copyright and/or similar rights closely related to copyright including, without limitation, performance, broadcast, sound recording, and Sui Generis Database Rights, without regard to how the rights are labelled or categorized. For purposes of this Public License, the rights specified in Section 2(b)(1)-(2) are not Copyright and Similar Rights.</t>
  </si>
  <si>
    <t>To what extent do data protection policies exist?</t>
  </si>
  <si>
    <t>To what extent are contractual obligations passed through to and enforced at subcontractors and cooperation partners?</t>
  </si>
  <si>
    <t>This tab supplements the Information Security tab on information security with data protection. In order to obtain an effective TISAX assessment of data protection, the information security questionnaire must be also assessed. Therefore, an isolated assessment of the data protection module cannot lead to a TISAX certification.</t>
  </si>
  <si>
    <t xml:space="preserve">To what extent are processing activities identified and recorded? </t>
  </si>
  <si>
    <t>+ A data protection officer is appointed, if required by Art. 37 GDPR
 - Determination of whether the appointment of a data protection officer is voluntary or mandatory
 - otherwise determination of a data protection function or comparable
+ Publication of contact details (e.g. on the Internet)
+ Integration into the organization's structure
+ Exercise of the control obligations as defined in Art. 39 (1) (b) GDPR and corresponding documentation
+ Documentation of the data protection status and report to organization's top management
+ Equipped with sufficient capacities and resources   
 - Determination of whether the data protection function is full-time or part-time
 - adequate professional qualification
 - regular professional training
 - access to specialist literature
 - support of the data protection officer by data protection coordinators in the companies organizational units, depending on the company size (e.g. marketing, sales, personnel, logistics, development, etc.)</t>
  </si>
  <si>
    <t>To what extent is adequate handling of high-risk processing activities ensured (data protection impact assessment)?</t>
  </si>
  <si>
    <t>+ Requests from data subjects are processed in a timely manner.
  - Procedures are in place to assist the controller in responding to data subject requests.
  - Employees are trained to the effect that they must immediately contact the respective person responsible in the event of an incoming request from a data subject and coordinate the further procedure with this person.</t>
  </si>
  <si>
    <t>+ Transfers to third countries are known and systematically recorded.
  - e.g. through corresponding documentation in the processing directory
+ Sufficient guarantees (Chapter V GDPR, consideration of decisions of the ECJ on international data transfer, Transfer Impact Assessment in case of relevance, especially in the role of data exporter) are available for data transfers.
+ In the case of data transfers to third countries, it is determined whether the consent of the person responsible is to be obtained for each transfer to third countries.</t>
  </si>
  <si>
    <t>+ If required by law, a register of processing activities as defined in Article 30 (1) and/or (2) GDPR (in the latter case only information relating to the order, expressly not other information/details on internal processing) exists and is up to date.
  - Technical and organizational measures required for processing as required by the information security questionnaire are adequatly implemented for the processing activities
  - There is a process description / sequence description with defined responsibilities.</t>
  </si>
  <si>
    <t>+ Processing activities that require a data protection impact assessment are known.
+ Data protection impact assessments are carried out.
  - Responsibilities/tasks and support possibilities in the context of data protection impact assessments are defined and known.</t>
  </si>
  <si>
    <t>+ Applicable contractual obligations to clients are passed on to subcontractors and cooperation partners (sub processors).
+ Compliance with contractual agreements is reviewed.
  - Contact details of the contact persons of the subcontractor are available and up to date.</t>
  </si>
  <si>
    <t>+ Appropriate processes and workflows for the transmission of data are implemented (e.g. valid contracts within the meaning of Art. 28 GDPR, suitable transfer instruments like standard contractual clauses, transfer impact assessments, adequacy decisions)
  - Ensuring the consent or the right of objection of the person responsible for subcontracting</t>
  </si>
  <si>
    <t>+ Data protection incidents (e.g. unauthorized access to personal data) are processed in a timely manner.
+ The requirements from 1.6 of the information security questionnaire also take into account data protection incidents or, alternatively, there is an emergency plan for dealing with data protection incidents.
+ In addition, procedures are established and documented to ensure the following aspects:
  - immediate notification to the respective responsible person, as far as his order is affected
  - Documentation of the incident handling activities
  - Training of employees on the defined measures/processes
  - Support of the respective controller in the processing of data protection incidents</t>
  </si>
  <si>
    <t>+ Employees whose tasks include the processing of personal data are obliged to maintain confidentiality (even beyond the duration of the employment relationship) and to comply with applicable data protection laws.  
  - The obligation is documented</t>
  </si>
  <si>
    <t>+ Employees are trained and sensitized.
  - Scope, frequency, and content of the training is determined according to the protection needs of the data
  - Employees in critical areas (e.g. IT administrators) are instructed and trained specifically for their work (e.g. specific training courses or instructions, short videos, etc.).</t>
  </si>
  <si>
    <r>
      <t>Under Definitions, the key terms of the requirements to be fulfilled are described. Requirements can be categorized as</t>
    </r>
    <r>
      <rPr>
        <sz val="10"/>
        <rFont val="Calibri"/>
        <family val="2"/>
        <scheme val="minor"/>
      </rPr>
      <t xml:space="preserve"> "must", "should", additionally in case of "high protection needs" and additionally in case of "very high protection needs"</t>
    </r>
    <r>
      <rPr>
        <sz val="10"/>
        <color theme="1"/>
        <rFont val="Calibri"/>
        <family val="2"/>
        <scheme val="minor"/>
      </rPr>
      <t>. This subdivision is necessary as information of high and very high protection needs requires special protective measures.
Additionally, key terms and abbreviations are listed and explained in this tab.</t>
    </r>
  </si>
  <si>
    <t>The tab “Information Security” includes all basic controls based on the standard ISO/IEC 27001. The controls themselves are formulated as questions. The objective of the respective control and the requirements for achieving it are listed in accordingly designated columns.
Here, each control must invariably be assessed according to the degree to which the objective is achieved. The assessment of the maturity levels (as described in the tab “Maturity levels”) of each control is recorded in the box (column D) and automatically transferred to the tab “Results”.
Additional columns give examples to support potential implementation.
Here, requirements always refer to the own company with respect to its organization, processes and infrastructure. Requirements never refer to products put on the market by your company. Requirements for secure product development are not part of this module.</t>
  </si>
  <si>
    <t>The tab "Prototype protection" includes controls to ensure existence of proper measures for handling prototypes that require specific protection.
Here, each control must invariably be assessed according to the degree to which the objective is achieved. The assessment of the maturity levels (as described in the tab “Maturity levels”) of each control is recorded in the box (column D) and automatically transferred to the tab “Results”.
Additional columns give examples to support potential implementation.
Here, requirements always refer to the own company with respect to its organization, processes and infrastructure. Requirements never refer to products put on the market by your company. Requirements for secure product development are not part of this module.</t>
  </si>
  <si>
    <t xml:space="preserve">Information of relevant value to the organization. </t>
  </si>
  <si>
    <t>Computer, server, cloud, communication systems, video conference systems, smartphones, tablets, industrial automation and control system, OT devices, IoT</t>
  </si>
  <si>
    <t>Policy/Guideline</t>
  </si>
  <si>
    <t>Prototype requiring protection</t>
  </si>
  <si>
    <t>+ There is a definition and documentation of an adequate information security structure within the organization.
  - Other relevant security roles are considered.</t>
  </si>
  <si>
    <t>ISO 27001:2013: A.15.1.1
ISO 27001:2022: A.5.19
NIST CSF 1.1: DE.CM-4, DE.CM-5</t>
  </si>
  <si>
    <t>ISO 27001:2013: 6.1.2, 6.1.3
ISO 27001:2022: A.5.3, A.5.5
ISA/IEC 62443: 1.2.1
NIST CSF 1.1: ID.GV-4, ID.RA-4, ID.RA-5, ID.RA-6, ID.RM-1, ID.RM-2, ID.RM-3, ID.SC-1, RS.MI-3</t>
  </si>
  <si>
    <t>+ Observation of policies is verified throughout the organization.
+ Information security policies and procedures are reviewed at regular intervals.
+ Measures for correcting potential non-conformities (deviations) are initiated and pursued.
+ Compliance with information security requirements (e.g. technical specifications) is verified at regular intervals.
+ The results of the conducted reviews are recorded and retained.</t>
  </si>
  <si>
    <t>ISO 27001:2013: A.18.2.2, A.18.2.3
ISO 27001:2022: A.5.36, A.8.8
NIST CSF 1.1: PR.IP-8, DE.DP-2, DE.DP-3</t>
  </si>
  <si>
    <t>ISO 27001:2013: A.18.2.1
ISO 27001:2022: A.5.35</t>
  </si>
  <si>
    <t>ISO 27001:2013: A.16.1.1, A16.1.2
ISO 27001:2022: A.5.24, A.6.8
ISA/IEC 62443: 1.1.6, 7.1.1, 7.1.2, 7.1.7, 7.1.8</t>
  </si>
  <si>
    <t>ISO 27001:2013: A.16.1.1, A16.1.1.4, A.16.1.5, A.16.1.6
ISO 27001:2022: A.5.24-27
NIST CSF 1.1: RS.CO-2, RC.CO-1 , RC.CO-2, RC.CO-3</t>
  </si>
  <si>
    <t>ISO 27001:2013: A.17.1
ISO 27001:2022: A.5.29
NIST CSF 1.1: ID.BE-2, ID.SC-5, PR.IP-7, PR.IP-9, PR.IP-10, RS.RP-1, RS.CO-3, RS.CO-4, RS.AN-1, RS.AN-2, RS.AN-3, RS.AN-4, RS.MI-1, RS.MI-2, RS.IM-1, RS.IM-2, RC.RP-1, RC.IM-1, RC-IM-2</t>
  </si>
  <si>
    <t>ISO 27001:2013: A.7.1.1
ISO 27001:2022: A.6.1
ISA/IEC 62443: 1.1.2
NIST CSF 1.1: PR.IP-11</t>
  </si>
  <si>
    <t>ISO 27001:2013: A.7.1.2, A.7.3.1
ISO 27001:2022: A.6.2, A.6.5</t>
  </si>
  <si>
    <t>ISO 27001:2013: A.6.2
ISO 27001:2022: A.6.7, A.8.1</t>
  </si>
  <si>
    <t>ISO 27001:2013: A.11.1
ISO 27001:2022: A.7.1 - A.7.6
ISA/IEC 62443: 1.3.1, 8.1.3
NIST CSF 1.1: ID.BE-4, PR.AC-2, DE.CM-2, DE.CM-3</t>
  </si>
  <si>
    <t>ISO 27001:2013:  A.8.1.3, A.8.1.4
ISO 27001:2022: A.5.10, A.5.11
ISA/IEC 62443: 4.1.2</t>
  </si>
  <si>
    <t>ISO 27001:2013: A.6.2, A.8.3
ISO 27001:2022: A.6.7, A.7.10, A.8.1
ISA/IEC 62443: 4.1.2
NIST CSF 1.1: PR.PT-2</t>
  </si>
  <si>
    <t xml:space="preserve">ISO 27001:2013: A.9.2.6
ISO 27001:2022: A.5.18
NIST CSF 1.1: PR.AC-1
</t>
  </si>
  <si>
    <t>+ The procedures for user authentication have been selected based on a risk assessment. Possible attack scenarios have been considered (e.g. direct accessibility via the internet).
+ State of the art procedures for user authentication are applied.</t>
  </si>
  <si>
    <t xml:space="preserve">+ Depending on the risk assessment, authentication procedure and access control have been enhanced by supplementary measures (e.g. continuous access monitoring with respect to irregularities or use of strong authentication, automatic logout, disabling in case of inactivity, or brute force prevention). (C, I, A)
</t>
  </si>
  <si>
    <t>ISO 27001:2013: A.9.1, A.9.4.2
ISO 27001:2022: A.5.15, 8.5
ISA/IEC 62443: 3.1.7, 6.1.11
NIST CSF 1.1: PR.AC-3, PR.AC-7</t>
  </si>
  <si>
    <t>+ A basic user account with minimum access rights and functionalities is existent and used.
+ Default accounts and passwords pre-configured by manufacturers are disabled (e.g. by blocking or changing of password).
+ User accounts are created or authorized by the responsible body.
+ Creating user accounts is subject to an approval process (four-eyes principle).
+ User accounts of service providers are disabled upon completion of their task.
+ Deadlines for disabling and deleting user accounts are defined.
+ The use of default passwords is technically prevented.
+ Where strong authentication is applied, the use of the medium (e.g. ownership factor) is secure.
+ User accounts are reviewed at regular intervals. This also includes user accounts in customers' IT systems.
+ Interactive login for service accounts (technical accounts) is technically prevented.</t>
  </si>
  <si>
    <t>ISO 27001:2013: A.9.2.1, A.9.2.2, A.9.2.4, A.9.3.1, A.9.4.3
ISO 27001:2022: A.5.16, A.5.17, A.5.18, A.8.9
ISA/IEC 62443: 3.1.7, 6.1.1, 6.1.2
NIST CSF 1.1: PR.AC-6</t>
  </si>
  <si>
    <t>+ The requirements for the management of access rights (authorization) are determined and fulfilled. The following aspects are considered:
  - Procedure for application, verification, and approval,
  - Applying the minimum (“need-to-know”/"least privilege") principle.
  - Access rights are revoked when no longer needed
+ The access rights granted for normal and privileged user accounts and technical accounts are reviewed at regular intervals also within IT systems of customers.</t>
  </si>
  <si>
    <r>
      <rPr>
        <sz val="10"/>
        <rFont val="Calibri"/>
        <family val="2"/>
        <scheme val="minor"/>
      </rPr>
      <t>+ Strategies for authorizing access to information are prepared.
+ Authorization roles are used.
+ Rights are allocated on a need-to-use basis and according to the role and/or area of responsibility. 
+ Normal user accounts are not granted privileged access rights.
+ The access rights of a user account are adapted after the user has changed (e.g. to another field of responsibility).</t>
    </r>
  </si>
  <si>
    <t>+ All cryptographic procedures used (e.g. encryption, signature, and hash algorithms, protocols) provide the security required by the respective application field according to the recognized industry standard,
  - to the extent legally feasible.</t>
  </si>
  <si>
    <t>ISO 27001:2013: A.10.1
ISO 27001:2022: A.8.24
ISA/IEC 62443: 5.1.8
NIST CSF 1.1: PR.DS-1, PR.DS-5</t>
  </si>
  <si>
    <t>+ Measures for ensuring correct addressing and correct transfer of information are implemented.
+ Electronic data exchange is conducted using content or transport encryption according to the respective classification. 
+ Remote access connections are verified to possess adequate security features (e.g., encryption, granting and termination of access) and capabilities.</t>
  </si>
  <si>
    <t>ISO 27001:2013: A.13.2.1, A.13.2.3
ISO 27001:2022: A.5.14
NIST CSF 1.1: PR.DS-2, PR.PT-4, PR.DS-5</t>
  </si>
  <si>
    <t>ISO 27001:2013: A.12.1.2
ISO 27001:2022: A.8.32
ISA/IEC 62443: 2.1.4
NIST CSF 1.1: PR.IP-3, PR.MA-1, PR.MA-2</t>
  </si>
  <si>
    <t>ISO 27001:2013: A.12.1.4
ISO 27001:2022: A.8.31
ISA/IEC 62443: 1.2.3
NIST CSF 1.1: PR.DS-7</t>
  </si>
  <si>
    <t>ISO 27001:2013: A.12.2
ISO 27001:2022: A.8.1
ISA/IEC 62443: 4.1.1, 4.2.1, 4.2.2</t>
  </si>
  <si>
    <t>ISO 27001:2013: A.12.4.1, A.12.4.2, A.12.4.3
ISO 27001:2022: A.5.17, A.8.15, 3.1.10
ISA/IEC 62443: 5.1.5, 7.1.4, 7.1.5
NIST CSF 1.1: PR.PT-1, DE.AE-2, DE.AE-3, DE.AE-4, DE.AE-5, DE.CM-1, DE.CM-7, DE.DP-4, DE.DP-5</t>
  </si>
  <si>
    <t>+ Requirements for auditing IT systems or services are determined.
+ The scope of the system audit is specified in a timely manner.
+ System or service audits are coordinated with the operator and users of the IT systems or services.
+ The results of system or service audits are stored in a traceable manner and reported to the relevant management.
+ Measures are derived from the results.</t>
  </si>
  <si>
    <t>+ Procedures for the management and control of networks are defined.
+ For a risk-based network segmentation, the following aspects are considered:
  - Limitations for connecting IT systems to the network,
  - Use of security technologies,
  - Performance, trust, availability, security, and safety considerations
  - Limitation of impact in case of compromised IT systems
  - Detection of potential attacks and lateral movement of attackers
  - Separation of networks with different operational purpose (e.g. test and development networks, office network, manufacturing networks)
  - The increased risk due to network services accessible via the internet,
  - Technology-specific separation options when using external IT services,
  - Adequate separation between own networks and customer networks while considering customer requirements
  - Detection and prevention of data loss/leakage</t>
  </si>
  <si>
    <r>
      <rPr>
        <sz val="10"/>
        <rFont val="Calibri"/>
        <family val="2"/>
        <scheme val="minor"/>
      </rPr>
      <t>+ A description of the termination process is given, adapted to any changes, and contractually regulated.</t>
    </r>
  </si>
  <si>
    <t>+ Contractors and cooperation partners are contractually obliged to pass on any requirements regarding an appropriate level of information security to their subcontractors.
+ Service reports and documents by contractors and cooperation partners are reviewed.</t>
  </si>
  <si>
    <t>+ Non-disclosure agreement templates are available and checked for legal applicability.
+ Non-disclosure agreements include the following information:
  - the persons/organizations involved,
  - the type of information covered by the agreement,
  - the subject of the agreement,
  - the validity period of the agreement,
  - the responsibilities of the obliged party.
+ Non-disclosure agreements include provisions for the handling of sensitive information beyond the contractual relationship.
+ Options of demonstrating compliance with specifications (e.g. review by an independent third party or audit rights) are defined.
+ A process for monitoring the validity period of temporary non-disclosure agreements and initiating their extension in due time is defined and implemented.</t>
  </si>
  <si>
    <t>ISO 27001:2013: A.13.2.2, A.13.2.4
ISO 27001:2022: A.5.14, A.6.6</t>
  </si>
  <si>
    <t>ISO 27001:2013: A.18.1.4
ISO 27001:2022: A.5.34</t>
  </si>
  <si>
    <r>
      <t>To what extent are vulnerabilities identified and addressed?</t>
    </r>
    <r>
      <rPr>
        <sz val="10"/>
        <rFont val="Calibri"/>
        <family val="2"/>
        <scheme val="minor"/>
      </rPr>
      <t xml:space="preserve"> </t>
    </r>
  </si>
  <si>
    <t>To what extent are IT systems and services technically checked (system and service audit)?</t>
  </si>
  <si>
    <t xml:space="preserve">The objective of technical checks is the detection of states which can jeopardize the availability, confidentiality or integrity of IT systems and services. </t>
  </si>
  <si>
    <t>Incident and Crisis Management</t>
  </si>
  <si>
    <t>To check the authorization for both physical access and electronic access, means of identification such as keys, visual IDs, other physical access devices as well as cryptographic tokens are often used. The security features are only reliable if the use of such identification means is handled adequately.</t>
  </si>
  <si>
    <t>The management of access rights ensures that only authorized users have access to information and IT services. For this purpose, access rights are assigned to user accounts.</t>
  </si>
  <si>
    <r>
      <t>To what extent are changes managed?</t>
    </r>
    <r>
      <rPr>
        <sz val="10"/>
        <rFont val="Calibri"/>
        <family val="2"/>
        <scheme val="minor"/>
      </rPr>
      <t xml:space="preserve"> </t>
    </r>
  </si>
  <si>
    <t>ISO 27001:2013: A.5.1.1, A.5.1.2
ISO 27001:2022: A.5.1
ISA/IEC 62443: 1.1.1
NIST CSF 1.1: ID.GV-1</t>
  </si>
  <si>
    <r>
      <rPr>
        <b/>
        <sz val="10"/>
        <rFont val="Calibri"/>
        <family val="2"/>
        <scheme val="minor"/>
      </rPr>
      <t>Introduction:</t>
    </r>
    <r>
      <rPr>
        <sz val="10"/>
        <rFont val="Calibri"/>
        <family val="2"/>
        <scheme val="minor"/>
      </rPr>
      <t xml:space="preserve">
The requirements derived from the information security strategy and the context of the organization result in information security guidelines, which can be mapped in a multi-level document pyramid depending on the size of the company. The context of the organization results, among other things, from the corporate culture, customer requirements or legal requirements. An overarching guideline is usually the main document on the basis of which further guidelines and regulations are derived.
</t>
    </r>
    <r>
      <rPr>
        <b/>
        <sz val="10"/>
        <rFont val="Calibri"/>
        <family val="2"/>
        <scheme val="minor"/>
      </rPr>
      <t>Justification:</t>
    </r>
    <r>
      <rPr>
        <sz val="10"/>
        <rFont val="Calibri"/>
        <family val="2"/>
        <scheme val="minor"/>
      </rPr>
      <t xml:space="preserve">
Guidelines and regulations are the basis for joint action to achieve strategic corporate goals. Without central regulations that are visible to relevant persons, misunderstandings can arise from the point of view of information security and different decisions can be made, which consequently generate incalculable risks to information security. In addition, regulations are a basis for comparing the actual implementation with the written requirements in regular effectiveness checks and for identifying opportunities for improvement. 
</t>
    </r>
    <r>
      <rPr>
        <b/>
        <sz val="10"/>
        <rFont val="Calibri"/>
        <family val="2"/>
        <scheme val="minor"/>
      </rPr>
      <t>Basic information:</t>
    </r>
    <r>
      <rPr>
        <sz val="10"/>
        <rFont val="Calibri"/>
        <family val="2"/>
        <scheme val="minor"/>
      </rPr>
      <t xml:space="preserve">
It is important to consider the requirements of information security in business processes.  Requirements for information security means the level of security that ensures the safe handling of information.
The requirements can be brought to the organization from outside or arise from within the organization itself. 
The requirements of the individual "interested parties" must be aligned with the objectives of the organization and a strategy must be identified to achieve the requirements and objectives.
Employees will also find detailed explanations of the consequences of non-compliance with guidelines in the guidelines.  
The organization examines from its point of view the need for guidelines for achieving the objectives and for operating an ISMS and creates them. 
Since framework conditions can change, it makes sense to check the guidelines regularly, e.g. annually, for appropriateness and correctness.
Employees need access to the policies. A central location, such as the intranet, is recommended to ensure that you always have access to the latest version of a policy. This is where printed guidelines have significant disadvantages. 
A business partner may also need access to the guidelines, for example, because he assigns or transfers personnel within the scope of the ISMS. The need for contractual arrangements will be assessed by the organisation.
"Other relevant security policies" designates all security-relevant policies that are not part of the ISMS and are relevant for Information Security.</t>
    </r>
  </si>
  <si>
    <t>ISO 27001:2013: 4
ISO 27001:2022: 4</t>
  </si>
  <si>
    <t>ISO 27001:2013: A.6.1.1, A6.1.2
ISO 27001:2022: A.5.2, A.5.3
ISA/IEC 62443: 1.1.3, 1.1.5
NIST CSF 1.1: ID.AM-6, ID.GV-2, DE.DP-1</t>
  </si>
  <si>
    <r>
      <rPr>
        <b/>
        <sz val="10"/>
        <rFont val="Calibri"/>
        <family val="2"/>
        <scheme val="minor"/>
      </rPr>
      <t>Basic information:</t>
    </r>
    <r>
      <rPr>
        <sz val="10"/>
        <rFont val="Calibri"/>
        <family val="2"/>
        <scheme val="minor"/>
      </rPr>
      <t xml:space="preserve">
"Other relevant security roles" designates all security-relevant roles that are not part of the ISMS and are relevant for Information Security.</t>
    </r>
  </si>
  <si>
    <t>ISO 27001:2013: A.6.1.5
ISO 27001:2022: A.5.8
NIST CSF 1.1: ID.BE-3</t>
  </si>
  <si>
    <t>ISO 27001:2022: A.8.9
ISO 27017: CLD.6.3.1
ISA/IEC 62443: 1.1.3, 2.1.3</t>
  </si>
  <si>
    <t>ISO 27001:2013: A.8.1.1, A.8.1.2
ISO27001:2022: A.5.9
ISA/IEC 62443: 1.2.4, 2.1.1
NIST CSF 1.1: ID.AM-1, ID.AM-2, ID.AM-4, ID.BE-1</t>
  </si>
  <si>
    <t xml:space="preserve">It is not necessary to list all information assets individually; instead, categories can be established (e.g. master data of employees – responsible body: Human Resources)
</t>
  </si>
  <si>
    <t>ISO 27001:2013: A.8.2.1, A.8.2.2, A.8.2.3, A.8.3.2
ISO 27001:2022: A.5.10, A.5.12, A.5.13, A.8.10
ISA/IEC 62443: 5.1.1, 5.1.2, 8.2.4
NIST CSF 1.1: ID.AM-5, ID.BE-5</t>
  </si>
  <si>
    <r>
      <rPr>
        <b/>
        <sz val="10"/>
        <rFont val="Calibri"/>
        <family val="2"/>
        <scheme val="minor"/>
      </rPr>
      <t>Introduction:</t>
    </r>
    <r>
      <rPr>
        <sz val="10"/>
        <rFont val="Calibri"/>
        <family val="2"/>
        <scheme val="minor"/>
      </rPr>
      <t xml:space="preserve">
The concept of security zones basically describes different physical areas with different protection requirements. How a corresponding zone is to be protected is derived from the protection requirements of the assets located there. The more important the assets located there, the higher the protection requirements of the security zone.
For example, personnel data or prototype data and the areas in which they are processed are more sensitive than areas of the canteen where menus are displayed.
In principle, each company can freely choose the number of existing zone types. One approach would be, for example, to link the classification levels "public" to, for example, "strictly confidential" and the analogous definition of 4 security zones.
</t>
    </r>
    <r>
      <rPr>
        <b/>
        <sz val="10"/>
        <rFont val="Calibri"/>
        <family val="2"/>
        <scheme val="minor"/>
      </rPr>
      <t>Basic information:</t>
    </r>
    <r>
      <rPr>
        <sz val="10"/>
        <rFont val="Calibri"/>
        <family val="2"/>
        <scheme val="minor"/>
      </rPr>
      <t xml:space="preserve">
An effective security zone concept separates different security zones from each other by means of suitable measures. These separations can be represented by the following measures, among others:
- Technical measures such as detectors and alarm monitoring.
- Physical measures such as the use of walls, doors, locking systems
- Personnel measures such as security guards, doormen, receptionists
- Organizational measures such as processes for granting and withdrawing access authorizations.
Only if a zone is separated from the previous zones by one or more measures, it can be considered as an independent zone. If there is no protective measure between the respective security zones, the higher security zone falls back to the lower zone.
Using the example of an open-plan office, it is not possible to define one part as a highly sensitive zone for handling strictly confidential data, for example, and the other part as an internal zone.
Using the example of a server room, this falls back to the protection level of the existing area such as corridors if the doors to the server room are not locked and no monitoring takes place.
Security zones should be built on the basis of an onion-shell model. A highly protected zone is usually not adjacent to a public area (e.g. The prototype warehouse is located directly next to the publicly accessible canteen). Ideally, between a public area and a highly sensitive area such as the prototype warehouse, there is an "internal" zone as a buffer, which only the company's own employees can enter.
A direct derivation of protective measures from the security zones is the implementation of the need-to-know principle. The more security-relevant the security zone, the fewer people should be able to enter the area. For example, if the entire workforce can enter an open-plan office, only administrators usually need access authorizations for the server room. For the implementation of a security zone concept, the implementation of an access concept is therefore always necessary. However, it should be noted that locking concepts do not correspond 1-to-1 with the security zones, since, for example, a prototype responsible for the highly sensitive zone of the prototype protection may not enter the highly sensitive zone of the server room, or the administrator does not necessarily have to enter prototype areas.
The definition of security zones can affect the following areas, among others: 
- Technical measures: use of alarm systems, motion detectors, video cameras + Physical measures: walls, barbed wire, fences, resistance classes of doors &amp; windows
- Personnel measures: use of doormen, security services with stripes, use of external service providers such as cleaning companies
- Organizational measures: Allocation of access authorizations (need-to-know), frequency of rights review of access authorizations; the introduction of sound recording devices; masking of optics from smartphones of employees and employees; Clear Screen and Clean Desk requirements; visitor registration requirements; Conclusion of confidentiality agreements (GHV); Use or prohibition of smart devices (e.g. with microphones)
#####Technik with organizational measures#####
Design aids for defining security zones in the security zone concept:
The use of a zone scheme based on the classification scheme with four zone types has established itself as good practice for security zones: public area, normal protection area, high protection area and very high protection area. It is easier to transfer the protection requirements of the assets into a zone scheme, especially when first sketching security zones.
It has also proven to be useful to mark the security zones on premises and building floor plans in color in order to provide the company itself and possible auditors with a quick overview of the location of the security zones. One possibility is the use of clearly defined and intuitive colors for each security zone. For example, the following color scheme could be chosen:
 + Gray colors = Public areas 
 + Green Colors = Internal Areas
 + Yellow colors = Areas with high protection needs (e.g. Confidential)
 + Red colors = Areas with very high protection needs (e.g. Strictly Confidential)</t>
    </r>
  </si>
  <si>
    <r>
      <rPr>
        <b/>
        <sz val="10"/>
        <rFont val="Calibri"/>
        <family val="2"/>
        <scheme val="minor"/>
      </rPr>
      <t>For example, security zones can be represented as follows:</t>
    </r>
    <r>
      <rPr>
        <sz val="10"/>
        <rFont val="Calibri"/>
        <family val="2"/>
        <scheme val="minor"/>
      </rPr>
      <t xml:space="preserve">
- Public (typical color coding in the security zone plan: grey): Public street, parking lot without fences, company premises if no fencing is present, stairwell in a house with several tenants.
- Normal protection requirements (typical color coding in the security zone plan: green) (e.g. internal data): Company premises, if a complete fencing is given, reception areas, conference rooms, corridors, general areas where every employee can stay, but these cannot be entered from the public areas.
- Special protection requirements (typical color coding in the security zone plan: purple): server room, infrastructure switch and distribution rooms, chemical warehouse
</t>
    </r>
    <r>
      <rPr>
        <b/>
        <sz val="10"/>
        <rFont val="Calibri"/>
        <family val="2"/>
        <scheme val="minor"/>
      </rPr>
      <t>Example of a zone with normal protection requirements:</t>
    </r>
    <r>
      <rPr>
        <sz val="10"/>
        <rFont val="Calibri"/>
        <family val="2"/>
        <scheme val="minor"/>
      </rPr>
      <t xml:space="preserve">
The following example contains selected measures for an open-plan office of the shipping department, in which only internal information such as shipping information, delivery notes and package labels are produced and processed. The classification of the assets located there has at most an "internal character".
- Example of technical measures: The open-plan office has not implemented any separate technical protection measures.
- Example of physical measures: The façade as well as doors and windows are built in solid construction and thus enable a resistance class against burglary according to RC 2 according to DIN EN 1627. Doors to the open-plan office are open during the day so that every employee of the company can enter the room at any time. In the evening the door is locked.
- Example of personnel measures: At night, a security service sporadically carries out strip searches. An external cleaning company cleans the open-plan office unattended outside regular working hours and uses its own keys.
- Example of organizational measures: Each employee of the open-plan office has his own key. A ban on the use of company and private smartphones is not pronounced. Employees can use these devices freely. A review of the assigned access authorizations takes place sporadically. Employees are allowed to leave documents such as delivery notes on the tables after work. Visitors (and suppliers) may enter the area alone after registration and if necessary and do not have to conclude an explicit confidentiality agreement in advance.</t>
    </r>
  </si>
  <si>
    <r>
      <rPr>
        <b/>
        <sz val="10"/>
        <rFont val="Calibri"/>
        <family val="2"/>
        <scheme val="minor"/>
      </rPr>
      <t>For example, security zones can be represented as follows:</t>
    </r>
    <r>
      <rPr>
        <sz val="10"/>
        <rFont val="Calibri"/>
        <family val="2"/>
        <scheme val="minor"/>
      </rPr>
      <t xml:space="preserve">
- High protection requirements (typical color coding in the security zone plan: yellow/orange) (e.g. confidential data): HR department, design office, IT office, management offices
</t>
    </r>
    <r>
      <rPr>
        <b/>
        <sz val="10"/>
        <rFont val="Calibri"/>
        <family val="2"/>
        <scheme val="minor"/>
      </rPr>
      <t>Example of a zone with high protection needs:</t>
    </r>
    <r>
      <rPr>
        <sz val="10"/>
        <rFont val="Calibri"/>
        <family val="2"/>
        <scheme val="minor"/>
      </rPr>
      <t xml:space="preserve">
The following example contains selected measures for design offices in which tender documents, specifications and calculations are created, edited and stored. The classification of the assets located there has a "confidential character".
- Example of technical measures: The design office is equipped with motion sensors. After the daily working hours, the alarm system for the entire building is activated at 22:00 and automatically deactivated at 6:00.
- Example of physical measures: The façade as well as doors and windows are built in solid construction and thus enable a resistance class against burglary according to RC 2 according to DIN EN 1627. Doors to the design office are open during the day when construction employees are working within the zone. In the evening and in the absence of the employees, the door is locked.
- Example of personnel measures: At night, a security service carries out sporadic strip searches. An external cleaning company cleans the design office during regular working hours only under the supervision of employees present. The cleaning company does not have its own keys to the design office.
- Example of organizational measures: Only employees of the construction have their own key. A ban on the use of company and private smartphones is not pronounced. Employees can use these devices freely, but there is a ban on taking photographs in the room. A review of the assigned access authorizations takes place once a year. Employees of the construction are obliged to lock confidential documents in cabinets after work. Visitors (and suppliers) are not allowed to enter the area alone and are accompanied in this area at all times.</t>
    </r>
  </si>
  <si>
    <r>
      <rPr>
        <b/>
        <sz val="10"/>
        <rFont val="Calibri"/>
        <family val="2"/>
        <scheme val="minor"/>
      </rPr>
      <t>For example, security zones can be represented as follows:</t>
    </r>
    <r>
      <rPr>
        <sz val="10"/>
        <rFont val="Calibri"/>
        <family val="2"/>
        <scheme val="minor"/>
      </rPr>
      <t xml:space="preserve">
- Very high protection requirements (typical color coding in the security zone plan: red) (e.g. strictly confidential data): prototype area, project offices for customers.
</t>
    </r>
    <r>
      <rPr>
        <b/>
        <sz val="10"/>
        <rFont val="Calibri"/>
        <family val="2"/>
        <scheme val="minor"/>
      </rPr>
      <t>Example of a zone with high protection needs:</t>
    </r>
    <r>
      <rPr>
        <sz val="10"/>
        <rFont val="Calibri"/>
        <family val="2"/>
        <scheme val="minor"/>
      </rPr>
      <t xml:space="preserve">
The following example contains selected measures for a project office with special customer projects. The classification of the assets located there is "strictly confidential".
- Example of technical measures: The area is equipped with motion sensors. When leaving the area, it is alarmed. A loud siren sounds when a burglary attempt is made. In addition, the alarm system is connected to a security service.
- Example of physical measures: The façade as well as doors and windows are built in solid construction and thus enable a resistance class against burglary according to RC 2 acc. DIN EN 1627. The area has an external knob so that it is not possible to forget to close the door. So a key must always be used to enter the room. In addition, door closers are fitted to ensure that the door does not remain open.
- Example of personnel measures: External service providers may only enter the area in exceptional cases, after prior announcement and registration, accompanied by employees of the area. Employees are qualified and sensitized before obtaining project-related access permits.
- Example of organizational measures: Only employees of the department have their own key. A review of the assigned access authorizations takes place once a year. </t>
    </r>
  </si>
  <si>
    <t>+ Information assets and other assets where security is relevant to the organization are identified and recorded.
  - A person responsible for these information assets is assigned.
+ The supporting assets processing the information assets are identified and recorded:
  - A person responsible for these supporting assets is assigned.</t>
  </si>
  <si>
    <r>
      <rPr>
        <sz val="10"/>
        <rFont val="Calibri"/>
        <family val="2"/>
        <scheme val="minor"/>
      </rPr>
      <t>+ The protection goals of integrity and availability are taken into consideration.</t>
    </r>
  </si>
  <si>
    <r>
      <rPr>
        <b/>
        <sz val="18"/>
        <color theme="1"/>
        <rFont val="Calibri"/>
        <family val="2"/>
        <scheme val="minor"/>
      </rPr>
      <t>Information Security Assessment</t>
    </r>
    <r>
      <rPr>
        <sz val="11"/>
        <color theme="1"/>
        <rFont val="Calibri"/>
        <family val="2"/>
        <scheme val="minor"/>
      </rPr>
      <t xml:space="preserve">
</t>
    </r>
    <r>
      <rPr>
        <sz val="16"/>
        <color theme="1"/>
        <rFont val="Calibri"/>
        <family val="2"/>
        <scheme val="minor"/>
      </rPr>
      <t>Questionnaire</t>
    </r>
  </si>
  <si>
    <t>BSI-Standard 200-2: 
4.1, 4.6, 4.8
NIST SP800-53r5:
PT-1, PL-2, PM-11</t>
  </si>
  <si>
    <t>+ The types of software such as firmware, operating systems, applications, libraries, device drivers to be managed are determined.
+ Repositories of managed software exist
+ The software repositories are protected against unauthorized manipulation
+ Approval of software is regularly reviewed
+ Software versions and patch levels are known</t>
  </si>
  <si>
    <t>As an essential control mechanism, assessing the effectiveness of the ISMS from merely an internal point of view is insufficient. Additionally, an independent and therefore objective assessment shall be obtained at regular intervals and in case of fundamental changes.</t>
  </si>
  <si>
    <t>+ Information security reviews are carried out by an independent and competent body at regular intervals and in case of fundamental changes.
+ Measures for correcting potential deviations are initiated and pursued.</t>
  </si>
  <si>
    <t>To what extent are information security relevant events or observations reported?</t>
  </si>
  <si>
    <t xml:space="preserve">Potential security events or observations are detected by anyone. It is vital that anyone can and knows when and how to report anything that one has observed and that has potential security implications (observations) or events so that the experts can decide if and how it needs to be handled. </t>
  </si>
  <si>
    <t xml:space="preserve">+ During processing, reported events are categorized (e.g. by responsibility into personnel, physical and cyber), qualified (e.g. not security relevant, observation, suggested security improvement, security vulnerability, security incident) and prioritized (e.g. low, moderate, severe, critical).
+ Responsibilities for handling of events based on their category are defined and assigned. The following aspects are considered:
  - Coordination of incidents and vulnerabilities across multiple categories
  - Qualification and resources
  - Contact mechanisms based on type and priority (e.g., non-time-critical communication, time-critical communication, emergency communication)
  - Absence-management
+ A strategy for filing official reports and searching prosecution of potentially criminally relevant aspects of security incidents exists. (C, I, A)
</t>
  </si>
  <si>
    <t>+ An appropriate planning to react to and recover from crisis situations exists.
  - The required resources are available.
+ Responsibilities and authority for crisis management within the organization are defined, documented, and assigned.
+ The responsible employees are defined and qualified for their task.</t>
  </si>
  <si>
    <t>ISO 27002: A.7.2.1, A.7.2.2
ISA/IEC 62443: 1.1.4
NIST CSF 1.1: PR.AT-1, PR.AT-2, PR.AT-3, PR.AT-4, PR.AT-5, PR.IP-11, RS.CO-1</t>
  </si>
  <si>
    <t>Reference to ISO 27001: A.9.2.3, A.9.2.5, A.9.4.1
ISA/IEC 62443: 6.1.4, 6.2.1
NIST CSF 1.1: PR.AC-4, PR.PT-3</t>
  </si>
  <si>
    <t>ISO 27001:2013: A.12.6
ISO 27001:2022: A.8.8, A.8.19
ISA/IEC 62443: 4.3.2, 7.1.9
NIST CSF 1.1: ID.RA-1, PR.IP-12, DE.CM-8, RS.CO-5, RS.AN-5</t>
  </si>
  <si>
    <t>ISO 27001:2013: A12.7, A.18.2.3
ISO 27001:2022: A.5.36, A.8.34, A.8.8
NIST CSF 1.1: PR.DS-6, PR.DS-8</t>
  </si>
  <si>
    <t>+ Extended requirements for the management and control of networks are determined and implemented. The following aspects are considered: (C, I, A)
  - Authentication of IT systems on the network,
  - Access to the management interfaces of IT systems is restricted.
  - Specific risks (e.g. wireless and remote access)</t>
  </si>
  <si>
    <t>ISO 27001:2013: A.13.1.1, A.13.1.3
ISO 27001:2022: A.8.20, A.8.22
ISA/IEC 62443: 1.2.2, 3.1.1, 3.1.6, 3.1.8
NIST CSF 1.1: ID.AM-3, PR.AC-5, PR.PT-4, PR.PT-5, DE.AE-1</t>
  </si>
  <si>
    <t>+ Critical IT systems are identified
 - the relevant systems are classified to have the appropriate protection need
 - adequate and appropriate security measures are implemented
+ Continuity planning includes at least the following scenarios affecting critical IT systems:
  - (Distributed) Denial of Service attacks
  - Successful ransomware attacks and other sabotage activities 
  - System failure 
  - Natural disaster 
+ Continuity planning considers the following cases 
   - Alternative communication strategies, in case primary communication means are not available 
  - Alternative storage strategies, in case primary storage means are not available
  - Alternative power and network
+ Continuity planning is regularly reviewed and updated</t>
  </si>
  <si>
    <t>+ Continuity planning includes predefined time frames (Recovery Time Objective) for resumption of operation in line with requirements. (A)
+ Appropriate SLAs with external service providers according to continuity planning are in place. (A)
+ Continuity plans include coordination of contractually agreed communication with business partners (A)
+ Continuity planning is regularly tested including a full recovery and reconstitution of the system to a known state and compliance with defined target times. (A)
+ A backup and recovery strategy for critical IT services and information is defined and implemented. The following aspects are considered: 
  - Backups are protected against unauthorized modification or deletion by malicious software. (I, A)
  - Backups are protected against unauthorized access by malicious software or operators (C, I)</t>
  </si>
  <si>
    <t>ISO 27001:2013: A.12.3.1
ISO 27001:2022: A.8.13
ISA/IEC 62443: 8.2.9
NIST CSF 1.1: PR.IP-4</t>
  </si>
  <si>
    <t>+ Requirement specifications are prepared. The following aspects are considered:
  - The information security requirements. 
  - Vendor recommendations and best practices for secure configuration and implementation
  - Best practices and security guidelines
  - Fail safe (designed to return to a safe condition in the event of a failure or malfunction)
+ Requirement specifications are reviewed against the information security requirements.
+ The IT system is reviewed for compliance with specifications prior to productive use.
+ The use of productive data for testing purposes is avoided as far as possible (if applicable, anonymization or pseudonymization):
  - Where productive data are used for testing purposes, it shall be ensured that the test system is provided with protective measures comparable to those on the operational system,
  - Requirements for the lifecycle of test data (e.g. deletion, maximum lifetime on the IT system),
  - Case-related specifications for the generation of test data are defined.</t>
  </si>
  <si>
    <t>ISO 27001:2013: A.14.1, A.14.2
ISO 27001:2022: A.5.8, A.8.25
NIST CSF 1.1: PR.IP-1, PR.IP-2</t>
  </si>
  <si>
    <t>ISO 27001:2013: A.13.1.2
ISO 27001:2022: A.8.21
ISA/IEC 62443: 3.1.8
NIST CSF 1.1: PR.DS-4</t>
  </si>
  <si>
    <t>ISO 27001:2022: A.5.23
ISO 27017: CLD.8.1.5
ISA/IEC 62443: 5.1.6
NIST CSF 1.1: PR.DS-3, PR.IP-6, PR.IP-11</t>
  </si>
  <si>
    <t>+ The provider’s segregation concept is documented and adapted to any changes. The following aspects are considered:
  - Separation of data, functions, customer-specific software, operating system, storage system and network,
  - Risk assessment for the operation of external software within the shared environment.</t>
  </si>
  <si>
    <t>ISO 27017: CLD.9.5.1, CLD.9.5.2
NIST CSF 1.1: DE.CM-7</t>
  </si>
  <si>
    <t>ISO 27001:2013: A.15.1, A.15.2.1
ISO 27001:2022: A.5.19 - A.5.22
NIST CSF 1.1: ID.SC-2, ID.SC-3, ID.SC-4</t>
  </si>
  <si>
    <t>ISO 27001:2013: A.18.1.1, A.18.1.2, A.18.1.3, A.18.1.5
ISO 27001:2022: A.5.31, A.5.32, A.5.33
NIST CSF 1.1: ID.GV-3, PR.IP-5</t>
  </si>
  <si>
    <r>
      <t>Information Security Assessment</t>
    </r>
    <r>
      <rPr>
        <sz val="18"/>
        <color theme="1"/>
        <rFont val="Calibri"/>
        <family val="2"/>
        <scheme val="minor"/>
      </rPr>
      <t xml:space="preserve">
Definitions</t>
    </r>
  </si>
  <si>
    <r>
      <rPr>
        <b/>
        <sz val="18"/>
        <color theme="1"/>
        <rFont val="Calibri"/>
        <family val="2"/>
        <scheme val="minor"/>
      </rPr>
      <t>Information Security Assessment</t>
    </r>
    <r>
      <rPr>
        <sz val="11"/>
        <color theme="1"/>
        <rFont val="Calibri"/>
        <family val="2"/>
        <scheme val="minor"/>
      </rPr>
      <t xml:space="preserve">
</t>
    </r>
    <r>
      <rPr>
        <sz val="16"/>
        <color theme="1"/>
        <rFont val="Calibri"/>
        <family val="2"/>
        <scheme val="minor"/>
      </rPr>
      <t>Maturity levels</t>
    </r>
    <r>
      <rPr>
        <sz val="11"/>
        <color theme="1"/>
        <rFont val="Calibri"/>
        <family val="2"/>
        <scheme val="minor"/>
      </rPr>
      <t xml:space="preserve">
The answer to the control questions is a maturity level in a generic maturity model used to quantify the maturity of the corresponding processes.</t>
    </r>
    <r>
      <rPr>
        <sz val="10"/>
        <color rgb="FF000000"/>
        <rFont val="Calibri"/>
        <family val="2"/>
        <scheme val="minor"/>
      </rPr>
      <t xml:space="preserve"> Determination of the maturity level requires that objective evidence of compliance with the requirements of the respective level is provided during the assessment. This is achieved, for example, by means of work products resulting from the processes of the control questions or by means of interview statements by persons carrying out the process.</t>
    </r>
  </si>
  <si>
    <r>
      <t>ISA provides the basis for
- a self-assessment to determine the state of information security in an organization (e.g. company)
- audits performed by internal departments (e.g. Internal Audit, Information Security)
- TISAX</t>
    </r>
    <r>
      <rPr>
        <vertAlign val="superscript"/>
        <sz val="10"/>
        <rFont val="Calibri"/>
        <family val="2"/>
        <scheme val="minor"/>
      </rPr>
      <t>Ⓡ</t>
    </r>
    <r>
      <rPr>
        <sz val="10"/>
        <rFont val="Calibri"/>
        <family val="2"/>
        <scheme val="minor"/>
      </rPr>
      <t xml:space="preserve"> Assessments (Trusted Information Security Assessment Exchange, https://enx.com/tisax/)</t>
    </r>
  </si>
  <si>
    <r>
      <rPr>
        <sz val="10"/>
        <color theme="1"/>
        <rFont val="Calibri"/>
        <family val="2"/>
        <scheme val="minor"/>
      </rPr>
      <t xml:space="preserve">
</t>
    </r>
    <r>
      <rPr>
        <b/>
        <sz val="10"/>
        <color rgb="FF000000"/>
        <rFont val="Calibri"/>
        <family val="2"/>
        <scheme val="minor"/>
      </rPr>
      <t>We recommend gaining an overview of the individual ISA tabs by using the “Definitions” tab. 
Then, commence with the “Information Security” tab.</t>
    </r>
    <r>
      <rPr>
        <sz val="10"/>
        <color rgb="FF000000"/>
        <rFont val="Calibri"/>
        <family val="2"/>
        <scheme val="minor"/>
      </rPr>
      <t xml:space="preserve">
The authors of this document wish you every success.
</t>
    </r>
  </si>
  <si>
    <r>
      <t xml:space="preserve">Information Security Assessment
</t>
    </r>
    <r>
      <rPr>
        <b/>
        <sz val="16"/>
        <color theme="1"/>
        <rFont val="Calibri"/>
        <family val="2"/>
        <scheme val="minor"/>
      </rPr>
      <t xml:space="preserve">Additional requirements for Data Protection/Privacy </t>
    </r>
  </si>
  <si>
    <r>
      <rPr>
        <b/>
        <sz val="18"/>
        <color rgb="FF000000"/>
        <rFont val="Calibri"/>
        <family val="2"/>
        <scheme val="minor"/>
      </rPr>
      <t>Information Security Assessment</t>
    </r>
    <r>
      <rPr>
        <b/>
        <sz val="16"/>
        <color rgb="FF000000"/>
        <rFont val="Calibri"/>
        <family val="2"/>
        <scheme val="minor"/>
      </rPr>
      <t xml:space="preserve">
</t>
    </r>
    <r>
      <rPr>
        <sz val="16"/>
        <color rgb="FF000000"/>
        <rFont val="Calibri"/>
        <family val="2"/>
        <scheme val="minor"/>
      </rPr>
      <t>Results</t>
    </r>
  </si>
  <si>
    <r>
      <rPr>
        <b/>
        <sz val="18"/>
        <color rgb="FF000000"/>
        <rFont val="Calibri"/>
        <family val="2"/>
        <scheme val="minor"/>
      </rPr>
      <t>Information Security Assessment</t>
    </r>
    <r>
      <rPr>
        <sz val="18"/>
        <color rgb="FF000000"/>
        <rFont val="Calibri"/>
        <family val="2"/>
        <scheme val="minor"/>
      </rPr>
      <t xml:space="preserve">
</t>
    </r>
    <r>
      <rPr>
        <sz val="16"/>
        <color rgb="FF000000"/>
        <rFont val="Calibri"/>
        <family val="2"/>
        <scheme val="minor"/>
      </rPr>
      <t>Examples of KPIs</t>
    </r>
  </si>
  <si>
    <r>
      <rPr>
        <sz val="10"/>
        <color theme="1"/>
        <rFont val="Calibri"/>
        <family val="2"/>
        <scheme val="minor"/>
      </rPr>
      <t xml:space="preserve">A comprehensive Endpoint Security provides a company with an essential protection against malware. The KPI measures the ratio of protected IT systems in consideration of approved exceptions. </t>
    </r>
  </si>
  <si>
    <r>
      <t xml:space="preserve">Information Security Assessment
</t>
    </r>
    <r>
      <rPr>
        <sz val="16"/>
        <color theme="1"/>
        <rFont val="Calibri"/>
        <family val="2"/>
        <scheme val="minor"/>
      </rPr>
      <t>License</t>
    </r>
  </si>
  <si>
    <r>
      <rPr>
        <b/>
        <sz val="18"/>
        <color theme="1"/>
        <rFont val="Calibri"/>
        <family val="2"/>
        <scheme val="minor"/>
      </rPr>
      <t xml:space="preserve">Information Security Assessment
</t>
    </r>
    <r>
      <rPr>
        <sz val="16"/>
        <color rgb="FF000000"/>
        <rFont val="Calibri"/>
        <family val="2"/>
        <scheme val="minor"/>
      </rPr>
      <t>Change history</t>
    </r>
  </si>
  <si>
    <t>© 2023 ENX Association, an Association according to the French Law of 1901, registered under No. w923004198 at the Sous-préfecture of Boulogne-Billancourt, France.
This work of ENX's Working Group ISA was provided to the VDA in the present version by the ENX Association for published by the VDA as the VDA ISA. It is made to all interested parties free of charge under the following licensing terms. The release in the VDA is done by the VDA's Working Group Information Security and Economic Protection. Publication takes place with the consent of the rights holder. The VDA is responsible for the publication of the VDA ISA.
The Tab "Data Protection" is provided, owned and copyrighted by VERBAND DER AUTOMOBILINDUSTRIE e. V. (VDA, German Association of the Automotive Industry); Behrenstr. 35; 10117 Berlin</t>
  </si>
  <si>
    <t>To what extent are instructions of processing relationships handled?</t>
  </si>
  <si>
    <r>
      <t>+ The instructions by the controller regarding the processing of personal data are handled.
+ Procedures and measures are in place to ensure that:
 - Received instructions are documented
 - Instructions</t>
    </r>
    <r>
      <rPr>
        <sz val="10"/>
        <rFont val="Calibri"/>
        <family val="2"/>
        <scheme val="minor"/>
      </rPr>
      <t xml:space="preserve"> can be </t>
    </r>
    <r>
      <rPr>
        <sz val="10"/>
        <color theme="1"/>
        <rFont val="Calibri"/>
        <family val="2"/>
        <scheme val="minor"/>
      </rPr>
      <t>implemented (e.g. procedures for correcting, deleting, ...)
 - Data is separated by client and specific order or project</t>
    </r>
  </si>
  <si>
    <t>To what extent is it ensured that only evaluated and approved software is used for processing the organization’s information assets?</t>
  </si>
  <si>
    <t xml:space="preserve">·         for any purpose, even commercially. </t>
  </si>
  <si>
    <t>·         The licensor cannot revoke these freedoms as long as you follow the license terms.</t>
  </si>
  <si>
    <t xml:space="preserve">a.    License grant. </t>
  </si>
  <si>
    <t xml:space="preserve">1.     Subject to the terms and conditions of this Public License, the Licensor hereby grants You a worldwide, royalty-free, non-sublicensable, non-exclusive, irrevocable license to exercise the Licensed Rights in the Licensed Material to: </t>
  </si>
  <si>
    <t>A.    reproduce and Share the Licensed Material, in whole or in part; and</t>
  </si>
  <si>
    <t>B.    produce and reproduce, but not Share, Adapted Material.</t>
  </si>
  <si>
    <t>2.     Exceptions and Limitations. For the avoidance of doubt, where Exceptions and Limitations apply to Your use, this Public License does not apply, and You do not need to comply with its terms and conditions.</t>
  </si>
  <si>
    <t>3.     Term. The term of this Public License is specified in Section 6(a).</t>
  </si>
  <si>
    <t>4.     Media and formats; technical modifications allowed.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2(a)(4) never produces Adapted Material.</t>
  </si>
  <si>
    <t xml:space="preserve">5.     Downstream recipients. </t>
  </si>
  <si>
    <t>A.    Offer from the Licensor – Licensed Material. Each recipient of the Licensed Material will automatically receive an offer from the Licensor to exercise the Licensed Rights under the terms of this Public License.</t>
  </si>
  <si>
    <t>B.    No downstream restrictions. You may not offer or impose any additional or different terms or conditions on, or apply any Effective Technological Measures to, the Licensed Material if doing so restricts exercise of the Licensed Rights by any recipient of the Licensed Material.</t>
  </si>
  <si>
    <t>6.     No endorsement.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3(a)(1)(A)(i).</t>
  </si>
  <si>
    <t>1.     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t>
  </si>
  <si>
    <t>2.     Patent and trademark rights are not licensed under this Public License.</t>
  </si>
  <si>
    <t>3.     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t>
  </si>
  <si>
    <t>1.     If You Share the Licensed Material, You must:</t>
  </si>
  <si>
    <t xml:space="preserve">A.    retain the following if it is supplied by the Licensor with the Licensed Material: </t>
  </si>
  <si>
    <t>i.          identification of the creator(s) of the Licensed Material and any others designated to receive attribution, in any reasonable manner requested by the Licensor (including by pseudonym if designated);</t>
  </si>
  <si>
    <t>ii.           a copyright notice;</t>
  </si>
  <si>
    <t xml:space="preserve">iii.           a notice that refers to this Public License; </t>
  </si>
  <si>
    <t>iv.           a notice that refers to the disclaimer of warranties;</t>
  </si>
  <si>
    <t>v.          a URI or hyperlink to the Licensed Material to the extent reasonably practicable;</t>
  </si>
  <si>
    <t>B.    indicate if You modified the Licensed Material and retain an indication of any previous modifications; and</t>
  </si>
  <si>
    <t>C.    indicate the Licensed Material is licensed under this Public License, and include the text of, or the URI or hyperlink to, this Public License.</t>
  </si>
  <si>
    <t>2.     You may satisfy the conditions in Section 3(a)(1) in any reasonable manner based on the medium, means, and context in which You Share the Licensed Material. For example, it may be reasonable to satisfy the conditions by providing a URI or hyperlink to a resource that includes the required information.</t>
  </si>
  <si>
    <t>3.     If requested by the Licensor, You must remove any of the information required by Section 3(a)(1)(A) to the extent reasonably practicable.</t>
  </si>
  <si>
    <t>a.    for the avoidance of doubt, Section 2(a)(1) grants You the right to extract, reuse, reproduce, and Share all or a substantial portion of the contents of the database, provided You do not Share Adapted Material;</t>
  </si>
  <si>
    <t>b.    if You include all or a substantial portion of the database contents in a database in which You have Sui Generis Database Rights, then the database in which You have Sui Generis Database Rights (but not its individual contents) is Adapted Material; and</t>
  </si>
  <si>
    <t>c.     You must comply with the conditions in Section 3(a) if You Share all or a substantial portion of the contents of the database.</t>
  </si>
  <si>
    <t>a.    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t>
  </si>
  <si>
    <t>b.    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t>
  </si>
  <si>
    <t>c.     The disclaimer of warranties and limitation of liability provided above shall be interpreted in a manner that, to the extent possible, most closely approximates an absolute disclaimer and waiver of all liability.</t>
  </si>
  <si>
    <t>a.    This Public License applies for the term of the Copyright and Similar Rights licensed here. However, if You fail to comply with this Public License, then Your rights under this Public License terminate automatically.</t>
  </si>
  <si>
    <t>b.    Where Your right to use the Licensed Material has terminated under Section 6(a), it reinstates:</t>
  </si>
  <si>
    <t>1.     automatically as of the date the violation is cured, provided it is cured within 30 days of Your discovery of the violation; or</t>
  </si>
  <si>
    <t>2.     upon express reinstatement by the Licensor.</t>
  </si>
  <si>
    <t>c.     For the avoidance of doubt, the Licensor may also offer the Licensed Material under separate terms or conditions or stop distributing the Licensed Material at any time; however, doing so will not terminate this Public License.</t>
  </si>
  <si>
    <t>d.    Sections 1, 5, 6, 7, and 8 survive termination of this Public License.</t>
  </si>
  <si>
    <t>a.    The Licensor must not be bound by any additional or different terms or conditions communicated by You unless expressly agreed.</t>
  </si>
  <si>
    <t>b.    Any arrangements, understandings, or agreements regarding the Licensed Material not stated herein are separate from and independent of the terms and conditions of this Public License.</t>
  </si>
  <si>
    <t>a.    For the avoidance of doubt, this Public License does not, and must not be interpreted to, reduce, limit, restrict, or impose conditions on any use of the Licensed Material that could lawfully be made without permission under this Public License.</t>
  </si>
  <si>
    <t>b.    To the extent possible, if any provision of this Public License is deemed unenforceable, it must be automatically reformed to the minimum extent necessary to make it enforceable. If the provision cannot be reformed, it must be severed from this Public License without affecting the enforceability of the remaining terms and conditions.</t>
  </si>
  <si>
    <t>c.     No term or condition of this Public License will be waived and no failure to comply consented to unless expressly agreed to by the Licensor.</t>
  </si>
  <si>
    <t>d.    Nothing in this Public License constitutes or may be interpreted as a limitation upon, or waiver of, any privileges and immunities that apply to the Licensor or You, including from the legal processes of any jurisdiction or authority.</t>
  </si>
  <si>
    <r>
      <t xml:space="preserve">·         </t>
    </r>
    <r>
      <rPr>
        <b/>
        <sz val="10"/>
        <color rgb="FF000000"/>
        <rFont val="Calibri"/>
        <family val="2"/>
        <scheme val="minor"/>
      </rPr>
      <t>Share </t>
    </r>
    <r>
      <rPr>
        <sz val="10"/>
        <color rgb="FF000000"/>
        <rFont val="Calibri"/>
        <family val="2"/>
        <scheme val="minor"/>
      </rPr>
      <t xml:space="preserve">— copy and redistribute the material in any medium or format </t>
    </r>
  </si>
  <si>
    <r>
      <t xml:space="preserve">·       </t>
    </r>
    <r>
      <rPr>
        <b/>
        <sz val="10"/>
        <color rgb="FF000000"/>
        <rFont val="Calibri"/>
        <family val="2"/>
        <scheme val="minor"/>
      </rPr>
      <t>Attribution</t>
    </r>
    <r>
      <rPr>
        <sz val="10"/>
        <color rgb="FF000000"/>
        <rFont val="Calibri"/>
        <family val="2"/>
        <scheme val="minor"/>
      </rPr>
      <t xml:space="preserve"> — You must give appropriate credit, provide a link to the license, and indicate if changes were made. You may do so in any reasonable manner, but not in any way that suggests the licensor endorses you or your use. </t>
    </r>
  </si>
  <si>
    <r>
      <t xml:space="preserve">·       </t>
    </r>
    <r>
      <rPr>
        <b/>
        <sz val="10"/>
        <color rgb="FF000000"/>
        <rFont val="Calibri"/>
        <family val="2"/>
        <scheme val="minor"/>
      </rPr>
      <t>Restricted derivatives</t>
    </r>
    <r>
      <rPr>
        <sz val="10"/>
        <color rgb="FF000000"/>
        <rFont val="Calibri"/>
        <family val="2"/>
        <scheme val="minor"/>
      </rPr>
      <t xml:space="preserve"> — If you change or otherwise build directly upon the material, You may only distribute the modified material if it is clearly marked as a derivative </t>
    </r>
    <r>
      <rPr>
        <u/>
        <sz val="10"/>
        <color rgb="FF000000"/>
        <rFont val="Calibri"/>
        <family val="2"/>
        <scheme val="minor"/>
      </rPr>
      <t>not</t>
    </r>
    <r>
      <rPr>
        <sz val="10"/>
        <color rgb="FF000000"/>
        <rFont val="Calibri"/>
        <family val="2"/>
        <scheme val="minor"/>
      </rPr>
      <t xml:space="preserve"> approved by the licensor </t>
    </r>
    <r>
      <rPr>
        <u/>
        <sz val="10"/>
        <color rgb="FF000000"/>
        <rFont val="Calibri"/>
        <family val="2"/>
        <scheme val="minor"/>
      </rPr>
      <t>and</t>
    </r>
    <r>
      <rPr>
        <sz val="10"/>
        <color rgb="FF000000"/>
        <rFont val="Calibri"/>
        <family val="2"/>
        <scheme val="minor"/>
      </rPr>
      <t xml:space="preserve"> if all logos and/or trademarks of the licensor have been removed.</t>
    </r>
  </si>
  <si>
    <r>
      <t xml:space="preserve">·       </t>
    </r>
    <r>
      <rPr>
        <b/>
        <sz val="10"/>
        <color rgb="FF000000"/>
        <rFont val="Calibri"/>
        <family val="2"/>
        <scheme val="minor"/>
      </rPr>
      <t>No additional restrictions</t>
    </r>
    <r>
      <rPr>
        <sz val="10"/>
        <color rgb="FF000000"/>
        <rFont val="Calibri"/>
        <family val="2"/>
        <scheme val="minor"/>
      </rPr>
      <t xml:space="preserve"> — You may not apply any additional legal terms or technological measures that legally restrict others from doing anything the license permits. </t>
    </r>
  </si>
  <si>
    <r>
      <t>a.   </t>
    </r>
    <r>
      <rPr>
        <b/>
        <sz val="10"/>
        <color rgb="FF000000"/>
        <rFont val="Calibri"/>
        <family val="2"/>
        <scheme val="minor"/>
      </rPr>
      <t>Adapted Material</t>
    </r>
    <r>
      <rPr>
        <sz val="10"/>
        <color rgb="FF000000"/>
        <rFont val="Calibri"/>
        <family val="2"/>
        <scheme val="minor"/>
      </rPr>
      <t xml:space="preserve">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t>
    </r>
  </si>
  <si>
    <r>
      <t>c.     </t>
    </r>
    <r>
      <rPr>
        <b/>
        <sz val="10"/>
        <color rgb="FF000000"/>
        <rFont val="Calibri"/>
        <family val="2"/>
        <scheme val="minor"/>
      </rPr>
      <t>Effective Technological Measures</t>
    </r>
    <r>
      <rPr>
        <sz val="10"/>
        <color rgb="FF000000"/>
        <rFont val="Calibri"/>
        <family val="2"/>
        <scheme val="minor"/>
      </rPr>
      <t xml:space="preserve"> means those measures that, in the absence of proper authority, may not be circumvented under laws fulfilling obligations within the meaning of Article 11 of the WIPO Copyright Treaty adopted on December 20, 1996, and/or similar international agreements.</t>
    </r>
  </si>
  <si>
    <r>
      <t>d.    </t>
    </r>
    <r>
      <rPr>
        <b/>
        <sz val="10"/>
        <color rgb="FF000000"/>
        <rFont val="Calibri"/>
        <family val="2"/>
        <scheme val="minor"/>
      </rPr>
      <t>Exceptions and Limitations</t>
    </r>
    <r>
      <rPr>
        <sz val="10"/>
        <color rgb="FF000000"/>
        <rFont val="Calibri"/>
        <family val="2"/>
        <scheme val="minor"/>
      </rPr>
      <t xml:space="preserve"> means fair use, fair dealing, and/or any other exception or limitation to Copyright and Similar Rights that applies to Your use of the Licensed Material.</t>
    </r>
  </si>
  <si>
    <r>
      <t>e.    </t>
    </r>
    <r>
      <rPr>
        <b/>
        <sz val="10"/>
        <color rgb="FF000000"/>
        <rFont val="Calibri"/>
        <family val="2"/>
        <scheme val="minor"/>
      </rPr>
      <t>Licensed Material</t>
    </r>
    <r>
      <rPr>
        <sz val="10"/>
        <color rgb="FF000000"/>
        <rFont val="Calibri"/>
        <family val="2"/>
        <scheme val="minor"/>
      </rPr>
      <t xml:space="preserve"> means the artistic or literary work, database, or other material to which the Licensor applied this Public License.</t>
    </r>
  </si>
  <si>
    <r>
      <t>f.      </t>
    </r>
    <r>
      <rPr>
        <b/>
        <sz val="10"/>
        <color rgb="FF000000"/>
        <rFont val="Calibri"/>
        <family val="2"/>
        <scheme val="minor"/>
      </rPr>
      <t>Licensed Rights</t>
    </r>
    <r>
      <rPr>
        <sz val="10"/>
        <color rgb="FF000000"/>
        <rFont val="Calibri"/>
        <family val="2"/>
        <scheme val="minor"/>
      </rPr>
      <t xml:space="preserve"> means the rights granted to You subject to the terms and conditions of this Public License, which are limited to all Copyright and Similar Rights that apply to Your use of the Licensed Material and that the Licensor has authority to license.</t>
    </r>
  </si>
  <si>
    <r>
      <t>g.    </t>
    </r>
    <r>
      <rPr>
        <b/>
        <sz val="10"/>
        <color rgb="FF000000"/>
        <rFont val="Calibri"/>
        <family val="2"/>
        <scheme val="minor"/>
      </rPr>
      <t>Licensor</t>
    </r>
    <r>
      <rPr>
        <sz val="10"/>
        <color rgb="FF000000"/>
        <rFont val="Calibri"/>
        <family val="2"/>
        <scheme val="minor"/>
      </rPr>
      <t xml:space="preserve"> means the individual(s) or entity(ies) granting rights under this Public License.</t>
    </r>
  </si>
  <si>
    <r>
      <t>h.    </t>
    </r>
    <r>
      <rPr>
        <b/>
        <sz val="10"/>
        <color rgb="FF000000"/>
        <rFont val="Calibri"/>
        <family val="2"/>
        <scheme val="minor"/>
      </rPr>
      <t>Share</t>
    </r>
    <r>
      <rPr>
        <sz val="10"/>
        <color rgb="FF000000"/>
        <rFont val="Calibri"/>
        <family val="2"/>
        <scheme val="minor"/>
      </rPr>
      <t xml:space="preserve">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t>
    </r>
  </si>
  <si>
    <r>
      <t>i.      </t>
    </r>
    <r>
      <rPr>
        <b/>
        <sz val="10"/>
        <color rgb="FF000000"/>
        <rFont val="Calibri"/>
        <family val="2"/>
        <scheme val="minor"/>
      </rPr>
      <t>Sui Generis Database Rights</t>
    </r>
    <r>
      <rPr>
        <sz val="10"/>
        <color rgb="FF000000"/>
        <rFont val="Calibri"/>
        <family val="2"/>
        <scheme val="minor"/>
      </rPr>
      <t xml:space="preserve"> means rights other than copyright resulting from Directive 96/9/EC of the European Parliament and of the Council of 11 March 1996 on the legal protection of databases, as amended and/or succeeded, as well as other essentially equivalent rights anywhere in the world.</t>
    </r>
  </si>
  <si>
    <r>
      <t>j.      </t>
    </r>
    <r>
      <rPr>
        <b/>
        <sz val="10"/>
        <color rgb="FF000000"/>
        <rFont val="Calibri"/>
        <family val="2"/>
        <scheme val="minor"/>
      </rPr>
      <t>You</t>
    </r>
    <r>
      <rPr>
        <sz val="10"/>
        <color rgb="FF000000"/>
        <rFont val="Calibri"/>
        <family val="2"/>
        <scheme val="minor"/>
      </rPr>
      <t xml:space="preserve"> means the individual or entity exercising the Licensed Rights under this Public License. </t>
    </r>
    <r>
      <rPr>
        <b/>
        <sz val="7"/>
        <color rgb="FF000000"/>
        <rFont val="Calibri"/>
        <family val="2"/>
        <scheme val="minor"/>
      </rPr>
      <t>Your</t>
    </r>
    <r>
      <rPr>
        <sz val="7"/>
        <color rgb="FF000000"/>
        <rFont val="Calibri"/>
        <family val="2"/>
        <scheme val="minor"/>
      </rPr>
      <t xml:space="preserve"> has a corresponding meaning.</t>
    </r>
  </si>
  <si>
    <r>
      <t>b.    </t>
    </r>
    <r>
      <rPr>
        <b/>
        <sz val="10"/>
        <color rgb="FF000000"/>
        <rFont val="Calibri"/>
        <family val="2"/>
        <scheme val="minor"/>
      </rPr>
      <t>Other rights.</t>
    </r>
  </si>
  <si>
    <r>
      <t>a.    </t>
    </r>
    <r>
      <rPr>
        <b/>
        <sz val="10"/>
        <color rgb="FF000000"/>
        <rFont val="Calibri"/>
        <family val="2"/>
        <scheme val="minor"/>
      </rPr>
      <t>Attribution.</t>
    </r>
  </si>
  <si>
    <r>
      <rPr>
        <b/>
        <sz val="10"/>
        <rFont val="Calibri"/>
        <family val="2"/>
        <scheme val="minor"/>
      </rPr>
      <t>Introduction:</t>
    </r>
    <r>
      <rPr>
        <sz val="10"/>
        <rFont val="Calibri"/>
        <family val="2"/>
        <scheme val="minor"/>
      </rPr>
      <t xml:space="preserve">
The term "supporting asset" refers to all media on which information can be permanently stored. These include fixed IT devices (e.g. workstation PCs, workstations, servers, etc.), mobile IT devices (e.g. USB sticks, memory cards, notebooks, smartphones, etc.) as well as analogue media such as paper documents. For all supporting assets, information security and thus a secure application from creation to use to disposal is of fundamental importance. 
</t>
    </r>
    <r>
      <rPr>
        <b/>
        <sz val="10"/>
        <rFont val="Calibri"/>
        <family val="2"/>
        <scheme val="minor"/>
      </rPr>
      <t>Justification:</t>
    </r>
    <r>
      <rPr>
        <sz val="10"/>
        <rFont val="Calibri"/>
        <family val="2"/>
        <scheme val="minor"/>
      </rPr>
      <t xml:space="preserve">
During the entire life cycle of supporting assets, there is a risk that sensitive information, e.g. If the data is not adequately protected, it can be lost and/or spied on. Therefore, supporting assets are to be protected according to the need for protection of the information stored or processed on them.
</t>
    </r>
    <r>
      <rPr>
        <b/>
        <sz val="10"/>
        <rFont val="Calibri"/>
        <family val="2"/>
        <scheme val="minor"/>
      </rPr>
      <t xml:space="preserve">Basic information:
</t>
    </r>
    <r>
      <rPr>
        <sz val="10"/>
        <rFont val="Calibri"/>
        <family val="2"/>
        <scheme val="minor"/>
      </rPr>
      <t>Before the creation phase, therefore, the question of the need for protection and the associated classification of the supporting assets already arises. These are usually dependent on the information information assets that are stored on them (see Control 1.3.1 and 1.3.2). Based on the need for protection under the classification, appropriate protective measures for the creation, use and disposal of the supporting assets can then be defined and implemented.</t>
    </r>
  </si>
  <si>
    <t>- Where have you defined which supporting assets exist and which information asstes may be stored on them?
- How are supporting assets with high protection requirements protected?
- Which encryption methods are used?
- Where are the requirements for the life cycle of different suporting assets described? 
- What do employees have to do with documents when leaving the workplace?
- How are hard drives, e.g. from purchased or leased devices, disposed of?
- How do you dispose of paper documents?
- Where are the shredders / data protection bins?</t>
  </si>
  <si>
    <r>
      <rPr>
        <b/>
        <sz val="10"/>
        <rFont val="Calibri"/>
        <family val="2"/>
        <scheme val="minor"/>
      </rPr>
      <t>Introduction:</t>
    </r>
    <r>
      <rPr>
        <sz val="10"/>
        <rFont val="Calibri"/>
        <family val="2"/>
        <scheme val="minor"/>
      </rPr>
      <t xml:space="preserve">
The basic objective of this control is to continuously deal with current vulnerabilities in IT systems of any kind in order to mitigate known gaps as quickly as possible before they can be exploited. 
</t>
    </r>
    <r>
      <rPr>
        <b/>
        <sz val="10"/>
        <rFont val="Calibri"/>
        <family val="2"/>
        <scheme val="minor"/>
      </rPr>
      <t>Justification:</t>
    </r>
    <r>
      <rPr>
        <sz val="10"/>
        <rFont val="Calibri"/>
        <family val="2"/>
        <scheme val="minor"/>
      </rPr>
      <t xml:space="preserve">
Attackers can exploit vulnerabilities in IT systems, for example, to gain access to the network and thus to information carriers and information assets. Vulnerability detection therefore plays a central role in information security. It is the basis for the necessary vulnerability management and thus also for the following risk analyses and derivation of measures.
</t>
    </r>
    <r>
      <rPr>
        <b/>
        <sz val="10"/>
        <rFont val="Calibri"/>
        <family val="2"/>
        <scheme val="minor"/>
      </rPr>
      <t>Basic information:</t>
    </r>
    <r>
      <rPr>
        <sz val="10"/>
        <rFont val="Calibri"/>
        <family val="2"/>
        <scheme val="minor"/>
      </rPr>
      <t xml:space="preserve">
Since exploited vulnerabilities can have extremely far-reaching effects, especially if the attack is not detected at all (e.g. "listening" without direct damage), a systematic approach makes sense. It is important to obtain as much information as possible about the IT systems used in your own organization and external systems, such as:
- Operating Systems
- Firmware
- Apps
- Cloud Services 
An ISMS can generally play to its strengths here. Controls that can help here are, for example:
- Defining responsibilities (see 1.2.2 and 1.2.4)
- Identify relevant systems (cf.1.3.1)
- Identify risks (see 1.4.1)
- Training and sensitizing employees (see 2.1.3)
- Preparation for exceptional situations (see 3.1.2)
- Change Management (see 5.2.1)
- Review of information systems (see 5.2.6)</t>
    </r>
  </si>
  <si>
    <t>It is not necessary to list all information assets individually, but categories can also be formed (e.g. master data of the employees - responsible office: Human Resources Department).</t>
  </si>
  <si>
    <t>- Which core processes are required to perform the company's task?
- What sensitive information do you receive from your customers?
- What information do you have in your company that is worth protecting?
- How is the process of identifying, recording and maintaining information assets carried out?
- How are responsibilities for information assets determined?
- How is the handling of information assets described?
- How are the responsibilities for determining company values documented in the organization?
- Which information directories are used to document the information assets?
- How and who ensures that the directories are up-to-date?
- How are the regulations checked for up-to-dateness?
- What evidence (e.g. impact analyses, etc.) is available? 
- How are the primary and supporting information assets used determined, classified and documented?
- How and when are the directories checked for completeness, timeliness and traceability?
- How are the least critical information assets evaluated and documented?</t>
  </si>
  <si>
    <r>
      <rPr>
        <b/>
        <sz val="10"/>
        <rFont val="Calibri"/>
        <family val="2"/>
        <scheme val="minor"/>
      </rPr>
      <t>Introduction:</t>
    </r>
    <r>
      <rPr>
        <sz val="10"/>
        <rFont val="Calibri"/>
        <family val="2"/>
        <scheme val="minor"/>
      </rPr>
      <t xml:space="preserve">
The objective of the classification of information assets is a consistent determination of the need for protection. This allows the organization to standardize and apply appropriate security measures. The classification of information is based on the upstream determination of the possible information assets and information carriers, which is described in more detail in Control 1.3.1.
</t>
    </r>
    <r>
      <rPr>
        <b/>
        <sz val="10"/>
        <rFont val="Calibri"/>
        <family val="2"/>
        <scheme val="minor"/>
      </rPr>
      <t>Justification:</t>
    </r>
    <r>
      <rPr>
        <sz val="10"/>
        <rFont val="Calibri"/>
        <family val="2"/>
        <scheme val="minor"/>
      </rPr>
      <t xml:space="preserve">
The unambiguous classification of information assets and the description of standardized and specified protective measures for handling information significantly reduces the scope for handling information assets. In this way, concrete guidelines help both the owners, users and additional departments such as IT to handle the information assets appropriately.</t>
    </r>
  </si>
  <si>
    <t>Introduction:
It is important for every organization to know the information that is of value to it (e.g. trade secrets, critical business processes, know-how, patents). These are called information assets (also called primary assets). The value of information results, among other things, from the economic benefit or the legal necessity (e.g. by laws, customer contracts) that the information creates in a certain situation, and the costs that have to be incurred. 
In addition, the need to protect these information assets is inherited by information carriers (also referred to as secondary or supporting assets) (e.g. IT systems, services/IT services, employees) that are related. (See also Classification of Information in Control 1.3.2)
Justification:
An inventory of the information assets and the derived information carriers ensures that the organization has an overview of its information assets and can determine the protection needs for confidentiality, integrity and availability.
On this basis, an organization can determine fundamental protective measures to protect itself and the information assets/carriers.
Basic requirements:
Information assets, information carriers and protection requirements change regularly (e.g. in the event of changes to the organisation, the IT landscape or processes). One task of the organization is to keep the directory of identified information assets and information carriers up to date. A central process is helpful in order to obtain a complete overview of these assets along the entire life cycle from generation/commissioning, use to destruction/deletion. Overviews of these information assets and information carriers as well as the protection requirements are a supporting instrument in order to obtain and maintain a comprehensive overview.
For a comprehensive analysis of these information assets, a look at the essential business processes and the information assets processed in this process helps, since the protection requirements also depend on the process. In a further step, further information is relevant, the loss or disclosure of which would cause financial or reputational damage (e.g. patents, business documents, customer lists, customer contracts, personnel files, etc.).
Assets where security is of relevance are all assets where information or cyber security threats have relevant impact to the organization or its business. This includes IT systems, IT services, OT systems, IOT devices.</t>
  </si>
  <si>
    <t>- What user authentication methods are used in the organization?
- What criteria were used to select the user authentication methods (risk assessment, state of the art, business and security requirements, etc.)?
- What methods are used to authenticate privileged user accounts?
- How is it ensured that the password standard used in the organization corresponds to the current state of the art?
- Have sensitive resources been identified and which sensitive resources and systems are accessed with two-factor authentication?
- How is it ensured that privileged access rights are restricted, controlled and secured by higher-level authentication procedures?
- Is information with a very high need for protection identified and the associated access secured with a second factor?</t>
  </si>
  <si>
    <t>Introduction: 
Laws, regulations as well as standards, contracts or even specially imposed requirements can result in requirements for processes, infrastructure, projects and / or workflows. Some of these requirements relate specifically to information security. Control therefore helps to identify and understand the existing requirements and to regulate the handling to meet the requirements. 
Reason:
The risks arising from non-compliance with specifications can result in serious financial and material damage as well as reputation-damaging consequences in one's own company or with customers and business partners. If requirements and specifications are not complied with or are not determined, this may result in breaches of contract or laws with corresponding consequences or risks for the company and its business partners.
Basic information: 
Im general, Control is concerned with determining and monitoring compliance with requirements arising from laws, regulations and contracts as well as self-imposed requirements. The focus is on the relevance to the ISMS. It can be helpful here to first identify all relevant requirements, check them regularly and collect them in a kind of legal cadastre. In addition, it is necessary to define, in accordance with the requirements, how the corresponding provisions are to be fulfilled and for which group of persons these provisions are relevant. This can be done, for example, in the context of guidelines, action plans or work instructions that have been made known to the corresponding responsible persons.
If requirements arise with regard to the integrity of documents and records, such as protection against loss, retention periods or access authorizations, these must also be recorded and considered.</t>
  </si>
  <si>
    <t>To what extent is the backup and recovery of data and IT services ensured?</t>
  </si>
  <si>
    <t xml:space="preserve">Process Definition (PA 3.1):
- A standard process, including appropriately adapted requirements, is defined which describes the essential elements a defined process must comprise.
- The sequence and interaction of the standard process with other processes are determined.
- Competencies and roles required for process implementation are identified as part of the standard process.
- The infrastructure and work environment required for process implementation are identified as part of the standard process.
- Suitable methods for monitoring the effectiveness and suitability of the process are determined.
Process Deployment (PA 3.2):
- A defined process based on an appropriately selected and/or tailored standard process is deployed.
- Required roles, responsibilities and authorities for implementing the defined process are assigned and communicated.
- Personnel performing the defined process are competent on the basis of appropriate education, training and experience.
- The necessary resources and information required for implementing the defined process are made available, allocated and used.
- The necessary infrastructure and work environment required for implementing the defined process are available, managed and maintained.
- Appropriate data is collected and analysed to gain a basic understanding of the behaviour of the process, to demonstrate its suitability and effectiveness, and to evaluate where continuous improvement of the process can be made. </t>
  </si>
  <si>
    <t>IT Service refers to a specified set of software running on one or more IT systems that satisfies a business need.</t>
  </si>
  <si>
    <t>+ The security of purpose built software or significantly customized software is tested (e.g. penetration testing) (C, I, A)
   - during commissioning
   - in case of significant changes
   - or at regular intervals</t>
  </si>
  <si>
    <t>9.2.1</t>
  </si>
  <si>
    <r>
      <rPr>
        <sz val="10"/>
        <rFont val="Calibri"/>
        <family val="2"/>
        <scheme val="minor"/>
      </rPr>
      <t>+ A common point of contact for event reporting exists.
+ Different reporting channels according to perceived severity exist (i.e., real time communication for significant events / emergencies in addition to asynchronous mechanisms such as tickets or email) are available.
+ Employees are obliged and trained to report relevant events.
+ Security event reports from external parties are considered.
  - An externally accessible way to report security events exists and is communicated,
  - Reaction to security event reports from external parties are defined
+ Mechanism to - and information how to - report incidents is accessible by all relevant reporters.
+ A feedback procedure to reporters is established.</t>
    </r>
  </si>
  <si>
    <t>Version: 6.0.3 | 2023-04-12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</si>
</sst>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00_);_(* \(#,##0.00\);_(* &quot;-&quot;??_);_(@_)"/>
    <numFmt numFmtId="166" formatCode="[$-409]dd\-mmm\-yy;@"/>
  </numFmts>
  <fonts count="89">
    <font>
      <sz val="11"/>
      <color theme="1"/>
      <name val="Calibri"/>
      <family val="2"/>
      <scheme val="minor"/>
    </font>
    <font>
      <sz val="10"/>
      <color theme="1"/>
      <name val="Arial"/>
      <family val="2"/>
    </font>
    <font>
      <sz val="10"/>
      <color theme="1"/>
      <name val="Arial"/>
      <family val="2"/>
    </font>
    <font>
      <b/>
      <sz val="10"/>
      <color theme="1"/>
      <name val="Calibri"/>
      <family val="2"/>
      <scheme val="minor"/>
    </font>
    <font>
      <sz val="10"/>
      <color theme="1"/>
      <name val="Calibri"/>
      <family val="2"/>
      <scheme val="minor"/>
    </font>
    <font>
      <b/>
      <sz val="10"/>
      <color theme="0"/>
      <name val="Calibri"/>
      <family val="2"/>
      <scheme val="minor"/>
    </font>
    <font>
      <u/>
      <sz val="11"/>
      <color theme="10"/>
      <name val="Calibri"/>
      <family val="2"/>
      <scheme val="minor"/>
    </font>
    <font>
      <u/>
      <sz val="11"/>
      <color theme="11"/>
      <name val="Calibri"/>
      <family val="2"/>
      <scheme val="minor"/>
    </font>
    <font>
      <sz val="10"/>
      <name val="Calibri"/>
      <family val="2"/>
      <scheme val="minor"/>
    </font>
    <font>
      <sz val="11"/>
      <color indexed="8"/>
      <name val="Calibri"/>
      <family val="2"/>
    </font>
    <font>
      <sz val="10"/>
      <name val="Arial"/>
      <family val="2"/>
    </font>
    <font>
      <sz val="10"/>
      <name val="Porsche News Gothic"/>
      <family val="2"/>
    </font>
    <font>
      <sz val="11"/>
      <color indexed="9"/>
      <name val="Calibri"/>
      <family val="2"/>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sz val="11"/>
      <color indexed="10"/>
      <name val="Calibri"/>
      <family val="2"/>
    </font>
    <font>
      <u/>
      <sz val="13"/>
      <color indexed="12"/>
      <name val="Porsche News Gothic"/>
      <family val="2"/>
    </font>
    <font>
      <sz val="11"/>
      <color rgb="FFFF0000"/>
      <name val="Calibri"/>
      <family val="2"/>
      <scheme val="minor"/>
    </font>
    <font>
      <sz val="10"/>
      <color theme="1"/>
      <name val="Arial"/>
      <family val="2"/>
    </font>
    <font>
      <sz val="11"/>
      <color theme="1"/>
      <name val="Calibri"/>
      <family val="2"/>
      <scheme val="minor"/>
    </font>
    <font>
      <b/>
      <i/>
      <sz val="10"/>
      <name val="Calibri"/>
      <family val="2"/>
      <scheme val="minor"/>
    </font>
    <font>
      <i/>
      <sz val="10"/>
      <name val="Calibri"/>
      <family val="2"/>
      <scheme val="minor"/>
    </font>
    <font>
      <b/>
      <sz val="10"/>
      <name val="Calibri"/>
      <family val="2"/>
      <scheme val="minor"/>
    </font>
    <font>
      <u/>
      <sz val="10"/>
      <name val="Calibri"/>
      <family val="2"/>
      <scheme val="minor"/>
    </font>
    <font>
      <sz val="10"/>
      <color theme="0"/>
      <name val="Calibri"/>
      <family val="2"/>
      <scheme val="minor"/>
    </font>
    <font>
      <sz val="16"/>
      <color theme="1"/>
      <name val="Arial"/>
      <family val="2"/>
    </font>
    <font>
      <sz val="10"/>
      <color theme="0" tint="-0.249977111117893"/>
      <name val="Calibri"/>
      <family val="2"/>
      <scheme val="minor"/>
    </font>
    <font>
      <sz val="10"/>
      <color indexed="8"/>
      <name val="Calibri"/>
      <family val="2"/>
      <scheme val="minor"/>
    </font>
    <font>
      <sz val="11"/>
      <name val="Calibri"/>
      <family val="2"/>
      <scheme val="minor"/>
    </font>
    <font>
      <strike/>
      <sz val="11"/>
      <name val="Calibri"/>
      <family val="2"/>
      <scheme val="minor"/>
    </font>
    <font>
      <b/>
      <sz val="18"/>
      <color theme="1"/>
      <name val="Arial"/>
      <family val="2"/>
    </font>
    <font>
      <sz val="18"/>
      <color theme="1"/>
      <name val="Arial"/>
      <family val="2"/>
    </font>
    <font>
      <b/>
      <sz val="10"/>
      <color rgb="FF000000"/>
      <name val="Calibri"/>
      <family val="2"/>
      <scheme val="minor"/>
    </font>
    <font>
      <sz val="10"/>
      <color rgb="FF000000"/>
      <name val="Calibri"/>
      <family val="2"/>
      <scheme val="minor"/>
    </font>
    <font>
      <u/>
      <sz val="10"/>
      <color rgb="FF000000"/>
      <name val="Calibri"/>
      <family val="2"/>
      <scheme val="minor"/>
    </font>
    <font>
      <sz val="11"/>
      <color theme="1"/>
      <name val="Arial"/>
      <family val="2"/>
    </font>
    <font>
      <b/>
      <sz val="10"/>
      <color rgb="FFFF0000"/>
      <name val="Calibri"/>
      <family val="2"/>
      <scheme val="minor"/>
    </font>
    <font>
      <sz val="10"/>
      <color rgb="FFFF0000"/>
      <name val="Calibri"/>
      <family val="2"/>
      <scheme val="minor"/>
    </font>
    <font>
      <sz val="8"/>
      <name val="Calibri"/>
      <family val="2"/>
      <scheme val="minor"/>
    </font>
    <font>
      <sz val="11"/>
      <color theme="0"/>
      <name val="Calibri"/>
      <family val="2"/>
      <scheme val="minor"/>
    </font>
    <font>
      <sz val="10"/>
      <color theme="4"/>
      <name val="Calibri"/>
      <family val="2"/>
      <scheme val="minor"/>
    </font>
    <font>
      <sz val="9.5"/>
      <name val="Arial"/>
      <family val="2"/>
    </font>
    <font>
      <b/>
      <u/>
      <sz val="10"/>
      <name val="Calibri"/>
      <family val="2"/>
      <scheme val="minor"/>
    </font>
    <font>
      <sz val="16"/>
      <color theme="1"/>
      <name val="Calibri"/>
      <family val="2"/>
      <scheme val="minor"/>
    </font>
    <font>
      <b/>
      <sz val="18"/>
      <color theme="1"/>
      <name val="Calibri"/>
      <family val="2"/>
      <scheme val="minor"/>
    </font>
    <font>
      <sz val="18"/>
      <color theme="1"/>
      <name val="Calibri"/>
      <family val="2"/>
      <scheme val="minor"/>
    </font>
    <font>
      <sz val="12"/>
      <name val="Calibri"/>
      <family val="2"/>
      <scheme val="minor"/>
    </font>
    <font>
      <sz val="12"/>
      <color indexed="8"/>
      <name val="Calibri"/>
      <family val="2"/>
      <scheme val="minor"/>
    </font>
    <font>
      <sz val="18"/>
      <name val="Calibri"/>
      <family val="2"/>
      <scheme val="minor"/>
    </font>
    <font>
      <strike/>
      <sz val="10"/>
      <color rgb="FF0070C0"/>
      <name val="Calibri"/>
      <family val="2"/>
      <scheme val="minor"/>
    </font>
    <font>
      <strike/>
      <sz val="12"/>
      <color rgb="FF0070C0"/>
      <name val="Calibri"/>
      <family val="2"/>
      <scheme val="minor"/>
    </font>
    <font>
      <b/>
      <sz val="18"/>
      <name val="Calibri"/>
      <family val="2"/>
      <scheme val="minor"/>
    </font>
    <font>
      <sz val="12"/>
      <color theme="1"/>
      <name val="Calibri"/>
      <family val="2"/>
      <scheme val="minor"/>
    </font>
    <font>
      <vertAlign val="superscript"/>
      <sz val="10"/>
      <name val="Calibri"/>
      <family val="2"/>
      <scheme val="minor"/>
    </font>
    <font>
      <sz val="10"/>
      <color theme="0" tint="-0.14999847407452621"/>
      <name val="Calibri"/>
      <family val="2"/>
      <scheme val="minor"/>
    </font>
    <font>
      <sz val="14"/>
      <name val="Calibri"/>
      <family val="2"/>
      <scheme val="minor"/>
    </font>
    <font>
      <b/>
      <sz val="16"/>
      <color theme="1"/>
      <name val="Calibri"/>
      <family val="2"/>
      <scheme val="minor"/>
    </font>
    <font>
      <i/>
      <sz val="10"/>
      <color theme="1"/>
      <name val="Calibri"/>
      <family val="2"/>
      <scheme val="minor"/>
    </font>
    <font>
      <b/>
      <sz val="16"/>
      <color rgb="FF000000"/>
      <name val="Calibri"/>
      <family val="2"/>
      <scheme val="minor"/>
    </font>
    <font>
      <b/>
      <sz val="18"/>
      <color rgb="FF000000"/>
      <name val="Calibri"/>
      <family val="2"/>
      <scheme val="minor"/>
    </font>
    <font>
      <sz val="16"/>
      <color rgb="FF000000"/>
      <name val="Calibri"/>
      <family val="2"/>
      <scheme val="minor"/>
    </font>
    <font>
      <sz val="12"/>
      <color indexed="12"/>
      <name val="Calibri"/>
      <family val="2"/>
      <scheme val="minor"/>
    </font>
    <font>
      <b/>
      <sz val="12"/>
      <name val="Calibri"/>
      <family val="2"/>
      <scheme val="minor"/>
    </font>
    <font>
      <b/>
      <sz val="14"/>
      <color indexed="12"/>
      <name val="Calibri"/>
      <family val="2"/>
      <scheme val="minor"/>
    </font>
    <font>
      <b/>
      <sz val="10"/>
      <color indexed="8"/>
      <name val="Calibri"/>
      <family val="2"/>
      <scheme val="minor"/>
    </font>
    <font>
      <b/>
      <sz val="16"/>
      <name val="Calibri"/>
      <family val="2"/>
      <scheme val="minor"/>
    </font>
    <font>
      <b/>
      <sz val="12"/>
      <color rgb="FFFF0000"/>
      <name val="Calibri"/>
      <family val="2"/>
      <scheme val="minor"/>
    </font>
    <font>
      <sz val="9"/>
      <name val="Calibri"/>
      <family val="2"/>
      <scheme val="minor"/>
    </font>
    <font>
      <sz val="8"/>
      <color theme="0"/>
      <name val="Calibri"/>
      <family val="2"/>
      <scheme val="minor"/>
    </font>
    <font>
      <sz val="10"/>
      <color rgb="FF00B050"/>
      <name val="Calibri"/>
      <family val="2"/>
      <scheme val="minor"/>
    </font>
    <font>
      <b/>
      <i/>
      <sz val="9"/>
      <name val="Calibri"/>
      <family val="2"/>
      <scheme val="minor"/>
    </font>
    <font>
      <u/>
      <sz val="8"/>
      <color theme="0"/>
      <name val="Calibri"/>
      <family val="2"/>
      <scheme val="minor"/>
    </font>
    <font>
      <b/>
      <sz val="16"/>
      <color theme="0"/>
      <name val="Calibri"/>
      <family val="2"/>
      <scheme val="minor"/>
    </font>
    <font>
      <sz val="18"/>
      <color rgb="FF000000"/>
      <name val="Calibri"/>
      <family val="2"/>
      <scheme val="minor"/>
    </font>
    <font>
      <b/>
      <sz val="7"/>
      <color rgb="FF000000"/>
      <name val="Calibri"/>
      <family val="2"/>
      <scheme val="minor"/>
    </font>
    <font>
      <sz val="7"/>
      <color rgb="FF000000"/>
      <name val="Calibri"/>
      <family val="2"/>
      <scheme val="minor"/>
    </font>
    <font>
      <sz val="10"/>
      <color theme="1"/>
      <name val="Calibri"/>
      <family val="2"/>
    </font>
  </fonts>
  <fills count="36">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tint="-4.9989318521683403E-2"/>
        <bgColor indexed="64"/>
      </patternFill>
    </fill>
    <fill>
      <patternFill patternType="solid">
        <fgColor theme="0"/>
        <bgColor indexed="26"/>
      </patternFill>
    </fill>
    <fill>
      <patternFill patternType="solid">
        <fgColor indexed="9"/>
        <bgColor indexed="26"/>
      </patternFill>
    </fill>
    <fill>
      <patternFill patternType="solid">
        <fgColor indexed="9"/>
        <bgColor indexed="64"/>
      </patternFill>
    </fill>
    <fill>
      <patternFill patternType="solid">
        <fgColor rgb="FF006533"/>
        <bgColor indexed="64"/>
      </patternFill>
    </fill>
    <fill>
      <patternFill patternType="solid">
        <fgColor theme="0" tint="-0.499984740745262"/>
        <bgColor indexed="64"/>
      </patternFill>
    </fill>
    <fill>
      <patternFill patternType="solid">
        <fgColor rgb="FFC6EFD1"/>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6" tint="0.79998168889431442"/>
        <bgColor indexed="64"/>
      </patternFill>
    </fill>
  </fills>
  <borders count="6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8"/>
      </left>
      <right/>
      <top/>
      <bottom/>
      <diagonal/>
    </border>
    <border>
      <left/>
      <right style="thin">
        <color indexed="8"/>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8"/>
      </top>
      <bottom/>
      <diagonal/>
    </border>
    <border>
      <left style="thin">
        <color indexed="64"/>
      </left>
      <right style="thin">
        <color indexed="64"/>
      </right>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indexed="8"/>
      </left>
      <right/>
      <top style="thin">
        <color indexed="8"/>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64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1" fillId="0" borderId="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5" fillId="22" borderId="2" applyNumberFormat="0" applyAlignment="0" applyProtection="0"/>
    <xf numFmtId="0" fontId="18" fillId="0" borderId="4" applyNumberFormat="0" applyFill="0" applyAlignment="0" applyProtection="0"/>
    <xf numFmtId="0" fontId="19" fillId="0" borderId="0" applyNumberFormat="0" applyFill="0" applyBorder="0" applyAlignment="0" applyProtection="0"/>
    <xf numFmtId="0" fontId="20" fillId="6" borderId="0" applyNumberFormat="0" applyBorder="0" applyAlignment="0" applyProtection="0"/>
    <xf numFmtId="0" fontId="28" fillId="0" borderId="0" applyNumberFormat="0" applyFill="0" applyBorder="0" applyAlignment="0" applyProtection="0"/>
    <xf numFmtId="0" fontId="17" fillId="9" borderId="2" applyNumberFormat="0" applyAlignment="0" applyProtection="0"/>
    <xf numFmtId="0" fontId="25" fillId="24" borderId="0" applyNumberFormat="0" applyBorder="0" applyAlignment="0" applyProtection="0"/>
    <xf numFmtId="0" fontId="11" fillId="25" borderId="9" applyNumberFormat="0" applyAlignment="0" applyProtection="0"/>
    <xf numFmtId="0" fontId="13" fillId="22" borderId="1" applyNumberFormat="0" applyAlignment="0" applyProtection="0"/>
    <xf numFmtId="0" fontId="14" fillId="5" borderId="0" applyNumberFormat="0" applyBorder="0" applyAlignment="0" applyProtection="0"/>
    <xf numFmtId="0" fontId="10" fillId="0" borderId="0"/>
    <xf numFmtId="0" fontId="26" fillId="0" borderId="0" applyNumberFormat="0" applyFill="0" applyBorder="0" applyAlignment="0" applyProtection="0"/>
    <xf numFmtId="0" fontId="18"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4" fillId="0" borderId="8" applyNumberFormat="0" applyFill="0" applyAlignment="0" applyProtection="0"/>
    <xf numFmtId="0" fontId="27" fillId="0" borderId="0" applyNumberFormat="0" applyFill="0" applyBorder="0" applyAlignment="0" applyProtection="0"/>
    <xf numFmtId="0" fontId="16" fillId="23" borderId="3" applyNumberFormat="0" applyAlignment="0" applyProtection="0"/>
    <xf numFmtId="0" fontId="28" fillId="0" borderId="0" applyNumberFormat="0" applyFill="0" applyBorder="0" applyAlignment="0" applyProtection="0"/>
    <xf numFmtId="0" fontId="11" fillId="0" borderId="0"/>
    <xf numFmtId="0" fontId="30" fillId="0" borderId="0"/>
    <xf numFmtId="0" fontId="15" fillId="22" borderId="12" applyNumberFormat="0" applyAlignment="0" applyProtection="0"/>
    <xf numFmtId="0" fontId="18" fillId="0" borderId="13" applyNumberFormat="0" applyFill="0" applyAlignment="0" applyProtection="0"/>
    <xf numFmtId="0" fontId="17" fillId="9" borderId="12" applyNumberFormat="0" applyAlignment="0" applyProtection="0"/>
    <xf numFmtId="0" fontId="11" fillId="25" borderId="14" applyNumberFormat="0" applyAlignment="0" applyProtection="0"/>
    <xf numFmtId="0" fontId="13" fillId="22" borderId="11" applyNumberFormat="0" applyAlignment="0" applyProtection="0"/>
    <xf numFmtId="0" fontId="18" fillId="0" borderId="13" applyNumberFormat="0" applyFill="0" applyAlignment="0" applyProtection="0"/>
    <xf numFmtId="165" fontId="31" fillId="0" borderId="0" applyFont="0" applyFill="0" applyBorder="0" applyAlignment="0" applyProtection="0"/>
    <xf numFmtId="0" fontId="11" fillId="0" borderId="0"/>
    <xf numFmtId="0" fontId="10" fillId="0" borderId="0" applyNumberFormat="0" applyFill="0" applyBorder="0" applyAlignment="0" applyProtection="0"/>
    <xf numFmtId="0" fontId="2" fillId="0" borderId="0"/>
    <xf numFmtId="164" fontId="31" fillId="0" borderId="0" applyFont="0" applyFill="0" applyBorder="0" applyAlignment="0" applyProtection="0"/>
    <xf numFmtId="0" fontId="18" fillId="0" borderId="17" applyNumberFormat="0" applyFill="0" applyAlignment="0" applyProtection="0"/>
    <xf numFmtId="0" fontId="17" fillId="9" borderId="16" applyNumberFormat="0" applyAlignment="0" applyProtection="0"/>
    <xf numFmtId="0" fontId="18" fillId="0" borderId="17" applyNumberFormat="0" applyFill="0" applyAlignment="0" applyProtection="0"/>
    <xf numFmtId="0" fontId="15" fillId="22" borderId="16" applyNumberFormat="0" applyAlignment="0" applyProtection="0"/>
    <xf numFmtId="0" fontId="17" fillId="9" borderId="16" applyNumberFormat="0" applyAlignment="0" applyProtection="0"/>
    <xf numFmtId="0" fontId="11" fillId="25" borderId="18" applyNumberFormat="0" applyAlignment="0" applyProtection="0"/>
    <xf numFmtId="0" fontId="15" fillId="22" borderId="16" applyNumberFormat="0" applyAlignment="0" applyProtection="0"/>
    <xf numFmtId="0" fontId="18" fillId="0" borderId="17" applyNumberFormat="0" applyFill="0" applyAlignment="0" applyProtection="0"/>
    <xf numFmtId="0" fontId="15" fillId="22" borderId="16" applyNumberFormat="0" applyAlignment="0" applyProtection="0"/>
    <xf numFmtId="0" fontId="17" fillId="9" borderId="16" applyNumberFormat="0" applyAlignment="0" applyProtection="0"/>
    <xf numFmtId="0" fontId="13" fillId="22" borderId="15" applyNumberFormat="0" applyAlignment="0" applyProtection="0"/>
    <xf numFmtId="0" fontId="18" fillId="0" borderId="17" applyNumberFormat="0" applyFill="0" applyAlignment="0" applyProtection="0"/>
    <xf numFmtId="0" fontId="15" fillId="22" borderId="16" applyNumberFormat="0" applyAlignment="0" applyProtection="0"/>
    <xf numFmtId="0" fontId="18" fillId="0" borderId="17" applyNumberFormat="0" applyFill="0" applyAlignment="0" applyProtection="0"/>
    <xf numFmtId="0" fontId="17" fillId="9" borderId="16" applyNumberFormat="0" applyAlignment="0" applyProtection="0"/>
    <xf numFmtId="0" fontId="11" fillId="25" borderId="18" applyNumberFormat="0" applyAlignment="0" applyProtection="0"/>
    <xf numFmtId="0" fontId="13" fillId="22" borderId="15" applyNumberFormat="0" applyAlignment="0" applyProtection="0"/>
    <xf numFmtId="0" fontId="18" fillId="0" borderId="17" applyNumberFormat="0" applyFill="0" applyAlignment="0" applyProtection="0"/>
    <xf numFmtId="0" fontId="11" fillId="25" borderId="18" applyNumberFormat="0" applyAlignment="0" applyProtection="0"/>
    <xf numFmtId="0" fontId="13" fillId="22" borderId="15" applyNumberFormat="0" applyAlignment="0" applyProtection="0"/>
    <xf numFmtId="0" fontId="18" fillId="0" borderId="17" applyNumberFormat="0" applyFill="0" applyAlignment="0" applyProtection="0"/>
    <xf numFmtId="0" fontId="11" fillId="25" borderId="18" applyNumberFormat="0" applyAlignment="0" applyProtection="0"/>
    <xf numFmtId="0" fontId="13" fillId="22" borderId="15" applyNumberFormat="0" applyAlignment="0" applyProtection="0"/>
    <xf numFmtId="0" fontId="18" fillId="0" borderId="17" applyNumberFormat="0" applyFill="0" applyAlignment="0" applyProtection="0"/>
    <xf numFmtId="0" fontId="18" fillId="0" borderId="34" applyNumberFormat="0" applyFill="0" applyAlignment="0" applyProtection="0"/>
    <xf numFmtId="0" fontId="13" fillId="22" borderId="32" applyNumberFormat="0" applyAlignment="0" applyProtection="0"/>
    <xf numFmtId="0" fontId="11" fillId="25" borderId="35" applyNumberFormat="0" applyAlignment="0" applyProtection="0"/>
    <xf numFmtId="0" fontId="17" fillId="9" borderId="33" applyNumberFormat="0" applyAlignment="0" applyProtection="0"/>
    <xf numFmtId="0" fontId="18" fillId="0" borderId="34" applyNumberFormat="0" applyFill="0" applyAlignment="0" applyProtection="0"/>
    <xf numFmtId="0" fontId="15" fillId="22" borderId="33" applyNumberFormat="0" applyAlignment="0" applyProtection="0"/>
    <xf numFmtId="0" fontId="15" fillId="22" borderId="29" applyNumberFormat="0" applyAlignment="0" applyProtection="0"/>
    <xf numFmtId="0" fontId="18" fillId="0" borderId="30" applyNumberFormat="0" applyFill="0" applyAlignment="0" applyProtection="0"/>
    <xf numFmtId="0" fontId="17" fillId="9" borderId="29" applyNumberFormat="0" applyAlignment="0" applyProtection="0"/>
    <xf numFmtId="0" fontId="11" fillId="25" borderId="31" applyNumberFormat="0" applyAlignment="0" applyProtection="0"/>
    <xf numFmtId="0" fontId="13" fillId="22" borderId="28" applyNumberFormat="0" applyAlignment="0" applyProtection="0"/>
    <xf numFmtId="0" fontId="18" fillId="0" borderId="30" applyNumberFormat="0" applyFill="0" applyAlignment="0" applyProtection="0"/>
    <xf numFmtId="0" fontId="1" fillId="0" borderId="0"/>
    <xf numFmtId="0" fontId="15" fillId="22" borderId="29" applyNumberFormat="0" applyAlignment="0" applyProtection="0"/>
    <xf numFmtId="0" fontId="18" fillId="0" borderId="30" applyNumberFormat="0" applyFill="0" applyAlignment="0" applyProtection="0"/>
    <xf numFmtId="0" fontId="17" fillId="9" borderId="29" applyNumberFormat="0" applyAlignment="0" applyProtection="0"/>
    <xf numFmtId="0" fontId="11" fillId="25" borderId="31" applyNumberFormat="0" applyAlignment="0" applyProtection="0"/>
    <xf numFmtId="0" fontId="13" fillId="22" borderId="28" applyNumberFormat="0" applyAlignment="0" applyProtection="0"/>
    <xf numFmtId="0" fontId="18" fillId="0" borderId="30" applyNumberFormat="0" applyFill="0" applyAlignment="0" applyProtection="0"/>
    <xf numFmtId="0" fontId="1" fillId="0" borderId="0"/>
    <xf numFmtId="164" fontId="31" fillId="0" borderId="0" applyFont="0" applyFill="0" applyBorder="0" applyAlignment="0" applyProtection="0"/>
    <xf numFmtId="0" fontId="18" fillId="0" borderId="30" applyNumberFormat="0" applyFill="0" applyAlignment="0" applyProtection="0"/>
    <xf numFmtId="0" fontId="17" fillId="9" borderId="29" applyNumberFormat="0" applyAlignment="0" applyProtection="0"/>
    <xf numFmtId="0" fontId="18" fillId="0" borderId="30" applyNumberFormat="0" applyFill="0" applyAlignment="0" applyProtection="0"/>
    <xf numFmtId="0" fontId="15" fillId="22" borderId="29" applyNumberFormat="0" applyAlignment="0" applyProtection="0"/>
    <xf numFmtId="0" fontId="17" fillId="9" borderId="29" applyNumberFormat="0" applyAlignment="0" applyProtection="0"/>
    <xf numFmtId="0" fontId="11" fillId="25" borderId="31" applyNumberFormat="0" applyAlignment="0" applyProtection="0"/>
    <xf numFmtId="0" fontId="15" fillId="22" borderId="29" applyNumberFormat="0" applyAlignment="0" applyProtection="0"/>
    <xf numFmtId="0" fontId="18" fillId="0" borderId="30" applyNumberFormat="0" applyFill="0" applyAlignment="0" applyProtection="0"/>
    <xf numFmtId="0" fontId="15" fillId="22" borderId="29" applyNumberFormat="0" applyAlignment="0" applyProtection="0"/>
    <xf numFmtId="0" fontId="17" fillId="9" borderId="29" applyNumberFormat="0" applyAlignment="0" applyProtection="0"/>
    <xf numFmtId="0" fontId="13" fillId="22" borderId="28" applyNumberFormat="0" applyAlignment="0" applyProtection="0"/>
    <xf numFmtId="0" fontId="18" fillId="0" borderId="30" applyNumberFormat="0" applyFill="0" applyAlignment="0" applyProtection="0"/>
    <xf numFmtId="0" fontId="15" fillId="22" borderId="29" applyNumberFormat="0" applyAlignment="0" applyProtection="0"/>
    <xf numFmtId="0" fontId="18" fillId="0" borderId="30" applyNumberFormat="0" applyFill="0" applyAlignment="0" applyProtection="0"/>
    <xf numFmtId="0" fontId="17" fillId="9" borderId="29" applyNumberFormat="0" applyAlignment="0" applyProtection="0"/>
    <xf numFmtId="0" fontId="11" fillId="25" borderId="31" applyNumberFormat="0" applyAlignment="0" applyProtection="0"/>
    <xf numFmtId="0" fontId="13" fillId="22" borderId="28" applyNumberFormat="0" applyAlignment="0" applyProtection="0"/>
    <xf numFmtId="0" fontId="18" fillId="0" borderId="30" applyNumberFormat="0" applyFill="0" applyAlignment="0" applyProtection="0"/>
    <xf numFmtId="0" fontId="11" fillId="25" borderId="31" applyNumberFormat="0" applyAlignment="0" applyProtection="0"/>
    <xf numFmtId="0" fontId="13" fillId="22" borderId="28" applyNumberFormat="0" applyAlignment="0" applyProtection="0"/>
    <xf numFmtId="0" fontId="18" fillId="0" borderId="30" applyNumberFormat="0" applyFill="0" applyAlignment="0" applyProtection="0"/>
    <xf numFmtId="0" fontId="11" fillId="25" borderId="31" applyNumberFormat="0" applyAlignment="0" applyProtection="0"/>
    <xf numFmtId="0" fontId="13" fillId="22" borderId="28" applyNumberFormat="0" applyAlignment="0" applyProtection="0"/>
    <xf numFmtId="0" fontId="18" fillId="0" borderId="30" applyNumberFormat="0" applyFill="0" applyAlignment="0" applyProtection="0"/>
    <xf numFmtId="0" fontId="15" fillId="22" borderId="33" applyNumberFormat="0" applyAlignment="0" applyProtection="0"/>
    <xf numFmtId="0" fontId="18" fillId="0" borderId="34" applyNumberFormat="0" applyFill="0" applyAlignment="0" applyProtection="0"/>
    <xf numFmtId="0" fontId="17" fillId="9" borderId="33" applyNumberFormat="0" applyAlignment="0" applyProtection="0"/>
    <xf numFmtId="0" fontId="11" fillId="25" borderId="35" applyNumberFormat="0" applyAlignment="0" applyProtection="0"/>
    <xf numFmtId="0" fontId="13" fillId="22" borderId="32" applyNumberFormat="0" applyAlignment="0" applyProtection="0"/>
    <xf numFmtId="0" fontId="18" fillId="0" borderId="34" applyNumberFormat="0" applyFill="0" applyAlignment="0" applyProtection="0"/>
    <xf numFmtId="0" fontId="18" fillId="0" borderId="34" applyNumberFormat="0" applyFill="0" applyAlignment="0" applyProtection="0"/>
    <xf numFmtId="0" fontId="17" fillId="9" borderId="33" applyNumberFormat="0" applyAlignment="0" applyProtection="0"/>
    <xf numFmtId="0" fontId="18" fillId="0" borderId="34" applyNumberFormat="0" applyFill="0" applyAlignment="0" applyProtection="0"/>
    <xf numFmtId="0" fontId="15" fillId="22" borderId="33" applyNumberFormat="0" applyAlignment="0" applyProtection="0"/>
    <xf numFmtId="0" fontId="17" fillId="9" borderId="33" applyNumberFormat="0" applyAlignment="0" applyProtection="0"/>
    <xf numFmtId="0" fontId="11" fillId="25" borderId="35" applyNumberFormat="0" applyAlignment="0" applyProtection="0"/>
    <xf numFmtId="0" fontId="15" fillId="22" borderId="33" applyNumberFormat="0" applyAlignment="0" applyProtection="0"/>
    <xf numFmtId="0" fontId="18" fillId="0" borderId="34" applyNumberFormat="0" applyFill="0" applyAlignment="0" applyProtection="0"/>
    <xf numFmtId="0" fontId="15" fillId="22" borderId="33" applyNumberFormat="0" applyAlignment="0" applyProtection="0"/>
    <xf numFmtId="0" fontId="17" fillId="9" borderId="33" applyNumberFormat="0" applyAlignment="0" applyProtection="0"/>
    <xf numFmtId="0" fontId="13" fillId="22" borderId="32" applyNumberFormat="0" applyAlignment="0" applyProtection="0"/>
    <xf numFmtId="0" fontId="18" fillId="0" borderId="34" applyNumberFormat="0" applyFill="0" applyAlignment="0" applyProtection="0"/>
    <xf numFmtId="0" fontId="15" fillId="22" borderId="33" applyNumberFormat="0" applyAlignment="0" applyProtection="0"/>
    <xf numFmtId="0" fontId="18" fillId="0" borderId="34" applyNumberFormat="0" applyFill="0" applyAlignment="0" applyProtection="0"/>
    <xf numFmtId="0" fontId="17" fillId="9" borderId="33" applyNumberFormat="0" applyAlignment="0" applyProtection="0"/>
    <xf numFmtId="0" fontId="11" fillId="25" borderId="35" applyNumberFormat="0" applyAlignment="0" applyProtection="0"/>
    <xf numFmtId="0" fontId="13" fillId="22" borderId="32" applyNumberFormat="0" applyAlignment="0" applyProtection="0"/>
    <xf numFmtId="0" fontId="18" fillId="0" borderId="34" applyNumberFormat="0" applyFill="0" applyAlignment="0" applyProtection="0"/>
    <xf numFmtId="0" fontId="11" fillId="25" borderId="35" applyNumberFormat="0" applyAlignment="0" applyProtection="0"/>
    <xf numFmtId="0" fontId="13" fillId="22" borderId="32" applyNumberFormat="0" applyAlignment="0" applyProtection="0"/>
    <xf numFmtId="0" fontId="18" fillId="0" borderId="34" applyNumberFormat="0" applyFill="0" applyAlignment="0" applyProtection="0"/>
    <xf numFmtId="0" fontId="11" fillId="25" borderId="35" applyNumberFormat="0" applyAlignment="0" applyProtection="0"/>
    <xf numFmtId="0" fontId="13" fillId="22" borderId="32" applyNumberFormat="0" applyAlignment="0" applyProtection="0"/>
    <xf numFmtId="0" fontId="18" fillId="0" borderId="34" applyNumberFormat="0" applyFill="0" applyAlignment="0" applyProtection="0"/>
    <xf numFmtId="0" fontId="53" fillId="0" borderId="0"/>
    <xf numFmtId="0" fontId="31" fillId="0" borderId="0"/>
  </cellStyleXfs>
  <cellXfs count="398">
    <xf numFmtId="0" fontId="0" fillId="0" borderId="0" xfId="0"/>
    <xf numFmtId="0" fontId="4" fillId="0" borderId="0" xfId="0" applyFont="1" applyAlignment="1">
      <alignment wrapText="1"/>
    </xf>
    <xf numFmtId="0" fontId="4" fillId="0" borderId="0" xfId="0" applyFont="1" applyAlignment="1">
      <alignment vertical="center" wrapText="1"/>
    </xf>
    <xf numFmtId="166" fontId="4" fillId="0" borderId="0" xfId="0" applyNumberFormat="1" applyFont="1" applyAlignment="1">
      <alignment vertical="center" wrapText="1"/>
    </xf>
    <xf numFmtId="0" fontId="29" fillId="3" borderId="0" xfId="465" applyFont="1" applyFill="1"/>
    <xf numFmtId="9" fontId="5" fillId="2" borderId="0" xfId="0" applyNumberFormat="1" applyFont="1" applyFill="1" applyAlignment="1" applyProtection="1">
      <alignment vertical="center" wrapText="1"/>
      <protection hidden="1"/>
    </xf>
    <xf numFmtId="0" fontId="4" fillId="0" borderId="0" xfId="0" applyFont="1" applyAlignment="1">
      <alignment horizontal="center" vertical="center" wrapText="1"/>
    </xf>
    <xf numFmtId="9" fontId="5" fillId="30" borderId="0" xfId="0" applyNumberFormat="1" applyFont="1" applyFill="1" applyAlignment="1" applyProtection="1">
      <alignment vertical="center" wrapText="1"/>
      <protection hidden="1"/>
    </xf>
    <xf numFmtId="0" fontId="4" fillId="0" borderId="0" xfId="0" quotePrefix="1" applyFont="1" applyAlignment="1">
      <alignment horizontal="left" vertical="center" wrapText="1"/>
    </xf>
    <xf numFmtId="0" fontId="8" fillId="0" borderId="0" xfId="0" quotePrefix="1" applyFont="1" applyAlignment="1">
      <alignment horizontal="left" vertical="top" wrapText="1"/>
    </xf>
    <xf numFmtId="0" fontId="8" fillId="0" borderId="0" xfId="0" applyFont="1" applyAlignment="1" applyProtection="1">
      <alignment horizontal="left" vertical="top" wrapText="1"/>
      <protection locked="0"/>
    </xf>
    <xf numFmtId="166" fontId="8" fillId="0" borderId="0" xfId="0" applyNumberFormat="1" applyFont="1" applyAlignment="1" applyProtection="1">
      <alignment horizontal="left" vertical="top" wrapText="1"/>
      <protection locked="0"/>
    </xf>
    <xf numFmtId="0" fontId="35" fillId="0" borderId="0" xfId="0" quotePrefix="1"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wrapText="1"/>
    </xf>
    <xf numFmtId="0" fontId="8" fillId="0" borderId="0" xfId="0" quotePrefix="1" applyFont="1" applyAlignment="1">
      <alignment horizontal="left" vertical="center" wrapText="1"/>
    </xf>
    <xf numFmtId="0" fontId="8" fillId="0" borderId="0" xfId="0" applyFont="1"/>
    <xf numFmtId="0" fontId="8" fillId="0" borderId="0" xfId="0" applyFont="1" applyAlignment="1">
      <alignment vertical="top"/>
    </xf>
    <xf numFmtId="9" fontId="5" fillId="30" borderId="0" xfId="0" quotePrefix="1" applyNumberFormat="1" applyFont="1" applyFill="1" applyAlignment="1" applyProtection="1">
      <alignment horizontal="left" vertical="center" wrapText="1"/>
      <protection hidden="1"/>
    </xf>
    <xf numFmtId="0" fontId="8" fillId="0" borderId="0" xfId="0" applyFont="1" applyAlignment="1">
      <alignment horizontal="left" vertical="top"/>
    </xf>
    <xf numFmtId="0" fontId="4" fillId="0" borderId="0" xfId="0" applyFont="1" applyAlignment="1">
      <alignment horizontal="left" wrapText="1"/>
    </xf>
    <xf numFmtId="0" fontId="8" fillId="0" borderId="0" xfId="0" applyFont="1" applyAlignment="1" applyProtection="1">
      <alignment horizontal="left" vertical="center" wrapText="1"/>
      <protection locked="0"/>
    </xf>
    <xf numFmtId="166" fontId="8" fillId="0" borderId="0" xfId="0" applyNumberFormat="1" applyFont="1" applyAlignment="1" applyProtection="1">
      <alignment horizontal="left" vertical="center" wrapText="1"/>
      <protection locked="0"/>
    </xf>
    <xf numFmtId="0" fontId="34" fillId="32" borderId="0" xfId="0" applyFont="1" applyFill="1" applyAlignment="1">
      <alignment horizontal="left" vertical="top" wrapText="1"/>
    </xf>
    <xf numFmtId="0" fontId="36" fillId="0" borderId="0" xfId="0" applyFont="1" applyAlignment="1">
      <alignment wrapText="1"/>
    </xf>
    <xf numFmtId="9" fontId="3" fillId="2" borderId="0" xfId="0" applyNumberFormat="1" applyFont="1" applyFill="1" applyAlignment="1" applyProtection="1">
      <alignment vertical="center" wrapText="1"/>
      <protection hidden="1"/>
    </xf>
    <xf numFmtId="0" fontId="8" fillId="0" borderId="0" xfId="0" applyFont="1" applyAlignment="1">
      <alignment vertical="center" wrapText="1"/>
    </xf>
    <xf numFmtId="166" fontId="8" fillId="0" borderId="0" xfId="0" applyNumberFormat="1" applyFont="1" applyAlignment="1">
      <alignment vertical="center" wrapText="1"/>
    </xf>
    <xf numFmtId="0" fontId="8" fillId="0" borderId="0" xfId="0" applyFont="1" applyAlignment="1">
      <alignment horizontal="center" vertical="center" wrapText="1"/>
    </xf>
    <xf numFmtId="0" fontId="8" fillId="0" borderId="0" xfId="0" applyFont="1" applyAlignment="1">
      <alignment vertical="top" wrapText="1"/>
    </xf>
    <xf numFmtId="0" fontId="8" fillId="0" borderId="0" xfId="0" quotePrefix="1" applyFont="1" applyAlignment="1">
      <alignment vertical="top" wrapText="1"/>
    </xf>
    <xf numFmtId="0" fontId="33" fillId="0" borderId="0" xfId="0" applyFont="1" applyAlignment="1">
      <alignment horizontal="left" vertical="top" wrapText="1"/>
    </xf>
    <xf numFmtId="0" fontId="34"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left" wrapText="1"/>
    </xf>
    <xf numFmtId="0" fontId="34" fillId="32" borderId="0" xfId="0" quotePrefix="1" applyFont="1" applyFill="1" applyAlignment="1">
      <alignment horizontal="left" vertical="top" wrapText="1"/>
    </xf>
    <xf numFmtId="0" fontId="34" fillId="0" borderId="0" xfId="0" quotePrefix="1" applyFont="1" applyAlignment="1">
      <alignment horizontal="left" vertical="top" wrapText="1"/>
    </xf>
    <xf numFmtId="0" fontId="32" fillId="32" borderId="0" xfId="0" applyFont="1" applyFill="1" applyAlignment="1">
      <alignment horizontal="left" vertical="top" wrapText="1"/>
    </xf>
    <xf numFmtId="0" fontId="34" fillId="32" borderId="0" xfId="0" applyFont="1" applyFill="1" applyAlignment="1">
      <alignment vertical="top" wrapText="1"/>
    </xf>
    <xf numFmtId="166" fontId="5" fillId="33" borderId="0" xfId="0" applyNumberFormat="1" applyFont="1" applyFill="1" applyAlignment="1">
      <alignment horizontal="center" vertical="center" wrapText="1"/>
    </xf>
    <xf numFmtId="0" fontId="8" fillId="0" borderId="0" xfId="0" applyFont="1" applyAlignment="1" applyProtection="1">
      <alignment vertical="top" wrapText="1"/>
      <protection locked="0"/>
    </xf>
    <xf numFmtId="0" fontId="5" fillId="31" borderId="0" xfId="0" applyFont="1" applyFill="1" applyAlignment="1" applyProtection="1">
      <alignment horizontal="left" vertical="center" wrapText="1"/>
      <protection hidden="1"/>
    </xf>
    <xf numFmtId="0" fontId="5" fillId="30" borderId="0" xfId="0" applyFont="1" applyFill="1" applyAlignment="1">
      <alignment wrapText="1"/>
    </xf>
    <xf numFmtId="0" fontId="8" fillId="3" borderId="0" xfId="0" applyFont="1" applyFill="1"/>
    <xf numFmtId="0" fontId="39" fillId="32" borderId="0" xfId="0" applyFont="1" applyFill="1" applyAlignment="1">
      <alignment wrapText="1"/>
    </xf>
    <xf numFmtId="0" fontId="39" fillId="0" borderId="0" xfId="0" applyFont="1" applyAlignment="1">
      <alignment wrapText="1"/>
    </xf>
    <xf numFmtId="0" fontId="8" fillId="30" borderId="0" xfId="0" applyFont="1" applyFill="1"/>
    <xf numFmtId="0" fontId="8" fillId="30" borderId="0" xfId="0" applyFont="1" applyFill="1" applyAlignment="1">
      <alignment horizontal="left" vertical="center" wrapText="1"/>
    </xf>
    <xf numFmtId="0" fontId="41" fillId="30" borderId="0" xfId="0" applyFont="1" applyFill="1" applyAlignment="1">
      <alignment horizontal="left" vertical="center" wrapText="1"/>
    </xf>
    <xf numFmtId="0" fontId="34" fillId="32" borderId="0" xfId="0" applyFont="1" applyFill="1" applyAlignment="1">
      <alignment horizontal="left" vertical="center" wrapText="1"/>
    </xf>
    <xf numFmtId="16" fontId="8" fillId="0" borderId="0" xfId="0" applyNumberFormat="1" applyFont="1" applyAlignment="1">
      <alignment horizontal="center" vertical="center" wrapText="1"/>
    </xf>
    <xf numFmtId="0" fontId="8" fillId="32" borderId="0" xfId="0" applyFont="1" applyFill="1" applyAlignment="1">
      <alignment horizontal="left" vertical="center" wrapText="1"/>
    </xf>
    <xf numFmtId="0" fontId="40" fillId="32" borderId="0" xfId="0" applyFont="1" applyFill="1" applyAlignment="1">
      <alignment horizontal="left" vertical="center" wrapText="1"/>
    </xf>
    <xf numFmtId="0" fontId="5" fillId="30" borderId="0" xfId="0" quotePrefix="1" applyFont="1" applyFill="1" applyAlignment="1">
      <alignment wrapText="1"/>
    </xf>
    <xf numFmtId="0" fontId="8" fillId="0" borderId="0" xfId="0" applyFont="1" applyAlignment="1">
      <alignment horizontal="left" vertical="center"/>
    </xf>
    <xf numFmtId="0" fontId="31" fillId="0" borderId="0" xfId="0" applyFont="1" applyAlignment="1">
      <alignment wrapText="1"/>
    </xf>
    <xf numFmtId="0" fontId="39" fillId="32" borderId="24" xfId="0" applyFont="1" applyFill="1" applyBorder="1" applyAlignment="1">
      <alignment vertical="center" wrapText="1"/>
    </xf>
    <xf numFmtId="0" fontId="4" fillId="0" borderId="0" xfId="0" quotePrefix="1" applyFont="1" applyAlignment="1">
      <alignment horizontal="left" vertical="top" wrapText="1"/>
    </xf>
    <xf numFmtId="0" fontId="4" fillId="0" borderId="0" xfId="0" applyFont="1" applyAlignment="1">
      <alignment vertical="top" wrapText="1"/>
    </xf>
    <xf numFmtId="0" fontId="4" fillId="0" borderId="0" xfId="0" quotePrefix="1" applyFont="1" applyAlignment="1">
      <alignment horizontal="left" vertical="top"/>
    </xf>
    <xf numFmtId="0" fontId="4" fillId="0" borderId="0" xfId="0" quotePrefix="1" applyFont="1" applyAlignment="1">
      <alignment wrapText="1"/>
    </xf>
    <xf numFmtId="0" fontId="4" fillId="0" borderId="0" xfId="0" quotePrefix="1" applyFont="1" applyAlignment="1">
      <alignment vertical="top" wrapText="1"/>
    </xf>
    <xf numFmtId="0" fontId="3" fillId="32" borderId="0" xfId="0" applyFont="1" applyFill="1" applyAlignment="1">
      <alignment vertical="top" wrapText="1"/>
    </xf>
    <xf numFmtId="0" fontId="3" fillId="0" borderId="0" xfId="0" applyFont="1" applyAlignment="1">
      <alignment vertical="top" wrapText="1"/>
    </xf>
    <xf numFmtId="0" fontId="3" fillId="32" borderId="0" xfId="0" applyFont="1" applyFill="1" applyAlignment="1">
      <alignment wrapText="1"/>
    </xf>
    <xf numFmtId="0" fontId="4" fillId="32" borderId="0" xfId="0" applyFont="1" applyFill="1" applyAlignment="1">
      <alignment wrapText="1"/>
    </xf>
    <xf numFmtId="0" fontId="4" fillId="0" borderId="24" xfId="0" applyFont="1" applyBorder="1" applyAlignment="1">
      <alignment vertical="center" wrapText="1"/>
    </xf>
    <xf numFmtId="0" fontId="44" fillId="0" borderId="0" xfId="0" applyFont="1" applyAlignment="1">
      <alignment vertical="center" wrapText="1"/>
    </xf>
    <xf numFmtId="0" fontId="45" fillId="0" borderId="0" xfId="0" applyFont="1" applyAlignment="1">
      <alignment vertical="center" wrapText="1"/>
    </xf>
    <xf numFmtId="0" fontId="49" fillId="0" borderId="0" xfId="0" quotePrefix="1" applyFont="1" applyAlignment="1">
      <alignment horizontal="left" vertical="top" wrapText="1"/>
    </xf>
    <xf numFmtId="0" fontId="4" fillId="0" borderId="0" xfId="465" applyFont="1" applyAlignment="1">
      <alignment wrapText="1"/>
    </xf>
    <xf numFmtId="0" fontId="4" fillId="0" borderId="0" xfId="465" applyFont="1" applyAlignment="1">
      <alignment vertical="center" wrapText="1"/>
    </xf>
    <xf numFmtId="9" fontId="3" fillId="2" borderId="0" xfId="465" applyNumberFormat="1" applyFont="1" applyFill="1" applyAlignment="1" applyProtection="1">
      <alignment vertical="center" wrapText="1"/>
      <protection hidden="1"/>
    </xf>
    <xf numFmtId="9" fontId="5" fillId="30" borderId="0" xfId="465" quotePrefix="1" applyNumberFormat="1" applyFont="1" applyFill="1" applyAlignment="1" applyProtection="1">
      <alignment horizontal="left" vertical="center" wrapText="1"/>
      <protection hidden="1"/>
    </xf>
    <xf numFmtId="9" fontId="5" fillId="30" borderId="0" xfId="465" applyNumberFormat="1" applyFont="1" applyFill="1" applyAlignment="1" applyProtection="1">
      <alignment vertical="center" wrapText="1"/>
      <protection hidden="1"/>
    </xf>
    <xf numFmtId="9" fontId="5" fillId="33" borderId="0" xfId="465" applyNumberFormat="1" applyFont="1" applyFill="1" applyAlignment="1" applyProtection="1">
      <alignment vertical="center" wrapText="1"/>
      <protection hidden="1"/>
    </xf>
    <xf numFmtId="0" fontId="5" fillId="33" borderId="0" xfId="465" applyFont="1" applyFill="1" applyAlignment="1">
      <alignment horizontal="center" vertical="center" wrapText="1"/>
    </xf>
    <xf numFmtId="0" fontId="5" fillId="31" borderId="0" xfId="465" applyFont="1" applyFill="1" applyAlignment="1" applyProtection="1">
      <alignment horizontal="left" vertical="center" wrapText="1"/>
      <protection hidden="1"/>
    </xf>
    <xf numFmtId="0" fontId="4" fillId="0" borderId="0" xfId="465" quotePrefix="1" applyFont="1" applyAlignment="1">
      <alignment horizontal="left" vertical="center" wrapText="1"/>
    </xf>
    <xf numFmtId="0" fontId="4" fillId="0" borderId="0" xfId="465" quotePrefix="1" applyFont="1" applyAlignment="1">
      <alignment horizontal="left" vertical="top" wrapText="1"/>
    </xf>
    <xf numFmtId="0" fontId="4" fillId="32" borderId="0" xfId="465" quotePrefix="1" applyFont="1" applyFill="1" applyAlignment="1">
      <alignment horizontal="left" vertical="top" wrapText="1"/>
    </xf>
    <xf numFmtId="0" fontId="38" fillId="0" borderId="0" xfId="465" quotePrefix="1" applyFont="1" applyAlignment="1">
      <alignment horizontal="left" vertical="top"/>
    </xf>
    <xf numFmtId="0" fontId="8" fillId="0" borderId="0" xfId="465" quotePrefix="1" applyFont="1" applyAlignment="1">
      <alignment horizontal="left" vertical="top" wrapText="1"/>
    </xf>
    <xf numFmtId="0" fontId="4" fillId="0" borderId="0" xfId="465" applyFont="1" applyAlignment="1">
      <alignment vertical="top" wrapText="1"/>
    </xf>
    <xf numFmtId="14" fontId="4" fillId="0" borderId="0" xfId="465" quotePrefix="1" applyNumberFormat="1" applyFont="1" applyAlignment="1">
      <alignment horizontal="left" vertical="center" wrapText="1"/>
    </xf>
    <xf numFmtId="0" fontId="3" fillId="32" borderId="0" xfId="465" applyFont="1" applyFill="1" applyAlignment="1">
      <alignment horizontal="left" vertical="top" wrapText="1"/>
    </xf>
    <xf numFmtId="0" fontId="4" fillId="0" borderId="36" xfId="465" applyFont="1" applyBorder="1" applyAlignment="1">
      <alignment horizontal="left" vertical="top" wrapText="1"/>
    </xf>
    <xf numFmtId="49" fontId="4" fillId="0" borderId="0" xfId="465" quotePrefix="1" applyNumberFormat="1" applyFont="1" applyAlignment="1">
      <alignment horizontal="left" vertical="top" wrapText="1"/>
    </xf>
    <xf numFmtId="0" fontId="4" fillId="0" borderId="0" xfId="465" applyFont="1" applyAlignment="1">
      <alignment horizontal="left" vertical="top" wrapText="1"/>
    </xf>
    <xf numFmtId="0" fontId="4" fillId="26" borderId="0" xfId="465" applyFont="1" applyFill="1" applyAlignment="1" applyProtection="1">
      <alignment horizontal="left" vertical="top" wrapText="1"/>
      <protection locked="0"/>
    </xf>
    <xf numFmtId="0" fontId="4" fillId="0" borderId="0" xfId="465" applyFont="1" applyAlignment="1" applyProtection="1">
      <alignment horizontal="left" vertical="top" wrapText="1"/>
      <protection locked="0"/>
    </xf>
    <xf numFmtId="166" fontId="4" fillId="0" borderId="0" xfId="465" applyNumberFormat="1" applyFont="1" applyAlignment="1" applyProtection="1">
      <alignment horizontal="left" vertical="top" wrapText="1"/>
      <protection locked="0"/>
    </xf>
    <xf numFmtId="0" fontId="4" fillId="0" borderId="0" xfId="465" applyFont="1" applyAlignment="1" applyProtection="1">
      <alignment vertical="top" wrapText="1"/>
      <protection locked="0"/>
    </xf>
    <xf numFmtId="0" fontId="8" fillId="32" borderId="0" xfId="465" quotePrefix="1" applyFont="1" applyFill="1" applyAlignment="1">
      <alignment horizontal="left" vertical="top"/>
    </xf>
    <xf numFmtId="0" fontId="34" fillId="32" borderId="0" xfId="465" applyFont="1" applyFill="1" applyAlignment="1">
      <alignment horizontal="left" vertical="top" wrapText="1"/>
    </xf>
    <xf numFmtId="49" fontId="8" fillId="0" borderId="0" xfId="465" quotePrefix="1" applyNumberFormat="1" applyFont="1" applyAlignment="1">
      <alignment horizontal="left" vertical="top" wrapText="1"/>
    </xf>
    <xf numFmtId="0" fontId="8" fillId="27" borderId="37" xfId="465" applyFont="1" applyFill="1" applyBorder="1" applyAlignment="1">
      <alignment horizontal="left" vertical="top" wrapText="1"/>
    </xf>
    <xf numFmtId="49" fontId="8" fillId="3" borderId="0" xfId="465" quotePrefix="1" applyNumberFormat="1" applyFont="1" applyFill="1" applyAlignment="1">
      <alignment horizontal="left" vertical="top" wrapText="1"/>
    </xf>
    <xf numFmtId="0" fontId="4" fillId="31" borderId="0" xfId="465" quotePrefix="1" applyFont="1" applyFill="1" applyAlignment="1">
      <alignment horizontal="left" vertical="center" wrapText="1"/>
    </xf>
    <xf numFmtId="0" fontId="4" fillId="31" borderId="0" xfId="465" quotePrefix="1" applyFont="1" applyFill="1" applyAlignment="1">
      <alignment horizontal="left" vertical="top" wrapText="1"/>
    </xf>
    <xf numFmtId="0" fontId="4" fillId="31" borderId="0" xfId="465" applyFont="1" applyFill="1" applyAlignment="1">
      <alignment vertical="top" wrapText="1"/>
    </xf>
    <xf numFmtId="0" fontId="4" fillId="31" borderId="0" xfId="465" applyFont="1" applyFill="1" applyAlignment="1">
      <alignment wrapText="1"/>
    </xf>
    <xf numFmtId="0" fontId="8" fillId="0" borderId="0" xfId="465" applyFont="1" applyAlignment="1" applyProtection="1">
      <alignment horizontal="left" vertical="top" wrapText="1"/>
      <protection locked="0"/>
    </xf>
    <xf numFmtId="0" fontId="36" fillId="0" borderId="0" xfId="465" quotePrefix="1" applyFont="1" applyAlignment="1">
      <alignment horizontal="left" vertical="center" wrapText="1"/>
    </xf>
    <xf numFmtId="0" fontId="5" fillId="0" borderId="0" xfId="465" applyFont="1" applyAlignment="1">
      <alignment horizontal="left" vertical="center" wrapText="1"/>
    </xf>
    <xf numFmtId="0" fontId="36" fillId="26" borderId="0" xfId="465" applyFont="1" applyFill="1" applyAlignment="1" applyProtection="1">
      <alignment horizontal="left" vertical="center" wrapText="1"/>
      <protection locked="0"/>
    </xf>
    <xf numFmtId="0" fontId="36" fillId="0" borderId="0" xfId="465" applyFont="1" applyAlignment="1" applyProtection="1">
      <alignment horizontal="left" vertical="center" wrapText="1"/>
      <protection locked="0"/>
    </xf>
    <xf numFmtId="166" fontId="36" fillId="0" borderId="0" xfId="465" applyNumberFormat="1" applyFont="1" applyAlignment="1" applyProtection="1">
      <alignment horizontal="left" vertical="center" wrapText="1"/>
      <protection locked="0"/>
    </xf>
    <xf numFmtId="0" fontId="36" fillId="0" borderId="0" xfId="465" applyFont="1" applyAlignment="1" applyProtection="1">
      <alignment vertical="top" wrapText="1"/>
      <protection locked="0"/>
    </xf>
    <xf numFmtId="0" fontId="36" fillId="0" borderId="0" xfId="465" applyFont="1" applyAlignment="1">
      <alignment vertical="center" wrapText="1"/>
    </xf>
    <xf numFmtId="0" fontId="36" fillId="0" borderId="0" xfId="465" applyFont="1" applyAlignment="1">
      <alignment wrapText="1"/>
    </xf>
    <xf numFmtId="0" fontId="3" fillId="0" borderId="0" xfId="465" applyFont="1" applyAlignment="1">
      <alignment horizontal="left" vertical="center" wrapText="1"/>
    </xf>
    <xf numFmtId="0" fontId="4" fillId="26" borderId="0" xfId="465" applyFont="1" applyFill="1" applyAlignment="1" applyProtection="1">
      <alignment horizontal="left" vertical="center" wrapText="1"/>
      <protection locked="0"/>
    </xf>
    <xf numFmtId="0" fontId="8" fillId="0" borderId="0" xfId="465" applyFont="1" applyAlignment="1" applyProtection="1">
      <alignment horizontal="left" vertical="center" wrapText="1"/>
      <protection locked="0"/>
    </xf>
    <xf numFmtId="166" fontId="8" fillId="0" borderId="0" xfId="465" applyNumberFormat="1" applyFont="1" applyAlignment="1" applyProtection="1">
      <alignment horizontal="left" vertical="center" wrapText="1"/>
      <protection locked="0"/>
    </xf>
    <xf numFmtId="0" fontId="4" fillId="0" borderId="25" xfId="465" applyFont="1" applyBorder="1" applyAlignment="1">
      <alignment wrapText="1"/>
    </xf>
    <xf numFmtId="0" fontId="4" fillId="0" borderId="27" xfId="465" quotePrefix="1" applyFont="1" applyBorder="1" applyAlignment="1">
      <alignment horizontal="left" vertical="center" wrapText="1"/>
    </xf>
    <xf numFmtId="0" fontId="3" fillId="0" borderId="27" xfId="465" applyFont="1" applyBorder="1" applyAlignment="1">
      <alignment horizontal="left" vertical="center" wrapText="1"/>
    </xf>
    <xf numFmtId="0" fontId="4" fillId="26" borderId="27" xfId="465" applyFont="1" applyFill="1" applyBorder="1" applyAlignment="1" applyProtection="1">
      <alignment horizontal="left" vertical="center" wrapText="1"/>
      <protection locked="0"/>
    </xf>
    <xf numFmtId="0" fontId="8" fillId="0" borderId="27" xfId="465" applyFont="1" applyBorder="1" applyAlignment="1" applyProtection="1">
      <alignment horizontal="left" vertical="center" wrapText="1"/>
      <protection locked="0"/>
    </xf>
    <xf numFmtId="166" fontId="8" fillId="0" borderId="27" xfId="465" applyNumberFormat="1" applyFont="1" applyBorder="1" applyAlignment="1" applyProtection="1">
      <alignment horizontal="left" vertical="center" wrapText="1"/>
      <protection locked="0"/>
    </xf>
    <xf numFmtId="0" fontId="4" fillId="0" borderId="27" xfId="465" applyFont="1" applyBorder="1" applyAlignment="1" applyProtection="1">
      <alignment vertical="top" wrapText="1"/>
      <protection locked="0"/>
    </xf>
    <xf numFmtId="0" fontId="4" fillId="0" borderId="27" xfId="465" applyFont="1" applyBorder="1" applyAlignment="1">
      <alignment vertical="center" wrapText="1"/>
    </xf>
    <xf numFmtId="0" fontId="4" fillId="0" borderId="23" xfId="465" applyFont="1" applyBorder="1" applyAlignment="1">
      <alignment vertical="center" wrapText="1"/>
    </xf>
    <xf numFmtId="0" fontId="4" fillId="0" borderId="10" xfId="465" quotePrefix="1" applyFont="1" applyBorder="1" applyAlignment="1">
      <alignment horizontal="left" vertical="center" wrapText="1"/>
    </xf>
    <xf numFmtId="0" fontId="3" fillId="0" borderId="10" xfId="465" applyFont="1" applyBorder="1" applyAlignment="1">
      <alignment horizontal="left" vertical="center" wrapText="1"/>
    </xf>
    <xf numFmtId="0" fontId="4" fillId="26" borderId="10" xfId="465" applyFont="1" applyFill="1" applyBorder="1" applyAlignment="1" applyProtection="1">
      <alignment horizontal="left" vertical="center" wrapText="1"/>
      <protection locked="0"/>
    </xf>
    <xf numFmtId="0" fontId="8" fillId="0" borderId="10" xfId="465" applyFont="1" applyBorder="1" applyAlignment="1" applyProtection="1">
      <alignment horizontal="left" vertical="center" wrapText="1"/>
      <protection locked="0"/>
    </xf>
    <xf numFmtId="166" fontId="8" fillId="0" borderId="10" xfId="465" applyNumberFormat="1" applyFont="1" applyBorder="1" applyAlignment="1" applyProtection="1">
      <alignment horizontal="left" vertical="center" wrapText="1"/>
      <protection locked="0"/>
    </xf>
    <xf numFmtId="0" fontId="4" fillId="0" borderId="10" xfId="465" applyFont="1" applyBorder="1" applyAlignment="1" applyProtection="1">
      <alignment vertical="top" wrapText="1"/>
      <protection locked="0"/>
    </xf>
    <xf numFmtId="0" fontId="4" fillId="0" borderId="10" xfId="465" applyFont="1" applyBorder="1" applyAlignment="1">
      <alignment vertical="center" wrapText="1"/>
    </xf>
    <xf numFmtId="0" fontId="4" fillId="0" borderId="0" xfId="465" applyFont="1" applyAlignment="1">
      <alignment horizontal="left" wrapText="1"/>
    </xf>
    <xf numFmtId="166" fontId="4" fillId="0" borderId="0" xfId="465" applyNumberFormat="1" applyFont="1" applyAlignment="1">
      <alignment vertical="center" wrapText="1"/>
    </xf>
    <xf numFmtId="0" fontId="4" fillId="0" borderId="0" xfId="465" applyFont="1" applyAlignment="1">
      <alignment horizontal="center" vertical="center" wrapText="1"/>
    </xf>
    <xf numFmtId="0" fontId="29" fillId="3" borderId="0" xfId="0" applyFont="1" applyFill="1"/>
    <xf numFmtId="49" fontId="48" fillId="3" borderId="0" xfId="0" applyNumberFormat="1" applyFont="1" applyFill="1" applyAlignment="1">
      <alignment vertical="center"/>
    </xf>
    <xf numFmtId="0" fontId="8" fillId="0" borderId="0" xfId="0" quotePrefix="1" applyFont="1" applyAlignment="1">
      <alignment horizontal="left" vertical="center"/>
    </xf>
    <xf numFmtId="9" fontId="5" fillId="33" borderId="0" xfId="0" applyNumberFormat="1" applyFont="1" applyFill="1" applyAlignment="1" applyProtection="1">
      <alignment horizontal="left" vertical="center" wrapText="1"/>
      <protection hidden="1"/>
    </xf>
    <xf numFmtId="166" fontId="5" fillId="33" borderId="0" xfId="0" applyNumberFormat="1" applyFont="1" applyFill="1" applyAlignment="1">
      <alignment horizontal="left" vertical="center" wrapText="1"/>
    </xf>
    <xf numFmtId="0" fontId="5" fillId="33" borderId="0" xfId="0" applyFont="1" applyFill="1" applyAlignment="1">
      <alignment horizontal="left" vertical="center" wrapText="1"/>
    </xf>
    <xf numFmtId="0" fontId="5" fillId="31" borderId="0" xfId="0" applyFont="1" applyFill="1" applyAlignment="1">
      <alignment horizontal="left" vertical="center" wrapText="1"/>
    </xf>
    <xf numFmtId="0" fontId="5" fillId="33" borderId="0" xfId="465" applyFont="1" applyFill="1" applyAlignment="1">
      <alignment horizontal="left" vertical="center" wrapText="1"/>
    </xf>
    <xf numFmtId="0" fontId="5" fillId="31" borderId="0" xfId="465" applyFont="1" applyFill="1" applyAlignment="1">
      <alignment horizontal="left" vertical="center" wrapText="1"/>
    </xf>
    <xf numFmtId="9" fontId="5" fillId="33" borderId="0" xfId="465" applyNumberFormat="1" applyFont="1" applyFill="1" applyAlignment="1" applyProtection="1">
      <alignment horizontal="left" vertical="center" wrapText="1"/>
      <protection hidden="1"/>
    </xf>
    <xf numFmtId="0" fontId="51" fillId="3" borderId="0" xfId="465" applyFont="1" applyFill="1"/>
    <xf numFmtId="0" fontId="51" fillId="3" borderId="0" xfId="0" applyFont="1" applyFill="1"/>
    <xf numFmtId="0" fontId="4" fillId="27" borderId="0" xfId="530" applyFont="1" applyFill="1" applyAlignment="1">
      <alignment horizontal="left" vertical="center" wrapText="1"/>
    </xf>
    <xf numFmtId="0" fontId="39" fillId="32" borderId="41" xfId="0" applyFont="1" applyFill="1" applyBorder="1" applyAlignment="1">
      <alignment vertical="center" wrapText="1"/>
    </xf>
    <xf numFmtId="0" fontId="4" fillId="0" borderId="41" xfId="0" applyFont="1" applyBorder="1" applyAlignment="1">
      <alignment vertical="center" wrapText="1"/>
    </xf>
    <xf numFmtId="0" fontId="4" fillId="32" borderId="41" xfId="0" applyFont="1" applyFill="1" applyBorder="1" applyAlignment="1">
      <alignment vertical="center" wrapText="1"/>
    </xf>
    <xf numFmtId="0" fontId="39" fillId="0" borderId="41" xfId="0" applyFont="1" applyBorder="1" applyAlignment="1">
      <alignment vertical="center" wrapText="1"/>
    </xf>
    <xf numFmtId="0" fontId="52" fillId="0" borderId="41" xfId="0" applyFont="1" applyBorder="1" applyAlignment="1">
      <alignment vertical="center" wrapText="1"/>
    </xf>
    <xf numFmtId="0" fontId="49" fillId="0" borderId="41" xfId="0" applyFont="1" applyBorder="1" applyAlignment="1">
      <alignment vertical="center" wrapText="1"/>
    </xf>
    <xf numFmtId="0" fontId="49" fillId="0" borderId="42" xfId="0" applyFont="1" applyBorder="1" applyAlignment="1">
      <alignment vertical="center" wrapText="1"/>
    </xf>
    <xf numFmtId="0" fontId="4" fillId="32" borderId="42" xfId="0" applyFont="1" applyFill="1" applyBorder="1" applyAlignment="1">
      <alignment vertical="center" wrapText="1"/>
    </xf>
    <xf numFmtId="0" fontId="4" fillId="0" borderId="42" xfId="0" applyFont="1" applyBorder="1" applyAlignment="1">
      <alignment vertical="center" wrapText="1"/>
    </xf>
    <xf numFmtId="0" fontId="52" fillId="0" borderId="42" xfId="0" applyFont="1" applyBorder="1" applyAlignment="1">
      <alignment vertical="center" wrapText="1"/>
    </xf>
    <xf numFmtId="0" fontId="4" fillId="0" borderId="43" xfId="0" quotePrefix="1" applyFont="1" applyBorder="1" applyAlignment="1">
      <alignment wrapText="1"/>
    </xf>
    <xf numFmtId="0" fontId="4" fillId="0" borderId="43" xfId="0" applyFont="1" applyBorder="1" applyAlignment="1">
      <alignment wrapText="1"/>
    </xf>
    <xf numFmtId="0" fontId="4" fillId="0" borderId="43" xfId="465" quotePrefix="1" applyFont="1" applyBorder="1" applyAlignment="1">
      <alignment wrapText="1"/>
    </xf>
    <xf numFmtId="0" fontId="4" fillId="0" borderId="43" xfId="465" applyFont="1" applyBorder="1" applyAlignment="1">
      <alignment wrapText="1"/>
    </xf>
    <xf numFmtId="0" fontId="4" fillId="0" borderId="44" xfId="465" applyFont="1" applyBorder="1" applyAlignment="1">
      <alignment vertical="center" wrapText="1"/>
    </xf>
    <xf numFmtId="0" fontId="0" fillId="0" borderId="0" xfId="0" applyAlignment="1">
      <alignment wrapText="1"/>
    </xf>
    <xf numFmtId="0" fontId="8" fillId="0" borderId="41" xfId="0" applyFont="1" applyBorder="1" applyAlignment="1">
      <alignment vertical="center" wrapText="1"/>
    </xf>
    <xf numFmtId="0" fontId="8" fillId="32" borderId="41" xfId="0" applyFont="1" applyFill="1" applyBorder="1" applyAlignment="1">
      <alignment vertical="center" wrapText="1"/>
    </xf>
    <xf numFmtId="0" fontId="8" fillId="0" borderId="42" xfId="0" applyFont="1" applyBorder="1" applyAlignment="1">
      <alignment vertical="center" wrapText="1"/>
    </xf>
    <xf numFmtId="0" fontId="8" fillId="32" borderId="42" xfId="0" applyFont="1" applyFill="1" applyBorder="1" applyAlignment="1">
      <alignment vertical="center" wrapText="1"/>
    </xf>
    <xf numFmtId="0" fontId="8" fillId="26" borderId="0" xfId="0" applyFont="1" applyFill="1" applyAlignment="1" applyProtection="1">
      <alignment horizontal="left" vertical="top" wrapText="1"/>
      <protection locked="0"/>
    </xf>
    <xf numFmtId="49" fontId="8" fillId="0" borderId="0" xfId="0" quotePrefix="1" applyNumberFormat="1" applyFont="1" applyAlignment="1">
      <alignment horizontal="left" vertical="top" wrapText="1"/>
    </xf>
    <xf numFmtId="0" fontId="54" fillId="0" borderId="0" xfId="0" quotePrefix="1" applyFont="1" applyAlignment="1">
      <alignment horizontal="left" vertical="top" wrapText="1"/>
    </xf>
    <xf numFmtId="0" fontId="8" fillId="3" borderId="0" xfId="0" quotePrefix="1" applyFont="1" applyFill="1" applyAlignment="1">
      <alignment horizontal="left" vertical="top" wrapText="1"/>
    </xf>
    <xf numFmtId="0" fontId="8" fillId="32" borderId="0" xfId="0" quotePrefix="1" applyFont="1" applyFill="1" applyAlignment="1">
      <alignment horizontal="left" vertical="top"/>
    </xf>
    <xf numFmtId="0" fontId="8" fillId="32" borderId="0" xfId="0" quotePrefix="1" applyFont="1" applyFill="1" applyAlignment="1">
      <alignment horizontal="left" vertical="top" wrapText="1"/>
    </xf>
    <xf numFmtId="0" fontId="8" fillId="3" borderId="0" xfId="0" applyFont="1" applyFill="1" applyAlignment="1">
      <alignment horizontal="left" vertical="top" wrapText="1"/>
    </xf>
    <xf numFmtId="0" fontId="8" fillId="26" borderId="0" xfId="0" quotePrefix="1" applyFont="1" applyFill="1" applyAlignment="1">
      <alignment horizontal="left" vertical="center" wrapText="1"/>
    </xf>
    <xf numFmtId="0" fontId="8" fillId="3" borderId="0" xfId="0" quotePrefix="1" applyFont="1" applyFill="1" applyAlignment="1">
      <alignment horizontal="left" vertical="center" wrapText="1"/>
    </xf>
    <xf numFmtId="0" fontId="8" fillId="0" borderId="0" xfId="0" quotePrefix="1" applyFont="1" applyAlignment="1" applyProtection="1">
      <alignment vertical="top" wrapText="1"/>
      <protection locked="0"/>
    </xf>
    <xf numFmtId="0" fontId="35" fillId="0" borderId="0" xfId="0" applyFont="1" applyAlignment="1" applyProtection="1">
      <alignment vertical="top" wrapText="1"/>
      <protection locked="0"/>
    </xf>
    <xf numFmtId="0" fontId="35" fillId="0" borderId="0" xfId="0" applyFont="1" applyAlignment="1" applyProtection="1">
      <alignment horizontal="left" vertical="top" wrapText="1"/>
      <protection locked="0"/>
    </xf>
    <xf numFmtId="0" fontId="8" fillId="26" borderId="0" xfId="0" quotePrefix="1" applyFont="1" applyFill="1" applyAlignment="1" applyProtection="1">
      <alignment horizontal="left" vertical="top" wrapText="1"/>
      <protection locked="0"/>
    </xf>
    <xf numFmtId="0" fontId="8" fillId="0" borderId="0" xfId="0" quotePrefix="1" applyFont="1" applyAlignment="1" applyProtection="1">
      <alignment horizontal="left" vertical="top" wrapText="1"/>
      <protection locked="0"/>
    </xf>
    <xf numFmtId="0" fontId="8" fillId="0" borderId="0" xfId="0" quotePrefix="1" applyFont="1" applyAlignment="1">
      <alignment horizontal="left" vertical="top"/>
    </xf>
    <xf numFmtId="0" fontId="8" fillId="27" borderId="0" xfId="0" applyFont="1" applyFill="1" applyAlignment="1">
      <alignment vertical="top"/>
    </xf>
    <xf numFmtId="0" fontId="56" fillId="27" borderId="0" xfId="530" applyFont="1" applyFill="1" applyAlignment="1">
      <alignment horizontal="left" vertical="center" wrapText="1"/>
    </xf>
    <xf numFmtId="0" fontId="58" fillId="29" borderId="0" xfId="0" applyFont="1" applyFill="1" applyAlignment="1">
      <alignment horizontal="right"/>
    </xf>
    <xf numFmtId="0" fontId="58" fillId="29" borderId="0" xfId="0" applyFont="1" applyFill="1"/>
    <xf numFmtId="0" fontId="57" fillId="27" borderId="0" xfId="530" applyFont="1" applyFill="1" applyAlignment="1">
      <alignment horizontal="left" wrapText="1"/>
    </xf>
    <xf numFmtId="0" fontId="39" fillId="0" borderId="41" xfId="0" quotePrefix="1" applyFont="1" applyBorder="1" applyAlignment="1">
      <alignment vertical="center" wrapText="1"/>
    </xf>
    <xf numFmtId="0" fontId="39" fillId="0" borderId="24" xfId="0" quotePrefix="1" applyFont="1" applyBorder="1" applyAlignment="1">
      <alignment vertical="center" wrapText="1"/>
    </xf>
    <xf numFmtId="0" fontId="8" fillId="27" borderId="0" xfId="0" applyFont="1" applyFill="1" applyAlignment="1">
      <alignment wrapText="1"/>
    </xf>
    <xf numFmtId="0" fontId="8" fillId="3" borderId="0" xfId="0" applyFont="1" applyFill="1" applyAlignment="1">
      <alignment wrapText="1"/>
    </xf>
    <xf numFmtId="0" fontId="8" fillId="28" borderId="0" xfId="0" applyFont="1" applyFill="1" applyAlignment="1">
      <alignment vertical="top"/>
    </xf>
    <xf numFmtId="0" fontId="59" fillId="3" borderId="0" xfId="0" applyFont="1" applyFill="1" applyAlignment="1">
      <alignment wrapText="1"/>
    </xf>
    <xf numFmtId="0" fontId="8" fillId="3" borderId="0" xfId="0" applyFont="1" applyFill="1" applyAlignment="1">
      <alignment vertical="top"/>
    </xf>
    <xf numFmtId="0" fontId="61" fillId="3" borderId="0" xfId="0" applyFont="1" applyFill="1" applyAlignment="1">
      <alignment vertical="top"/>
    </xf>
    <xf numFmtId="0" fontId="62" fillId="3" borderId="0" xfId="0" applyFont="1" applyFill="1" applyAlignment="1">
      <alignment wrapText="1"/>
    </xf>
    <xf numFmtId="0" fontId="62" fillId="29" borderId="0" xfId="0" applyFont="1" applyFill="1"/>
    <xf numFmtId="0" fontId="49" fillId="27" borderId="0" xfId="0" applyFont="1" applyFill="1" applyAlignment="1">
      <alignment vertical="top"/>
    </xf>
    <xf numFmtId="0" fontId="49" fillId="28" borderId="0" xfId="0" applyFont="1" applyFill="1" applyAlignment="1">
      <alignment vertical="top"/>
    </xf>
    <xf numFmtId="0" fontId="8" fillId="27" borderId="0" xfId="0" applyFont="1" applyFill="1" applyAlignment="1">
      <alignment vertical="center"/>
    </xf>
    <xf numFmtId="0" fontId="8" fillId="28" borderId="0" xfId="0" applyFont="1" applyFill="1" applyAlignment="1">
      <alignment vertical="center"/>
    </xf>
    <xf numFmtId="0" fontId="36" fillId="27" borderId="0" xfId="0" applyFont="1" applyFill="1" applyAlignment="1">
      <alignment wrapText="1"/>
    </xf>
    <xf numFmtId="0" fontId="3" fillId="0" borderId="0" xfId="0" applyFont="1" applyAlignment="1">
      <alignment wrapText="1"/>
    </xf>
    <xf numFmtId="0" fontId="64" fillId="3" borderId="0" xfId="0" applyFont="1" applyFill="1" applyAlignment="1">
      <alignment wrapText="1"/>
    </xf>
    <xf numFmtId="0" fontId="45" fillId="0" borderId="0" xfId="0" applyFont="1" applyAlignment="1">
      <alignment wrapText="1"/>
    </xf>
    <xf numFmtId="0" fontId="8" fillId="3" borderId="0" xfId="0" applyFont="1" applyFill="1" applyAlignment="1">
      <alignment vertical="center"/>
    </xf>
    <xf numFmtId="0" fontId="59" fillId="0" borderId="0" xfId="0" applyFont="1" applyAlignment="1">
      <alignment wrapText="1"/>
    </xf>
    <xf numFmtId="0" fontId="59" fillId="29" borderId="0" xfId="0" applyFont="1" applyFill="1" applyAlignment="1">
      <alignment wrapText="1"/>
    </xf>
    <xf numFmtId="0" fontId="63" fillId="28" borderId="0" xfId="530" applyFont="1" applyFill="1" applyAlignment="1">
      <alignment horizontal="left" vertical="center"/>
    </xf>
    <xf numFmtId="0" fontId="8" fillId="28" borderId="0" xfId="0" applyFont="1" applyFill="1" applyAlignment="1">
      <alignment horizontal="left" vertical="center" wrapText="1"/>
    </xf>
    <xf numFmtId="0" fontId="8" fillId="28" borderId="0" xfId="0" applyFont="1" applyFill="1" applyAlignment="1">
      <alignment wrapText="1"/>
    </xf>
    <xf numFmtId="0" fontId="63" fillId="27" borderId="0" xfId="530" applyFont="1" applyFill="1" applyAlignment="1">
      <alignment horizontal="left" vertical="center"/>
    </xf>
    <xf numFmtId="0" fontId="8" fillId="27" borderId="0" xfId="0" applyFont="1" applyFill="1" applyAlignment="1">
      <alignment vertical="center" wrapText="1"/>
    </xf>
    <xf numFmtId="0" fontId="8" fillId="3" borderId="0" xfId="0" applyFont="1" applyFill="1" applyAlignment="1">
      <alignment horizontal="left" vertical="top"/>
    </xf>
    <xf numFmtId="0" fontId="66" fillId="3" borderId="0" xfId="0" applyFont="1" applyFill="1" applyAlignment="1">
      <alignment horizontal="left" vertical="top" wrapText="1"/>
    </xf>
    <xf numFmtId="0" fontId="48" fillId="3" borderId="0" xfId="0" applyFont="1" applyFill="1" applyAlignment="1">
      <alignment horizontal="left" vertical="top"/>
    </xf>
    <xf numFmtId="0" fontId="8" fillId="28" borderId="0" xfId="0" applyFont="1" applyFill="1" applyAlignment="1">
      <alignment vertical="center" wrapText="1"/>
    </xf>
    <xf numFmtId="0" fontId="63" fillId="28" borderId="0" xfId="530" applyFont="1" applyFill="1" applyAlignment="1">
      <alignment horizontal="left" vertical="top" wrapText="1"/>
    </xf>
    <xf numFmtId="0" fontId="8" fillId="28" borderId="0" xfId="0" applyFont="1" applyFill="1" applyAlignment="1">
      <alignment horizontal="left" wrapText="1"/>
    </xf>
    <xf numFmtId="0" fontId="58" fillId="28" borderId="0" xfId="530" applyFont="1" applyFill="1" applyAlignment="1">
      <alignment vertical="center" wrapText="1"/>
    </xf>
    <xf numFmtId="0" fontId="64" fillId="28" borderId="40" xfId="529" applyNumberFormat="1" applyFont="1" applyFill="1" applyBorder="1" applyAlignment="1" applyProtection="1">
      <alignment horizontal="left" vertical="center" wrapText="1"/>
      <protection locked="0"/>
    </xf>
    <xf numFmtId="0" fontId="58" fillId="28" borderId="0" xfId="0" applyFont="1" applyFill="1" applyAlignment="1">
      <alignment horizontal="left" vertical="center" wrapText="1"/>
    </xf>
    <xf numFmtId="0" fontId="67" fillId="28" borderId="0" xfId="0" applyFont="1" applyFill="1" applyAlignment="1">
      <alignment vertical="center" wrapText="1"/>
    </xf>
    <xf numFmtId="0" fontId="58" fillId="28" borderId="0" xfId="0" applyFont="1" applyFill="1" applyAlignment="1">
      <alignment horizontal="left" wrapText="1"/>
    </xf>
    <xf numFmtId="0" fontId="58" fillId="28" borderId="0" xfId="530" applyFont="1" applyFill="1" applyAlignment="1">
      <alignment horizontal="left" wrapText="1"/>
    </xf>
    <xf numFmtId="0" fontId="67" fillId="28" borderId="0" xfId="530" applyFont="1" applyFill="1" applyAlignment="1">
      <alignment vertical="center" wrapText="1"/>
    </xf>
    <xf numFmtId="14" fontId="64" fillId="28" borderId="40" xfId="529" applyNumberFormat="1" applyFont="1" applyFill="1" applyBorder="1" applyAlignment="1" applyProtection="1">
      <alignment horizontal="left" vertical="center" wrapText="1"/>
      <protection locked="0"/>
    </xf>
    <xf numFmtId="0" fontId="64" fillId="28" borderId="57" xfId="529" applyNumberFormat="1" applyFont="1" applyFill="1" applyBorder="1" applyAlignment="1" applyProtection="1">
      <alignment horizontal="left" vertical="center" wrapText="1"/>
      <protection locked="0"/>
    </xf>
    <xf numFmtId="0" fontId="8" fillId="28" borderId="0" xfId="530" applyFont="1" applyFill="1" applyAlignment="1">
      <alignment vertical="center"/>
    </xf>
    <xf numFmtId="0" fontId="58" fillId="28" borderId="24" xfId="0" applyFont="1" applyFill="1" applyBorder="1" applyAlignment="1">
      <alignment horizontal="left" vertical="center" wrapText="1"/>
    </xf>
    <xf numFmtId="0" fontId="8" fillId="28" borderId="0" xfId="0" applyFont="1" applyFill="1" applyAlignment="1">
      <alignment horizontal="left" vertical="center"/>
    </xf>
    <xf numFmtId="0" fontId="8" fillId="28" borderId="0" xfId="530" applyFont="1" applyFill="1"/>
    <xf numFmtId="0" fontId="8" fillId="28" borderId="0" xfId="0" applyFont="1" applyFill="1" applyAlignment="1">
      <alignment horizontal="left"/>
    </xf>
    <xf numFmtId="0" fontId="8" fillId="28" borderId="0" xfId="0" applyFont="1" applyFill="1"/>
    <xf numFmtId="0" fontId="8" fillId="0" borderId="0" xfId="465" applyFont="1" applyAlignment="1">
      <alignment horizontal="left" wrapText="1"/>
    </xf>
    <xf numFmtId="0" fontId="8" fillId="0" borderId="0" xfId="465" applyFont="1" applyAlignment="1">
      <alignment wrapText="1"/>
    </xf>
    <xf numFmtId="0" fontId="68" fillId="3" borderId="0" xfId="465" applyFont="1" applyFill="1" applyAlignment="1">
      <alignment horizontal="left" vertical="center" wrapText="1"/>
    </xf>
    <xf numFmtId="0" fontId="3" fillId="3" borderId="0" xfId="465" applyFont="1" applyFill="1" applyAlignment="1">
      <alignment horizontal="left" vertical="center" wrapText="1"/>
    </xf>
    <xf numFmtId="0" fontId="4" fillId="0" borderId="58" xfId="465" applyFont="1" applyBorder="1" applyAlignment="1">
      <alignment wrapText="1"/>
    </xf>
    <xf numFmtId="0" fontId="4" fillId="0" borderId="59" xfId="465" quotePrefix="1" applyFont="1" applyBorder="1" applyAlignment="1">
      <alignment horizontal="left" vertical="center" wrapText="1"/>
    </xf>
    <xf numFmtId="0" fontId="4" fillId="0" borderId="0" xfId="465" quotePrefix="1" applyFont="1" applyAlignment="1">
      <alignment horizontal="left"/>
    </xf>
    <xf numFmtId="0" fontId="4" fillId="0" borderId="0" xfId="465" quotePrefix="1" applyFont="1" applyAlignment="1">
      <alignment horizontal="left" vertical="top"/>
    </xf>
    <xf numFmtId="0" fontId="3" fillId="0" borderId="60" xfId="465" applyFont="1" applyBorder="1" applyAlignment="1">
      <alignment horizontal="left" vertical="top" wrapText="1"/>
    </xf>
    <xf numFmtId="0" fontId="69" fillId="0" borderId="0" xfId="465" applyFont="1" applyAlignment="1">
      <alignment horizontal="left" vertical="top" wrapText="1"/>
    </xf>
    <xf numFmtId="0" fontId="4" fillId="26" borderId="59" xfId="465" applyFont="1" applyFill="1" applyBorder="1" applyAlignment="1" applyProtection="1">
      <alignment horizontal="left" vertical="top" wrapText="1"/>
      <protection locked="0"/>
    </xf>
    <xf numFmtId="0" fontId="8" fillId="0" borderId="58" xfId="465" applyFont="1" applyBorder="1" applyAlignment="1" applyProtection="1">
      <alignment horizontal="left" vertical="top" wrapText="1"/>
      <protection locked="0"/>
    </xf>
    <xf numFmtId="166" fontId="8" fillId="0" borderId="60" xfId="465" applyNumberFormat="1" applyFont="1" applyBorder="1" applyAlignment="1" applyProtection="1">
      <alignment horizontal="left" vertical="top" wrapText="1"/>
      <protection locked="0"/>
    </xf>
    <xf numFmtId="0" fontId="8" fillId="0" borderId="60" xfId="465" applyFont="1" applyBorder="1" applyAlignment="1" applyProtection="1">
      <alignment horizontal="left" vertical="top" wrapText="1"/>
      <protection locked="0"/>
    </xf>
    <xf numFmtId="0" fontId="8" fillId="34" borderId="60" xfId="465" applyFont="1" applyFill="1" applyBorder="1" applyAlignment="1" applyProtection="1">
      <alignment horizontal="left" vertical="top" wrapText="1"/>
      <protection locked="0"/>
    </xf>
    <xf numFmtId="0" fontId="36" fillId="35" borderId="60" xfId="465" applyFont="1" applyFill="1" applyBorder="1" applyAlignment="1" applyProtection="1">
      <alignment vertical="top" wrapText="1"/>
      <protection locked="0"/>
    </xf>
    <xf numFmtId="0" fontId="4" fillId="0" borderId="60" xfId="465" applyFont="1" applyBorder="1" applyAlignment="1">
      <alignment vertical="top" wrapText="1"/>
    </xf>
    <xf numFmtId="0" fontId="4" fillId="0" borderId="59" xfId="465" applyFont="1" applyBorder="1" applyAlignment="1">
      <alignment vertical="top" wrapText="1"/>
    </xf>
    <xf numFmtId="0" fontId="49" fillId="28" borderId="0" xfId="0" applyFont="1" applyFill="1" applyAlignment="1">
      <alignment vertical="center" wrapText="1"/>
    </xf>
    <xf numFmtId="0" fontId="49" fillId="28" borderId="0" xfId="0" applyFont="1" applyFill="1" applyAlignment="1">
      <alignment wrapText="1"/>
    </xf>
    <xf numFmtId="0" fontId="36" fillId="28" borderId="0" xfId="0" applyFont="1" applyFill="1" applyAlignment="1">
      <alignment vertical="center" wrapText="1"/>
    </xf>
    <xf numFmtId="0" fontId="8" fillId="28" borderId="0" xfId="0" applyFont="1" applyFill="1" applyAlignment="1">
      <alignment horizontal="center" vertical="top" wrapText="1"/>
    </xf>
    <xf numFmtId="49" fontId="73" fillId="28" borderId="0" xfId="0" applyNumberFormat="1" applyFont="1" applyFill="1" applyAlignment="1">
      <alignment horizontal="left" vertical="center"/>
    </xf>
    <xf numFmtId="0" fontId="36" fillId="28" borderId="0" xfId="0" applyFont="1" applyFill="1" applyAlignment="1">
      <alignment wrapText="1"/>
    </xf>
    <xf numFmtId="0" fontId="34" fillId="28" borderId="38" xfId="518" applyFont="1" applyFill="1" applyBorder="1" applyAlignment="1">
      <alignment horizontal="left" vertical="center"/>
    </xf>
    <xf numFmtId="0" fontId="34" fillId="28" borderId="39" xfId="518" applyFont="1" applyFill="1" applyBorder="1" applyAlignment="1">
      <alignment horizontal="left" vertical="center"/>
    </xf>
    <xf numFmtId="0" fontId="8" fillId="28" borderId="26" xfId="0" applyFont="1" applyFill="1" applyBorder="1" applyAlignment="1">
      <alignment wrapText="1"/>
    </xf>
    <xf numFmtId="0" fontId="49" fillId="28" borderId="45" xfId="0" applyFont="1" applyFill="1" applyBorder="1" applyAlignment="1">
      <alignment wrapText="1"/>
    </xf>
    <xf numFmtId="14" fontId="34" fillId="28" borderId="46" xfId="518" applyNumberFormat="1" applyFont="1" applyFill="1" applyBorder="1" applyAlignment="1">
      <alignment horizontal="left" vertical="center"/>
    </xf>
    <xf numFmtId="0" fontId="8" fillId="28" borderId="26" xfId="518" applyFont="1" applyFill="1" applyBorder="1" applyAlignment="1">
      <alignment horizontal="left" vertical="center"/>
    </xf>
    <xf numFmtId="0" fontId="8" fillId="28" borderId="26" xfId="518" applyFont="1" applyFill="1" applyBorder="1" applyAlignment="1">
      <alignment vertical="center"/>
    </xf>
    <xf numFmtId="0" fontId="48" fillId="28" borderId="45" xfId="518" applyFont="1" applyFill="1" applyBorder="1" applyAlignment="1">
      <alignment horizontal="center" vertical="center"/>
    </xf>
    <xf numFmtId="2" fontId="36" fillId="28" borderId="0" xfId="518" applyNumberFormat="1" applyFont="1" applyFill="1" applyAlignment="1">
      <alignment vertical="center"/>
    </xf>
    <xf numFmtId="0" fontId="36" fillId="28" borderId="0" xfId="518" applyFont="1" applyFill="1" applyAlignment="1">
      <alignment vertical="center"/>
    </xf>
    <xf numFmtId="0" fontId="49" fillId="28" borderId="0" xfId="518" applyFont="1" applyFill="1" applyAlignment="1">
      <alignment vertical="center"/>
    </xf>
    <xf numFmtId="0" fontId="8" fillId="28" borderId="0" xfId="518" applyFont="1" applyFill="1" applyAlignment="1">
      <alignment vertical="center"/>
    </xf>
    <xf numFmtId="2" fontId="74" fillId="28" borderId="47" xfId="518" applyNumberFormat="1" applyFont="1" applyFill="1" applyBorder="1" applyAlignment="1">
      <alignment horizontal="center" vertical="center"/>
    </xf>
    <xf numFmtId="2" fontId="75" fillId="28" borderId="48" xfId="518" applyNumberFormat="1" applyFont="1" applyFill="1" applyBorder="1" applyAlignment="1">
      <alignment horizontal="left" vertical="center"/>
    </xf>
    <xf numFmtId="0" fontId="76" fillId="28" borderId="44" xfId="518" applyFont="1" applyFill="1" applyBorder="1" applyAlignment="1">
      <alignment vertical="center" wrapText="1"/>
    </xf>
    <xf numFmtId="0" fontId="49" fillId="28" borderId="48" xfId="518" applyFont="1" applyFill="1" applyBorder="1" applyAlignment="1">
      <alignment vertical="center"/>
    </xf>
    <xf numFmtId="0" fontId="34" fillId="28" borderId="19" xfId="518" applyFont="1" applyFill="1" applyBorder="1"/>
    <xf numFmtId="0" fontId="8" fillId="28" borderId="0" xfId="518" applyFont="1" applyFill="1"/>
    <xf numFmtId="0" fontId="49" fillId="28" borderId="20" xfId="518" applyFont="1" applyFill="1" applyBorder="1"/>
    <xf numFmtId="2" fontId="36" fillId="28" borderId="0" xfId="518" applyNumberFormat="1" applyFont="1" applyFill="1"/>
    <xf numFmtId="0" fontId="36" fillId="28" borderId="0" xfId="518" applyFont="1" applyFill="1"/>
    <xf numFmtId="0" fontId="49" fillId="28" borderId="0" xfId="518" applyFont="1" applyFill="1"/>
    <xf numFmtId="0" fontId="34" fillId="28" borderId="49" xfId="518" applyFont="1" applyFill="1" applyBorder="1"/>
    <xf numFmtId="0" fontId="8" fillId="28" borderId="50" xfId="518" applyFont="1" applyFill="1" applyBorder="1"/>
    <xf numFmtId="0" fontId="49" fillId="28" borderId="51" xfId="518" applyFont="1" applyFill="1" applyBorder="1"/>
    <xf numFmtId="0" fontId="34" fillId="28" borderId="21" xfId="518" applyFont="1" applyFill="1" applyBorder="1"/>
    <xf numFmtId="0" fontId="49" fillId="28" borderId="22" xfId="518" applyFont="1" applyFill="1" applyBorder="1"/>
    <xf numFmtId="0" fontId="34" fillId="28" borderId="23" xfId="518" applyFont="1" applyFill="1" applyBorder="1"/>
    <xf numFmtId="0" fontId="8" fillId="28" borderId="24" xfId="518" applyFont="1" applyFill="1" applyBorder="1"/>
    <xf numFmtId="0" fontId="49" fillId="28" borderId="25" xfId="518" applyFont="1" applyFill="1" applyBorder="1"/>
    <xf numFmtId="0" fontId="34" fillId="28" borderId="0" xfId="518" applyFont="1" applyFill="1"/>
    <xf numFmtId="2" fontId="78" fillId="28" borderId="47" xfId="518" applyNumberFormat="1" applyFont="1" applyFill="1" applyBorder="1" applyAlignment="1">
      <alignment horizontal="center" vertical="center"/>
    </xf>
    <xf numFmtId="2" fontId="36" fillId="27" borderId="0" xfId="518" applyNumberFormat="1" applyFont="1" applyFill="1"/>
    <xf numFmtId="0" fontId="36" fillId="27" borderId="0" xfId="518" applyFont="1" applyFill="1"/>
    <xf numFmtId="0" fontId="49" fillId="27" borderId="0" xfId="518" applyFont="1" applyFill="1"/>
    <xf numFmtId="0" fontId="8" fillId="28" borderId="52" xfId="518" applyFont="1" applyFill="1" applyBorder="1" applyAlignment="1">
      <alignment vertical="center" wrapText="1"/>
    </xf>
    <xf numFmtId="0" fontId="39" fillId="28" borderId="53" xfId="518" applyFont="1" applyFill="1" applyBorder="1" applyAlignment="1">
      <alignment horizontal="center" vertical="center" wrapText="1"/>
    </xf>
    <xf numFmtId="0" fontId="8" fillId="28" borderId="53" xfId="518" applyFont="1" applyFill="1" applyBorder="1" applyAlignment="1">
      <alignment horizontal="center" vertical="center" wrapText="1"/>
    </xf>
    <xf numFmtId="0" fontId="49" fillId="28" borderId="0" xfId="0" applyFont="1" applyFill="1" applyAlignment="1">
      <alignment vertical="center"/>
    </xf>
    <xf numFmtId="2" fontId="36" fillId="3" borderId="0" xfId="518" applyNumberFormat="1" applyFont="1" applyFill="1" applyAlignment="1">
      <alignment horizontal="center" vertical="center" wrapText="1"/>
    </xf>
    <xf numFmtId="0" fontId="36" fillId="3" borderId="0" xfId="518" applyFont="1" applyFill="1" applyAlignment="1">
      <alignment vertical="center" wrapText="1"/>
    </xf>
    <xf numFmtId="0" fontId="36" fillId="3" borderId="0" xfId="518" applyFont="1" applyFill="1" applyAlignment="1">
      <alignment vertical="center"/>
    </xf>
    <xf numFmtId="0" fontId="49" fillId="27" borderId="0" xfId="518" applyFont="1" applyFill="1" applyAlignment="1">
      <alignment vertical="center"/>
    </xf>
    <xf numFmtId="0" fontId="36" fillId="27" borderId="0" xfId="518" applyFont="1" applyFill="1" applyAlignment="1">
      <alignment vertical="center"/>
    </xf>
    <xf numFmtId="0" fontId="0" fillId="0" borderId="10" xfId="0" applyBorder="1" applyAlignment="1">
      <alignment horizontal="left" vertical="top"/>
    </xf>
    <xf numFmtId="0" fontId="8" fillId="28" borderId="53" xfId="518" applyFont="1" applyFill="1" applyBorder="1" applyAlignment="1">
      <alignment horizontal="center" vertical="top"/>
    </xf>
    <xf numFmtId="1" fontId="49" fillId="0" borderId="53" xfId="518" applyNumberFormat="1" applyFont="1" applyBorder="1" applyAlignment="1">
      <alignment horizontal="center" vertical="top"/>
    </xf>
    <xf numFmtId="2" fontId="36" fillId="3" borderId="0" xfId="518" applyNumberFormat="1" applyFont="1" applyFill="1" applyAlignment="1">
      <alignment horizontal="center" wrapText="1"/>
    </xf>
    <xf numFmtId="2" fontId="36" fillId="3" borderId="0" xfId="518" applyNumberFormat="1" applyFont="1" applyFill="1"/>
    <xf numFmtId="0" fontId="36" fillId="3" borderId="0" xfId="518" applyFont="1" applyFill="1" applyAlignment="1">
      <alignment wrapText="1"/>
    </xf>
    <xf numFmtId="0" fontId="36" fillId="3" borderId="0" xfId="518" applyFont="1" applyFill="1"/>
    <xf numFmtId="0" fontId="36" fillId="3" borderId="0" xfId="0" applyFont="1" applyFill="1" applyAlignment="1">
      <alignment vertical="top"/>
    </xf>
    <xf numFmtId="14" fontId="0" fillId="0" borderId="10" xfId="0" quotePrefix="1" applyNumberFormat="1" applyBorder="1" applyAlignment="1">
      <alignment horizontal="left" vertical="top"/>
    </xf>
    <xf numFmtId="0" fontId="34" fillId="28" borderId="0" xfId="518" applyFont="1" applyFill="1" applyAlignment="1">
      <alignment vertical="top"/>
    </xf>
    <xf numFmtId="0" fontId="50" fillId="28" borderId="0" xfId="518" quotePrefix="1" applyFont="1" applyFill="1"/>
    <xf numFmtId="2" fontId="5" fillId="28" borderId="0" xfId="518" applyNumberFormat="1" applyFont="1" applyFill="1" applyAlignment="1">
      <alignment horizontal="center" vertical="center"/>
    </xf>
    <xf numFmtId="2" fontId="48" fillId="28" borderId="0" xfId="518" applyNumberFormat="1" applyFont="1" applyFill="1" applyAlignment="1">
      <alignment horizontal="center" vertical="center"/>
    </xf>
    <xf numFmtId="2" fontId="5" fillId="27" borderId="0" xfId="518" applyNumberFormat="1" applyFont="1" applyFill="1" applyAlignment="1">
      <alignment horizontal="right" vertical="center"/>
    </xf>
    <xf numFmtId="2" fontId="5" fillId="27" borderId="0" xfId="518" applyNumberFormat="1" applyFont="1" applyFill="1" applyAlignment="1">
      <alignment horizontal="right"/>
    </xf>
    <xf numFmtId="2" fontId="80" fillId="27" borderId="0" xfId="518" applyNumberFormat="1" applyFont="1" applyFill="1" applyAlignment="1">
      <alignment vertical="center"/>
    </xf>
    <xf numFmtId="0" fontId="34" fillId="28" borderId="0" xfId="518" applyFont="1" applyFill="1" applyAlignment="1">
      <alignment horizontal="left"/>
    </xf>
    <xf numFmtId="0" fontId="81" fillId="28" borderId="0" xfId="518" applyFont="1" applyFill="1"/>
    <xf numFmtId="0" fontId="79" fillId="28" borderId="0" xfId="518" applyFont="1" applyFill="1"/>
    <xf numFmtId="0" fontId="49" fillId="28" borderId="53" xfId="518" applyFont="1" applyFill="1" applyBorder="1" applyAlignment="1">
      <alignment horizontal="center" vertical="center" wrapText="1"/>
    </xf>
    <xf numFmtId="49" fontId="79" fillId="28" borderId="10" xfId="518" quotePrefix="1" applyNumberFormat="1" applyFont="1" applyFill="1" applyBorder="1" applyAlignment="1">
      <alignment vertical="center" wrapText="1"/>
    </xf>
    <xf numFmtId="0" fontId="82" fillId="28" borderId="56" xfId="518" applyFont="1" applyFill="1" applyBorder="1" applyAlignment="1">
      <alignment vertical="center"/>
    </xf>
    <xf numFmtId="0" fontId="8" fillId="28" borderId="56" xfId="518" applyFont="1" applyFill="1" applyBorder="1" applyAlignment="1">
      <alignment vertical="center"/>
    </xf>
    <xf numFmtId="0" fontId="0" fillId="0" borderId="10" xfId="0" quotePrefix="1" applyBorder="1"/>
    <xf numFmtId="0" fontId="79" fillId="28" borderId="54" xfId="0" applyFont="1" applyFill="1" applyBorder="1"/>
    <xf numFmtId="0" fontId="8" fillId="28" borderId="56" xfId="518" applyFont="1" applyFill="1" applyBorder="1"/>
    <xf numFmtId="0" fontId="8" fillId="28" borderId="53" xfId="518" applyFont="1" applyFill="1" applyBorder="1" applyAlignment="1">
      <alignment horizontal="center"/>
    </xf>
    <xf numFmtId="1" fontId="49" fillId="28" borderId="53" xfId="518" applyNumberFormat="1" applyFont="1" applyFill="1" applyBorder="1" applyAlignment="1">
      <alignment horizontal="center" vertical="top"/>
    </xf>
    <xf numFmtId="0" fontId="50" fillId="28" borderId="54" xfId="0" applyFont="1" applyFill="1" applyBorder="1"/>
    <xf numFmtId="0" fontId="8" fillId="28" borderId="54" xfId="518" applyFont="1" applyFill="1" applyBorder="1"/>
    <xf numFmtId="0" fontId="82" fillId="28" borderId="54" xfId="0" applyFont="1" applyFill="1" applyBorder="1"/>
    <xf numFmtId="0" fontId="79" fillId="28" borderId="10" xfId="518" quotePrefix="1" applyFont="1" applyFill="1" applyBorder="1" applyAlignment="1">
      <alignment vertical="center" wrapText="1"/>
    </xf>
    <xf numFmtId="0" fontId="83" fillId="28" borderId="0" xfId="529" applyNumberFormat="1" applyFont="1" applyFill="1" applyBorder="1" applyProtection="1"/>
    <xf numFmtId="0" fontId="80" fillId="28" borderId="56" xfId="0" applyFont="1" applyFill="1" applyBorder="1"/>
    <xf numFmtId="0" fontId="36" fillId="28" borderId="56" xfId="518" applyFont="1" applyFill="1" applyBorder="1"/>
    <xf numFmtId="2" fontId="36" fillId="28" borderId="56" xfId="518" applyNumberFormat="1" applyFont="1" applyFill="1" applyBorder="1" applyAlignment="1">
      <alignment horizontal="center"/>
    </xf>
    <xf numFmtId="2" fontId="49" fillId="27" borderId="56" xfId="518" applyNumberFormat="1" applyFont="1" applyFill="1" applyBorder="1" applyAlignment="1">
      <alignment horizontal="center"/>
    </xf>
    <xf numFmtId="2" fontId="49" fillId="27" borderId="0" xfId="0" applyNumberFormat="1" applyFont="1" applyFill="1" applyAlignment="1">
      <alignment vertical="top"/>
    </xf>
    <xf numFmtId="2" fontId="36" fillId="27" borderId="0" xfId="518" applyNumberFormat="1" applyFont="1" applyFill="1" applyAlignment="1">
      <alignment horizontal="center"/>
    </xf>
    <xf numFmtId="2" fontId="49" fillId="27" borderId="0" xfId="518" applyNumberFormat="1" applyFont="1" applyFill="1"/>
    <xf numFmtId="2" fontId="36" fillId="28" borderId="0" xfId="518" applyNumberFormat="1" applyFont="1" applyFill="1" applyAlignment="1">
      <alignment horizontal="center"/>
    </xf>
    <xf numFmtId="2" fontId="49" fillId="28" borderId="0" xfId="518" applyNumberFormat="1" applyFont="1" applyFill="1" applyAlignment="1">
      <alignment horizontal="center"/>
    </xf>
    <xf numFmtId="2" fontId="49" fillId="28" borderId="0" xfId="0" applyNumberFormat="1" applyFont="1" applyFill="1" applyAlignment="1">
      <alignment vertical="top"/>
    </xf>
    <xf numFmtId="0" fontId="8" fillId="3" borderId="0" xfId="0" applyFont="1" applyFill="1" applyAlignment="1">
      <alignment horizontal="left" vertical="center" wrapText="1"/>
    </xf>
    <xf numFmtId="0" fontId="41" fillId="3"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41" fillId="0" borderId="0" xfId="0" applyFont="1" applyAlignment="1">
      <alignment horizontal="left" vertical="center" wrapText="1"/>
    </xf>
    <xf numFmtId="49" fontId="8" fillId="0" borderId="0" xfId="0" applyNumberFormat="1" applyFont="1"/>
    <xf numFmtId="0" fontId="63" fillId="0" borderId="0" xfId="530" applyFont="1" applyAlignment="1">
      <alignment horizontal="left" vertical="center" wrapText="1"/>
    </xf>
    <xf numFmtId="49" fontId="8" fillId="0" borderId="0" xfId="0" applyNumberFormat="1" applyFont="1" applyAlignment="1">
      <alignment horizontal="left" vertical="top" wrapText="1"/>
    </xf>
    <xf numFmtId="0" fontId="8" fillId="0" borderId="0" xfId="0" applyFont="1" applyAlignment="1">
      <alignment vertical="center"/>
    </xf>
    <xf numFmtId="16" fontId="8" fillId="0" borderId="0" xfId="0" quotePrefix="1" applyNumberFormat="1" applyFont="1" applyAlignment="1">
      <alignment horizontal="left" vertical="top" wrapText="1"/>
    </xf>
    <xf numFmtId="0" fontId="34" fillId="0" borderId="0" xfId="0" applyFont="1" applyAlignment="1">
      <alignment horizontal="left" vertical="top" wrapText="1"/>
    </xf>
    <xf numFmtId="49" fontId="8" fillId="0" borderId="0" xfId="0" applyNumberFormat="1" applyFont="1" applyAlignment="1">
      <alignment vertical="top"/>
    </xf>
    <xf numFmtId="16" fontId="8" fillId="0" borderId="0" xfId="0" applyNumberFormat="1" applyFont="1" applyAlignment="1">
      <alignment horizontal="left"/>
    </xf>
    <xf numFmtId="0" fontId="8" fillId="0" borderId="0" xfId="0" quotePrefix="1" applyFont="1"/>
    <xf numFmtId="0" fontId="66" fillId="0" borderId="0" xfId="0" quotePrefix="1" applyFont="1" applyAlignment="1">
      <alignment horizontal="left" vertical="top" wrapText="1"/>
    </xf>
    <xf numFmtId="0" fontId="38" fillId="0" borderId="0" xfId="0" quotePrefix="1" applyFont="1" applyAlignment="1">
      <alignment horizontal="left" vertical="top"/>
    </xf>
    <xf numFmtId="0" fontId="45" fillId="0" borderId="0" xfId="0" applyFont="1" applyAlignment="1">
      <alignment horizontal="left" vertical="center" wrapText="1"/>
    </xf>
    <xf numFmtId="0" fontId="88" fillId="0" borderId="0" xfId="0" applyFont="1" applyAlignment="1">
      <alignment vertical="top" wrapText="1"/>
    </xf>
    <xf numFmtId="0" fontId="8" fillId="0" borderId="47" xfId="0" applyFont="1" applyBorder="1" applyAlignment="1">
      <alignment vertical="center" wrapText="1"/>
    </xf>
    <xf numFmtId="0" fontId="8" fillId="0" borderId="0" xfId="0" quotePrefix="1" applyFont="1" applyAlignment="1">
      <alignment vertical="center" wrapText="1"/>
    </xf>
    <xf numFmtId="0" fontId="8" fillId="0" borderId="0" xfId="0" quotePrefix="1" applyFont="1" applyAlignment="1">
      <alignment vertical="center"/>
    </xf>
    <xf numFmtId="0" fontId="63" fillId="27" borderId="0" xfId="530" applyFont="1" applyFill="1" applyAlignment="1">
      <alignment horizontal="left" vertical="top" wrapText="1"/>
    </xf>
    <xf numFmtId="0" fontId="0" fillId="0" borderId="0" xfId="0" applyAlignment="1">
      <alignment vertical="top" wrapText="1"/>
    </xf>
    <xf numFmtId="0" fontId="56" fillId="27" borderId="0" xfId="530" applyFont="1" applyFill="1" applyAlignment="1">
      <alignment horizontal="left" vertical="center" wrapText="1"/>
    </xf>
    <xf numFmtId="0" fontId="0" fillId="0" borderId="0" xfId="0" applyAlignment="1">
      <alignment wrapText="1"/>
    </xf>
    <xf numFmtId="0" fontId="60" fillId="27" borderId="0" xfId="530" applyFont="1" applyFill="1" applyAlignment="1">
      <alignment horizontal="left" vertical="center" wrapText="1"/>
    </xf>
    <xf numFmtId="0" fontId="55" fillId="3" borderId="0" xfId="0" applyFont="1" applyFill="1" applyAlignment="1">
      <alignment horizontal="left" vertical="center" wrapText="1"/>
    </xf>
    <xf numFmtId="0" fontId="0" fillId="0" borderId="0" xfId="0" applyAlignment="1">
      <alignment horizontal="left" wrapText="1"/>
    </xf>
    <xf numFmtId="0" fontId="47" fillId="3" borderId="0" xfId="0" applyFont="1" applyFill="1" applyAlignment="1">
      <alignment horizontal="left" vertical="center" wrapText="1"/>
    </xf>
    <xf numFmtId="0" fontId="56" fillId="3" borderId="0" xfId="465" applyFont="1" applyFill="1" applyAlignment="1">
      <alignment horizontal="left" vertical="center" wrapText="1"/>
    </xf>
    <xf numFmtId="0" fontId="8" fillId="0" borderId="0" xfId="465" applyFont="1" applyAlignment="1">
      <alignment horizontal="left" wrapText="1"/>
    </xf>
    <xf numFmtId="0" fontId="8" fillId="0" borderId="0" xfId="465" applyFont="1" applyAlignment="1">
      <alignment wrapText="1"/>
    </xf>
    <xf numFmtId="0" fontId="79" fillId="28" borderId="54" xfId="0" applyFont="1" applyFill="1" applyBorder="1" applyAlignment="1">
      <alignment vertical="top" wrapText="1"/>
    </xf>
    <xf numFmtId="0" fontId="0" fillId="0" borderId="54" xfId="0" applyBorder="1" applyAlignment="1">
      <alignment vertical="top" wrapText="1"/>
    </xf>
    <xf numFmtId="0" fontId="0" fillId="0" borderId="55" xfId="0" applyBorder="1" applyAlignment="1">
      <alignment vertical="top" wrapText="1"/>
    </xf>
    <xf numFmtId="0" fontId="34" fillId="28" borderId="44" xfId="518" applyFont="1" applyFill="1" applyBorder="1" applyAlignment="1">
      <alignment horizontal="left" vertical="center" wrapText="1"/>
    </xf>
    <xf numFmtId="0" fontId="34" fillId="28" borderId="47" xfId="518" applyFont="1" applyFill="1" applyBorder="1" applyAlignment="1">
      <alignment horizontal="left" vertical="center" wrapText="1"/>
    </xf>
    <xf numFmtId="0" fontId="8" fillId="28" borderId="52" xfId="518" applyFont="1" applyFill="1" applyBorder="1" applyAlignment="1">
      <alignment vertical="center"/>
    </xf>
    <xf numFmtId="0" fontId="84" fillId="28" borderId="0" xfId="0" applyFont="1" applyFill="1" applyAlignment="1">
      <alignment horizontal="left" vertical="center" wrapText="1"/>
    </xf>
    <xf numFmtId="0" fontId="36" fillId="0" borderId="0" xfId="0" applyFont="1" applyAlignment="1">
      <alignment vertical="center" wrapText="1"/>
    </xf>
    <xf numFmtId="0" fontId="77" fillId="28" borderId="0" xfId="0" applyFont="1" applyFill="1" applyAlignment="1">
      <alignment horizontal="left" vertical="center" wrapText="1"/>
    </xf>
    <xf numFmtId="0" fontId="8" fillId="0" borderId="0" xfId="0" applyFont="1" applyAlignment="1">
      <alignment vertical="center" wrapText="1"/>
    </xf>
    <xf numFmtId="0" fontId="70" fillId="28" borderId="0" xfId="0" applyFont="1" applyFill="1" applyAlignment="1">
      <alignment horizontal="left" vertical="center" wrapText="1"/>
    </xf>
    <xf numFmtId="0" fontId="77" fillId="28" borderId="24" xfId="0" applyFont="1" applyFill="1" applyBorder="1" applyAlignment="1">
      <alignment horizontal="lef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85" fillId="3" borderId="0" xfId="0" applyFont="1" applyFill="1" applyAlignment="1">
      <alignment horizontal="left" vertical="center" wrapText="1"/>
    </xf>
    <xf numFmtId="0" fontId="0" fillId="0" borderId="0" xfId="0" applyAlignment="1">
      <alignment horizontal="left" vertical="center" wrapText="1"/>
    </xf>
    <xf numFmtId="0" fontId="8" fillId="0" borderId="0" xfId="0" quotePrefix="1" applyFont="1" applyAlignment="1">
      <alignment horizontal="center" vertical="center" wrapText="1"/>
    </xf>
    <xf numFmtId="16" fontId="8" fillId="0" borderId="0" xfId="0" applyNumberFormat="1" applyFont="1" applyAlignment="1">
      <alignment horizontal="center" vertical="center" wrapText="1"/>
    </xf>
    <xf numFmtId="0" fontId="8" fillId="3" borderId="0" xfId="0" applyFont="1" applyFill="1" applyAlignment="1">
      <alignment horizontal="center" vertical="center" wrapText="1"/>
    </xf>
    <xf numFmtId="0" fontId="4" fillId="0" borderId="0" xfId="0" applyFont="1" applyAlignment="1">
      <alignment horizontal="center" vertical="center" wrapText="1"/>
    </xf>
    <xf numFmtId="0" fontId="31" fillId="0" borderId="0" xfId="0" applyFont="1" applyAlignment="1">
      <alignment wrapText="1"/>
    </xf>
  </cellXfs>
  <cellStyles count="644">
    <cellStyle name="20% - Accent1" xfId="466" xr:uid="{00000000-0005-0000-0000-000000000000}"/>
    <cellStyle name="20% - Accent2" xfId="467" xr:uid="{00000000-0005-0000-0000-000001000000}"/>
    <cellStyle name="20% - Accent3" xfId="468" xr:uid="{00000000-0005-0000-0000-000002000000}"/>
    <cellStyle name="20% - Accent4" xfId="469" xr:uid="{00000000-0005-0000-0000-000003000000}"/>
    <cellStyle name="20% - Accent5" xfId="470" xr:uid="{00000000-0005-0000-0000-000004000000}"/>
    <cellStyle name="20% - Accent6" xfId="471" xr:uid="{00000000-0005-0000-0000-000005000000}"/>
    <cellStyle name="20% - Akzent1" xfId="472" xr:uid="{00000000-0005-0000-0000-000006000000}"/>
    <cellStyle name="20% - Akzent2" xfId="473" xr:uid="{00000000-0005-0000-0000-000007000000}"/>
    <cellStyle name="20% - Akzent3" xfId="474" xr:uid="{00000000-0005-0000-0000-000008000000}"/>
    <cellStyle name="20% - Akzent4" xfId="475" xr:uid="{00000000-0005-0000-0000-000009000000}"/>
    <cellStyle name="20% - Akzent5" xfId="476" xr:uid="{00000000-0005-0000-0000-00000A000000}"/>
    <cellStyle name="20% - Akzent6" xfId="477" xr:uid="{00000000-0005-0000-0000-00000B000000}"/>
    <cellStyle name="40% - Accent1" xfId="478" xr:uid="{00000000-0005-0000-0000-00000C000000}"/>
    <cellStyle name="40% - Accent2" xfId="479" xr:uid="{00000000-0005-0000-0000-00000D000000}"/>
    <cellStyle name="40% - Accent3" xfId="480" xr:uid="{00000000-0005-0000-0000-00000E000000}"/>
    <cellStyle name="40% - Accent4" xfId="481" xr:uid="{00000000-0005-0000-0000-00000F000000}"/>
    <cellStyle name="40% - Accent5" xfId="482" xr:uid="{00000000-0005-0000-0000-000010000000}"/>
    <cellStyle name="40% - Accent6" xfId="483" xr:uid="{00000000-0005-0000-0000-000011000000}"/>
    <cellStyle name="40% - Akzent1" xfId="484" xr:uid="{00000000-0005-0000-0000-000012000000}"/>
    <cellStyle name="40% - Akzent2" xfId="485" xr:uid="{00000000-0005-0000-0000-000013000000}"/>
    <cellStyle name="40% - Akzent3" xfId="486" xr:uid="{00000000-0005-0000-0000-000014000000}"/>
    <cellStyle name="40% - Akzent4" xfId="487" xr:uid="{00000000-0005-0000-0000-000015000000}"/>
    <cellStyle name="40% - Akzent5" xfId="488" xr:uid="{00000000-0005-0000-0000-000016000000}"/>
    <cellStyle name="40% - Akzent6" xfId="489" xr:uid="{00000000-0005-0000-0000-000017000000}"/>
    <cellStyle name="60% - Accent1" xfId="490" xr:uid="{00000000-0005-0000-0000-000018000000}"/>
    <cellStyle name="60% - Accent2" xfId="491" xr:uid="{00000000-0005-0000-0000-000019000000}"/>
    <cellStyle name="60% - Accent3" xfId="492" xr:uid="{00000000-0005-0000-0000-00001A000000}"/>
    <cellStyle name="60% - Accent4" xfId="493" xr:uid="{00000000-0005-0000-0000-00001B000000}"/>
    <cellStyle name="60% - Accent5" xfId="494" xr:uid="{00000000-0005-0000-0000-00001C000000}"/>
    <cellStyle name="60% - Accent6" xfId="495" xr:uid="{00000000-0005-0000-0000-00001D000000}"/>
    <cellStyle name="60% - Akzent1" xfId="496" xr:uid="{00000000-0005-0000-0000-00001E000000}"/>
    <cellStyle name="60% - Akzent2" xfId="497" xr:uid="{00000000-0005-0000-0000-00001F000000}"/>
    <cellStyle name="60% - Akzent3" xfId="498" xr:uid="{00000000-0005-0000-0000-000020000000}"/>
    <cellStyle name="60% - Akzent4" xfId="499" xr:uid="{00000000-0005-0000-0000-000021000000}"/>
    <cellStyle name="60% - Akzent5" xfId="500" xr:uid="{00000000-0005-0000-0000-000022000000}"/>
    <cellStyle name="60% - Akzent6" xfId="501" xr:uid="{00000000-0005-0000-0000-000023000000}"/>
    <cellStyle name="Accent1" xfId="502" xr:uid="{00000000-0005-0000-0000-000024000000}"/>
    <cellStyle name="Accent2" xfId="503" xr:uid="{00000000-0005-0000-0000-000025000000}"/>
    <cellStyle name="Accent3" xfId="504" xr:uid="{00000000-0005-0000-0000-000026000000}"/>
    <cellStyle name="Accent4" xfId="505" xr:uid="{00000000-0005-0000-0000-000027000000}"/>
    <cellStyle name="Accent5" xfId="506" xr:uid="{00000000-0005-0000-0000-000028000000}"/>
    <cellStyle name="Accent6" xfId="507" xr:uid="{00000000-0005-0000-0000-000029000000}"/>
    <cellStyle name="Ausgabe 2" xfId="516" xr:uid="{00000000-0005-0000-0000-00002A000000}"/>
    <cellStyle name="Ausgabe 2 2" xfId="536" xr:uid="{00000000-0005-0000-0000-00002B000000}"/>
    <cellStyle name="Ausgabe 2 2 2" xfId="559" xr:uid="{00000000-0005-0000-0000-00002C000000}"/>
    <cellStyle name="Ausgabe 2 2 2 2" xfId="604" xr:uid="{B285F2E2-3598-4948-9045-84F21FE8A998}"/>
    <cellStyle name="Ausgabe 2 2 2 3" xfId="634" xr:uid="{95DCB0ED-B500-4C6D-9202-6A1765EE6F4E}"/>
    <cellStyle name="Ausgabe 2 2 3" xfId="562" xr:uid="{00000000-0005-0000-0000-00002D000000}"/>
    <cellStyle name="Ausgabe 2 2 3 2" xfId="607" xr:uid="{FD4C99AE-949B-49DA-B64A-55EB5923E1A5}"/>
    <cellStyle name="Ausgabe 2 2 3 3" xfId="637" xr:uid="{376B12B6-6A4C-40A9-85D2-9EF1EA61DA1C}"/>
    <cellStyle name="Ausgabe 2 2 4" xfId="565" xr:uid="{00000000-0005-0000-0000-00002E000000}"/>
    <cellStyle name="Ausgabe 2 2 4 2" xfId="610" xr:uid="{8078794B-5CF4-40B9-9F34-C8FAFE0ACFD5}"/>
    <cellStyle name="Ausgabe 2 2 4 3" xfId="640" xr:uid="{6C37AE90-4659-4597-AAFE-FCBE23AAED44}"/>
    <cellStyle name="Ausgabe 2 2 5" xfId="584" xr:uid="{0CCB771E-06B7-4590-AABF-A9EF84CE4775}"/>
    <cellStyle name="Ausgabe 2 2 6" xfId="616" xr:uid="{4171C587-73D9-4658-9BC7-AADE137675B0}"/>
    <cellStyle name="Ausgabe 2 3" xfId="553" xr:uid="{00000000-0005-0000-0000-00002F000000}"/>
    <cellStyle name="Ausgabe 2 3 2" xfId="598" xr:uid="{D070705F-58B9-4B85-AA2A-529D8E1AE2E8}"/>
    <cellStyle name="Ausgabe 2 3 3" xfId="628" xr:uid="{BCC99296-4820-4024-9B83-AAF391D50498}"/>
    <cellStyle name="Ausgabe 2 4" xfId="577" xr:uid="{F8D21EBF-45B0-464A-81EB-B24D3FDB5EAA}"/>
    <cellStyle name="Ausgabe 2 5" xfId="568" xr:uid="{D79D06FF-D25E-4AA0-946D-EB7525E923E0}"/>
    <cellStyle name="Bad" xfId="517" xr:uid="{00000000-0005-0000-0000-000030000000}"/>
    <cellStyle name="Berechnung 2" xfId="508" xr:uid="{00000000-0005-0000-0000-000031000000}"/>
    <cellStyle name="Berechnung 2 2" xfId="532" xr:uid="{00000000-0005-0000-0000-000032000000}"/>
    <cellStyle name="Berechnung 2 2 2" xfId="555" xr:uid="{00000000-0005-0000-0000-000033000000}"/>
    <cellStyle name="Berechnung 2 2 2 2" xfId="600" xr:uid="{8CCD4291-E7DE-4DF6-B8E9-CEAD289026B2}"/>
    <cellStyle name="Berechnung 2 2 2 3" xfId="630" xr:uid="{7CF7576A-3F8A-4DFE-BAC1-69BB79397F0C}"/>
    <cellStyle name="Berechnung 2 2 3" xfId="546" xr:uid="{00000000-0005-0000-0000-000034000000}"/>
    <cellStyle name="Berechnung 2 2 3 2" xfId="591" xr:uid="{AC25121A-DEE7-4EA8-AE96-72731ED5FE4F}"/>
    <cellStyle name="Berechnung 2 2 3 3" xfId="621" xr:uid="{CE27FE1C-4B0D-40B9-BF7D-963C0CCECCDE}"/>
    <cellStyle name="Berechnung 2 2 4" xfId="551" xr:uid="{00000000-0005-0000-0000-000035000000}"/>
    <cellStyle name="Berechnung 2 2 4 2" xfId="596" xr:uid="{AD288976-EB2C-4D11-8BAD-7950E7561846}"/>
    <cellStyle name="Berechnung 2 2 4 3" xfId="626" xr:uid="{179C4EEA-70C8-4064-ACE2-EA82FD1367E1}"/>
    <cellStyle name="Berechnung 2 2 5" xfId="580" xr:uid="{D80BCA30-CE4F-4EF2-9B55-7B187A9C991B}"/>
    <cellStyle name="Berechnung 2 2 6" xfId="612" xr:uid="{87A55F66-0AD7-4E48-8134-B1E7BB716BD1}"/>
    <cellStyle name="Berechnung 2 3" xfId="549" xr:uid="{00000000-0005-0000-0000-000036000000}"/>
    <cellStyle name="Berechnung 2 3 2" xfId="594" xr:uid="{E0EB8809-E316-4BD9-A9A2-F2FA0FCFF942}"/>
    <cellStyle name="Berechnung 2 3 3" xfId="624" xr:uid="{248F40EB-A5C5-4B82-87E9-77387A24872D}"/>
    <cellStyle name="Berechnung 2 4" xfId="573" xr:uid="{F7118CBF-F961-4F59-90B6-F6EBC93DBE50}"/>
    <cellStyle name="Berechnung 2 5" xfId="572" xr:uid="{1D3004BF-8717-4BCC-8F04-F6C1FE1EDF1F}"/>
    <cellStyle name="Check Cell" xfId="528" xr:uid="{00000000-0005-0000-0000-00001F010000}"/>
    <cellStyle name="Eingabe 2" xfId="513" xr:uid="{00000000-0005-0000-0000-000020010000}"/>
    <cellStyle name="Eingabe 2 2" xfId="534" xr:uid="{00000000-0005-0000-0000-000021010000}"/>
    <cellStyle name="Eingabe 2 2 2" xfId="557" xr:uid="{00000000-0005-0000-0000-000022010000}"/>
    <cellStyle name="Eingabe 2 2 2 2" xfId="602" xr:uid="{53E97835-4E37-4481-AFBF-94239D93D8F0}"/>
    <cellStyle name="Eingabe 2 2 2 3" xfId="632" xr:uid="{2CEA998A-FAFD-4141-8891-C09802CD256C}"/>
    <cellStyle name="Eingabe 2 2 3" xfId="544" xr:uid="{00000000-0005-0000-0000-000023010000}"/>
    <cellStyle name="Eingabe 2 2 3 2" xfId="589" xr:uid="{FCC7E509-CC38-4363-AD37-27A5BB9D2F34}"/>
    <cellStyle name="Eingabe 2 2 3 3" xfId="619" xr:uid="{3D69C7DE-E6CC-4359-8122-51889BADACB4}"/>
    <cellStyle name="Eingabe 2 2 4" xfId="552" xr:uid="{00000000-0005-0000-0000-000024010000}"/>
    <cellStyle name="Eingabe 2 2 4 2" xfId="597" xr:uid="{28F34710-2A9A-4655-B8A1-FD990E5D3696}"/>
    <cellStyle name="Eingabe 2 2 4 3" xfId="627" xr:uid="{E636E599-E980-4252-AC04-F2C39C44E76C}"/>
    <cellStyle name="Eingabe 2 2 5" xfId="582" xr:uid="{59E5FC1F-0B00-44A5-B606-E817DE2D85A0}"/>
    <cellStyle name="Eingabe 2 2 6" xfId="614" xr:uid="{81396A4D-6A40-46E4-9D60-3863BDD1D9F1}"/>
    <cellStyle name="Eingabe 2 3" xfId="547" xr:uid="{00000000-0005-0000-0000-000025010000}"/>
    <cellStyle name="Eingabe 2 3 2" xfId="592" xr:uid="{F99FEC29-2294-452F-A176-4DE9B2EA3CEF}"/>
    <cellStyle name="Eingabe 2 3 3" xfId="622" xr:uid="{EDD9285D-DC0A-4B36-AB16-4FB052A04D2C}"/>
    <cellStyle name="Eingabe 2 4" xfId="575" xr:uid="{6B0061D9-A190-41CC-B9B8-940B18AD9F46}"/>
    <cellStyle name="Eingabe 2 5" xfId="570" xr:uid="{4F77302C-86EF-4FAC-8FD5-DB81141A94D4}"/>
    <cellStyle name="Ergebnis 1" xfId="509" xr:uid="{00000000-0005-0000-0000-000026010000}"/>
    <cellStyle name="Ergebnis 1 2" xfId="533" xr:uid="{00000000-0005-0000-0000-000027010000}"/>
    <cellStyle name="Ergebnis 1 2 2" xfId="556" xr:uid="{00000000-0005-0000-0000-000028010000}"/>
    <cellStyle name="Ergebnis 1 2 2 2" xfId="601" xr:uid="{23A3EB80-AD87-4BA4-94BA-2D229B98CD40}"/>
    <cellStyle name="Ergebnis 1 2 2 3" xfId="631" xr:uid="{F5FA9935-24FE-4732-92DB-357B05523F12}"/>
    <cellStyle name="Ergebnis 1 2 3" xfId="545" xr:uid="{00000000-0005-0000-0000-000029010000}"/>
    <cellStyle name="Ergebnis 1 2 3 2" xfId="590" xr:uid="{5281EEB5-8F55-4A1A-8C1C-D92558714974}"/>
    <cellStyle name="Ergebnis 1 2 3 3" xfId="620" xr:uid="{D888EDDA-A0D3-420D-9619-A481AFB397A3}"/>
    <cellStyle name="Ergebnis 1 2 4" xfId="554" xr:uid="{00000000-0005-0000-0000-00002A010000}"/>
    <cellStyle name="Ergebnis 1 2 4 2" xfId="599" xr:uid="{31A88E9C-B9F0-441E-A761-467AD152DBC7}"/>
    <cellStyle name="Ergebnis 1 2 4 3" xfId="629" xr:uid="{5DA8EEB9-FB79-421C-BDD2-37C1ADFC61B1}"/>
    <cellStyle name="Ergebnis 1 2 5" xfId="581" xr:uid="{6FA7861C-C573-4CAC-A49F-FAC25FA3C7F1}"/>
    <cellStyle name="Ergebnis 1 2 6" xfId="613" xr:uid="{A2C67BF7-82AB-41DE-A87D-D42C1A1D3065}"/>
    <cellStyle name="Ergebnis 1 3" xfId="550" xr:uid="{00000000-0005-0000-0000-00002B010000}"/>
    <cellStyle name="Ergebnis 1 3 2" xfId="595" xr:uid="{845EBB0E-7138-4736-A514-198BD261045E}"/>
    <cellStyle name="Ergebnis 1 3 3" xfId="625" xr:uid="{6BB10CEF-222A-4749-8340-399FA9AC85A9}"/>
    <cellStyle name="Ergebnis 1 4" xfId="574" xr:uid="{F074E093-4AD1-4D8F-ADDA-4F0F171E22AF}"/>
    <cellStyle name="Ergebnis 1 5" xfId="571" xr:uid="{1F9D74CC-A284-4244-8B7A-A079A37FC73D}"/>
    <cellStyle name="Erklärender Text 2" xfId="510" xr:uid="{00000000-0005-0000-0000-00002C010000}"/>
    <cellStyle name="Good" xfId="511" xr:uid="{00000000-0005-0000-0000-00002D010000}"/>
    <cellStyle name="Heading 1" xfId="521" xr:uid="{00000000-0005-0000-0000-00002E010000}"/>
    <cellStyle name="Heading 2" xfId="522" xr:uid="{00000000-0005-0000-0000-00002F010000}"/>
    <cellStyle name="Heading 3" xfId="523" xr:uid="{00000000-0005-0000-0000-000030010000}"/>
    <cellStyle name="Heading 4" xfId="524" xr:uid="{00000000-0005-0000-0000-000031010000}"/>
    <cellStyle name="Hyperlink 2" xfId="512" xr:uid="{00000000-0005-0000-0000-000032010000}"/>
    <cellStyle name="Komma 2" xfId="538" xr:uid="{00000000-0005-0000-0000-000033010000}"/>
    <cellStyle name="Komma 2 2" xfId="542" xr:uid="{00000000-0005-0000-0000-000034010000}"/>
    <cellStyle name="Komma 2 2 2" xfId="587" xr:uid="{651A5F1C-E858-430E-8A9F-1325EDC1686F}"/>
    <cellStyle name="Lien hypertexte" xfId="347" builtinId="8" hidden="1"/>
    <cellStyle name="Lien hypertexte" xfId="357" builtinId="8" hidden="1"/>
    <cellStyle name="Lien hypertexte" xfId="363" builtinId="8" hidden="1"/>
    <cellStyle name="Lien hypertexte" xfId="329" builtinId="8" hidden="1"/>
    <cellStyle name="Lien hypertexte" xfId="265" builtinId="8" hidden="1"/>
    <cellStyle name="Lien hypertexte" xfId="267" builtinId="8" hidden="1"/>
    <cellStyle name="Lien hypertexte" xfId="275" builtinId="8" hidden="1"/>
    <cellStyle name="Lien hypertexte" xfId="281" builtinId="8" hidden="1"/>
    <cellStyle name="Lien hypertexte" xfId="289" builtinId="8" hidden="1"/>
    <cellStyle name="Lien hypertexte" xfId="291" builtinId="8" hidden="1"/>
    <cellStyle name="Lien hypertexte" xfId="245" builtinId="8" hidden="1"/>
    <cellStyle name="Lien hypertexte" xfId="251" builtinId="8" hidden="1"/>
    <cellStyle name="Lien hypertexte" xfId="257" builtinId="8" hidden="1"/>
    <cellStyle name="Lien hypertexte" xfId="237" builtinId="8" hidden="1"/>
    <cellStyle name="Lien hypertexte" xfId="233" builtinId="8" hidden="1"/>
    <cellStyle name="Lien hypertexte" xfId="229" builtinId="8" hidden="1"/>
    <cellStyle name="Lien hypertexte" xfId="243" builtinId="8" hidden="1"/>
    <cellStyle name="Lien hypertexte" xfId="283" builtinId="8" hidden="1"/>
    <cellStyle name="Lien hypertexte" xfId="273" builtinId="8" hidden="1"/>
    <cellStyle name="Lien hypertexte" xfId="361" builtinId="8" hidden="1"/>
    <cellStyle name="Lien hypertexte" xfId="349" builtinId="8" hidden="1"/>
    <cellStyle name="Lien hypertexte" xfId="339" builtinId="8" hidden="1"/>
    <cellStyle name="Lien hypertexte" xfId="305" builtinId="8" hidden="1"/>
    <cellStyle name="Lien hypertexte" xfId="293" builtinId="8" hidden="1"/>
    <cellStyle name="Lien hypertexte" xfId="435" builtinId="8" hidden="1"/>
    <cellStyle name="Lien hypertexte" xfId="239" builtinId="8" hidden="1"/>
    <cellStyle name="Lien hypertexte" xfId="271" builtinId="8" hidden="1"/>
    <cellStyle name="Lien hypertexte" xfId="343" builtinId="8" hidden="1"/>
    <cellStyle name="Lien hypertexte" xfId="415" builtinId="8" hidden="1"/>
    <cellStyle name="Lien hypertexte" xfId="455" builtinId="8" hidden="1"/>
    <cellStyle name="Lien hypertexte" xfId="453" builtinId="8" hidden="1"/>
    <cellStyle name="Lien hypertexte" xfId="429" builtinId="8" hidden="1"/>
    <cellStyle name="Lien hypertexte" xfId="405" builtinId="8" hidden="1"/>
    <cellStyle name="Lien hypertexte" xfId="395" builtinId="8" hidden="1"/>
    <cellStyle name="Lien hypertexte" xfId="61" builtinId="8" hidden="1"/>
    <cellStyle name="Lien hypertexte" xfId="65" builtinId="8" hidden="1"/>
    <cellStyle name="Lien hypertexte" xfId="69" builtinId="8" hidden="1"/>
    <cellStyle name="Lien hypertexte" xfId="77" builtinId="8" hidden="1"/>
    <cellStyle name="Lien hypertexte" xfId="81" builtinId="8" hidden="1"/>
    <cellStyle name="Lien hypertexte" xfId="73" builtinId="8" hidden="1"/>
    <cellStyle name="Lien hypertexte" xfId="311" builtinId="8" hidden="1"/>
    <cellStyle name="Lien hypertexte" xfId="325" builtinId="8" hidden="1"/>
    <cellStyle name="Lien hypertexte" xfId="253" builtinId="8" hidden="1"/>
    <cellStyle name="Lien hypertexte" xfId="269" builtinId="8" hidden="1"/>
    <cellStyle name="Lien hypertexte" xfId="353" builtinId="8" hidden="1"/>
    <cellStyle name="Lien hypertexte" xfId="321" builtinId="8" hidden="1"/>
    <cellStyle name="Lien hypertexte" xfId="375" builtinId="8" hidden="1"/>
    <cellStyle name="Lien hypertexte" xfId="367" builtinId="8" hidden="1"/>
    <cellStyle name="Lien hypertexte" xfId="351" builtinId="8" hidden="1"/>
    <cellStyle name="Lien hypertexte" xfId="327" builtinId="8" hidden="1"/>
    <cellStyle name="Lien hypertexte" xfId="319" builtinId="8" hidden="1"/>
    <cellStyle name="Lien hypertexte" xfId="303" builtinId="8" hidden="1"/>
    <cellStyle name="Lien hypertexte" xfId="279" builtinId="8" hidden="1"/>
    <cellStyle name="Lien hypertexte" xfId="263" builtinId="8" hidden="1"/>
    <cellStyle name="Lien hypertexte" xfId="255" builtinId="8" hidden="1"/>
    <cellStyle name="Lien hypertexte" xfId="101" builtinId="8" hidden="1"/>
    <cellStyle name="Lien hypertexte" xfId="231" builtinId="8" hidden="1"/>
    <cellStyle name="Lien hypertexte" xfId="359" builtinId="8" hidden="1"/>
    <cellStyle name="Lien hypertexte" xfId="457" builtinId="8" hidden="1"/>
    <cellStyle name="Lien hypertexte" xfId="413" builtinId="8" hidden="1"/>
    <cellStyle name="Lien hypertexte" xfId="393" builtinId="8" hidden="1"/>
    <cellStyle name="Lien hypertexte" xfId="297" builtinId="8" hidden="1"/>
    <cellStyle name="Lien hypertexte" xfId="299" builtinId="8" hidden="1"/>
    <cellStyle name="Lien hypertexte" xfId="301" builtinId="8" hidden="1"/>
    <cellStyle name="Lien hypertexte" xfId="309" builtinId="8" hidden="1"/>
    <cellStyle name="Lien hypertexte" xfId="99" builtinId="8" hidden="1"/>
    <cellStyle name="Lien hypertexte" xfId="437" builtinId="8" hidden="1"/>
    <cellStyle name="Lien hypertexte" xfId="445" builtinId="8" hidden="1"/>
    <cellStyle name="Lien hypertexte" xfId="449" builtinId="8" hidden="1"/>
    <cellStyle name="Lien hypertexte" xfId="451" builtinId="8" hidden="1"/>
    <cellStyle name="Lien hypertexte" xfId="461" builtinId="8" hidden="1"/>
    <cellStyle name="Lien hypertexte" xfId="463" builtinId="8" hidden="1"/>
    <cellStyle name="Lien hypertexte" xfId="447" builtinId="8" hidden="1"/>
    <cellStyle name="Lien hypertexte" xfId="407" builtinId="8" hidden="1"/>
    <cellStyle name="Lien hypertexte" xfId="399" builtinId="8" hidden="1"/>
    <cellStyle name="Lien hypertexte" xfId="431" builtinId="8" hidden="1"/>
    <cellStyle name="Lien hypertexte" xfId="417" builtinId="8" hidden="1"/>
    <cellStyle name="Lien hypertexte" xfId="421" builtinId="8" hidden="1"/>
    <cellStyle name="Lien hypertexte" xfId="425" builtinId="8" hidden="1"/>
    <cellStyle name="Lien hypertexte" xfId="433" builtinId="8" hidden="1"/>
    <cellStyle name="Lien hypertexte" xfId="401" builtinId="8" hidden="1"/>
    <cellStyle name="Lien hypertexte" xfId="403" builtinId="8" hidden="1"/>
    <cellStyle name="Lien hypertexte" xfId="397" builtinId="8" hidden="1"/>
    <cellStyle name="Lien hypertexte" xfId="389" builtinId="8" hidden="1"/>
    <cellStyle name="Lien hypertexte" xfId="409" builtinId="8" hidden="1"/>
    <cellStyle name="Lien hypertexte" xfId="427" builtinId="8" hidden="1"/>
    <cellStyle name="Lien hypertexte" xfId="411" builtinId="8" hidden="1"/>
    <cellStyle name="Lien hypertexte" xfId="439" builtinId="8" hidden="1"/>
    <cellStyle name="Lien hypertexte" xfId="459" builtinId="8" hidden="1"/>
    <cellStyle name="Lien hypertexte" xfId="441" builtinId="8" hidden="1"/>
    <cellStyle name="Lien hypertexte" xfId="307" builtinId="8" hidden="1"/>
    <cellStyle name="Lien hypertexte" xfId="371" builtinId="8" hidden="1"/>
    <cellStyle name="Lien hypertexte" xfId="423" builtinId="8" hidden="1"/>
    <cellStyle name="Lien hypertexte" xfId="247" builtinId="8" hidden="1"/>
    <cellStyle name="Lien hypertexte" xfId="287" builtinId="8" hidden="1"/>
    <cellStyle name="Lien hypertexte" xfId="335" builtinId="8" hidden="1"/>
    <cellStyle name="Lien hypertexte" xfId="391" builtinId="8" hidden="1"/>
    <cellStyle name="Lien hypertexte" xfId="249" builtinId="8" hidden="1"/>
    <cellStyle name="Lien hypertexte" xfId="419" builtinId="8" hidden="1"/>
    <cellStyle name="Lien hypertexte" xfId="71" builtinId="8" hidden="1"/>
    <cellStyle name="Lien hypertexte" xfId="57" builtinId="8" hidden="1"/>
    <cellStyle name="Lien hypertexte" xfId="443" builtinId="8" hidden="1"/>
    <cellStyle name="Lien hypertexte" xfId="383" builtinId="8" hidden="1"/>
    <cellStyle name="Lien hypertexte" xfId="295" builtinId="8" hidden="1"/>
    <cellStyle name="Lien hypertexte" xfId="315" builtinId="8" hidden="1"/>
    <cellStyle name="Lien hypertexte" xfId="261" builtinId="8" hidden="1"/>
    <cellStyle name="Lien hypertexte" xfId="241" builtinId="8" hidden="1"/>
    <cellStyle name="Lien hypertexte" xfId="235" builtinId="8" hidden="1"/>
    <cellStyle name="Lien hypertexte" xfId="285" builtinId="8" hidden="1"/>
    <cellStyle name="Lien hypertexte" xfId="277" builtinId="8" hidden="1"/>
    <cellStyle name="Lien hypertexte" xfId="259" builtinId="8" hidden="1"/>
    <cellStyle name="Lien hypertexte" xfId="355" builtinId="8" hidden="1"/>
    <cellStyle name="Lien hypertexte" xfId="199" builtinId="8" hidden="1"/>
    <cellStyle name="Lien hypertexte" xfId="203" builtinId="8" hidden="1"/>
    <cellStyle name="Lien hypertexte" xfId="211" builtinId="8" hidden="1"/>
    <cellStyle name="Lien hypertexte" xfId="219" builtinId="8" hidden="1"/>
    <cellStyle name="Lien hypertexte" xfId="221" builtinId="8" hidden="1"/>
    <cellStyle name="Lien hypertexte" xfId="227" builtinId="8" hidden="1"/>
    <cellStyle name="Lien hypertexte" xfId="207" builtinId="8" hidden="1"/>
    <cellStyle name="Lien hypertexte" xfId="175" builtinId="8" hidden="1"/>
    <cellStyle name="Lien hypertexte" xfId="159" builtinId="8" hidden="1"/>
    <cellStyle name="Lien hypertexte" xfId="45" builtinId="8" hidden="1"/>
    <cellStyle name="Lien hypertexte" xfId="49" builtinId="8" hidden="1"/>
    <cellStyle name="Lien hypertexte" xfId="55" builtinId="8" hidden="1"/>
    <cellStyle name="Lien hypertexte" xfId="217" builtinId="8" hidden="1"/>
    <cellStyle name="Lien hypertexte" xfId="137" builtinId="8" hidden="1"/>
    <cellStyle name="Lien hypertexte" xfId="145" builtinId="8" hidden="1"/>
    <cellStyle name="Lien hypertexte" xfId="147" builtinId="8" hidden="1"/>
    <cellStyle name="Lien hypertexte" xfId="155" builtinId="8" hidden="1"/>
    <cellStyle name="Lien hypertexte" xfId="157" builtinId="8" hidden="1"/>
    <cellStyle name="Lien hypertexte" xfId="163" builtinId="8" hidden="1"/>
    <cellStyle name="Lien hypertexte" xfId="171" builtinId="8" hidden="1"/>
    <cellStyle name="Lien hypertexte" xfId="173" builtinId="8" hidden="1"/>
    <cellStyle name="Lien hypertexte" xfId="167" builtinId="8" hidden="1"/>
    <cellStyle name="Lien hypertexte" xfId="121" builtinId="8" hidden="1"/>
    <cellStyle name="Lien hypertexte" xfId="129" builtinId="8" hidden="1"/>
    <cellStyle name="Lien hypertexte" xfId="135" builtinId="8" hidden="1"/>
    <cellStyle name="Lien hypertexte" xfId="109" builtinId="8" hidden="1"/>
    <cellStyle name="Lien hypertexte" xfId="113" builtinId="8" hidden="1"/>
    <cellStyle name="Lien hypertexte" xfId="107" builtinId="8" hidden="1"/>
    <cellStyle name="Lien hypertexte" xfId="103" builtinId="8" hidden="1"/>
    <cellStyle name="Lien hypertexte" xfId="117" builtinId="8" hidden="1"/>
    <cellStyle name="Lien hypertexte" xfId="119" builtinId="8" hidden="1"/>
    <cellStyle name="Lien hypertexte" xfId="165" builtinId="8" hidden="1"/>
    <cellStyle name="Lien hypertexte" xfId="153" builtinId="8" hidden="1"/>
    <cellStyle name="Lien hypertexte" xfId="139" builtinId="8" hidden="1"/>
    <cellStyle name="Lien hypertexte" xfId="53" builtinId="8" hidden="1"/>
    <cellStyle name="Lien hypertexte" xfId="143" builtinId="8" hidden="1"/>
    <cellStyle name="Lien hypertexte" xfId="223" builtinId="8" hidden="1"/>
    <cellStyle name="Lien hypertexte" xfId="201" builtinId="8" hidden="1"/>
    <cellStyle name="Lien hypertexte" xfId="189" builtinId="8" hidden="1"/>
    <cellStyle name="Lien hypertexte" xfId="177" builtinId="8" hidden="1"/>
    <cellStyle name="Lien hypertexte" xfId="15" builtinId="8" hidden="1"/>
    <cellStyle name="Lien hypertexte" xfId="123" builtinId="8" hidden="1"/>
    <cellStyle name="Lien hypertexte" xfId="379" builtinId="8" hidden="1"/>
    <cellStyle name="Lien hypertexte" xfId="365" builtinId="8" hidden="1"/>
    <cellStyle name="Lien hypertexte" xfId="179" builtinId="8" hidden="1"/>
    <cellStyle name="Lien hypertexte" xfId="225" builtinId="8" hidden="1"/>
    <cellStyle name="Lien hypertexte" xfId="59" builtinId="8" hidden="1"/>
    <cellStyle name="Lien hypertexte" xfId="47" builtinId="8" hidden="1"/>
    <cellStyle name="Lien hypertexte" xfId="9" builtinId="8" hidden="1"/>
    <cellStyle name="Lien hypertexte" xfId="5" builtinId="8" hidden="1"/>
    <cellStyle name="Lien hypertexte" xfId="43" builtinId="8" hidden="1"/>
    <cellStyle name="Lien hypertexte" xfId="79" builtinId="8" hidden="1"/>
    <cellStyle name="Lien hypertexte" xfId="89" builtinId="8" hidden="1"/>
    <cellStyle name="Lien hypertexte" xfId="313" builtinId="8" hidden="1"/>
    <cellStyle name="Lien hypertexte" xfId="317" builtinId="8" hidden="1"/>
    <cellStyle name="Lien hypertexte" xfId="323" builtinId="8" hidden="1"/>
    <cellStyle name="Lien hypertexte" xfId="331" builtinId="8" hidden="1"/>
    <cellStyle name="Lien hypertexte" xfId="333" builtinId="8" hidden="1"/>
    <cellStyle name="Lien hypertexte" xfId="341" builtinId="8" hidden="1"/>
    <cellStyle name="Lien hypertexte" xfId="345" builtinId="8" hidden="1"/>
    <cellStyle name="Lien hypertexte" xfId="337" builtinId="8" hidden="1"/>
    <cellStyle name="Lien hypertexte" xfId="33" builtinId="8" hidden="1"/>
    <cellStyle name="Lien hypertexte" xfId="141" builtinId="8" hidden="1"/>
    <cellStyle name="Lien hypertexte" xfId="213" builtinId="8" hidden="1"/>
    <cellStyle name="Lien hypertexte" xfId="131" builtinId="8" hidden="1"/>
    <cellStyle name="Lien hypertexte" xfId="125" builtinId="8" hidden="1"/>
    <cellStyle name="Lien hypertexte" xfId="149" builtinId="8" hidden="1"/>
    <cellStyle name="Lien hypertexte" xfId="111" builtinId="8" hidden="1"/>
    <cellStyle name="Lien hypertexte" xfId="209" builtinId="8" hidden="1"/>
    <cellStyle name="Lien hypertexte" xfId="191" builtinId="8" hidden="1"/>
    <cellStyle name="Lien hypertexte" xfId="215" builtinId="8" hidden="1"/>
    <cellStyle name="Lien hypertexte" xfId="205" builtinId="8" hidden="1"/>
    <cellStyle name="Lien hypertexte" xfId="187" builtinId="8" hidden="1"/>
    <cellStyle name="Lien hypertexte" xfId="169" builtinId="8" hidden="1"/>
    <cellStyle name="Lien hypertexte" xfId="161" builtinId="8" hidden="1"/>
    <cellStyle name="Lien hypertexte" xfId="151" builtinId="8" hidden="1"/>
    <cellStyle name="Lien hypertexte" xfId="133" builtinId="8" hidden="1"/>
    <cellStyle name="Lien hypertexte" xfId="115" builtinId="8" hidden="1"/>
    <cellStyle name="Lien hypertexte" xfId="105" builtinId="8" hidden="1"/>
    <cellStyle name="Lien hypertexte" xfId="369" builtinId="8" hidden="1"/>
    <cellStyle name="Lien hypertexte" xfId="373" builtinId="8" hidden="1"/>
    <cellStyle name="Lien hypertexte" xfId="377" builtinId="8" hidden="1"/>
    <cellStyle name="Lien hypertexte" xfId="387" builtinId="8" hidden="1"/>
    <cellStyle name="Lien hypertexte" xfId="381" builtinId="8" hidden="1"/>
    <cellStyle name="Lien hypertexte" xfId="197" builtinId="8" hidden="1"/>
    <cellStyle name="Lien hypertexte" xfId="67" builtinId="8" hidden="1"/>
    <cellStyle name="Lien hypertexte" xfId="19" builtinId="8" hidden="1"/>
    <cellStyle name="Lien hypertexte" xfId="27" builtinId="8" hidden="1"/>
    <cellStyle name="Lien hypertexte" xfId="87" builtinId="8" hidden="1"/>
    <cellStyle name="Lien hypertexte" xfId="63" builtinId="8" hidden="1"/>
    <cellStyle name="Lien hypertexte" xfId="181" builtinId="8" hidden="1"/>
    <cellStyle name="Lien hypertexte" xfId="183" builtinId="8" hidden="1"/>
    <cellStyle name="Lien hypertexte" xfId="185" builtinId="8" hidden="1"/>
    <cellStyle name="Lien hypertexte" xfId="193" builtinId="8" hidden="1"/>
    <cellStyle name="Lien hypertexte" xfId="195" builtinId="8" hidden="1"/>
    <cellStyle name="Lien hypertexte" xfId="385" builtinId="8" hidden="1"/>
    <cellStyle name="Lien hypertexte" xfId="17" builtinId="8" hidden="1"/>
    <cellStyle name="Lien hypertexte" xfId="21" builtinId="8" hidden="1"/>
    <cellStyle name="Lien hypertexte" xfId="7" builtinId="8" hidden="1"/>
    <cellStyle name="Lien hypertexte" xfId="3" builtinId="8" hidden="1"/>
    <cellStyle name="Lien hypertexte" xfId="1" builtinId="8" hidden="1"/>
    <cellStyle name="Lien hypertexte" xfId="11" builtinId="8" hidden="1"/>
    <cellStyle name="Lien hypertexte" xfId="37" builtinId="8" hidden="1"/>
    <cellStyle name="Lien hypertexte" xfId="29" builtinId="8" hidden="1"/>
    <cellStyle name="Lien hypertexte" xfId="93" builtinId="8" hidden="1"/>
    <cellStyle name="Lien hypertexte" xfId="85" builtinId="8" hidden="1"/>
    <cellStyle name="Lien hypertexte" xfId="51" builtinId="8" hidden="1"/>
    <cellStyle name="Lien hypertexte" xfId="127" builtinId="8" hidden="1"/>
    <cellStyle name="Lien hypertexte" xfId="75" builtinId="8" hidden="1"/>
    <cellStyle name="Lien hypertexte" xfId="25" builtinId="8" hidden="1"/>
    <cellStyle name="Lien hypertexte" xfId="31" builtinId="8" hidden="1"/>
    <cellStyle name="Lien hypertexte" xfId="35" builtinId="8" hidden="1"/>
    <cellStyle name="Lien hypertexte" xfId="39" builtinId="8" hidden="1"/>
    <cellStyle name="Lien hypertexte" xfId="41" builtinId="8" hidden="1"/>
    <cellStyle name="Lien hypertexte" xfId="13" builtinId="8" hidden="1"/>
    <cellStyle name="Lien hypertexte" xfId="95" builtinId="8" hidden="1"/>
    <cellStyle name="Lien hypertexte" xfId="97" builtinId="8" hidden="1"/>
    <cellStyle name="Lien hypertexte" xfId="23" builtinId="8" hidden="1"/>
    <cellStyle name="Lien hypertexte" xfId="91" builtinId="8" hidden="1"/>
    <cellStyle name="Lien hypertexte" xfId="83" builtinId="8" hidden="1"/>
    <cellStyle name="Lien hypertexte visité" xfId="206" builtinId="9" hidden="1"/>
    <cellStyle name="Lien hypertexte visité" xfId="326" builtinId="9" hidden="1"/>
    <cellStyle name="Lien hypertexte visité" xfId="310" builtinId="9" hidden="1"/>
    <cellStyle name="Lien hypertexte visité" xfId="282" builtinId="9" hidden="1"/>
    <cellStyle name="Lien hypertexte visité" xfId="254" builtinId="9" hidden="1"/>
    <cellStyle name="Lien hypertexte visité" xfId="234" builtinId="9" hidden="1"/>
    <cellStyle name="Lien hypertexte visité" xfId="418" builtinId="9" hidden="1"/>
    <cellStyle name="Lien hypertexte visité" xfId="416" builtinId="9" hidden="1"/>
    <cellStyle name="Lien hypertexte visité" xfId="352" builtinId="9" hidden="1"/>
    <cellStyle name="Lien hypertexte visité" xfId="280" builtinId="9" hidden="1"/>
    <cellStyle name="Lien hypertexte visité" xfId="312" builtinId="9" hidden="1"/>
    <cellStyle name="Lien hypertexte visité" xfId="332" builtinId="9" hidden="1"/>
    <cellStyle name="Lien hypertexte visité" xfId="364" builtinId="9" hidden="1"/>
    <cellStyle name="Lien hypertexte visité" xfId="396" builtinId="9" hidden="1"/>
    <cellStyle name="Lien hypertexte visité" xfId="420" builtinId="9" hidden="1"/>
    <cellStyle name="Lien hypertexte visité" xfId="452" builtinId="9" hidden="1"/>
    <cellStyle name="Lien hypertexte visité" xfId="446" builtinId="9" hidden="1"/>
    <cellStyle name="Lien hypertexte visité" xfId="426" builtinId="9" hidden="1"/>
    <cellStyle name="Lien hypertexte visité" xfId="26" builtinId="9" hidden="1"/>
    <cellStyle name="Lien hypertexte visité" xfId="46" builtinId="9" hidden="1"/>
    <cellStyle name="Lien hypertexte visité" xfId="28" builtinId="9" hidden="1"/>
    <cellStyle name="Lien hypertexte visité" xfId="8" builtinId="9" hidden="1"/>
    <cellStyle name="Lien hypertexte visité" xfId="6" builtinId="9" hidden="1"/>
    <cellStyle name="Lien hypertexte visité" xfId="16" builtinId="9" hidden="1"/>
    <cellStyle name="Lien hypertexte visité" xfId="14" builtinId="9" hidden="1"/>
    <cellStyle name="Lien hypertexte visité" xfId="414" builtinId="9" hidden="1"/>
    <cellStyle name="Lien hypertexte visité" xfId="428" builtinId="9" hidden="1"/>
    <cellStyle name="Lien hypertexte visité" xfId="344" builtinId="9" hidden="1"/>
    <cellStyle name="Lien hypertexte visité" xfId="320" builtinId="9" hidden="1"/>
    <cellStyle name="Lien hypertexte visité" xfId="354" builtinId="9" hidden="1"/>
    <cellStyle name="Lien hypertexte visité" xfId="298" builtinId="9" hidden="1"/>
    <cellStyle name="Lien hypertexte visité" xfId="222" builtinId="9" hidden="1"/>
    <cellStyle name="Lien hypertexte visité" xfId="190" builtinId="9" hidden="1"/>
    <cellStyle name="Lien hypertexte visité" xfId="322" builtinId="9" hidden="1"/>
    <cellStyle name="Lien hypertexte visité" xfId="328" builtinId="9" hidden="1"/>
    <cellStyle name="Lien hypertexte visité" xfId="296" builtinId="9" hidden="1"/>
    <cellStyle name="Lien hypertexte visité" xfId="276" builtinId="9" hidden="1"/>
    <cellStyle name="Lien hypertexte visité" xfId="336" builtinId="9" hidden="1"/>
    <cellStyle name="Lien hypertexte visité" xfId="432" builtinId="9" hidden="1"/>
    <cellStyle name="Lien hypertexte visité" xfId="434" builtinId="9" hidden="1"/>
    <cellStyle name="Lien hypertexte visité" xfId="370" builtinId="9" hidden="1"/>
    <cellStyle name="Lien hypertexte visité" xfId="238" builtinId="9" hidden="1"/>
    <cellStyle name="Lien hypertexte visité" xfId="266" builtinId="9" hidden="1"/>
    <cellStyle name="Lien hypertexte visité" xfId="286" builtinId="9" hidden="1"/>
    <cellStyle name="Lien hypertexte visité" xfId="250" builtinId="9" hidden="1"/>
    <cellStyle name="Lien hypertexte visité" xfId="316" builtinId="9" hidden="1"/>
    <cellStyle name="Lien hypertexte visité" xfId="424" builtinId="9" hidden="1"/>
    <cellStyle name="Lien hypertexte visité" xfId="404" builtinId="9" hidden="1"/>
    <cellStyle name="Lien hypertexte visité" xfId="380" builtinId="9" hidden="1"/>
    <cellStyle name="Lien hypertexte visité" xfId="360" builtinId="9" hidden="1"/>
    <cellStyle name="Lien hypertexte visité" xfId="454" builtinId="9" hidden="1"/>
    <cellStyle name="Lien hypertexte visité" xfId="456" builtinId="9" hidden="1"/>
    <cellStyle name="Lien hypertexte visité" xfId="442" builtinId="9" hidden="1"/>
    <cellStyle name="Lien hypertexte visité" xfId="430" builtinId="9" hidden="1"/>
    <cellStyle name="Lien hypertexte visité" xfId="410" builtinId="9" hidden="1"/>
    <cellStyle name="Lien hypertexte visité" xfId="422" builtinId="9" hidden="1"/>
    <cellStyle name="Lien hypertexte visité" xfId="444" builtinId="9" hidden="1"/>
    <cellStyle name="Lien hypertexte visité" xfId="462" builtinId="9" hidden="1"/>
    <cellStyle name="Lien hypertexte visité" xfId="348" builtinId="9" hidden="1"/>
    <cellStyle name="Lien hypertexte visité" xfId="372" builtinId="9" hidden="1"/>
    <cellStyle name="Lien hypertexte visité" xfId="392" builtinId="9" hidden="1"/>
    <cellStyle name="Lien hypertexte visité" xfId="412" builtinId="9" hidden="1"/>
    <cellStyle name="Lien hypertexte visité" xfId="436" builtinId="9" hidden="1"/>
    <cellStyle name="Lien hypertexte visité" xfId="400" builtinId="9" hidden="1"/>
    <cellStyle name="Lien hypertexte visité" xfId="294" builtinId="9" hidden="1"/>
    <cellStyle name="Lien hypertexte visité" xfId="278" builtinId="9" hidden="1"/>
    <cellStyle name="Lien hypertexte visité" xfId="258" builtinId="9" hidden="1"/>
    <cellStyle name="Lien hypertexte visité" xfId="338" builtinId="9" hidden="1"/>
    <cellStyle name="Lien hypertexte visité" xfId="402" builtinId="9" hidden="1"/>
    <cellStyle name="Lien hypertexte visité" xfId="464" builtinId="9" hidden="1"/>
    <cellStyle name="Lien hypertexte visité" xfId="368" builtinId="9" hidden="1"/>
    <cellStyle name="Lien hypertexte visité" xfId="304" builtinId="9" hidden="1"/>
    <cellStyle name="Lien hypertexte visité" xfId="284" builtinId="9" hidden="1"/>
    <cellStyle name="Lien hypertexte visité" xfId="308" builtinId="9" hidden="1"/>
    <cellStyle name="Lien hypertexte visité" xfId="340" builtinId="9" hidden="1"/>
    <cellStyle name="Lien hypertexte visité" xfId="210" builtinId="9" hidden="1"/>
    <cellStyle name="Lien hypertexte visité" xfId="170" builtinId="9" hidden="1"/>
    <cellStyle name="Lien hypertexte visité" xfId="274" builtinId="9" hidden="1"/>
    <cellStyle name="Lien hypertexte visité" xfId="262" builtinId="9" hidden="1"/>
    <cellStyle name="Lien hypertexte visité" xfId="448" builtinId="9" hidden="1"/>
    <cellStyle name="Lien hypertexte visité" xfId="300" builtinId="9" hidden="1"/>
    <cellStyle name="Lien hypertexte visité" xfId="388" builtinId="9" hidden="1"/>
    <cellStyle name="Lien hypertexte visité" xfId="458" builtinId="9" hidden="1"/>
    <cellStyle name="Lien hypertexte visité" xfId="40" builtinId="9" hidden="1"/>
    <cellStyle name="Lien hypertexte visité" xfId="2" builtinId="9" hidden="1"/>
    <cellStyle name="Lien hypertexte visité" xfId="20" builtinId="9" hidden="1"/>
    <cellStyle name="Lien hypertexte visité" xfId="4" builtinId="9" hidden="1"/>
    <cellStyle name="Lien hypertexte visité" xfId="18" builtinId="9" hidden="1"/>
    <cellStyle name="Lien hypertexte visité" xfId="50" builtinId="9" hidden="1"/>
    <cellStyle name="Lien hypertexte visité" xfId="32" builtinId="9" hidden="1"/>
    <cellStyle name="Lien hypertexte visité" xfId="406" builtinId="9" hidden="1"/>
    <cellStyle name="Lien hypertexte visité" xfId="438" builtinId="9" hidden="1"/>
    <cellStyle name="Lien hypertexte visité" xfId="460" builtinId="9" hidden="1"/>
    <cellStyle name="Lien hypertexte visité" xfId="440" builtinId="9" hidden="1"/>
    <cellStyle name="Lien hypertexte visité" xfId="408" builtinId="9" hidden="1"/>
    <cellStyle name="Lien hypertexte visité" xfId="376" builtinId="9" hidden="1"/>
    <cellStyle name="Lien hypertexte visité" xfId="356" builtinId="9" hidden="1"/>
    <cellStyle name="Lien hypertexte visité" xfId="324" builtinId="9" hidden="1"/>
    <cellStyle name="Lien hypertexte visité" xfId="292" builtinId="9" hidden="1"/>
    <cellStyle name="Lien hypertexte visité" xfId="288" builtinId="9" hidden="1"/>
    <cellStyle name="Lien hypertexte visité" xfId="384" builtinId="9" hidden="1"/>
    <cellStyle name="Lien hypertexte visité" xfId="450" builtinId="9" hidden="1"/>
    <cellStyle name="Lien hypertexte visité" xfId="386" builtinId="9" hidden="1"/>
    <cellStyle name="Lien hypertexte visité" xfId="246" builtinId="9" hidden="1"/>
    <cellStyle name="Lien hypertexte visité" xfId="270" builtinId="9" hidden="1"/>
    <cellStyle name="Lien hypertexte visité" xfId="290" builtinId="9" hidden="1"/>
    <cellStyle name="Lien hypertexte visité" xfId="318" builtinId="9" hidden="1"/>
    <cellStyle name="Lien hypertexte visité" xfId="198" builtinId="9" hidden="1"/>
    <cellStyle name="Lien hypertexte visité" xfId="214" builtinId="9" hidden="1"/>
    <cellStyle name="Lien hypertexte visité" xfId="156" builtinId="9" hidden="1"/>
    <cellStyle name="Lien hypertexte visité" xfId="108" builtinId="9" hidden="1"/>
    <cellStyle name="Lien hypertexte visité" xfId="140" builtinId="9" hidden="1"/>
    <cellStyle name="Lien hypertexte visité" xfId="86" builtinId="9" hidden="1"/>
    <cellStyle name="Lien hypertexte visité" xfId="196" builtinId="9" hidden="1"/>
    <cellStyle name="Lien hypertexte visité" xfId="164" builtinId="9" hidden="1"/>
    <cellStyle name="Lien hypertexte visité" xfId="64" builtinId="9" hidden="1"/>
    <cellStyle name="Lien hypertexte visité" xfId="236" builtinId="9" hidden="1"/>
    <cellStyle name="Lien hypertexte visité" xfId="244" builtinId="9" hidden="1"/>
    <cellStyle name="Lien hypertexte visité" xfId="252" builtinId="9" hidden="1"/>
    <cellStyle name="Lien hypertexte visité" xfId="268" builtinId="9" hidden="1"/>
    <cellStyle name="Lien hypertexte visité" xfId="212" builtinId="9" hidden="1"/>
    <cellStyle name="Lien hypertexte visité" xfId="228" builtinId="9" hidden="1"/>
    <cellStyle name="Lien hypertexte visité" xfId="70" builtinId="9" hidden="1"/>
    <cellStyle name="Lien hypertexte visité" xfId="172" builtinId="9" hidden="1"/>
    <cellStyle name="Lien hypertexte visité" xfId="188" builtinId="9" hidden="1"/>
    <cellStyle name="Lien hypertexte visité" xfId="204" builtinId="9" hidden="1"/>
    <cellStyle name="Lien hypertexte visité" xfId="60" builtinId="9" hidden="1"/>
    <cellStyle name="Lien hypertexte visité" xfId="92" builtinId="9" hidden="1"/>
    <cellStyle name="Lien hypertexte visité" xfId="124" builtinId="9" hidden="1"/>
    <cellStyle name="Lien hypertexte visité" xfId="150" builtinId="9" hidden="1"/>
    <cellStyle name="Lien hypertexte visité" xfId="138" builtinId="9" hidden="1"/>
    <cellStyle name="Lien hypertexte visité" xfId="122" builtinId="9" hidden="1"/>
    <cellStyle name="Lien hypertexte visité" xfId="102" builtinId="9" hidden="1"/>
    <cellStyle name="Lien hypertexte visité" xfId="90" builtinId="9" hidden="1"/>
    <cellStyle name="Lien hypertexte visité" xfId="74" builtinId="9" hidden="1"/>
    <cellStyle name="Lien hypertexte visité" xfId="10" builtinId="9" hidden="1"/>
    <cellStyle name="Lien hypertexte visité" xfId="42" builtinId="9" hidden="1"/>
    <cellStyle name="Lien hypertexte visité" xfId="116" builtinId="9" hidden="1"/>
    <cellStyle name="Lien hypertexte visité" xfId="94" builtinId="9" hidden="1"/>
    <cellStyle name="Lien hypertexte visité" xfId="168" builtinId="9" hidden="1"/>
    <cellStyle name="Lien hypertexte visité" xfId="232" builtinId="9" hidden="1"/>
    <cellStyle name="Lien hypertexte visité" xfId="382" builtinId="9" hidden="1"/>
    <cellStyle name="Lien hypertexte visité" xfId="394" builtinId="9" hidden="1"/>
    <cellStyle name="Lien hypertexte visité" xfId="378" builtinId="9" hidden="1"/>
    <cellStyle name="Lien hypertexte visité" xfId="350" builtinId="9" hidden="1"/>
    <cellStyle name="Lien hypertexte visité" xfId="334" builtinId="9" hidden="1"/>
    <cellStyle name="Lien hypertexte visité" xfId="272" builtinId="9" hidden="1"/>
    <cellStyle name="Lien hypertexte visité" xfId="224" builtinId="9" hidden="1"/>
    <cellStyle name="Lien hypertexte visité" xfId="208" builtinId="9" hidden="1"/>
    <cellStyle name="Lien hypertexte visité" xfId="184" builtinId="9" hidden="1"/>
    <cellStyle name="Lien hypertexte visité" xfId="66" builtinId="9" hidden="1"/>
    <cellStyle name="Lien hypertexte visité" xfId="82" builtinId="9" hidden="1"/>
    <cellStyle name="Lien hypertexte visité" xfId="98" builtinId="9" hidden="1"/>
    <cellStyle name="Lien hypertexte visité" xfId="126" builtinId="9" hidden="1"/>
    <cellStyle name="Lien hypertexte visité" xfId="142" builtinId="9" hidden="1"/>
    <cellStyle name="Lien hypertexte visité" xfId="152" builtinId="9" hidden="1"/>
    <cellStyle name="Lien hypertexte visité" xfId="100" builtinId="9" hidden="1"/>
    <cellStyle name="Lien hypertexte visité" xfId="68" builtinId="9" hidden="1"/>
    <cellStyle name="Lien hypertexte visité" xfId="34" builtinId="9" hidden="1"/>
    <cellStyle name="Lien hypertexte visité" xfId="44" builtinId="9" hidden="1"/>
    <cellStyle name="Lien hypertexte visité" xfId="302" builtinId="9" hidden="1"/>
    <cellStyle name="Lien hypertexte visité" xfId="314" builtinId="9" hidden="1"/>
    <cellStyle name="Lien hypertexte visité" xfId="242" builtinId="9" hidden="1"/>
    <cellStyle name="Lien hypertexte visité" xfId="202" builtinId="9" hidden="1"/>
    <cellStyle name="Lien hypertexte visité" xfId="218" builtinId="9" hidden="1"/>
    <cellStyle name="Lien hypertexte visité" xfId="182" builtinId="9" hidden="1"/>
    <cellStyle name="Lien hypertexte visité" xfId="178" builtinId="9" hidden="1"/>
    <cellStyle name="Lien hypertexte visité" xfId="174" builtinId="9" hidden="1"/>
    <cellStyle name="Lien hypertexte visité" xfId="194" builtinId="9" hidden="1"/>
    <cellStyle name="Lien hypertexte visité" xfId="186" builtinId="9" hidden="1"/>
    <cellStyle name="Lien hypertexte visité" xfId="230" builtinId="9" hidden="1"/>
    <cellStyle name="Lien hypertexte visité" xfId="166" builtinId="9" hidden="1"/>
    <cellStyle name="Lien hypertexte visité" xfId="226" builtinId="9" hidden="1"/>
    <cellStyle name="Lien hypertexte visité" xfId="306" builtinId="9" hidden="1"/>
    <cellStyle name="Lien hypertexte visité" xfId="48" builtinId="9" hidden="1"/>
    <cellStyle name="Lien hypertexte visité" xfId="148" builtinId="9" hidden="1"/>
    <cellStyle name="Lien hypertexte visité" xfId="110" builtinId="9" hidden="1"/>
    <cellStyle name="Lien hypertexte visité" xfId="56" builtinId="9" hidden="1"/>
    <cellStyle name="Lien hypertexte visité" xfId="248" builtinId="9" hidden="1"/>
    <cellStyle name="Lien hypertexte visité" xfId="366" builtinId="9" hidden="1"/>
    <cellStyle name="Lien hypertexte visité" xfId="342" builtinId="9" hidden="1"/>
    <cellStyle name="Lien hypertexte visité" xfId="136" builtinId="9" hidden="1"/>
    <cellStyle name="Lien hypertexte visité" xfId="54" builtinId="9" hidden="1"/>
    <cellStyle name="Lien hypertexte visité" xfId="112" builtinId="9" hidden="1"/>
    <cellStyle name="Lien hypertexte visité" xfId="160" builtinId="9" hidden="1"/>
    <cellStyle name="Lien hypertexte visité" xfId="128" builtinId="9" hidden="1"/>
    <cellStyle name="Lien hypertexte visité" xfId="58" builtinId="9" hidden="1"/>
    <cellStyle name="Lien hypertexte visité" xfId="260" builtinId="9" hidden="1"/>
    <cellStyle name="Lien hypertexte visité" xfId="220" builtinId="9" hidden="1"/>
    <cellStyle name="Lien hypertexte visité" xfId="180" builtinId="9" hidden="1"/>
    <cellStyle name="Lien hypertexte visité" xfId="76" builtinId="9" hidden="1"/>
    <cellStyle name="Lien hypertexte visité" xfId="256" builtinId="9" hidden="1"/>
    <cellStyle name="Lien hypertexte visité" xfId="330" builtinId="9" hidden="1"/>
    <cellStyle name="Lien hypertexte visité" xfId="358" builtinId="9" hidden="1"/>
    <cellStyle name="Lien hypertexte visité" xfId="374" builtinId="9" hidden="1"/>
    <cellStyle name="Lien hypertexte visité" xfId="390" builtinId="9" hidden="1"/>
    <cellStyle name="Lien hypertexte visité" xfId="398" builtinId="9" hidden="1"/>
    <cellStyle name="Lien hypertexte visité" xfId="362" builtinId="9" hidden="1"/>
    <cellStyle name="Lien hypertexte visité" xfId="264" builtinId="9" hidden="1"/>
    <cellStyle name="Lien hypertexte visité" xfId="200" builtinId="9" hidden="1"/>
    <cellStyle name="Lien hypertexte visité" xfId="114" builtinId="9" hidden="1"/>
    <cellStyle name="Lien hypertexte visité" xfId="158" builtinId="9" hidden="1"/>
    <cellStyle name="Lien hypertexte visité" xfId="24" builtinId="9" hidden="1"/>
    <cellStyle name="Lien hypertexte visité" xfId="12" builtinId="9" hidden="1"/>
    <cellStyle name="Lien hypertexte visité" xfId="22" builtinId="9" hidden="1"/>
    <cellStyle name="Lien hypertexte visité" xfId="36" builtinId="9" hidden="1"/>
    <cellStyle name="Lien hypertexte visité" xfId="80" builtinId="9" hidden="1"/>
    <cellStyle name="Lien hypertexte visité" xfId="106" builtinId="9" hidden="1"/>
    <cellStyle name="Lien hypertexte visité" xfId="118" builtinId="9" hidden="1"/>
    <cellStyle name="Lien hypertexte visité" xfId="134" builtinId="9" hidden="1"/>
    <cellStyle name="Lien hypertexte visité" xfId="144" builtinId="9" hidden="1"/>
    <cellStyle name="Lien hypertexte visité" xfId="154" builtinId="9" hidden="1"/>
    <cellStyle name="Lien hypertexte visité" xfId="96" builtinId="9" hidden="1"/>
    <cellStyle name="Lien hypertexte visité" xfId="72" builtinId="9" hidden="1"/>
    <cellStyle name="Lien hypertexte visité" xfId="346" builtinId="9" hidden="1"/>
    <cellStyle name="Lien hypertexte visité" xfId="120" builtinId="9" hidden="1"/>
    <cellStyle name="Lien hypertexte visité" xfId="104" builtinId="9" hidden="1"/>
    <cellStyle name="Lien hypertexte visité" xfId="88" builtinId="9" hidden="1"/>
    <cellStyle name="Lien hypertexte visité" xfId="78" builtinId="9" hidden="1"/>
    <cellStyle name="Lien hypertexte visité" xfId="62" builtinId="9" hidden="1"/>
    <cellStyle name="Lien hypertexte visité" xfId="176" builtinId="9" hidden="1"/>
    <cellStyle name="Lien hypertexte visité" xfId="192" builtinId="9" hidden="1"/>
    <cellStyle name="Lien hypertexte visité" xfId="216" builtinId="9" hidden="1"/>
    <cellStyle name="Lien hypertexte visité" xfId="240" builtinId="9" hidden="1"/>
    <cellStyle name="Lien hypertexte visité" xfId="132" builtinId="9" hidden="1"/>
    <cellStyle name="Lien hypertexte visité" xfId="162" builtinId="9" hidden="1"/>
    <cellStyle name="Lien hypertexte visité" xfId="146" builtinId="9" hidden="1"/>
    <cellStyle name="Lien hypertexte visité" xfId="130" builtinId="9" hidden="1"/>
    <cellStyle name="Lien hypertexte visité" xfId="84" builtinId="9" hidden="1"/>
    <cellStyle name="Lien hypertexte visité" xfId="38" builtinId="9" hidden="1"/>
    <cellStyle name="Lien hypertexte visité" xfId="30" builtinId="9" hidden="1"/>
    <cellStyle name="Lien hypertexte visité" xfId="52" builtinId="9" hidden="1"/>
    <cellStyle name="Link 2" xfId="529" xr:uid="{00000000-0005-0000-0000-00001D020000}"/>
    <cellStyle name="Linked Cell" xfId="526" xr:uid="{00000000-0005-0000-0000-00001E020000}"/>
    <cellStyle name="Neutral 2" xfId="514" xr:uid="{00000000-0005-0000-0000-00001F020000}"/>
    <cellStyle name="Normal" xfId="0" builtinId="0"/>
    <cellStyle name="Normal 2" xfId="539" xr:uid="{00000000-0005-0000-0000-000020020000}"/>
    <cellStyle name="Normal 3" xfId="531" xr:uid="{00000000-0005-0000-0000-000021020000}"/>
    <cellStyle name="Normal 3 2" xfId="541" xr:uid="{00000000-0005-0000-0000-000022020000}"/>
    <cellStyle name="Normal 3 2 2" xfId="586" xr:uid="{0B1FF2BC-BCC4-4515-B499-4ADAC7E23320}"/>
    <cellStyle name="Normal 3 3" xfId="579" xr:uid="{B28FB309-F348-431B-B77A-333C89C091D2}"/>
    <cellStyle name="Normal 4" xfId="642" xr:uid="{DC47A39D-AB9C-4851-A98E-C005F5B524E7}"/>
    <cellStyle name="Note" xfId="515" xr:uid="{00000000-0005-0000-0000-000023020000}"/>
    <cellStyle name="Note 2" xfId="535" xr:uid="{00000000-0005-0000-0000-000024020000}"/>
    <cellStyle name="Note 2 2" xfId="558" xr:uid="{00000000-0005-0000-0000-000025020000}"/>
    <cellStyle name="Note 2 2 2" xfId="603" xr:uid="{CCD6C706-D5EC-4EE1-8F3A-8834158F7AAB}"/>
    <cellStyle name="Note 2 2 3" xfId="633" xr:uid="{E7C0B2EC-8935-4C8E-BB91-4FE7831E4B7F}"/>
    <cellStyle name="Note 2 3" xfId="561" xr:uid="{00000000-0005-0000-0000-000026020000}"/>
    <cellStyle name="Note 2 3 2" xfId="606" xr:uid="{92DEE876-A0A8-4B0D-8BF4-C67EBA7984AE}"/>
    <cellStyle name="Note 2 3 3" xfId="636" xr:uid="{E9CF733D-0D4C-4979-AA1A-D5E9B946E626}"/>
    <cellStyle name="Note 2 4" xfId="564" xr:uid="{00000000-0005-0000-0000-000027020000}"/>
    <cellStyle name="Note 2 4 2" xfId="609" xr:uid="{88E1E8B3-CDDC-4E26-99AE-AAF9B38243AB}"/>
    <cellStyle name="Note 2 4 3" xfId="639" xr:uid="{96FA6F38-8ACD-448D-8179-EB1E6AD8FD21}"/>
    <cellStyle name="Note 2 5" xfId="583" xr:uid="{74552E07-06F4-4379-BB8A-D89397BE94C4}"/>
    <cellStyle name="Note 2 6" xfId="615" xr:uid="{3D380A50-18D4-4F06-AD1D-DEFDFA2B2798}"/>
    <cellStyle name="Note 3" xfId="548" xr:uid="{00000000-0005-0000-0000-000028020000}"/>
    <cellStyle name="Note 3 2" xfId="593" xr:uid="{0A4B2C44-F175-4E43-A8AA-2F42A1682536}"/>
    <cellStyle name="Note 3 3" xfId="623" xr:uid="{E59416D4-8593-405D-9D8A-1FCB56688C1F}"/>
    <cellStyle name="Note 4" xfId="576" xr:uid="{BB6DB719-42BC-4D28-AD59-B69E18DA1B1E}"/>
    <cellStyle name="Note 5" xfId="569" xr:uid="{6C35D08E-1032-49ED-B817-75DD2002D521}"/>
    <cellStyle name="Standard 2" xfId="465" xr:uid="{00000000-0005-0000-0000-00002A020000}"/>
    <cellStyle name="Standard 3" xfId="643" xr:uid="{8D6B6EEB-7A51-489F-813E-52B6E3F8D3BB}"/>
    <cellStyle name="Standard 5" xfId="540" xr:uid="{00000000-0005-0000-0000-00002B020000}"/>
    <cellStyle name="Standard_05_Benchmark" xfId="518" xr:uid="{00000000-0005-0000-0000-00002C020000}"/>
    <cellStyle name="Standard_Questions-Results-Report-ActionPlan-BestPractice_DE_2010-06-17a" xfId="530" xr:uid="{00000000-0005-0000-0000-00002D020000}"/>
    <cellStyle name="Title" xfId="519" xr:uid="{00000000-0005-0000-0000-00002E020000}"/>
    <cellStyle name="Total" xfId="520" xr:uid="{00000000-0005-0000-0000-00002F020000}"/>
    <cellStyle name="Total 2" xfId="537" xr:uid="{00000000-0005-0000-0000-000030020000}"/>
    <cellStyle name="Total 2 2" xfId="560" xr:uid="{00000000-0005-0000-0000-000031020000}"/>
    <cellStyle name="Total 2 2 2" xfId="605" xr:uid="{5EA13C19-F6C6-418B-B338-A3B56EF8E8A9}"/>
    <cellStyle name="Total 2 2 3" xfId="635" xr:uid="{AF02103B-7708-4C7D-BECD-FC7211B63055}"/>
    <cellStyle name="Total 2 3" xfId="563" xr:uid="{00000000-0005-0000-0000-000032020000}"/>
    <cellStyle name="Total 2 3 2" xfId="608" xr:uid="{66017981-BC0C-40F9-9E65-840E11FCA4CF}"/>
    <cellStyle name="Total 2 3 3" xfId="638" xr:uid="{20D774E3-12F0-4D5E-9721-77666F3E5235}"/>
    <cellStyle name="Total 2 4" xfId="566" xr:uid="{00000000-0005-0000-0000-000033020000}"/>
    <cellStyle name="Total 2 4 2" xfId="611" xr:uid="{F76F84CF-8D09-45AE-863F-ED3AD4BF9328}"/>
    <cellStyle name="Total 2 4 3" xfId="641" xr:uid="{532673DF-EA93-435D-B197-245EF6A2A67B}"/>
    <cellStyle name="Total 2 5" xfId="585" xr:uid="{7C328E5B-6782-44AF-B3AB-5E8341A67E7C}"/>
    <cellStyle name="Total 2 6" xfId="617" xr:uid="{FD95CB0E-49E8-4C15-B44E-A4DD45690D11}"/>
    <cellStyle name="Total 3" xfId="543" xr:uid="{00000000-0005-0000-0000-000034020000}"/>
    <cellStyle name="Total 3 2" xfId="588" xr:uid="{DEE3755A-AD98-4F56-A3EF-40E0884E3C64}"/>
    <cellStyle name="Total 3 3" xfId="618" xr:uid="{5691EC8B-D5FC-4499-B55E-AC1D806DFBE3}"/>
    <cellStyle name="Total 4" xfId="578" xr:uid="{5087E1FB-6A5D-4AD5-9C19-6C99AA76FDB3}"/>
    <cellStyle name="Total 5" xfId="567" xr:uid="{A7B731BF-81AC-405D-A481-4A4B0978EA91}"/>
    <cellStyle name="Überschrift 5" xfId="525" xr:uid="{00000000-0005-0000-0000-000035020000}"/>
    <cellStyle name="Warnender Text 2" xfId="527" xr:uid="{00000000-0005-0000-0000-000036020000}"/>
  </cellStyles>
  <dxfs count="324">
    <dxf>
      <font>
        <color rgb="FF9C0006"/>
      </font>
      <fill>
        <patternFill>
          <bgColor rgb="FFFFC7CE"/>
        </patternFill>
      </fill>
    </dxf>
    <dxf>
      <font>
        <b val="0"/>
        <i val="0"/>
        <color theme="1"/>
      </font>
    </dxf>
    <dxf>
      <font>
        <b/>
        <i val="0"/>
        <condense val="0"/>
        <extend val="0"/>
        <color indexed="10"/>
      </font>
    </dxf>
    <dxf>
      <font>
        <b/>
        <i val="0"/>
        <condense val="0"/>
        <extend val="0"/>
        <color indexed="52"/>
      </font>
    </dxf>
    <dxf>
      <font>
        <b/>
        <i val="0"/>
        <condense val="0"/>
        <extend val="0"/>
        <color indexed="57"/>
      </font>
    </dxf>
    <dxf>
      <font>
        <b/>
        <i val="0"/>
        <condense val="0"/>
        <extend val="0"/>
        <color indexed="10"/>
      </font>
    </dxf>
    <dxf>
      <font>
        <b/>
        <i val="0"/>
        <condense val="0"/>
        <extend val="0"/>
        <color indexed="52"/>
      </font>
    </dxf>
    <dxf>
      <font>
        <b/>
        <i val="0"/>
        <condense val="0"/>
        <extend val="0"/>
        <color indexed="57"/>
      </font>
    </dxf>
    <dxf>
      <font>
        <b val="0"/>
        <i val="0"/>
        <color theme="1"/>
      </font>
    </dxf>
    <dxf>
      <font>
        <b/>
        <i val="0"/>
        <condense val="0"/>
        <extend val="0"/>
        <color indexed="10"/>
      </font>
    </dxf>
    <dxf>
      <font>
        <b/>
        <i val="0"/>
        <condense val="0"/>
        <extend val="0"/>
        <color indexed="57"/>
      </font>
    </dxf>
    <dxf>
      <font>
        <b/>
        <i val="0"/>
        <condense val="0"/>
        <extend val="0"/>
        <color indexed="52"/>
      </font>
    </dxf>
    <dxf>
      <font>
        <b/>
        <i val="0"/>
        <color indexed="10"/>
      </font>
    </dxf>
    <dxf>
      <font>
        <b/>
        <i val="0"/>
        <color indexed="57"/>
      </font>
    </dxf>
    <dxf>
      <font>
        <b/>
        <i val="0"/>
        <color indexed="52"/>
      </font>
    </dxf>
    <dxf>
      <font>
        <b/>
        <i val="0"/>
        <color indexed="57"/>
      </font>
    </dxf>
    <dxf>
      <font>
        <b/>
        <i val="0"/>
        <color indexed="10"/>
      </font>
    </dxf>
    <dxf>
      <font>
        <b/>
        <i val="0"/>
        <color indexed="52"/>
      </font>
    </dxf>
    <dxf>
      <font>
        <b/>
        <i val="0"/>
        <color indexed="57"/>
      </font>
    </dxf>
    <dxf>
      <font>
        <b/>
        <i val="0"/>
        <color indexed="52"/>
      </font>
    </dxf>
    <dxf>
      <font>
        <b/>
        <i val="0"/>
        <color indexed="10"/>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1"/>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1"/>
      </font>
    </dxf>
    <dxf>
      <font>
        <color theme="0"/>
      </font>
      <fill>
        <patternFill>
          <fgColor theme="0"/>
          <bgColor theme="0"/>
        </patternFill>
      </fill>
      <border>
        <left/>
        <right/>
        <top/>
        <bottom/>
        <vertical/>
        <horizontal/>
      </border>
    </dxf>
    <dxf>
      <font>
        <color theme="1"/>
      </font>
    </dxf>
    <dxf>
      <font>
        <color theme="1"/>
      </font>
    </dxf>
    <dxf>
      <font>
        <color theme="1"/>
      </font>
    </dxf>
    <dxf>
      <font>
        <b/>
        <i val="0"/>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1"/>
      </font>
    </dxf>
    <dxf>
      <font>
        <color theme="1"/>
      </font>
    </dxf>
    <dxf>
      <font>
        <color theme="0"/>
      </font>
      <fill>
        <patternFill>
          <fgColor theme="0"/>
          <bgColor theme="0"/>
        </patternFill>
      </fill>
      <border>
        <left/>
        <right/>
        <top/>
        <bottom/>
        <vertical/>
        <horizontal/>
      </border>
    </dxf>
    <dxf>
      <font>
        <b/>
        <i val="0"/>
      </font>
    </dxf>
    <dxf>
      <font>
        <color theme="1"/>
      </font>
    </dxf>
    <dxf>
      <fill>
        <patternFill>
          <bgColor theme="0" tint="-0.24994659260841701"/>
        </patternFill>
      </fill>
      <border>
        <left/>
        <right/>
        <top/>
        <bottom/>
        <vertical/>
        <horizontal/>
      </border>
    </dxf>
    <dxf>
      <font>
        <color auto="1"/>
      </font>
      <fill>
        <patternFill>
          <bgColor theme="0" tint="-0.14996795556505021"/>
        </patternFill>
      </fill>
    </dxf>
    <dxf>
      <font>
        <b/>
        <i val="0"/>
      </font>
    </dxf>
    <dxf>
      <font>
        <color theme="0"/>
      </font>
      <fill>
        <patternFill>
          <fgColor theme="0"/>
          <bgColor theme="0"/>
        </patternFill>
      </fill>
      <border>
        <left/>
        <right/>
        <top/>
        <bottom/>
        <vertical/>
        <horizontal/>
      </border>
    </dxf>
    <dxf>
      <font>
        <b/>
        <i val="0"/>
        <color theme="1"/>
      </font>
      <fill>
        <patternFill>
          <bgColor rgb="FFFF0000"/>
        </patternFill>
      </fill>
    </dxf>
    <dxf>
      <font>
        <b/>
        <i val="0"/>
      </font>
      <fill>
        <patternFill>
          <bgColor rgb="FF92D050"/>
        </patternFill>
      </fill>
    </dxf>
    <dxf>
      <fill>
        <patternFill>
          <bgColor theme="0" tint="-0.24994659260841701"/>
        </patternFill>
      </fill>
      <border>
        <left/>
        <right/>
        <top/>
        <bottom/>
        <vertical/>
        <horizontal/>
      </border>
    </dxf>
    <dxf>
      <font>
        <color auto="1"/>
      </font>
      <fill>
        <patternFill>
          <bgColor theme="0" tint="-0.14996795556505021"/>
        </patternFill>
      </fill>
    </dxf>
    <dxf>
      <font>
        <b/>
        <i val="0"/>
        <color theme="1"/>
      </font>
      <fill>
        <patternFill>
          <bgColor rgb="FFFF0000"/>
        </patternFill>
      </fill>
    </dxf>
    <dxf>
      <font>
        <b/>
        <i val="0"/>
      </font>
      <fill>
        <patternFill>
          <bgColor rgb="FF92D050"/>
        </patternFill>
      </fill>
    </dxf>
    <dxf>
      <font>
        <b/>
        <i val="0"/>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color theme="1"/>
      </font>
      <fill>
        <patternFill>
          <bgColor rgb="FFFF0000"/>
        </patternFill>
      </fill>
    </dxf>
    <dxf>
      <font>
        <b/>
        <i val="0"/>
        <color theme="1"/>
      </font>
      <fill>
        <patternFill>
          <bgColor rgb="FFFFFF00"/>
        </patternFill>
      </fill>
    </dxf>
    <dxf>
      <font>
        <color auto="1"/>
      </font>
      <fill>
        <patternFill>
          <bgColor theme="0" tint="-0.14996795556505021"/>
        </patternFill>
      </fill>
    </dxf>
    <dxf>
      <font>
        <b/>
        <i val="0"/>
        <color theme="1"/>
      </font>
      <fill>
        <patternFill>
          <bgColor rgb="FF00B050"/>
        </patternFill>
      </fill>
    </dxf>
    <dxf>
      <font>
        <b/>
        <i val="0"/>
      </font>
      <fill>
        <patternFill>
          <bgColor rgb="FF92D050"/>
        </patternFill>
      </fill>
    </dxf>
    <dxf>
      <font>
        <color theme="1"/>
      </font>
    </dxf>
    <dxf>
      <font>
        <color theme="1"/>
      </font>
    </dxf>
    <dxf>
      <font>
        <color auto="1"/>
      </font>
      <fill>
        <patternFill>
          <bgColor theme="0" tint="-0.14996795556505021"/>
        </patternFill>
      </fill>
    </dxf>
    <dxf>
      <font>
        <b/>
        <i val="0"/>
      </font>
      <fill>
        <patternFill>
          <bgColor rgb="FF92D050"/>
        </patternFill>
      </fill>
    </dxf>
    <dxf>
      <font>
        <b/>
        <i val="0"/>
        <color theme="1"/>
      </font>
      <fill>
        <patternFill>
          <bgColor rgb="FFFF0000"/>
        </patternFill>
      </fill>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font>
    </dxf>
    <dxf>
      <font>
        <b/>
        <i val="0"/>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auto="1"/>
      </font>
      <fill>
        <patternFill>
          <bgColor theme="0" tint="-0.14996795556505021"/>
        </patternFill>
      </fill>
    </dxf>
    <dxf>
      <font>
        <b/>
        <i val="0"/>
      </font>
      <fill>
        <patternFill>
          <bgColor rgb="FF92D050"/>
        </patternFill>
      </fill>
    </dxf>
    <dxf>
      <font>
        <b/>
        <i val="0"/>
        <color theme="1"/>
      </font>
      <fill>
        <patternFill>
          <bgColor rgb="FFFF0000"/>
        </patternFill>
      </fill>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b/>
        <i val="0"/>
      </font>
      <fill>
        <patternFill>
          <bgColor rgb="FF92D050"/>
        </patternFill>
      </fill>
    </dxf>
    <dxf>
      <font>
        <b/>
        <i val="0"/>
      </font>
    </dxf>
    <dxf>
      <font>
        <color auto="1"/>
      </font>
      <fill>
        <patternFill>
          <bgColor theme="0" tint="-0.14996795556505021"/>
        </patternFill>
      </fill>
    </dxf>
    <dxf>
      <font>
        <b/>
        <i val="0"/>
        <color theme="1"/>
      </font>
      <fill>
        <patternFill>
          <bgColor rgb="FFFF0000"/>
        </patternFill>
      </fill>
    </dxf>
    <dxf>
      <font>
        <color theme="0"/>
      </font>
      <fill>
        <patternFill>
          <fgColor theme="0"/>
          <bgColor theme="0"/>
        </patternFill>
      </fill>
      <border>
        <left/>
        <right/>
        <top/>
        <bottom/>
        <vertical/>
        <horizontal/>
      </border>
    </dxf>
    <dxf>
      <font>
        <b/>
        <i val="0"/>
      </font>
    </dxf>
    <dxf>
      <font>
        <color auto="1"/>
      </font>
      <fill>
        <patternFill>
          <bgColor theme="0" tint="-0.14996795556505021"/>
        </patternFill>
      </fill>
    </dxf>
    <dxf>
      <font>
        <b/>
        <i val="0"/>
      </font>
      <fill>
        <patternFill>
          <bgColor rgb="FF92D050"/>
        </patternFill>
      </fill>
    </dxf>
    <dxf>
      <fill>
        <patternFill>
          <bgColor theme="0" tint="-0.24994659260841701"/>
        </patternFill>
      </fill>
      <border>
        <left/>
        <right/>
        <top/>
        <bottom/>
        <vertical/>
        <horizontal/>
      </border>
    </dxf>
    <dxf>
      <font>
        <b/>
        <i val="0"/>
        <color theme="1"/>
      </font>
      <fill>
        <patternFill>
          <bgColor rgb="FFFF0000"/>
        </patternFill>
      </fill>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b/>
        <i val="0"/>
      </font>
    </dxf>
    <dxf>
      <font>
        <color auto="1"/>
      </font>
      <fill>
        <patternFill>
          <bgColor theme="0" tint="-0.14996795556505021"/>
        </patternFill>
      </fill>
    </dxf>
    <dxf>
      <font>
        <b/>
        <i val="0"/>
      </font>
      <fill>
        <patternFill>
          <bgColor rgb="FF92D050"/>
        </patternFill>
      </fill>
    </dxf>
    <dxf>
      <font>
        <b/>
        <i val="0"/>
        <color theme="1"/>
      </font>
      <fill>
        <patternFill>
          <bgColor rgb="FFFF0000"/>
        </patternFill>
      </fill>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b/>
        <i val="0"/>
      </font>
    </dxf>
    <dxf>
      <font>
        <color auto="1"/>
      </font>
      <fill>
        <patternFill>
          <bgColor theme="0" tint="-0.14996795556505021"/>
        </patternFill>
      </fill>
    </dxf>
    <dxf>
      <font>
        <b/>
        <i val="0"/>
      </font>
      <fill>
        <patternFill>
          <bgColor rgb="FF92D050"/>
        </patternFill>
      </fill>
    </dxf>
    <dxf>
      <font>
        <b/>
        <i val="0"/>
        <color theme="1"/>
      </font>
      <fill>
        <patternFill>
          <bgColor rgb="FFFF0000"/>
        </patternFill>
      </fill>
    </dxf>
    <dxf>
      <font>
        <color auto="1"/>
      </font>
      <fill>
        <patternFill>
          <bgColor theme="0" tint="-0.14996795556505021"/>
        </patternFill>
      </fill>
    </dxf>
    <dxf>
      <font>
        <b/>
        <i val="0"/>
      </font>
      <fill>
        <patternFill>
          <bgColor rgb="FF92D050"/>
        </patternFill>
      </fill>
    </dxf>
    <dxf>
      <font>
        <b/>
        <i val="0"/>
        <color theme="1"/>
      </font>
      <fill>
        <patternFill>
          <bgColor rgb="FF00B050"/>
        </patternFill>
      </fill>
    </dxf>
    <dxf>
      <font>
        <b/>
        <i val="0"/>
        <color theme="1"/>
      </font>
      <fill>
        <patternFill>
          <bgColor rgb="FFFFFF00"/>
        </patternFill>
      </fill>
    </dxf>
    <dxf>
      <font>
        <b/>
        <i val="0"/>
        <color theme="1"/>
      </font>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font>
      <fill>
        <patternFill>
          <fgColor theme="0"/>
          <bgColor theme="0"/>
        </patternFill>
      </fill>
      <border>
        <left/>
        <right/>
        <top/>
        <bottom/>
        <vertical/>
        <horizontal/>
      </border>
    </dxf>
    <dxf>
      <font>
        <b/>
        <i val="0"/>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1"/>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1"/>
      </font>
    </dxf>
    <dxf>
      <font>
        <color theme="1"/>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font>
    </dxf>
    <dxf>
      <font>
        <color auto="1"/>
      </font>
      <fill>
        <patternFill>
          <bgColor theme="0" tint="-0.14996795556505021"/>
        </patternFill>
      </fill>
    </dxf>
    <dxf>
      <font>
        <b/>
        <i val="0"/>
      </font>
      <fill>
        <patternFill>
          <bgColor rgb="FF92D050"/>
        </patternFill>
      </fill>
    </dxf>
    <dxf>
      <font>
        <b/>
        <i val="0"/>
        <color theme="1"/>
      </font>
      <fill>
        <patternFill>
          <bgColor rgb="FF00B050"/>
        </patternFill>
      </fill>
    </dxf>
    <dxf>
      <font>
        <b/>
        <i val="0"/>
        <color theme="1"/>
      </font>
      <fill>
        <patternFill>
          <bgColor rgb="FFFF0000"/>
        </patternFill>
      </fill>
    </dxf>
    <dxf>
      <font>
        <b/>
        <i val="0"/>
        <color theme="1"/>
      </font>
      <fill>
        <patternFill>
          <bgColor rgb="FFFFFF00"/>
        </patternFill>
      </fill>
    </dxf>
    <dxf>
      <font>
        <b/>
        <i val="0"/>
        <color theme="1"/>
      </font>
      <fill>
        <patternFill>
          <bgColor rgb="FFFFFF00"/>
        </patternFill>
      </fill>
    </dxf>
    <dxf>
      <font>
        <b/>
        <i val="0"/>
      </font>
      <fill>
        <patternFill>
          <bgColor rgb="FF92D050"/>
        </patternFill>
      </fill>
    </dxf>
    <dxf>
      <font>
        <color auto="1"/>
      </font>
      <fill>
        <patternFill>
          <bgColor theme="0" tint="-0.14996795556505021"/>
        </patternFill>
      </fill>
    </dxf>
    <dxf>
      <font>
        <b/>
        <i val="0"/>
        <color theme="1"/>
      </font>
      <fill>
        <patternFill>
          <bgColor rgb="FF00B050"/>
        </patternFill>
      </fill>
    </dxf>
    <dxf>
      <font>
        <b/>
        <i val="0"/>
        <color theme="1"/>
      </font>
      <fill>
        <patternFill>
          <bgColor rgb="FFFF0000"/>
        </patternFill>
      </fill>
    </dxf>
    <dxf>
      <font>
        <color theme="0" tint="-0.24994659260841701"/>
      </font>
    </dxf>
    <dxf>
      <font>
        <color theme="0" tint="-0.24994659260841701"/>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b/>
        <i val="0"/>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rgb="FFBFBFBF"/>
        </patternFill>
      </fill>
      <border>
        <left/>
        <right/>
        <top/>
        <bottom/>
        <vertical/>
        <horizontal/>
      </border>
    </dxf>
    <dxf>
      <font>
        <color rgb="FFFFFFFF"/>
      </font>
      <fill>
        <patternFill>
          <fgColor rgb="FFFFFFFF"/>
          <bgColor rgb="FFFFFFFF"/>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1"/>
      </font>
    </dxf>
    <dxf>
      <font>
        <color theme="0"/>
      </font>
      <fill>
        <patternFill>
          <fgColor theme="0"/>
          <bgColor theme="0"/>
        </patternFill>
      </fill>
      <border>
        <left/>
        <right/>
        <top/>
        <bottom/>
        <vertical/>
        <horizontal/>
      </border>
    </dxf>
    <dxf>
      <font>
        <color theme="1"/>
      </font>
    </dxf>
    <dxf>
      <fill>
        <patternFill>
          <bgColor theme="0" tint="-0.24994659260841701"/>
        </patternFill>
      </fill>
      <border>
        <left/>
        <right/>
        <top/>
        <bottom/>
        <vertical/>
        <horizontal/>
      </border>
    </dxf>
    <dxf>
      <font>
        <color theme="1"/>
      </font>
    </dxf>
    <dxf>
      <font>
        <color theme="1"/>
      </font>
    </dxf>
    <dxf>
      <font>
        <b/>
        <i val="0"/>
      </font>
    </dxf>
    <dxf>
      <font>
        <b/>
        <i val="0"/>
        <color theme="1"/>
      </font>
      <fill>
        <patternFill>
          <bgColor rgb="FFFF0000"/>
        </patternFill>
      </fill>
    </dxf>
    <dxf>
      <font>
        <b/>
        <i val="0"/>
        <color theme="1"/>
      </font>
      <fill>
        <patternFill>
          <bgColor rgb="FFFFFF00"/>
        </patternFill>
      </fill>
    </dxf>
    <dxf>
      <font>
        <b/>
        <i val="0"/>
        <color theme="1"/>
      </font>
      <fill>
        <patternFill>
          <bgColor rgb="FF00B050"/>
        </patternFill>
      </fill>
    </dxf>
    <dxf>
      <font>
        <b/>
        <i val="0"/>
      </font>
      <fill>
        <patternFill>
          <bgColor rgb="FF92D050"/>
        </patternFill>
      </fill>
    </dxf>
    <dxf>
      <font>
        <b/>
        <i val="0"/>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auto="1"/>
      </font>
      <fill>
        <patternFill>
          <bgColor theme="0" tint="-0.14996795556505021"/>
        </patternFill>
      </fill>
    </dxf>
    <dxf>
      <font>
        <color auto="1"/>
      </font>
      <fill>
        <patternFill>
          <bgColor theme="0" tint="-0.14996795556505021"/>
        </patternFill>
      </fill>
    </dxf>
    <dxf>
      <font>
        <b/>
        <i val="0"/>
        <color theme="1"/>
      </font>
      <fill>
        <patternFill>
          <bgColor rgb="FFFFFF00"/>
        </patternFill>
      </fill>
    </dxf>
    <dxf>
      <font>
        <b/>
        <i val="0"/>
        <color theme="1"/>
      </font>
      <fill>
        <patternFill>
          <bgColor rgb="FF00B050"/>
        </patternFill>
      </fill>
    </dxf>
    <dxf>
      <font>
        <b/>
        <i val="0"/>
      </font>
      <fill>
        <patternFill>
          <bgColor rgb="FF92D050"/>
        </patternFill>
      </fill>
    </dxf>
    <dxf>
      <font>
        <b/>
        <i val="0"/>
        <color theme="1"/>
      </font>
      <fill>
        <patternFill>
          <bgColor rgb="FFFF0000"/>
        </patternFill>
      </fill>
    </dxf>
    <dxf>
      <font>
        <color theme="0" tint="-0.24994659260841701"/>
      </font>
    </dxf>
    <dxf>
      <font>
        <color theme="0" tint="-0.24994659260841701"/>
      </font>
    </dxf>
    <dxf>
      <font>
        <color theme="0"/>
      </font>
      <fill>
        <patternFill>
          <fgColor theme="0"/>
          <bgColor theme="0"/>
        </patternFill>
      </fill>
      <border>
        <left/>
        <right/>
        <top/>
        <bottom/>
        <vertical/>
        <horizontal/>
      </border>
    </dxf>
    <dxf>
      <font>
        <b/>
        <i val="0"/>
      </font>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0"/>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0"/>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0"/>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5"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numFmt numFmtId="166" formatCode="[$-409]dd\-mmm\-yy;@"/>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family val="2"/>
        <scheme val="minor"/>
      </font>
      <alignment vertical="top" textRotation="0" indent="0" justifyLastLine="0" shrinkToFit="0" readingOrder="0"/>
    </dxf>
    <dxf>
      <font>
        <b val="0"/>
        <i/>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strike val="0"/>
        <outline val="0"/>
        <shadow val="0"/>
        <u val="none"/>
        <vertAlign val="baseline"/>
        <sz val="10"/>
        <name val="Calibri"/>
        <family val="2"/>
        <scheme val="minor"/>
      </font>
    </dxf>
    <dxf>
      <font>
        <b/>
        <i val="0"/>
        <strike val="0"/>
        <condense val="0"/>
        <extend val="0"/>
        <outline val="0"/>
        <shadow val="0"/>
        <u val="none"/>
        <vertAlign val="baseline"/>
        <sz val="10"/>
        <color theme="0"/>
        <name val="Calibri"/>
        <family val="2"/>
        <scheme val="minor"/>
      </font>
      <fill>
        <patternFill patternType="solid">
          <fgColor indexed="64"/>
          <bgColor theme="3" tint="0.3999755851924192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numFmt numFmtId="166" formatCode="[$-409]dd\-mmm\-yy;@"/>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vertical="top" textRotation="0"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vertical="top" textRotation="0" indent="0" justifyLastLine="0" shrinkToFit="0" readingOrder="0"/>
    </dxf>
    <dxf>
      <font>
        <b val="0"/>
        <i/>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outline val="0"/>
        <shadow val="0"/>
        <vertAlign val="baseline"/>
        <sz val="10"/>
        <color auto="1"/>
        <name val="Calibri"/>
        <scheme val="none"/>
      </font>
    </dxf>
    <dxf>
      <font>
        <b/>
        <i val="0"/>
        <strike val="0"/>
        <condense val="0"/>
        <extend val="0"/>
        <outline val="0"/>
        <shadow val="0"/>
        <u val="none"/>
        <vertAlign val="baseline"/>
        <sz val="10"/>
        <color theme="0"/>
        <name val="Calibri"/>
        <scheme val="minor"/>
      </font>
      <fill>
        <patternFill patternType="solid">
          <fgColor indexed="64"/>
          <bgColor theme="3" tint="0.3999755851924192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strike val="0"/>
        <outline val="0"/>
        <shadow val="0"/>
        <vertAlign val="baseline"/>
        <sz val="10"/>
        <color auto="1"/>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font>
        <strike val="0"/>
        <outline val="0"/>
        <shadow val="0"/>
        <vertAlign val="baseline"/>
        <sz val="10"/>
        <color auto="1"/>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font>
        <strike val="0"/>
        <outline val="0"/>
        <shadow val="0"/>
        <vertAlign val="baseline"/>
        <sz val="10"/>
        <color auto="1"/>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5" tint="0.79998168889431442"/>
        </patternFill>
      </fill>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numFmt numFmtId="166" formatCode="[$-409]dd\-mmm\-yy;@"/>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tint="-4.9989318521683403E-2"/>
        </patternFill>
      </fill>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alignment vertical="top" textRotation="0" indent="0" justifyLastLine="0" shrinkToFit="0" readingOrder="0"/>
    </dxf>
    <dxf>
      <font>
        <b val="0"/>
        <i val="0"/>
        <strike val="0"/>
        <condense val="0"/>
        <extend val="0"/>
        <outline val="0"/>
        <shadow val="0"/>
        <u val="none"/>
        <vertAlign val="baseline"/>
        <sz val="10"/>
        <color auto="1"/>
        <name val="Calibri"/>
        <family val="2"/>
        <scheme val="minor"/>
      </font>
      <alignment vertical="top" textRotation="0"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vertical="top" textRotation="0" indent="0" justifyLastLine="0" shrinkToFit="0" readingOrder="0"/>
    </dxf>
    <dxf>
      <font>
        <b val="0"/>
        <i/>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strike val="0"/>
        <outline val="0"/>
        <shadow val="0"/>
        <vertAlign val="baseline"/>
        <sz val="10"/>
        <name val="Calibri"/>
        <family val="2"/>
        <scheme val="minor"/>
      </font>
    </dxf>
    <dxf>
      <font>
        <b/>
        <i val="0"/>
        <strike val="0"/>
        <condense val="0"/>
        <extend val="0"/>
        <outline val="0"/>
        <shadow val="0"/>
        <u val="none"/>
        <vertAlign val="baseline"/>
        <sz val="10"/>
        <color theme="0"/>
        <name val="Calibri"/>
        <family val="2"/>
        <scheme val="minor"/>
      </font>
      <fill>
        <patternFill patternType="solid">
          <fgColor indexed="64"/>
          <bgColor theme="3" tint="0.3999755851924192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theme="1"/>
        <name val="Calibri"/>
        <family val="2"/>
        <scheme val="minor"/>
      </font>
      <fill>
        <patternFill patternType="solid">
          <fgColor indexed="64"/>
          <bgColor indexed="9"/>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protection locked="1" hidden="0"/>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indexed="8"/>
        <name val="Calibri"/>
        <family val="2"/>
        <scheme val="minor"/>
      </font>
      <fill>
        <patternFill patternType="solid">
          <fgColor indexed="64"/>
          <bgColor rgb="FFC6EFD1"/>
        </patternFill>
      </fill>
      <alignment horizontal="general" vertical="center" textRotation="0" wrapText="1" indent="0" justifyLastLine="0" shrinkToFit="0" readingOrder="0"/>
      <border diagonalUp="0" diagonalDown="0" outline="0">
        <left/>
        <right/>
        <top style="thin">
          <color auto="1"/>
        </top>
        <bottom style="thin">
          <color auto="1"/>
        </bottom>
      </border>
    </dxf>
    <dxf>
      <font>
        <outline val="0"/>
        <shadow val="0"/>
        <u val="none"/>
        <vertAlign val="baseline"/>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0"/>
        <color theme="0"/>
        <name val="Calibri"/>
        <family val="2"/>
        <scheme val="minor"/>
      </font>
      <fill>
        <patternFill patternType="solid">
          <fgColor indexed="64"/>
          <bgColor rgb="FF006533"/>
        </patternFill>
      </fill>
      <alignment horizontal="general" vertical="bottom" textRotation="0" wrapText="1" indent="0" justifyLastLine="0" shrinkToFit="0" readingOrder="0"/>
    </dxf>
    <dxf>
      <font>
        <strike val="0"/>
        <outline val="0"/>
        <shadow val="0"/>
        <u val="none"/>
        <vertAlign val="baseline"/>
        <sz val="10"/>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solid">
          <fgColor indexed="64"/>
          <bgColor rgb="FFC6EFD1"/>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sz val="10"/>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0"/>
        <color theme="0"/>
        <name val="Calibri"/>
        <family val="2"/>
        <scheme val="minor"/>
      </font>
      <fill>
        <patternFill patternType="solid">
          <fgColor indexed="64"/>
          <bgColor rgb="FF006533"/>
        </patternFill>
      </fill>
      <alignment horizontal="general" vertical="bottom" textRotation="0" wrapText="1" indent="0" justifyLastLine="0" shrinkToFit="0" readingOrder="0"/>
    </dxf>
    <dxf>
      <font>
        <strike val="0"/>
        <outline val="0"/>
        <shadow val="0"/>
        <u val="none"/>
        <vertAlign val="baseline"/>
        <sz val="10"/>
        <color rgb="FF000000"/>
        <name val="Calibri"/>
        <family val="2"/>
        <scheme val="minor"/>
      </font>
      <fill>
        <patternFill patternType="none">
          <fgColor indexed="64"/>
          <bgColor auto="1"/>
        </patternFill>
      </fill>
    </dxf>
    <dxf>
      <font>
        <strike val="0"/>
        <outline val="0"/>
        <shadow val="0"/>
        <u val="none"/>
        <vertAlign val="baseline"/>
        <sz val="10"/>
        <color rgb="FF000000"/>
        <name val="Calibri"/>
        <family val="2"/>
        <scheme val="minor"/>
      </font>
      <fill>
        <patternFill patternType="none">
          <fgColor indexed="64"/>
          <bgColor auto="1"/>
        </patternFill>
      </fill>
    </dxf>
    <dxf>
      <font>
        <strike val="0"/>
        <outline val="0"/>
        <shadow val="0"/>
        <u val="none"/>
        <vertAlign val="baseline"/>
        <sz val="10"/>
        <color rgb="FF000000"/>
        <name val="Calibri"/>
        <family val="2"/>
        <scheme val="minor"/>
      </font>
      <fill>
        <patternFill patternType="none">
          <fgColor indexed="64"/>
          <bgColor auto="1"/>
        </patternFill>
      </fill>
    </dxf>
    <dxf>
      <font>
        <strike val="0"/>
        <outline val="0"/>
        <shadow val="0"/>
        <u val="none"/>
        <vertAlign val="baseline"/>
        <sz val="10"/>
        <color rgb="FF000000"/>
        <name val="Calibri"/>
        <family val="2"/>
        <scheme val="minor"/>
      </font>
      <fill>
        <patternFill patternType="none">
          <fgColor indexed="64"/>
          <bgColor auto="1"/>
        </patternFill>
      </fill>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Calibri"/>
        <family val="2"/>
        <scheme val="minor"/>
      </font>
      <fill>
        <patternFill patternType="solid">
          <fgColor indexed="64"/>
          <bgColor rgb="FFC6EFD1"/>
        </patternFill>
      </fill>
      <alignment horizontal="general" vertical="bottom" textRotation="0" wrapText="1" indent="0" justifyLastLine="0" shrinkToFit="0" readingOrder="0"/>
    </dxf>
    <dxf>
      <font>
        <strike val="0"/>
        <outline val="0"/>
        <shadow val="0"/>
        <u val="none"/>
        <vertAlign val="baseline"/>
        <sz val="10"/>
        <color rgb="FF000000"/>
        <name val="Calibri"/>
        <family val="2"/>
        <scheme val="minor"/>
      </font>
    </dxf>
    <dxf>
      <font>
        <b/>
        <i val="0"/>
        <strike val="0"/>
        <condense val="0"/>
        <extend val="0"/>
        <outline val="0"/>
        <shadow val="0"/>
        <u val="none"/>
        <vertAlign val="baseline"/>
        <sz val="10"/>
        <color theme="0"/>
        <name val="Calibri"/>
        <family val="2"/>
        <scheme val="minor"/>
      </font>
      <fill>
        <patternFill patternType="solid">
          <fgColor indexed="64"/>
          <bgColor rgb="FF006533"/>
        </patternFill>
      </fill>
      <alignment horizontal="general" vertical="bottom" textRotation="0" wrapText="1" indent="0" justifyLastLine="0" shrinkToFit="0" readingOrder="0"/>
    </dxf>
  </dxfs>
  <tableStyles count="0" defaultTableStyle="TableStyleMedium9" defaultPivotStyle="PivotStyleLight16"/>
  <colors>
    <mruColors>
      <color rgb="FFC6EFD1"/>
      <color rgb="FF0065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09302032984894"/>
          <c:y val="6.2706270627062702E-2"/>
          <c:w val="0.44518419884598315"/>
          <c:h val="0.82755775577557755"/>
        </c:manualLayout>
      </c:layout>
      <c:radarChart>
        <c:radarStyle val="filled"/>
        <c:varyColors val="0"/>
        <c:ser>
          <c:idx val="0"/>
          <c:order val="0"/>
          <c:tx>
            <c:strRef>
              <c:f>Results!$H$22</c:f>
              <c:strCache>
                <c:ptCount val="1"/>
                <c:pt idx="0">
                  <c:v>Result</c:v>
                </c:pt>
              </c:strCache>
            </c:strRef>
          </c:tx>
          <c:spPr>
            <a:solidFill>
              <a:srgbClr val="99CCFF"/>
            </a:solidFill>
            <a:ln w="12700">
              <a:solidFill>
                <a:srgbClr val="000000"/>
              </a:solidFill>
              <a:prstDash val="solid"/>
            </a:ln>
          </c:spPr>
          <c:cat>
            <c:strRef>
              <c:f>Results!$O$25:$O$40</c:f>
              <c:strCache>
                <c:ptCount val="16"/>
                <c:pt idx="0">
                  <c:v>1 IS Policies and Organization</c:v>
                </c:pt>
                <c:pt idx="1">
                  <c:v>2 Human Resources</c:v>
                </c:pt>
                <c:pt idx="2">
                  <c:v>3 Physical Security </c:v>
                </c:pt>
                <c:pt idx="3">
                  <c:v>4 Identity and Access Management</c:v>
                </c:pt>
                <c:pt idx="4">
                  <c:v>5 IT Security/Cyber Security</c:v>
                </c:pt>
                <c:pt idx="5">
                  <c:v>6 Supplier Relationships</c:v>
                </c:pt>
                <c:pt idx="6">
                  <c:v>7 Compliance</c:v>
                </c:pt>
                <c:pt idx="7">
                  <c:v>8 Prototypte Protection (na)</c:v>
                </c:pt>
                <c:pt idx="10">
                  <c:v>1.1 Information Security Policies</c:v>
                </c:pt>
                <c:pt idx="11">
                  <c:v>1.2 Organization of Information Security</c:v>
                </c:pt>
                <c:pt idx="12">
                  <c:v>1.3. Asset Management</c:v>
                </c:pt>
                <c:pt idx="13">
                  <c:v>1.4. IS Risk Management</c:v>
                </c:pt>
                <c:pt idx="14">
                  <c:v>1.5 Assessments</c:v>
                </c:pt>
                <c:pt idx="15">
                  <c:v>1.6 Incident and Crisis Management</c:v>
                </c:pt>
              </c:strCache>
            </c:strRef>
          </c:cat>
          <c:val>
            <c:numRef>
              <c:f>Results!$N$25:$N$32</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84F8-4C2F-B366-4EC2B256F2D0}"/>
            </c:ext>
          </c:extLst>
        </c:ser>
        <c:ser>
          <c:idx val="1"/>
          <c:order val="1"/>
          <c:tx>
            <c:strRef>
              <c:f>Results!$G$22</c:f>
              <c:strCache>
                <c:ptCount val="1"/>
                <c:pt idx="0">
                  <c:v>Target maturity level</c:v>
                </c:pt>
              </c:strCache>
            </c:strRef>
          </c:tx>
          <c:spPr>
            <a:noFill/>
            <a:ln w="25400">
              <a:solidFill>
                <a:srgbClr val="339966"/>
              </a:solidFill>
              <a:prstDash val="solid"/>
            </a:ln>
          </c:spPr>
          <c:cat>
            <c:strRef>
              <c:f>Results!$O$25:$O$40</c:f>
              <c:strCache>
                <c:ptCount val="16"/>
                <c:pt idx="0">
                  <c:v>1 IS Policies and Organization</c:v>
                </c:pt>
                <c:pt idx="1">
                  <c:v>2 Human Resources</c:v>
                </c:pt>
                <c:pt idx="2">
                  <c:v>3 Physical Security </c:v>
                </c:pt>
                <c:pt idx="3">
                  <c:v>4 Identity and Access Management</c:v>
                </c:pt>
                <c:pt idx="4">
                  <c:v>5 IT Security/Cyber Security</c:v>
                </c:pt>
                <c:pt idx="5">
                  <c:v>6 Supplier Relationships</c:v>
                </c:pt>
                <c:pt idx="6">
                  <c:v>7 Compliance</c:v>
                </c:pt>
                <c:pt idx="7">
                  <c:v>8 Prototypte Protection (na)</c:v>
                </c:pt>
                <c:pt idx="10">
                  <c:v>1.1 Information Security Policies</c:v>
                </c:pt>
                <c:pt idx="11">
                  <c:v>1.2 Organization of Information Security</c:v>
                </c:pt>
                <c:pt idx="12">
                  <c:v>1.3. Asset Management</c:v>
                </c:pt>
                <c:pt idx="13">
                  <c:v>1.4. IS Risk Management</c:v>
                </c:pt>
                <c:pt idx="14">
                  <c:v>1.5 Assessments</c:v>
                </c:pt>
                <c:pt idx="15">
                  <c:v>1.6 Incident and Crisis Management</c:v>
                </c:pt>
              </c:strCache>
            </c:strRef>
          </c:cat>
          <c:val>
            <c:numRef>
              <c:f>Results!$M$25:$M$32</c:f>
              <c:numCache>
                <c:formatCode>0.00</c:formatCode>
                <c:ptCount val="8"/>
                <c:pt idx="0">
                  <c:v>3</c:v>
                </c:pt>
                <c:pt idx="1">
                  <c:v>3</c:v>
                </c:pt>
                <c:pt idx="2">
                  <c:v>3</c:v>
                </c:pt>
                <c:pt idx="3">
                  <c:v>3</c:v>
                </c:pt>
                <c:pt idx="4">
                  <c:v>3</c:v>
                </c:pt>
                <c:pt idx="5">
                  <c:v>3</c:v>
                </c:pt>
                <c:pt idx="6">
                  <c:v>3</c:v>
                </c:pt>
                <c:pt idx="7">
                  <c:v>0</c:v>
                </c:pt>
              </c:numCache>
            </c:numRef>
          </c:val>
          <c:extLst>
            <c:ext xmlns:c16="http://schemas.microsoft.com/office/drawing/2014/chart" uri="{C3380CC4-5D6E-409C-BE32-E72D297353CC}">
              <c16:uniqueId val="{00000001-84F8-4C2F-B366-4EC2B256F2D0}"/>
            </c:ext>
          </c:extLst>
        </c:ser>
        <c:dLbls>
          <c:showLegendKey val="0"/>
          <c:showVal val="0"/>
          <c:showCatName val="0"/>
          <c:showSerName val="0"/>
          <c:showPercent val="0"/>
          <c:showBubbleSize val="0"/>
        </c:dLbls>
        <c:axId val="85564800"/>
        <c:axId val="86189184"/>
      </c:radarChart>
      <c:catAx>
        <c:axId val="855648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fr-DE"/>
          </a:p>
        </c:txPr>
        <c:crossAx val="86189184"/>
        <c:crossesAt val="0"/>
        <c:auto val="0"/>
        <c:lblAlgn val="ctr"/>
        <c:lblOffset val="100"/>
        <c:noMultiLvlLbl val="0"/>
      </c:catAx>
      <c:valAx>
        <c:axId val="86189184"/>
        <c:scaling>
          <c:orientation val="minMax"/>
          <c:max val="5"/>
        </c:scaling>
        <c:delete val="0"/>
        <c:axPos val="l"/>
        <c:majorGridlines>
          <c:spPr>
            <a:ln w="3175">
              <a:solidFill>
                <a:srgbClr val="000000"/>
              </a:solidFill>
              <a:prstDash val="solid"/>
            </a:ln>
          </c:spPr>
        </c:majorGridlines>
        <c:numFmt formatCode="0" sourceLinked="0"/>
        <c:majorTickMark val="cross"/>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fr-DE"/>
          </a:p>
        </c:txPr>
        <c:crossAx val="85564800"/>
        <c:crosses val="autoZero"/>
        <c:crossBetween val="midCat"/>
        <c:majorUnit val="1"/>
        <c:minorUnit val="0.2"/>
      </c:valAx>
      <c:spPr>
        <a:noFill/>
        <a:ln w="25400">
          <a:noFill/>
        </a:ln>
      </c:spPr>
    </c:plotArea>
    <c:legend>
      <c:legendPos val="r"/>
      <c:layout>
        <c:manualLayout>
          <c:xMode val="edge"/>
          <c:yMode val="edge"/>
          <c:x val="0.74733749605500222"/>
          <c:y val="0.85148514851485146"/>
          <c:w val="0.21461219174087254"/>
          <c:h val="4.4554455445544594E-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fr-DE"/>
        </a:p>
      </c:txPr>
    </c:legend>
    <c:plotVisOnly val="1"/>
    <c:dispBlanksAs val="gap"/>
    <c:showDLblsOverMax val="0"/>
  </c:chart>
  <c:spPr>
    <a:noFill/>
    <a:ln w="9525">
      <a:noFill/>
    </a:ln>
  </c:spPr>
  <c:txPr>
    <a:bodyPr/>
    <a:lstStyle/>
    <a:p>
      <a:pPr>
        <a:defRPr sz="1000" b="0" i="0" u="none" strike="noStrike" baseline="0">
          <a:solidFill>
            <a:srgbClr val="000000"/>
          </a:solidFill>
          <a:latin typeface="Porsche News Gothic"/>
          <a:ea typeface="Porsche News Gothic"/>
          <a:cs typeface="Porsche News Gothic"/>
        </a:defRPr>
      </a:pPr>
      <a:endParaRPr lang="fr-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09302032984894"/>
          <c:y val="9.8844884488448831E-2"/>
          <c:w val="0.44518419884598315"/>
          <c:h val="0.82755775577557755"/>
        </c:manualLayout>
      </c:layout>
      <c:radarChart>
        <c:radarStyle val="filled"/>
        <c:varyColors val="0"/>
        <c:ser>
          <c:idx val="0"/>
          <c:order val="0"/>
          <c:tx>
            <c:strRef>
              <c:f>Results!$H$22</c:f>
              <c:strCache>
                <c:ptCount val="1"/>
                <c:pt idx="0">
                  <c:v>Result</c:v>
                </c:pt>
              </c:strCache>
            </c:strRef>
          </c:tx>
          <c:spPr>
            <a:solidFill>
              <a:srgbClr val="99CCFF"/>
            </a:solidFill>
            <a:ln w="12700">
              <a:solidFill>
                <a:srgbClr val="000000"/>
              </a:solidFill>
              <a:prstDash val="solid"/>
            </a:ln>
          </c:spPr>
          <c:cat>
            <c:strRef>
              <c:f>Results!$O$35:$O$54</c:f>
              <c:strCache>
                <c:ptCount val="20"/>
                <c:pt idx="0">
                  <c:v>1.1 Information Security Policies</c:v>
                </c:pt>
                <c:pt idx="1">
                  <c:v>1.2 Organization of Information Security</c:v>
                </c:pt>
                <c:pt idx="2">
                  <c:v>1.3. Asset Management</c:v>
                </c:pt>
                <c:pt idx="3">
                  <c:v>1.4. IS Risk Management</c:v>
                </c:pt>
                <c:pt idx="4">
                  <c:v>1.5 Assessments</c:v>
                </c:pt>
                <c:pt idx="5">
                  <c:v>1.6 Incident and Crisis Management</c:v>
                </c:pt>
                <c:pt idx="6">
                  <c:v>2.1 Human Resources</c:v>
                </c:pt>
                <c:pt idx="7">
                  <c:v>3.1 Physical Security and Business Continuity</c:v>
                </c:pt>
                <c:pt idx="8">
                  <c:v>4.1 Identity Management</c:v>
                </c:pt>
                <c:pt idx="9">
                  <c:v>4.2 Access Management</c:v>
                </c:pt>
                <c:pt idx="10">
                  <c:v>5.1 Cryptography</c:v>
                </c:pt>
                <c:pt idx="11">
                  <c:v>5.2 Operations Security</c:v>
                </c:pt>
                <c:pt idx="12">
                  <c:v>5.3 System acquisitions, requirement management and development</c:v>
                </c:pt>
                <c:pt idx="13">
                  <c:v>6.1 Supplier Relationships</c:v>
                </c:pt>
                <c:pt idx="14">
                  <c:v>7.1 Compliance</c:v>
                </c:pt>
                <c:pt idx="15">
                  <c:v>8.1 Prototypte Protection - Physical and Environmental Security (na)</c:v>
                </c:pt>
                <c:pt idx="16">
                  <c:v>8.2 Prototypte Protection - Organizational Requirements (na)</c:v>
                </c:pt>
                <c:pt idx="17">
                  <c:v>8.3 Prototypte Protection - Handling of vehicles, components and parts (na)</c:v>
                </c:pt>
                <c:pt idx="18">
                  <c:v>8.4 Prototypte Protection - Requirements for trial vehicles (na)</c:v>
                </c:pt>
                <c:pt idx="19">
                  <c:v>8.5 Prototypte Protection - Requirements for events and shootings (na)</c:v>
                </c:pt>
              </c:strCache>
            </c:strRef>
          </c:cat>
          <c:val>
            <c:numRef>
              <c:f>Results!$N$35:$N$54</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4B3F-462E-B17F-783D8E1E6C97}"/>
            </c:ext>
          </c:extLst>
        </c:ser>
        <c:ser>
          <c:idx val="1"/>
          <c:order val="1"/>
          <c:tx>
            <c:strRef>
              <c:f>Results!$G$22</c:f>
              <c:strCache>
                <c:ptCount val="1"/>
                <c:pt idx="0">
                  <c:v>Target maturity level</c:v>
                </c:pt>
              </c:strCache>
            </c:strRef>
          </c:tx>
          <c:spPr>
            <a:noFill/>
            <a:ln w="25400">
              <a:solidFill>
                <a:srgbClr val="339966"/>
              </a:solidFill>
              <a:prstDash val="solid"/>
            </a:ln>
          </c:spPr>
          <c:cat>
            <c:strRef>
              <c:f>Results!$O$35:$O$54</c:f>
              <c:strCache>
                <c:ptCount val="20"/>
                <c:pt idx="0">
                  <c:v>1.1 Information Security Policies</c:v>
                </c:pt>
                <c:pt idx="1">
                  <c:v>1.2 Organization of Information Security</c:v>
                </c:pt>
                <c:pt idx="2">
                  <c:v>1.3. Asset Management</c:v>
                </c:pt>
                <c:pt idx="3">
                  <c:v>1.4. IS Risk Management</c:v>
                </c:pt>
                <c:pt idx="4">
                  <c:v>1.5 Assessments</c:v>
                </c:pt>
                <c:pt idx="5">
                  <c:v>1.6 Incident and Crisis Management</c:v>
                </c:pt>
                <c:pt idx="6">
                  <c:v>2.1 Human Resources</c:v>
                </c:pt>
                <c:pt idx="7">
                  <c:v>3.1 Physical Security and Business Continuity</c:v>
                </c:pt>
                <c:pt idx="8">
                  <c:v>4.1 Identity Management</c:v>
                </c:pt>
                <c:pt idx="9">
                  <c:v>4.2 Access Management</c:v>
                </c:pt>
                <c:pt idx="10">
                  <c:v>5.1 Cryptography</c:v>
                </c:pt>
                <c:pt idx="11">
                  <c:v>5.2 Operations Security</c:v>
                </c:pt>
                <c:pt idx="12">
                  <c:v>5.3 System acquisitions, requirement management and development</c:v>
                </c:pt>
                <c:pt idx="13">
                  <c:v>6.1 Supplier Relationships</c:v>
                </c:pt>
                <c:pt idx="14">
                  <c:v>7.1 Compliance</c:v>
                </c:pt>
                <c:pt idx="15">
                  <c:v>8.1 Prototypte Protection - Physical and Environmental Security (na)</c:v>
                </c:pt>
                <c:pt idx="16">
                  <c:v>8.2 Prototypte Protection - Organizational Requirements (na)</c:v>
                </c:pt>
                <c:pt idx="17">
                  <c:v>8.3 Prototypte Protection - Handling of vehicles, components and parts (na)</c:v>
                </c:pt>
                <c:pt idx="18">
                  <c:v>8.4 Prototypte Protection - Requirements for trial vehicles (na)</c:v>
                </c:pt>
                <c:pt idx="19">
                  <c:v>8.5 Prototypte Protection - Requirements for events and shootings (na)</c:v>
                </c:pt>
              </c:strCache>
            </c:strRef>
          </c:cat>
          <c:val>
            <c:numRef>
              <c:f>Results!$M$35:$M$54</c:f>
              <c:numCache>
                <c:formatCode>0.00</c:formatCode>
                <c:ptCount val="2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0</c:v>
                </c:pt>
                <c:pt idx="16">
                  <c:v>0</c:v>
                </c:pt>
                <c:pt idx="17">
                  <c:v>0</c:v>
                </c:pt>
                <c:pt idx="18">
                  <c:v>0</c:v>
                </c:pt>
                <c:pt idx="19">
                  <c:v>0</c:v>
                </c:pt>
              </c:numCache>
            </c:numRef>
          </c:val>
          <c:extLst>
            <c:ext xmlns:c16="http://schemas.microsoft.com/office/drawing/2014/chart" uri="{C3380CC4-5D6E-409C-BE32-E72D297353CC}">
              <c16:uniqueId val="{00000001-4B3F-462E-B17F-783D8E1E6C97}"/>
            </c:ext>
          </c:extLst>
        </c:ser>
        <c:dLbls>
          <c:showLegendKey val="0"/>
          <c:showVal val="0"/>
          <c:showCatName val="0"/>
          <c:showSerName val="0"/>
          <c:showPercent val="0"/>
          <c:showBubbleSize val="0"/>
        </c:dLbls>
        <c:axId val="85564800"/>
        <c:axId val="86189184"/>
      </c:radarChart>
      <c:catAx>
        <c:axId val="855648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fr-DE"/>
          </a:p>
        </c:txPr>
        <c:crossAx val="86189184"/>
        <c:crossesAt val="0"/>
        <c:auto val="0"/>
        <c:lblAlgn val="ctr"/>
        <c:lblOffset val="100"/>
        <c:noMultiLvlLbl val="0"/>
      </c:catAx>
      <c:valAx>
        <c:axId val="86189184"/>
        <c:scaling>
          <c:orientation val="minMax"/>
          <c:max val="5"/>
        </c:scaling>
        <c:delete val="0"/>
        <c:axPos val="l"/>
        <c:majorGridlines>
          <c:spPr>
            <a:ln w="3175">
              <a:solidFill>
                <a:srgbClr val="000000"/>
              </a:solidFill>
              <a:prstDash val="solid"/>
            </a:ln>
          </c:spPr>
        </c:majorGridlines>
        <c:numFmt formatCode="0" sourceLinked="0"/>
        <c:majorTickMark val="cross"/>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fr-DE"/>
          </a:p>
        </c:txPr>
        <c:crossAx val="85564800"/>
        <c:crosses val="autoZero"/>
        <c:crossBetween val="midCat"/>
        <c:majorUnit val="1"/>
        <c:minorUnit val="0.2"/>
      </c:valAx>
      <c:spPr>
        <a:noFill/>
        <a:ln w="25400">
          <a:noFill/>
        </a:ln>
      </c:spPr>
    </c:plotArea>
    <c:legend>
      <c:legendPos val="r"/>
      <c:layout>
        <c:manualLayout>
          <c:xMode val="edge"/>
          <c:yMode val="edge"/>
          <c:x val="0.74733749605500222"/>
          <c:y val="0.85148514851485146"/>
          <c:w val="0.21461219174087254"/>
          <c:h val="4.4554455445544594E-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fr-DE"/>
        </a:p>
      </c:txPr>
    </c:legend>
    <c:plotVisOnly val="1"/>
    <c:dispBlanksAs val="gap"/>
    <c:showDLblsOverMax val="0"/>
  </c:chart>
  <c:spPr>
    <a:noFill/>
    <a:ln w="9525">
      <a:noFill/>
    </a:ln>
  </c:spPr>
  <c:txPr>
    <a:bodyPr/>
    <a:lstStyle/>
    <a:p>
      <a:pPr>
        <a:defRPr sz="1000" b="0" i="0" u="none" strike="noStrike" baseline="0">
          <a:solidFill>
            <a:srgbClr val="000000"/>
          </a:solidFill>
          <a:latin typeface="Porsche News Gothic"/>
          <a:ea typeface="Porsche News Gothic"/>
          <a:cs typeface="Porsche News Gothic"/>
        </a:defRPr>
      </a:pPr>
      <a:endParaRPr lang="fr-DE"/>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chart" Target="../charts/chart1.xml"/><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2095500</xdr:colOff>
      <xdr:row>0</xdr:row>
      <xdr:rowOff>76200</xdr:rowOff>
    </xdr:from>
    <xdr:ext cx="0" cy="1833245"/>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4520" y="76200"/>
          <a:ext cx="0" cy="183324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twoCellAnchor editAs="oneCell">
    <xdr:from>
      <xdr:col>1</xdr:col>
      <xdr:colOff>4095750</xdr:colOff>
      <xdr:row>0</xdr:row>
      <xdr:rowOff>85725</xdr:rowOff>
    </xdr:from>
    <xdr:to>
      <xdr:col>1</xdr:col>
      <xdr:colOff>6983737</xdr:colOff>
      <xdr:row>0</xdr:row>
      <xdr:rowOff>647700</xdr:rowOff>
    </xdr:to>
    <xdr:pic>
      <xdr:nvPicPr>
        <xdr:cNvPr id="5" name="Picture 6">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10050" y="85725"/>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43816</xdr:colOff>
      <xdr:row>10</xdr:row>
      <xdr:rowOff>57744</xdr:rowOff>
    </xdr:from>
    <xdr:to>
      <xdr:col>1</xdr:col>
      <xdr:colOff>2603018</xdr:colOff>
      <xdr:row>14</xdr:row>
      <xdr:rowOff>103828</xdr:rowOff>
    </xdr:to>
    <xdr:pic>
      <xdr:nvPicPr>
        <xdr:cNvPr id="4" name="Grafik 3">
          <a:extLst>
            <a:ext uri="{FF2B5EF4-FFF2-40B4-BE49-F238E27FC236}">
              <a16:creationId xmlns:a16="http://schemas.microsoft.com/office/drawing/2014/main" id="{D36C6969-DD02-42DE-8F5E-3DFFCD2E35CA}"/>
            </a:ext>
          </a:extLst>
        </xdr:cNvPr>
        <xdr:cNvPicPr>
          <a:picLocks noChangeAspect="1"/>
        </xdr:cNvPicPr>
      </xdr:nvPicPr>
      <xdr:blipFill>
        <a:blip xmlns:r="http://schemas.openxmlformats.org/officeDocument/2006/relationships" r:embed="rId3"/>
        <a:stretch>
          <a:fillRect/>
        </a:stretch>
      </xdr:blipFill>
      <xdr:spPr>
        <a:xfrm>
          <a:off x="158116" y="4911684"/>
          <a:ext cx="2562052" cy="7575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2047875</xdr:colOff>
      <xdr:row>0</xdr:row>
      <xdr:rowOff>85725</xdr:rowOff>
    </xdr:from>
    <xdr:to>
      <xdr:col>2</xdr:col>
      <xdr:colOff>4940622</xdr:colOff>
      <xdr:row>0</xdr:row>
      <xdr:rowOff>647700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3350" y="85725"/>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83820</xdr:colOff>
      <xdr:row>7</xdr:row>
      <xdr:rowOff>60960</xdr:rowOff>
    </xdr:from>
    <xdr:to>
      <xdr:col>7</xdr:col>
      <xdr:colOff>664845</xdr:colOff>
      <xdr:row>9</xdr:row>
      <xdr:rowOff>327660</xdr:rowOff>
    </xdr:to>
    <xdr:graphicFrame macro="">
      <xdr:nvGraphicFramePr>
        <xdr:cNvPr id="2" name="Diagramm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990600</xdr:colOff>
      <xdr:row>18</xdr:row>
      <xdr:rowOff>57150</xdr:rowOff>
    </xdr:from>
    <xdr:to>
      <xdr:col>6</xdr:col>
      <xdr:colOff>342900</xdr:colOff>
      <xdr:row>18</xdr:row>
      <xdr:rowOff>482997</xdr:rowOff>
    </xdr:to>
    <xdr:pic>
      <xdr:nvPicPr>
        <xdr:cNvPr id="4" name="Picture 6">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71950" y="11049000"/>
          <a:ext cx="2076450" cy="4191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9525</xdr:colOff>
      <xdr:row>11</xdr:row>
      <xdr:rowOff>19050</xdr:rowOff>
    </xdr:from>
    <xdr:to>
      <xdr:col>7</xdr:col>
      <xdr:colOff>704850</xdr:colOff>
      <xdr:row>16</xdr:row>
      <xdr:rowOff>276225</xdr:rowOff>
    </xdr:to>
    <xdr:graphicFrame macro="">
      <xdr:nvGraphicFramePr>
        <xdr:cNvPr id="8" name="Diagramm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1190625</xdr:colOff>
      <xdr:row>0</xdr:row>
      <xdr:rowOff>114300</xdr:rowOff>
    </xdr:from>
    <xdr:to>
      <xdr:col>7</xdr:col>
      <xdr:colOff>635396</xdr:colOff>
      <xdr:row>0</xdr:row>
      <xdr:rowOff>673496</xdr:rowOff>
    </xdr:to>
    <xdr:pic>
      <xdr:nvPicPr>
        <xdr:cNvPr id="10" name="Picture 1">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71975" y="114300"/>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3836262</xdr:colOff>
      <xdr:row>3</xdr:row>
      <xdr:rowOff>26262</xdr:rowOff>
    </xdr:to>
    <xdr:pic>
      <xdr:nvPicPr>
        <xdr:cNvPr id="4" name="Picture 3">
          <a:extLst>
            <a:ext uri="{FF2B5EF4-FFF2-40B4-BE49-F238E27FC236}">
              <a16:creationId xmlns:a16="http://schemas.microsoft.com/office/drawing/2014/main" id="{FC621B0B-F4A9-4150-E65A-E16E94F46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 y="2072640"/>
          <a:ext cx="3837214" cy="1345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nformation%0a%20%20%20%20%20%20%20%20%20%20%20%20Security"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rototype%0a%20%20%20%20%20%20%20%20%20%20%20%20Protec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_x000a_            Securi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totype_x000a_            Protectio"/>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elle68" displayName="Tabelle68" ref="B2:H23" totalsRowShown="0" headerRowDxfId="323" dataDxfId="322">
  <autoFilter ref="B2:H23" xr:uid="{00000000-0009-0000-0100-000007000000}"/>
  <tableColumns count="7">
    <tableColumn id="1" xr3:uid="{00000000-0010-0000-0000-000001000000}" name=" " dataDxfId="321"/>
    <tableColumn id="2" xr3:uid="{00000000-0010-0000-0000-000002000000}" name="Maturity level 0" dataDxfId="320"/>
    <tableColumn id="3" xr3:uid="{00000000-0010-0000-0000-000003000000}" name="Maturity level 1" dataDxfId="319"/>
    <tableColumn id="4" xr3:uid="{00000000-0010-0000-0000-000004000000}" name="Maturity level 2" dataDxfId="318"/>
    <tableColumn id="5" xr3:uid="{00000000-0010-0000-0000-000005000000}" name="Maturity level 3" dataDxfId="317"/>
    <tableColumn id="6" xr3:uid="{00000000-0010-0000-0000-000006000000}" name="Maturity level 4" dataDxfId="316"/>
    <tableColumn id="7" xr3:uid="{00000000-0010-0000-0000-000007000000}" name="Maturity level 5" dataDxfId="3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6" displayName="Tabelle6" ref="B27:E57" totalsRowShown="0" headerRowDxfId="314" dataDxfId="313">
  <autoFilter ref="B27:E57" xr:uid="{00000000-0009-0000-0100-000001000000}"/>
  <sortState xmlns:xlrd2="http://schemas.microsoft.com/office/spreadsheetml/2017/richdata2" ref="B28:E57">
    <sortCondition ref="B27:B57"/>
  </sortState>
  <tableColumns count="4">
    <tableColumn id="1" xr3:uid="{00000000-0010-0000-0100-000001000000}" name="Term" dataDxfId="312"/>
    <tableColumn id="2" xr3:uid="{00000000-0010-0000-0100-000002000000}" name=" " dataDxfId="311"/>
    <tableColumn id="3" xr3:uid="{00000000-0010-0000-0100-000003000000}" name="Explanation" dataDxfId="310"/>
    <tableColumn id="4" xr3:uid="{00000000-0010-0000-0100-000004000000}" name="Examples" dataDxfId="30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elle9" displayName="Tabelle9" ref="B16:E24" totalsRowShown="0" headerRowDxfId="308" dataDxfId="307">
  <autoFilter ref="B16:E24" xr:uid="{00000000-0009-0000-0100-000005000000}"/>
  <tableColumns count="4">
    <tableColumn id="1" xr3:uid="{00000000-0010-0000-0200-000001000000}" name="Term" dataDxfId="306"/>
    <tableColumn id="2" xr3:uid="{00000000-0010-0000-0200-000002000000}" name=" " dataDxfId="305"/>
    <tableColumn id="3" xr3:uid="{00000000-0010-0000-0200-000003000000}" name="Explanation" dataDxfId="304"/>
    <tableColumn id="4" xr3:uid="{00000000-0010-0000-0200-000004000000}" name="Examples" dataDxfId="30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ISMS_Checkliste" displayName="ISMS_Checkliste" ref="A2:AB66" totalsRowShown="0" headerRowDxfId="302" dataDxfId="301">
  <autoFilter ref="A2:AB66" xr:uid="{00000000-0009-0000-0100-000002000000}"/>
  <sortState xmlns:xlrd2="http://schemas.microsoft.com/office/spreadsheetml/2017/richdata2" ref="A3:AB66">
    <sortCondition ref="C2:C66"/>
  </sortState>
  <tableColumns count="28">
    <tableColumn id="5" xr3:uid="{00000000-0010-0000-0300-000005000000}" name="Row_Format" dataDxfId="300">
      <calculatedColumnFormula>IF(AND($B3&lt;&gt;"",$C$3="1",NOT(ISBLANK($C3))),"header",IF(AND($B3&lt;&gt;"",$C$3&lt;&gt;"1",NOT(ISBLANK($C3))),"blank",IF(AND($B3&lt;&gt;"",#REF!="01",NOT(ISBLANK(#REF!))),"header",IF(AND($B3&lt;&gt;"",#REF!&lt;&gt;"01",NOT(ISBLANK(#REF!))),"blank",IF(AND($B3&lt;&gt;"",#REF!&lt;&gt;"01",NOT(ISBLANK(#REF!))),"blank",IF(AND($C$3="1",ISBLANK($C3),ISBLANK($B3)),"blank","control"))))))</calculatedColumnFormula>
    </tableColumn>
    <tableColumn id="6" xr3:uid="{00000000-0010-0000-0300-000006000000}" name="Is_Title?" dataDxfId="299"/>
    <tableColumn id="9" xr3:uid="{00000000-0010-0000-0300-000009000000}" name="Control number" dataDxfId="298"/>
    <tableColumn id="8" xr3:uid="{00000000-0010-0000-0300-000008000000}" name="Maturity level" dataDxfId="297"/>
    <tableColumn id="28" xr3:uid="{00000000-0010-0000-0300-00001C000000}" name="Implementation description" dataDxfId="296"/>
    <tableColumn id="2" xr3:uid="{00000000-0010-0000-0300-000002000000}" name="Reference documentation" dataDxfId="295"/>
    <tableColumn id="1" xr3:uid="{00000000-0010-0000-0300-000001000000}" name="Findings/Assessment result" dataDxfId="294"/>
    <tableColumn id="10" xr3:uid="{00000000-0010-0000-0300-00000A000000}" name="Control question" dataDxfId="293"/>
    <tableColumn id="14" xr3:uid="{00000000-0010-0000-0300-00000E000000}" name="Objective" dataDxfId="292"/>
    <tableColumn id="30" xr3:uid="{00000000-0010-0000-0300-00001E000000}" name="Requirements_x000a_(must)" dataDxfId="291"/>
    <tableColumn id="11" xr3:uid="{00000000-0010-0000-0300-00000B000000}" name="Requirements_x000a_(should)" dataDxfId="290"/>
    <tableColumn id="31" xr3:uid="{00000000-0010-0000-0300-00001F000000}" name="Additional requirements_x000a_for high protection needs" dataDxfId="289"/>
    <tableColumn id="32" xr3:uid="{00000000-0010-0000-0300-000020000000}" name="Additional requirements_x000a_for very high protection needs" dataDxfId="288"/>
    <tableColumn id="4" xr3:uid="{CADD8F51-F82D-4665-B276-CD6A0754390A}" name="Additional requirements for Simplified Group Assessments (SGA)" dataDxfId="287"/>
    <tableColumn id="13" xr3:uid="{00000000-0010-0000-0300-00000D000000}" name="Usual person responsible for process implementation" dataDxfId="286"/>
    <tableColumn id="3" xr3:uid="{00000000-0010-0000-0300-000003000000}" name="Reference to other standards" dataDxfId="285"/>
    <tableColumn id="29" xr3:uid="{EBB5DC99-932B-498C-BDC9-1CA616E8F436}" name="Reference to implementation guidance" dataDxfId="284"/>
    <tableColumn id="16" xr3:uid="{00000000-0010-0000-0300-000010000000}" name="Measures/recommendations" dataDxfId="283"/>
    <tableColumn id="17" xr3:uid="{00000000-0010-0000-0300-000011000000}" name="Date of assessment" dataDxfId="282"/>
    <tableColumn id="18" xr3:uid="{00000000-0010-0000-0300-000012000000}" name="Date of completion" dataDxfId="281"/>
    <tableColumn id="19" xr3:uid="{00000000-0010-0000-0300-000013000000}" name="Responsible department" dataDxfId="280"/>
    <tableColumn id="20" xr3:uid="{00000000-0010-0000-0300-000014000000}" name="Contact" dataDxfId="279"/>
    <tableColumn id="21" xr3:uid="{00000000-0010-0000-0300-000015000000}" name="Further information" dataDxfId="278"/>
    <tableColumn id="22" xr3:uid="{00000000-0010-0000-0300-000016000000}" name="Support:_x000a_Examples “Normal protection need”" dataDxfId="277"/>
    <tableColumn id="23" xr3:uid="{00000000-0010-0000-0300-000017000000}" name="Support:_x000a_Examples “High protection need”" dataDxfId="276"/>
    <tableColumn id="25" xr3:uid="{00000000-0010-0000-0300-000019000000}" name="Support:_x000a_Examples “Very high protection need”" dataDxfId="275"/>
    <tableColumn id="26" xr3:uid="{00000000-0010-0000-0300-00001A000000}" name="Possible questions (examples, not mandatory)" dataDxfId="274"/>
    <tableColumn id="27" xr3:uid="{00000000-0010-0000-0300-00001B000000}" name="Possible evidence (not mandatory)" dataDxfId="27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ISMS_Checkliste4" displayName="ISMS_Checkliste4" ref="A2:Z30" totalsRowShown="0" headerRowDxfId="272" dataDxfId="271">
  <autoFilter ref="A2:Z30" xr:uid="{00000000-0009-0000-0100-000003000000}"/>
  <sortState xmlns:xlrd2="http://schemas.microsoft.com/office/spreadsheetml/2017/richdata2" ref="A3:Z30">
    <sortCondition ref="C2:C30"/>
  </sortState>
  <tableColumns count="26">
    <tableColumn id="5" xr3:uid="{00000000-0010-0000-0400-000005000000}" name="Row_Format" dataDxfId="270">
      <calculatedColumnFormula>IF(AND($B3="x",$C$3="1",NOT(ISBLANK($C3))),"header",IF(AND($B3="x",$C$3&lt;&gt;"1",NOT(ISBLANK($C3))),"blank",IF(AND($B3="x",#REF!="01",NOT(ISBLANK(#REF!))),"header",IF(AND($B3="x",#REF!&lt;&gt;"01",NOT(ISBLANK(#REF!))),"blank",IF(AND($B3="x",#REF!&lt;&gt;"01",NOT(ISBLANK(#REF!))),"blank",IF(AND($C$3="1",ISBLANK($C3),ISBLANK($B3)),"blank","control"))))))</calculatedColumnFormula>
    </tableColumn>
    <tableColumn id="6" xr3:uid="{00000000-0010-0000-0400-000006000000}" name="Is_Title?" dataDxfId="269"/>
    <tableColumn id="9" xr3:uid="{00000000-0010-0000-0400-000009000000}" name="Control number" dataDxfId="268"/>
    <tableColumn id="8" xr3:uid="{00000000-0010-0000-0400-000008000000}" name="Maturity level" dataDxfId="267"/>
    <tableColumn id="28" xr3:uid="{00000000-0010-0000-0400-00001C000000}" name="Implementation description" dataDxfId="266"/>
    <tableColumn id="2" xr3:uid="{00000000-0010-0000-0400-000002000000}" name="Reference documentation" dataDxfId="265"/>
    <tableColumn id="1" xr3:uid="{00000000-0010-0000-0400-000001000000}" name="Findings/Assessment result" dataDxfId="264"/>
    <tableColumn id="10" xr3:uid="{00000000-0010-0000-0400-00000A000000}" name="Control question" dataDxfId="263"/>
    <tableColumn id="14" xr3:uid="{00000000-0010-0000-0400-00000E000000}" name="Objective" dataDxfId="262"/>
    <tableColumn id="30" xr3:uid="{00000000-0010-0000-0400-00001E000000}" name="Requirements_x000a_(must)" dataDxfId="261"/>
    <tableColumn id="11" xr3:uid="{00000000-0010-0000-0400-00000B000000}" name="Requirements_x000a_(should)" dataDxfId="260"/>
    <tableColumn id="31" xr3:uid="{00000000-0010-0000-0400-00001F000000}" name="Additional requirements_x000a_for vehicles classified as requiring protection" dataDxfId="259"/>
    <tableColumn id="13" xr3:uid="{00000000-0010-0000-0400-00000D000000}" name="Usual person responsible for process implementation " dataDxfId="258"/>
    <tableColumn id="4" xr3:uid="{00000000-0010-0000-0400-000004000000}" name="Reference to other standards" dataDxfId="257"/>
    <tableColumn id="16" xr3:uid="{00000000-0010-0000-0400-000010000000}" name="Measures/recommendations" dataDxfId="256"/>
    <tableColumn id="17" xr3:uid="{00000000-0010-0000-0400-000011000000}" name="Date of assessment" dataDxfId="255"/>
    <tableColumn id="18" xr3:uid="{00000000-0010-0000-0400-000012000000}" name="Date of completion" dataDxfId="254"/>
    <tableColumn id="19" xr3:uid="{00000000-0010-0000-0400-000013000000}" name="Responsible department" dataDxfId="253"/>
    <tableColumn id="20" xr3:uid="{00000000-0010-0000-0400-000014000000}" name="Contact" dataDxfId="252"/>
    <tableColumn id="21" xr3:uid="{00000000-0010-0000-0400-000015000000}" name="Further information" dataDxfId="251"/>
    <tableColumn id="22" xr3:uid="{00000000-0010-0000-0400-000016000000}" name="Support:_x000a_Examples “Normal protection need”" dataDxfId="250"/>
    <tableColumn id="23" xr3:uid="{00000000-0010-0000-0400-000017000000}" name="Support:_x000a_Examples “High protection need”" dataDxfId="249"/>
    <tableColumn id="24" xr3:uid="{00000000-0010-0000-0400-000018000000}" name="Support:_x000a_Examples “Very high protection need”" dataDxfId="248"/>
    <tableColumn id="25" xr3:uid="{00000000-0010-0000-0400-000019000000}" name="Possible questions (examples, not mandatory)" dataDxfId="247"/>
    <tableColumn id="26" xr3:uid="{00000000-0010-0000-0400-00001A000000}" name="Possible evidence (not mandatory)" dataDxfId="246"/>
    <tableColumn id="27" xr3:uid="{00000000-0010-0000-0400-00001B000000}" name="Column4" dataDxfId="24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4582D05-640A-4260-8035-AF46FDEA7304}" name="ISMS_Checkliste3" displayName="ISMS_Checkliste3" ref="A4:W26" totalsRowShown="0" headerRowDxfId="244" dataDxfId="243">
  <autoFilter ref="A4:W26" xr:uid="{A3E29917-96FD-4DA0-86AF-6D4C40A78D4B}"/>
  <sortState xmlns:xlrd2="http://schemas.microsoft.com/office/spreadsheetml/2017/richdata2" ref="A5:W25">
    <sortCondition ref="C4:C25"/>
  </sortState>
  <tableColumns count="23">
    <tableColumn id="5" xr3:uid="{4E6B94F6-5A37-499F-AB81-EB975701BDDB}" name="Row_Format" dataDxfId="242">
      <calculatedColumnFormula>IF(AND($B5&lt;&gt;"",$C$5="1",NOT(ISBLANK($C5))),"header",IF(AND($B5&lt;&gt;"",$C$5&lt;&gt;"1",NOT(ISBLANK($C5))),"broke",IF(AND($B5&lt;&gt;"",#REF!="01",NOT(ISBLANK(#REF!))),"header",IF(AND($B5&lt;&gt;"",#REF!&lt;&gt;"01",NOT(ISBLANK(#REF!))),"broke",IF(AND($B5&lt;&gt;"",#REF!&lt;&gt;"01",NOT(ISBLANK(#REF!))),"broke",IF(AND($C$5="1",ISBLANK($C5),ISBLANK($B5)),"broke","Control"))))))</calculatedColumnFormula>
    </tableColumn>
    <tableColumn id="6" xr3:uid="{F8B98606-DA2C-4265-BB69-49772C814F78}" name="Is_Title?" dataDxfId="241"/>
    <tableColumn id="9" xr3:uid="{FAACECCB-6AFD-4E8B-9AA4-A0973054F7AA}" name="Control number" dataDxfId="240"/>
    <tableColumn id="8" xr3:uid="{9D9AE427-94E8-4F75-969C-9BD91FAFB091}" name="Assessment" dataDxfId="239"/>
    <tableColumn id="28" xr3:uid="{C6FB4D25-F647-48AE-90BC-45FC4A2B7CB3}" name="Description of implementation" dataDxfId="238"/>
    <tableColumn id="2" xr3:uid="{98BE86F1-4352-492C-A0A6-5F8304BAEC65}" name="Reference Documentation" dataDxfId="237"/>
    <tableColumn id="1" xr3:uid="{3AD0F2FC-4503-4A3C-80BB-C7EADED0340C}" name="Findings/test result" dataDxfId="236"/>
    <tableColumn id="10" xr3:uid="{86F51B85-6D24-463B-A2F2-BBCA29711584}" name="Control question" dataDxfId="235"/>
    <tableColumn id="14" xr3:uid="{C24E1292-AAFC-4E39-A226-DFD3597CFDD1}" name="Objective" dataDxfId="234"/>
    <tableColumn id="30" xr3:uid="{A622686B-91B0-45DC-98F3-CABB1B16354B}" name="Requirements _x000a_(must)" dataDxfId="233"/>
    <tableColumn id="13" xr3:uid="{C534F0D5-DE93-4D2D-87B7-E2669ED96C80}" name="Usual person responsible for process implementation " dataDxfId="232"/>
    <tableColumn id="3" xr3:uid="{593CF527-E2CE-46E8-9135-8FCA2A5B5032}" name="Reference to other standards" dataDxfId="231"/>
    <tableColumn id="16" xr3:uid="{2D4EC799-91D6-4AAE-BF47-89AA02A39E5C}" name="Measures/recommendations" dataDxfId="230"/>
    <tableColumn id="17" xr3:uid="{0F1F3899-034B-4E1E-9B13-0F31DA9F6E0A}" name="Date of assessment" dataDxfId="229"/>
    <tableColumn id="18" xr3:uid="{46185C28-76E1-4317-A402-1F46CEDDD776}" name="Date of completion" dataDxfId="228"/>
    <tableColumn id="19" xr3:uid="{403D7ADC-913B-4390-A247-A06EB45C3D79}" name="Responsible department" dataDxfId="227"/>
    <tableColumn id="20" xr3:uid="{1648F56B-742C-4828-A304-ABE09A7ABEDA}" name="Contact" dataDxfId="226"/>
    <tableColumn id="21" xr3:uid="{675421D1-7322-4903-8572-39A731C3F436}" name="Further information" dataDxfId="225"/>
    <tableColumn id="22" xr3:uid="{787EC722-4C19-43CD-8615-60FC32BA628D}" name="Assistance:_x000a_Examples of &quot;normal protection needs&quot;" dataDxfId="224"/>
    <tableColumn id="23" xr3:uid="{4D08930B-DB9F-4E7A-8110-169DCE8B628D}" name="Assistance:_x000a_Examples of &quot;High protection requirements&quot;" dataDxfId="223"/>
    <tableColumn id="25" xr3:uid="{38DC258A-752D-41CE-93A2-9DFA08B1874A}" name="Assistance:_x000a_Examples of &quot;very high protection needs&quot;" dataDxfId="222"/>
    <tableColumn id="26" xr3:uid="{FB734419-0A52-4951-A556-6FD764F76276}" name="Possible questions (examples, not binding)" dataDxfId="221"/>
    <tableColumn id="27" xr3:uid="{46689C84-906B-4AFA-A849-EC5A671B958F}" name="Possible evidence (not binding)" dataDxfId="22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0" tint="-0.14999847407452621"/>
  </sheetPr>
  <dimension ref="A1:C76"/>
  <sheetViews>
    <sheetView tabSelected="1" zoomScaleNormal="100" workbookViewId="0"/>
  </sheetViews>
  <sheetFormatPr baseColWidth="10" defaultColWidth="9" defaultRowHeight="14"/>
  <cols>
    <col min="1" max="1" width="1.6640625" style="191" customWidth="1"/>
    <col min="2" max="2" width="110.6640625" style="213" customWidth="1"/>
    <col min="3" max="3" width="1.6640625" style="191" customWidth="1"/>
    <col min="4" max="16384" width="9" style="43"/>
  </cols>
  <sheetData>
    <row r="1" spans="1:3" s="212" customFormat="1" ht="59.25" customHeight="1">
      <c r="A1" s="210"/>
      <c r="B1" s="211" t="s">
        <v>0</v>
      </c>
      <c r="C1" s="210"/>
    </row>
    <row r="2" spans="1:3">
      <c r="A2" s="210"/>
      <c r="C2" s="210"/>
    </row>
    <row r="3" spans="1:3" ht="62">
      <c r="A3" s="210"/>
      <c r="B3" s="173" t="s">
        <v>1281</v>
      </c>
      <c r="C3" s="210"/>
    </row>
    <row r="5" spans="1:3" ht="30">
      <c r="B5" s="173" t="s">
        <v>1</v>
      </c>
    </row>
    <row r="6" spans="1:3" ht="6.75" customHeight="1"/>
    <row r="7" spans="1:3" ht="75" customHeight="1">
      <c r="B7" s="173" t="s">
        <v>1282</v>
      </c>
    </row>
    <row r="8" spans="1:3" ht="37.5" customHeight="1">
      <c r="B8" s="173" t="s">
        <v>2</v>
      </c>
    </row>
    <row r="9" spans="1:3">
      <c r="B9" s="173"/>
    </row>
    <row r="10" spans="1:3" ht="15">
      <c r="B10" s="173" t="s">
        <v>3</v>
      </c>
    </row>
    <row r="11" spans="1:3">
      <c r="B11" s="173"/>
    </row>
    <row r="12" spans="1:3">
      <c r="B12" s="214"/>
    </row>
    <row r="17" spans="1:3">
      <c r="B17" s="215"/>
    </row>
    <row r="19" spans="1:3">
      <c r="A19" s="198"/>
      <c r="C19" s="198"/>
    </row>
    <row r="25" spans="1:3">
      <c r="A25" s="198"/>
      <c r="C25" s="198"/>
    </row>
    <row r="39" spans="1:3">
      <c r="A39" s="198"/>
      <c r="C39" s="198"/>
    </row>
    <row r="66" spans="1:3">
      <c r="A66" s="200"/>
      <c r="C66" s="200"/>
    </row>
    <row r="76" spans="1:3">
      <c r="A76" s="200"/>
      <c r="C76" s="200"/>
    </row>
  </sheetData>
  <pageMargins left="0.7" right="0.7" top="0.78740157499999996" bottom="0.78740157499999996"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tabColor theme="0" tint="-0.14999847407452621"/>
  </sheetPr>
  <dimension ref="B1:D92"/>
  <sheetViews>
    <sheetView workbookViewId="0"/>
  </sheetViews>
  <sheetFormatPr baseColWidth="10" defaultColWidth="11.33203125" defaultRowHeight="15"/>
  <cols>
    <col min="1" max="1" width="2" customWidth="1"/>
    <col min="2" max="2" width="95" customWidth="1"/>
    <col min="4" max="4" width="31" customWidth="1"/>
  </cols>
  <sheetData>
    <row r="1" spans="2:4" ht="57" customHeight="1">
      <c r="B1" s="368" t="s">
        <v>1287</v>
      </c>
      <c r="C1" s="368"/>
      <c r="D1" s="397"/>
    </row>
    <row r="2" spans="2:4" ht="150">
      <c r="B2" s="146" t="s">
        <v>1289</v>
      </c>
      <c r="C2" s="183"/>
      <c r="D2" s="55"/>
    </row>
    <row r="3" spans="2:4" ht="104.25" customHeight="1"/>
    <row r="5" spans="2:4" ht="45">
      <c r="B5" s="1" t="s">
        <v>971</v>
      </c>
    </row>
    <row r="6" spans="2:4">
      <c r="B6" s="1"/>
    </row>
    <row r="7" spans="2:4">
      <c r="B7" s="67" t="s">
        <v>972</v>
      </c>
    </row>
    <row r="8" spans="2:4">
      <c r="B8" s="361" t="s">
        <v>1338</v>
      </c>
    </row>
    <row r="9" spans="2:4">
      <c r="B9" s="361" t="s">
        <v>1293</v>
      </c>
    </row>
    <row r="10" spans="2:4">
      <c r="B10" s="361" t="s">
        <v>1294</v>
      </c>
    </row>
    <row r="11" spans="2:4">
      <c r="B11" s="67" t="s">
        <v>973</v>
      </c>
    </row>
    <row r="12" spans="2:4" ht="30">
      <c r="B12" s="361" t="s">
        <v>1339</v>
      </c>
    </row>
    <row r="13" spans="2:4" ht="30">
      <c r="B13" s="361" t="s">
        <v>1340</v>
      </c>
    </row>
    <row r="14" spans="2:4" ht="30">
      <c r="B14" s="361" t="s">
        <v>1341</v>
      </c>
    </row>
    <row r="15" spans="2:4">
      <c r="B15" s="68"/>
    </row>
    <row r="16" spans="2:4">
      <c r="B16" s="1"/>
    </row>
    <row r="17" spans="2:2">
      <c r="B17" s="1"/>
    </row>
    <row r="18" spans="2:2">
      <c r="B18" s="67" t="s">
        <v>974</v>
      </c>
    </row>
    <row r="19" spans="2:2" ht="75">
      <c r="B19" s="68" t="s">
        <v>975</v>
      </c>
    </row>
    <row r="20" spans="2:2">
      <c r="B20" s="67" t="s">
        <v>976</v>
      </c>
    </row>
    <row r="21" spans="2:2" ht="75">
      <c r="B21" s="68" t="s">
        <v>1342</v>
      </c>
    </row>
    <row r="22" spans="2:2" ht="45">
      <c r="B22" s="68" t="s">
        <v>1169</v>
      </c>
    </row>
    <row r="23" spans="2:2" ht="45">
      <c r="B23" s="68" t="s">
        <v>1343</v>
      </c>
    </row>
    <row r="24" spans="2:2" ht="30">
      <c r="B24" s="68" t="s">
        <v>1344</v>
      </c>
    </row>
    <row r="25" spans="2:2">
      <c r="B25" s="68" t="s">
        <v>1345</v>
      </c>
    </row>
    <row r="26" spans="2:2" ht="30">
      <c r="B26" s="68" t="s">
        <v>1346</v>
      </c>
    </row>
    <row r="27" spans="2:2">
      <c r="B27" s="68" t="s">
        <v>1347</v>
      </c>
    </row>
    <row r="28" spans="2:2" ht="45">
      <c r="B28" s="68" t="s">
        <v>1348</v>
      </c>
    </row>
    <row r="29" spans="2:2" ht="45">
      <c r="B29" s="68" t="s">
        <v>1349</v>
      </c>
    </row>
    <row r="30" spans="2:2">
      <c r="B30" s="68" t="s">
        <v>1350</v>
      </c>
    </row>
    <row r="31" spans="2:2">
      <c r="B31" s="67" t="s">
        <v>977</v>
      </c>
    </row>
    <row r="32" spans="2:2">
      <c r="B32" s="68" t="s">
        <v>1295</v>
      </c>
    </row>
    <row r="33" spans="2:2" ht="30">
      <c r="B33" s="68" t="s">
        <v>1296</v>
      </c>
    </row>
    <row r="34" spans="2:2">
      <c r="B34" s="68" t="s">
        <v>1297</v>
      </c>
    </row>
    <row r="35" spans="2:2">
      <c r="B35" s="68" t="s">
        <v>1298</v>
      </c>
    </row>
    <row r="36" spans="2:2" ht="30">
      <c r="B36" s="68" t="s">
        <v>1299</v>
      </c>
    </row>
    <row r="37" spans="2:2">
      <c r="B37" s="68" t="s">
        <v>1300</v>
      </c>
    </row>
    <row r="38" spans="2:2" ht="75">
      <c r="B38" s="68" t="s">
        <v>1301</v>
      </c>
    </row>
    <row r="39" spans="2:2">
      <c r="B39" s="68" t="s">
        <v>1302</v>
      </c>
    </row>
    <row r="40" spans="2:2" ht="30">
      <c r="B40" s="68" t="s">
        <v>1303</v>
      </c>
    </row>
    <row r="41" spans="2:2" ht="45">
      <c r="B41" s="68" t="s">
        <v>1304</v>
      </c>
    </row>
    <row r="42" spans="2:2" ht="45">
      <c r="B42" s="68" t="s">
        <v>1305</v>
      </c>
    </row>
    <row r="43" spans="2:2">
      <c r="B43" s="68" t="s">
        <v>1351</v>
      </c>
    </row>
    <row r="44" spans="2:2" ht="45">
      <c r="B44" s="68" t="s">
        <v>1306</v>
      </c>
    </row>
    <row r="45" spans="2:2">
      <c r="B45" s="68" t="s">
        <v>1307</v>
      </c>
    </row>
    <row r="46" spans="2:2" ht="45">
      <c r="B46" s="68" t="s">
        <v>1308</v>
      </c>
    </row>
    <row r="47" spans="2:2">
      <c r="B47" s="67" t="s">
        <v>978</v>
      </c>
    </row>
    <row r="48" spans="2:2">
      <c r="B48" s="68" t="s">
        <v>979</v>
      </c>
    </row>
    <row r="49" spans="2:2">
      <c r="B49" s="68" t="s">
        <v>1352</v>
      </c>
    </row>
    <row r="50" spans="2:2">
      <c r="B50" s="68" t="s">
        <v>1309</v>
      </c>
    </row>
    <row r="51" spans="2:2">
      <c r="B51" s="68" t="s">
        <v>1310</v>
      </c>
    </row>
    <row r="52" spans="2:2" ht="30">
      <c r="B52" s="68" t="s">
        <v>1311</v>
      </c>
    </row>
    <row r="53" spans="2:2">
      <c r="B53" s="68" t="s">
        <v>1312</v>
      </c>
    </row>
    <row r="54" spans="2:2">
      <c r="B54" s="68" t="s">
        <v>1313</v>
      </c>
    </row>
    <row r="55" spans="2:2">
      <c r="B55" s="68" t="s">
        <v>1314</v>
      </c>
    </row>
    <row r="56" spans="2:2">
      <c r="B56" s="68" t="s">
        <v>1315</v>
      </c>
    </row>
    <row r="57" spans="2:2">
      <c r="B57" s="68" t="s">
        <v>1316</v>
      </c>
    </row>
    <row r="58" spans="2:2">
      <c r="B58" s="68" t="s">
        <v>1317</v>
      </c>
    </row>
    <row r="59" spans="2:2">
      <c r="B59" s="68" t="s">
        <v>980</v>
      </c>
    </row>
    <row r="60" spans="2:2" ht="45">
      <c r="B60" s="68" t="s">
        <v>1318</v>
      </c>
    </row>
    <row r="61" spans="2:2" ht="30">
      <c r="B61" s="68" t="s">
        <v>1319</v>
      </c>
    </row>
    <row r="62" spans="2:2">
      <c r="B62" s="67" t="s">
        <v>981</v>
      </c>
    </row>
    <row r="63" spans="2:2">
      <c r="B63" s="68" t="s">
        <v>982</v>
      </c>
    </row>
    <row r="64" spans="2:2" ht="30">
      <c r="B64" s="68" t="s">
        <v>1320</v>
      </c>
    </row>
    <row r="65" spans="2:2" ht="30">
      <c r="B65" s="68" t="s">
        <v>1321</v>
      </c>
    </row>
    <row r="66" spans="2:2">
      <c r="B66" s="68" t="s">
        <v>1322</v>
      </c>
    </row>
    <row r="67" spans="2:2" ht="30">
      <c r="B67" s="68" t="s">
        <v>983</v>
      </c>
    </row>
    <row r="68" spans="2:2">
      <c r="B68" s="67" t="s">
        <v>984</v>
      </c>
    </row>
    <row r="69" spans="2:2" ht="75">
      <c r="B69" s="67" t="s">
        <v>1323</v>
      </c>
    </row>
    <row r="70" spans="2:2" ht="60">
      <c r="B70" s="67" t="s">
        <v>1324</v>
      </c>
    </row>
    <row r="71" spans="2:2" ht="30">
      <c r="B71" s="68" t="s">
        <v>1325</v>
      </c>
    </row>
    <row r="72" spans="2:2">
      <c r="B72" s="67" t="s">
        <v>985</v>
      </c>
    </row>
    <row r="73" spans="2:2" ht="30">
      <c r="B73" s="68" t="s">
        <v>1326</v>
      </c>
    </row>
    <row r="74" spans="2:2">
      <c r="B74" s="68" t="s">
        <v>1327</v>
      </c>
    </row>
    <row r="75" spans="2:2">
      <c r="B75" s="68" t="s">
        <v>1328</v>
      </c>
    </row>
    <row r="76" spans="2:2">
      <c r="B76" s="68" t="s">
        <v>1329</v>
      </c>
    </row>
    <row r="77" spans="2:2" ht="30">
      <c r="B77" s="68" t="s">
        <v>986</v>
      </c>
    </row>
    <row r="78" spans="2:2" ht="30">
      <c r="B78" s="68" t="s">
        <v>1330</v>
      </c>
    </row>
    <row r="79" spans="2:2">
      <c r="B79" s="68" t="s">
        <v>1331</v>
      </c>
    </row>
    <row r="80" spans="2:2">
      <c r="B80" s="67" t="s">
        <v>987</v>
      </c>
    </row>
    <row r="81" spans="2:2">
      <c r="B81" s="68" t="s">
        <v>1332</v>
      </c>
    </row>
    <row r="82" spans="2:2" ht="30">
      <c r="B82" s="68" t="s">
        <v>1333</v>
      </c>
    </row>
    <row r="83" spans="2:2">
      <c r="B83" s="67" t="s">
        <v>988</v>
      </c>
    </row>
    <row r="84" spans="2:2" ht="30">
      <c r="B84" s="68" t="s">
        <v>1334</v>
      </c>
    </row>
    <row r="85" spans="2:2" ht="45">
      <c r="B85" s="68" t="s">
        <v>1335</v>
      </c>
    </row>
    <row r="86" spans="2:2" ht="30">
      <c r="B86" s="68" t="s">
        <v>1336</v>
      </c>
    </row>
    <row r="87" spans="2:2" ht="30">
      <c r="B87" s="68" t="s">
        <v>1337</v>
      </c>
    </row>
    <row r="88" spans="2:2">
      <c r="B88" s="68"/>
    </row>
    <row r="89" spans="2:2">
      <c r="B89" s="67" t="s">
        <v>989</v>
      </c>
    </row>
    <row r="90" spans="2:2">
      <c r="B90" s="68" t="s">
        <v>990</v>
      </c>
    </row>
    <row r="91" spans="2:2" ht="30">
      <c r="B91" s="68" t="s">
        <v>991</v>
      </c>
    </row>
    <row r="92" spans="2:2">
      <c r="B92" s="68" t="s">
        <v>992</v>
      </c>
    </row>
  </sheetData>
  <mergeCells count="1">
    <mergeCell ref="B1:D1"/>
  </mergeCells>
  <pageMargins left="0.7" right="0.7" top="0.78740157499999996" bottom="0.78740157499999996"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tabColor theme="0" tint="-0.14999847407452621"/>
  </sheetPr>
  <dimension ref="A1:D126"/>
  <sheetViews>
    <sheetView workbookViewId="0"/>
  </sheetViews>
  <sheetFormatPr baseColWidth="10" defaultColWidth="11.33203125" defaultRowHeight="14"/>
  <cols>
    <col min="1" max="1" width="1.6640625" style="17" customWidth="1"/>
    <col min="2" max="2" width="11.33203125" style="350"/>
    <col min="3" max="3" width="110.6640625" style="16" customWidth="1"/>
    <col min="4" max="4" width="1.6640625" style="17" customWidth="1"/>
    <col min="5" max="16384" width="11.33203125" style="16"/>
  </cols>
  <sheetData>
    <row r="1" spans="1:4" ht="63" customHeight="1">
      <c r="A1" s="14"/>
      <c r="C1" s="351" t="s">
        <v>1288</v>
      </c>
      <c r="D1" s="14"/>
    </row>
    <row r="2" spans="1:4" ht="15">
      <c r="A2" s="14"/>
      <c r="B2" s="352" t="s">
        <v>993</v>
      </c>
      <c r="C2" s="13" t="s">
        <v>994</v>
      </c>
      <c r="D2" s="14"/>
    </row>
    <row r="3" spans="1:4">
      <c r="A3" s="14"/>
      <c r="B3" s="352"/>
      <c r="C3" s="13"/>
      <c r="D3" s="14"/>
    </row>
    <row r="4" spans="1:4" ht="15">
      <c r="A4" s="14"/>
      <c r="B4" s="352" t="s">
        <v>192</v>
      </c>
      <c r="C4" s="13" t="s">
        <v>995</v>
      </c>
      <c r="D4" s="14"/>
    </row>
    <row r="5" spans="1:4" ht="15">
      <c r="B5" s="352"/>
      <c r="C5" s="13" t="s">
        <v>996</v>
      </c>
    </row>
    <row r="6" spans="1:4" ht="15">
      <c r="B6" s="352"/>
      <c r="C6" s="13" t="s">
        <v>997</v>
      </c>
    </row>
    <row r="7" spans="1:4" ht="15">
      <c r="B7" s="352"/>
      <c r="C7" s="13" t="s">
        <v>998</v>
      </c>
    </row>
    <row r="8" spans="1:4">
      <c r="B8" s="352"/>
      <c r="C8" s="13"/>
    </row>
    <row r="9" spans="1:4" ht="15">
      <c r="B9" s="352" t="s">
        <v>202</v>
      </c>
      <c r="C9" s="13" t="s">
        <v>999</v>
      </c>
    </row>
    <row r="10" spans="1:4" ht="15">
      <c r="B10" s="352"/>
      <c r="C10" s="13" t="s">
        <v>1000</v>
      </c>
    </row>
    <row r="11" spans="1:4" ht="15">
      <c r="B11" s="352"/>
      <c r="C11" s="13" t="s">
        <v>1001</v>
      </c>
    </row>
    <row r="12" spans="1:4" ht="15">
      <c r="B12" s="352"/>
      <c r="C12" s="13" t="s">
        <v>1002</v>
      </c>
    </row>
    <row r="13" spans="1:4" ht="15">
      <c r="A13" s="14"/>
      <c r="B13" s="352"/>
      <c r="C13" s="13" t="s">
        <v>1003</v>
      </c>
      <c r="D13" s="14"/>
    </row>
    <row r="14" spans="1:4">
      <c r="B14" s="352"/>
      <c r="C14" s="13"/>
    </row>
    <row r="15" spans="1:4" ht="15">
      <c r="A15" s="353"/>
      <c r="B15" s="352" t="s">
        <v>228</v>
      </c>
      <c r="C15" s="354" t="s">
        <v>1004</v>
      </c>
      <c r="D15" s="353"/>
    </row>
    <row r="16" spans="1:4" ht="15">
      <c r="B16" s="352"/>
      <c r="C16" s="13" t="s">
        <v>1005</v>
      </c>
    </row>
    <row r="17" spans="2:3">
      <c r="B17" s="352"/>
      <c r="C17" s="13"/>
    </row>
    <row r="18" spans="2:3" ht="15">
      <c r="B18" s="352" t="s">
        <v>1006</v>
      </c>
      <c r="C18" s="13" t="s">
        <v>1007</v>
      </c>
    </row>
    <row r="19" spans="2:3" ht="15">
      <c r="B19" s="352"/>
      <c r="C19" s="13" t="s">
        <v>1008</v>
      </c>
    </row>
    <row r="20" spans="2:3">
      <c r="B20" s="352"/>
      <c r="C20" s="13"/>
    </row>
    <row r="21" spans="2:3" ht="15">
      <c r="B21" s="352" t="s">
        <v>1009</v>
      </c>
      <c r="C21" s="13" t="s">
        <v>1010</v>
      </c>
    </row>
    <row r="22" spans="2:3">
      <c r="B22" s="352"/>
      <c r="C22" s="13"/>
    </row>
    <row r="23" spans="2:3" ht="15">
      <c r="B23" s="352" t="s">
        <v>1011</v>
      </c>
      <c r="C23" s="13" t="s">
        <v>1012</v>
      </c>
    </row>
    <row r="24" spans="2:3">
      <c r="B24" s="352"/>
      <c r="C24" s="13"/>
    </row>
    <row r="25" spans="2:3" ht="15">
      <c r="B25" s="352" t="s">
        <v>293</v>
      </c>
      <c r="C25" s="13" t="s">
        <v>1013</v>
      </c>
    </row>
    <row r="26" spans="2:3">
      <c r="B26" s="352"/>
      <c r="C26" s="13"/>
    </row>
    <row r="27" spans="2:3" ht="15">
      <c r="B27" s="352" t="s">
        <v>298</v>
      </c>
      <c r="C27" s="13" t="s">
        <v>1014</v>
      </c>
    </row>
    <row r="28" spans="2:3">
      <c r="B28" s="352"/>
      <c r="C28" s="13"/>
    </row>
    <row r="29" spans="2:3" ht="15">
      <c r="B29" s="352" t="s">
        <v>304</v>
      </c>
      <c r="C29" s="13" t="s">
        <v>1015</v>
      </c>
    </row>
    <row r="30" spans="2:3" ht="15">
      <c r="B30" s="352"/>
      <c r="C30" s="13" t="s">
        <v>1016</v>
      </c>
    </row>
    <row r="31" spans="2:3" ht="15">
      <c r="B31" s="352"/>
      <c r="C31" s="13" t="s">
        <v>1017</v>
      </c>
    </row>
    <row r="32" spans="2:3" ht="15">
      <c r="B32" s="352"/>
      <c r="C32" s="13" t="s">
        <v>1018</v>
      </c>
    </row>
    <row r="33" spans="2:3">
      <c r="B33" s="352"/>
      <c r="C33" s="13"/>
    </row>
    <row r="34" spans="2:3" ht="15">
      <c r="B34" s="352" t="s">
        <v>309</v>
      </c>
      <c r="C34" s="13" t="s">
        <v>1019</v>
      </c>
    </row>
    <row r="35" spans="2:3" ht="15">
      <c r="B35" s="352"/>
      <c r="C35" s="13" t="s">
        <v>1020</v>
      </c>
    </row>
    <row r="36" spans="2:3" ht="15">
      <c r="B36" s="352"/>
      <c r="C36" s="13" t="s">
        <v>1021</v>
      </c>
    </row>
    <row r="37" spans="2:3" ht="15">
      <c r="B37" s="352"/>
      <c r="C37" s="13" t="s">
        <v>1022</v>
      </c>
    </row>
    <row r="38" spans="2:3">
      <c r="B38" s="352"/>
      <c r="C38" s="13"/>
    </row>
    <row r="39" spans="2:3" ht="15">
      <c r="B39" s="352" t="s">
        <v>1023</v>
      </c>
      <c r="C39" s="355" t="s">
        <v>1024</v>
      </c>
    </row>
    <row r="40" spans="2:3" ht="15">
      <c r="B40" s="352"/>
      <c r="C40" s="13" t="s">
        <v>1025</v>
      </c>
    </row>
    <row r="41" spans="2:3" ht="15">
      <c r="B41" s="352"/>
      <c r="C41" s="13" t="s">
        <v>1026</v>
      </c>
    </row>
    <row r="42" spans="2:3" ht="45">
      <c r="B42" s="352"/>
      <c r="C42" s="13" t="s">
        <v>1027</v>
      </c>
    </row>
    <row r="43" spans="2:3">
      <c r="C43" s="16" t="s">
        <v>1028</v>
      </c>
    </row>
    <row r="44" spans="2:3" ht="30">
      <c r="C44" s="14" t="s">
        <v>1029</v>
      </c>
    </row>
    <row r="45" spans="2:3" ht="45">
      <c r="C45" s="14" t="s">
        <v>1030</v>
      </c>
    </row>
    <row r="46" spans="2:3">
      <c r="C46" s="16" t="s">
        <v>1031</v>
      </c>
    </row>
    <row r="47" spans="2:3">
      <c r="C47" s="16" t="s">
        <v>1032</v>
      </c>
    </row>
    <row r="48" spans="2:3">
      <c r="C48" s="16" t="s">
        <v>1033</v>
      </c>
    </row>
    <row r="50" spans="2:3">
      <c r="B50" s="350" t="s">
        <v>1034</v>
      </c>
      <c r="C50" s="16" t="s">
        <v>1035</v>
      </c>
    </row>
    <row r="51" spans="2:3" ht="15">
      <c r="C51" s="14" t="s">
        <v>1036</v>
      </c>
    </row>
    <row r="52" spans="2:3">
      <c r="C52" s="16" t="s">
        <v>1037</v>
      </c>
    </row>
    <row r="53" spans="2:3">
      <c r="C53" s="16" t="s">
        <v>1038</v>
      </c>
    </row>
    <row r="54" spans="2:3">
      <c r="C54" s="16" t="s">
        <v>1039</v>
      </c>
    </row>
    <row r="55" spans="2:3" ht="15">
      <c r="C55" s="14" t="s">
        <v>1040</v>
      </c>
    </row>
    <row r="57" spans="2:3">
      <c r="B57" s="350" t="s">
        <v>1041</v>
      </c>
      <c r="C57" s="16" t="s">
        <v>1042</v>
      </c>
    </row>
    <row r="59" spans="2:3">
      <c r="B59" s="350" t="s">
        <v>1043</v>
      </c>
      <c r="C59" s="16" t="s">
        <v>1044</v>
      </c>
    </row>
    <row r="60" spans="2:3">
      <c r="B60" s="356" t="s">
        <v>1045</v>
      </c>
      <c r="C60" s="17" t="s">
        <v>1046</v>
      </c>
    </row>
    <row r="62" spans="2:3">
      <c r="B62" s="350" t="s">
        <v>1047</v>
      </c>
      <c r="C62" s="16" t="s">
        <v>1048</v>
      </c>
    </row>
    <row r="63" spans="2:3">
      <c r="C63" s="16" t="s">
        <v>1049</v>
      </c>
    </row>
    <row r="64" spans="2:3">
      <c r="C64" s="357" t="s">
        <v>1050</v>
      </c>
    </row>
    <row r="65" spans="1:4">
      <c r="C65" s="16" t="s">
        <v>1051</v>
      </c>
    </row>
    <row r="66" spans="1:4">
      <c r="C66" s="16" t="s">
        <v>1052</v>
      </c>
    </row>
    <row r="67" spans="1:4">
      <c r="C67" s="16" t="s">
        <v>1053</v>
      </c>
    </row>
    <row r="68" spans="1:4">
      <c r="C68" s="16" t="s">
        <v>1054</v>
      </c>
    </row>
    <row r="70" spans="1:4">
      <c r="B70" s="350" t="s">
        <v>1055</v>
      </c>
      <c r="C70" s="16" t="s">
        <v>1056</v>
      </c>
    </row>
    <row r="71" spans="1:4">
      <c r="C71" s="16" t="s">
        <v>1057</v>
      </c>
    </row>
    <row r="72" spans="1:4">
      <c r="C72" s="16" t="s">
        <v>1058</v>
      </c>
    </row>
    <row r="73" spans="1:4">
      <c r="C73" s="16" t="s">
        <v>1059</v>
      </c>
    </row>
    <row r="74" spans="1:4">
      <c r="C74" s="16" t="s">
        <v>1060</v>
      </c>
    </row>
    <row r="75" spans="1:4">
      <c r="C75" s="16" t="s">
        <v>1061</v>
      </c>
    </row>
    <row r="76" spans="1:4">
      <c r="C76" s="16" t="s">
        <v>1062</v>
      </c>
    </row>
    <row r="77" spans="1:4">
      <c r="C77" s="16" t="s">
        <v>1063</v>
      </c>
    </row>
    <row r="78" spans="1:4">
      <c r="C78" s="16" t="s">
        <v>1064</v>
      </c>
    </row>
    <row r="79" spans="1:4">
      <c r="C79" s="16" t="s">
        <v>1065</v>
      </c>
    </row>
    <row r="80" spans="1:4">
      <c r="A80" s="353"/>
      <c r="C80" s="16" t="s">
        <v>1066</v>
      </c>
      <c r="D80" s="353"/>
    </row>
    <row r="81" spans="1:4">
      <c r="C81" s="16" t="s">
        <v>1067</v>
      </c>
    </row>
    <row r="82" spans="1:4">
      <c r="C82" s="16" t="s">
        <v>1065</v>
      </c>
    </row>
    <row r="83" spans="1:4">
      <c r="C83" s="16" t="s">
        <v>1068</v>
      </c>
    </row>
    <row r="84" spans="1:4">
      <c r="C84" s="16" t="s">
        <v>1064</v>
      </c>
    </row>
    <row r="85" spans="1:4">
      <c r="C85" s="16" t="s">
        <v>1069</v>
      </c>
    </row>
    <row r="86" spans="1:4">
      <c r="C86" s="16" t="s">
        <v>1070</v>
      </c>
    </row>
    <row r="87" spans="1:4">
      <c r="C87" s="16" t="s">
        <v>1065</v>
      </c>
    </row>
    <row r="88" spans="1:4">
      <c r="C88" s="16" t="s">
        <v>1065</v>
      </c>
    </row>
    <row r="89" spans="1:4">
      <c r="C89" s="16" t="s">
        <v>1071</v>
      </c>
    </row>
    <row r="90" spans="1:4">
      <c r="A90" s="353"/>
      <c r="C90" s="16" t="s">
        <v>1072</v>
      </c>
      <c r="D90" s="353"/>
    </row>
    <row r="91" spans="1:4">
      <c r="C91" s="16" t="s">
        <v>1073</v>
      </c>
    </row>
    <row r="92" spans="1:4">
      <c r="C92" s="16" t="s">
        <v>1074</v>
      </c>
    </row>
    <row r="93" spans="1:4">
      <c r="C93" s="16" t="s">
        <v>1075</v>
      </c>
    </row>
    <row r="95" spans="1:4" ht="15">
      <c r="B95" s="350" t="s">
        <v>1076</v>
      </c>
      <c r="C95" s="14" t="s">
        <v>1077</v>
      </c>
    </row>
    <row r="96" spans="1:4">
      <c r="C96" s="16" t="s">
        <v>1078</v>
      </c>
    </row>
    <row r="97" spans="2:3">
      <c r="C97" s="16" t="s">
        <v>1079</v>
      </c>
    </row>
    <row r="98" spans="2:3">
      <c r="C98" s="16" t="s">
        <v>1080</v>
      </c>
    </row>
    <row r="100" spans="2:3">
      <c r="B100" s="350" t="s">
        <v>1081</v>
      </c>
      <c r="C100" s="16" t="s">
        <v>1082</v>
      </c>
    </row>
    <row r="101" spans="2:3">
      <c r="C101" s="16" t="s">
        <v>1083</v>
      </c>
    </row>
    <row r="102" spans="2:3">
      <c r="C102" s="358"/>
    </row>
    <row r="103" spans="2:3">
      <c r="B103" s="350" t="s">
        <v>1084</v>
      </c>
      <c r="C103" s="358" t="s">
        <v>1085</v>
      </c>
    </row>
    <row r="104" spans="2:3">
      <c r="C104" s="358" t="s">
        <v>1086</v>
      </c>
    </row>
    <row r="106" spans="2:3">
      <c r="B106" s="350" t="s">
        <v>371</v>
      </c>
      <c r="C106" s="358" t="s">
        <v>1087</v>
      </c>
    </row>
    <row r="107" spans="2:3">
      <c r="C107" s="16" t="s">
        <v>1088</v>
      </c>
    </row>
    <row r="108" spans="2:3">
      <c r="C108" s="16" t="s">
        <v>1089</v>
      </c>
    </row>
    <row r="109" spans="2:3">
      <c r="C109" s="16" t="s">
        <v>1090</v>
      </c>
    </row>
    <row r="110" spans="2:3">
      <c r="C110" s="16" t="s">
        <v>1091</v>
      </c>
    </row>
    <row r="112" spans="2:3">
      <c r="B112" s="350" t="s">
        <v>1092</v>
      </c>
      <c r="C112" s="16" t="s">
        <v>1093</v>
      </c>
    </row>
    <row r="113" spans="3:3">
      <c r="C113" s="16" t="s">
        <v>1094</v>
      </c>
    </row>
    <row r="114" spans="3:3">
      <c r="C114" s="16" t="s">
        <v>1095</v>
      </c>
    </row>
    <row r="115" spans="3:3">
      <c r="C115" s="16" t="s">
        <v>1096</v>
      </c>
    </row>
    <row r="116" spans="3:3">
      <c r="C116" s="16" t="s">
        <v>1097</v>
      </c>
    </row>
    <row r="117" spans="3:3">
      <c r="C117" s="16" t="s">
        <v>1098</v>
      </c>
    </row>
    <row r="118" spans="3:3">
      <c r="C118" s="16" t="s">
        <v>1099</v>
      </c>
    </row>
    <row r="119" spans="3:3">
      <c r="C119" s="16" t="s">
        <v>1100</v>
      </c>
    </row>
    <row r="120" spans="3:3">
      <c r="C120" s="16" t="s">
        <v>1101</v>
      </c>
    </row>
    <row r="121" spans="3:3">
      <c r="C121" s="16" t="s">
        <v>1102</v>
      </c>
    </row>
    <row r="122" spans="3:3">
      <c r="C122" s="16" t="s">
        <v>1103</v>
      </c>
    </row>
    <row r="123" spans="3:3">
      <c r="C123" s="16" t="s">
        <v>1104</v>
      </c>
    </row>
    <row r="124" spans="3:3">
      <c r="C124" s="16" t="s">
        <v>1105</v>
      </c>
    </row>
    <row r="125" spans="3:3">
      <c r="C125" s="16" t="s">
        <v>1106</v>
      </c>
    </row>
    <row r="126" spans="3:3">
      <c r="C126" s="16" t="s">
        <v>1107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0"/>
  </sheetPr>
  <dimension ref="A1:D77"/>
  <sheetViews>
    <sheetView zoomScaleNormal="100" workbookViewId="0"/>
  </sheetViews>
  <sheetFormatPr baseColWidth="10" defaultColWidth="11.33203125" defaultRowHeight="14"/>
  <cols>
    <col min="1" max="1" width="1.6640625" style="191" customWidth="1"/>
    <col min="2" max="2" width="30.6640625" style="231" customWidth="1"/>
    <col min="3" max="3" width="74.6640625" style="232" customWidth="1"/>
    <col min="4" max="4" width="1.6640625" style="191" customWidth="1"/>
    <col min="5" max="5" width="3" style="233" customWidth="1"/>
    <col min="6" max="16384" width="11.33203125" style="233"/>
  </cols>
  <sheetData>
    <row r="1" spans="1:4" s="216" customFormat="1" ht="60" customHeight="1">
      <c r="A1" s="210"/>
      <c r="B1" s="208" t="s">
        <v>0</v>
      </c>
      <c r="C1" s="209"/>
      <c r="D1" s="210"/>
    </row>
    <row r="2" spans="1:4" s="210" customFormat="1" ht="20.25" customHeight="1">
      <c r="B2" s="217"/>
      <c r="C2" s="218"/>
    </row>
    <row r="3" spans="1:4" s="200" customFormat="1" ht="22.5" customHeight="1">
      <c r="A3" s="191"/>
      <c r="B3" s="219" t="s">
        <v>4</v>
      </c>
      <c r="C3" s="220"/>
      <c r="D3" s="191"/>
    </row>
    <row r="4" spans="1:4" s="222" customFormat="1" ht="19">
      <c r="A4" s="191"/>
      <c r="B4" s="219"/>
      <c r="C4" s="221"/>
      <c r="D4" s="191"/>
    </row>
    <row r="5" spans="1:4" s="200" customFormat="1" ht="22.5" customHeight="1">
      <c r="A5" s="191"/>
      <c r="B5" s="219" t="s">
        <v>5</v>
      </c>
      <c r="C5" s="220"/>
      <c r="D5" s="191"/>
    </row>
    <row r="6" spans="1:4" s="222" customFormat="1" ht="19">
      <c r="A6" s="210"/>
      <c r="B6" s="219"/>
      <c r="C6" s="223"/>
      <c r="D6" s="210"/>
    </row>
    <row r="7" spans="1:4" s="200" customFormat="1" ht="22.5" customHeight="1">
      <c r="A7" s="191"/>
      <c r="B7" s="219" t="s">
        <v>6</v>
      </c>
      <c r="C7" s="220"/>
      <c r="D7" s="191"/>
    </row>
    <row r="8" spans="1:4" s="222" customFormat="1" ht="19">
      <c r="A8" s="200"/>
      <c r="B8" s="219"/>
      <c r="C8" s="223"/>
      <c r="D8" s="200"/>
    </row>
    <row r="9" spans="1:4" s="200" customFormat="1" ht="22.5" customHeight="1">
      <c r="A9" s="191"/>
      <c r="B9" s="219" t="s">
        <v>7</v>
      </c>
      <c r="C9" s="220"/>
      <c r="D9" s="191"/>
    </row>
    <row r="10" spans="1:4" s="225" customFormat="1" ht="19">
      <c r="A10" s="191"/>
      <c r="B10" s="219"/>
      <c r="C10" s="224"/>
      <c r="D10" s="191"/>
    </row>
    <row r="11" spans="1:4" s="200" customFormat="1" ht="22.5" customHeight="1">
      <c r="A11" s="191"/>
      <c r="B11" s="219" t="s">
        <v>8</v>
      </c>
      <c r="C11" s="226"/>
      <c r="D11" s="191"/>
    </row>
    <row r="12" spans="1:4" s="222" customFormat="1" ht="19">
      <c r="A12" s="191"/>
      <c r="B12" s="219"/>
      <c r="C12" s="221"/>
      <c r="D12" s="191"/>
    </row>
    <row r="13" spans="1:4" s="200" customFormat="1" ht="22.5" customHeight="1">
      <c r="A13" s="191"/>
      <c r="B13" s="219" t="s">
        <v>9</v>
      </c>
      <c r="C13" s="220"/>
      <c r="D13" s="191"/>
    </row>
    <row r="14" spans="1:4" s="200" customFormat="1" ht="22.5" customHeight="1">
      <c r="A14" s="191"/>
      <c r="B14" s="219"/>
      <c r="C14" s="191"/>
    </row>
    <row r="15" spans="1:4" s="200" customFormat="1" ht="22.5" customHeight="1">
      <c r="A15" s="191"/>
      <c r="B15" s="219" t="s">
        <v>10</v>
      </c>
      <c r="C15" s="227"/>
      <c r="D15" s="191"/>
    </row>
    <row r="16" spans="1:4" s="200" customFormat="1" ht="22.5" customHeight="1">
      <c r="A16" s="191"/>
      <c r="B16" s="219"/>
      <c r="C16" s="191"/>
    </row>
    <row r="17" spans="1:4" s="200" customFormat="1" ht="22.5" customHeight="1">
      <c r="A17" s="191"/>
      <c r="B17" s="219" t="s">
        <v>11</v>
      </c>
      <c r="C17" s="220"/>
      <c r="D17" s="191"/>
    </row>
    <row r="18" spans="1:4" s="222" customFormat="1" ht="19">
      <c r="A18" s="191"/>
      <c r="B18" s="219"/>
      <c r="C18" s="221"/>
      <c r="D18" s="191"/>
    </row>
    <row r="19" spans="1:4" s="200" customFormat="1" ht="22.5" customHeight="1">
      <c r="A19" s="191"/>
      <c r="B19" s="219" t="s">
        <v>12</v>
      </c>
      <c r="C19" s="220"/>
      <c r="D19" s="191"/>
    </row>
    <row r="20" spans="1:4" s="200" customFormat="1" ht="22.5" customHeight="1">
      <c r="A20" s="198"/>
      <c r="B20" s="219"/>
      <c r="C20" s="221"/>
      <c r="D20" s="198"/>
    </row>
    <row r="21" spans="1:4" s="200" customFormat="1" ht="22.5" customHeight="1">
      <c r="A21" s="191"/>
      <c r="B21" s="219" t="s">
        <v>13</v>
      </c>
      <c r="D21" s="191"/>
    </row>
    <row r="22" spans="1:4" s="200" customFormat="1" ht="22.5" customHeight="1">
      <c r="A22" s="191"/>
      <c r="B22" s="228"/>
      <c r="C22" s="229"/>
      <c r="D22" s="191"/>
    </row>
    <row r="23" spans="1:4" s="200" customFormat="1" ht="22.5" customHeight="1">
      <c r="A23" s="191"/>
      <c r="B23" s="228" t="s">
        <v>1368</v>
      </c>
      <c r="C23" s="230"/>
      <c r="D23" s="191"/>
    </row>
    <row r="24" spans="1:4" s="200" customFormat="1" ht="22.5" customHeight="1">
      <c r="A24" s="191"/>
      <c r="B24" s="228"/>
      <c r="C24" s="230"/>
      <c r="D24" s="191"/>
    </row>
    <row r="26" spans="1:4">
      <c r="A26" s="198"/>
      <c r="D26" s="198"/>
    </row>
    <row r="40" spans="1:4">
      <c r="A40" s="198"/>
      <c r="D40" s="198"/>
    </row>
    <row r="67" spans="1:4">
      <c r="A67" s="200"/>
      <c r="D67" s="200"/>
    </row>
    <row r="77" spans="1:4">
      <c r="A77" s="200"/>
      <c r="D77" s="200"/>
    </row>
  </sheetData>
  <pageMargins left="0.7" right="0.7" top="0.78740157499999996" bottom="0.78740157499999996" header="0.3" footer="0.3"/>
  <pageSetup paperSize="9"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theme="0" tint="-0.14999847407452621"/>
  </sheetPr>
  <dimension ref="A1:O85"/>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11.33203125" defaultRowHeight="21" customHeight="1"/>
  <cols>
    <col min="1" max="1" width="1.6640625" style="182" customWidth="1"/>
    <col min="2" max="2" width="22" style="185" customWidth="1"/>
    <col min="3" max="3" width="60.6640625" style="185" customWidth="1"/>
    <col min="4" max="4" width="60.6640625" style="191" customWidth="1"/>
    <col min="5" max="8" width="60.6640625" style="185" customWidth="1"/>
    <col min="9" max="16384" width="11.33203125" style="185"/>
  </cols>
  <sheetData>
    <row r="1" spans="1:15" ht="118.5" customHeight="1">
      <c r="A1" s="189"/>
      <c r="B1" s="366" t="s">
        <v>1280</v>
      </c>
      <c r="C1" s="366"/>
      <c r="D1" s="367"/>
    </row>
    <row r="2" spans="1:15" ht="16">
      <c r="A2" s="201"/>
      <c r="B2" s="42" t="s">
        <v>14</v>
      </c>
      <c r="C2" s="42" t="s">
        <v>15</v>
      </c>
      <c r="D2" s="42" t="s">
        <v>16</v>
      </c>
      <c r="E2" s="42" t="s">
        <v>17</v>
      </c>
      <c r="F2" s="42" t="s">
        <v>18</v>
      </c>
      <c r="G2" s="42" t="s">
        <v>19</v>
      </c>
      <c r="H2" s="42" t="s">
        <v>20</v>
      </c>
      <c r="I2" s="43"/>
      <c r="J2" s="43"/>
      <c r="K2" s="43"/>
      <c r="L2" s="43"/>
      <c r="M2" s="43"/>
      <c r="N2" s="43"/>
      <c r="O2" s="43"/>
    </row>
    <row r="3" spans="1:15" ht="16">
      <c r="A3" s="190"/>
      <c r="B3" s="62" t="s">
        <v>21</v>
      </c>
      <c r="C3" s="63" t="s">
        <v>22</v>
      </c>
      <c r="D3" s="63" t="s">
        <v>23</v>
      </c>
      <c r="E3" s="63" t="s">
        <v>24</v>
      </c>
      <c r="F3" s="63" t="s">
        <v>25</v>
      </c>
      <c r="G3" s="202" t="s">
        <v>26</v>
      </c>
      <c r="H3" s="202" t="s">
        <v>27</v>
      </c>
      <c r="I3" s="203"/>
      <c r="J3" s="203"/>
      <c r="K3" s="203"/>
      <c r="L3" s="203"/>
      <c r="M3" s="203"/>
      <c r="N3" s="203"/>
      <c r="O3" s="192"/>
    </row>
    <row r="4" spans="1:15" ht="60">
      <c r="A4" s="193"/>
      <c r="B4" s="62" t="s">
        <v>28</v>
      </c>
      <c r="C4" s="58" t="s">
        <v>29</v>
      </c>
      <c r="D4" s="58" t="s">
        <v>30</v>
      </c>
      <c r="E4" s="58" t="s">
        <v>31</v>
      </c>
      <c r="F4" s="58" t="s">
        <v>32</v>
      </c>
      <c r="G4" s="58" t="s">
        <v>33</v>
      </c>
      <c r="H4" s="58" t="s">
        <v>34</v>
      </c>
      <c r="I4" s="203"/>
      <c r="J4" s="203"/>
      <c r="K4" s="203"/>
      <c r="L4" s="203"/>
      <c r="M4" s="203"/>
      <c r="N4" s="203"/>
      <c r="O4" s="192"/>
    </row>
    <row r="5" spans="1:15" ht="384">
      <c r="A5" s="193"/>
      <c r="B5" s="62" t="s">
        <v>35</v>
      </c>
      <c r="C5" s="58" t="s">
        <v>36</v>
      </c>
      <c r="D5" s="61" t="s">
        <v>37</v>
      </c>
      <c r="E5" s="58" t="s">
        <v>1167</v>
      </c>
      <c r="F5" s="362" t="s">
        <v>1363</v>
      </c>
      <c r="G5" s="58" t="s">
        <v>1168</v>
      </c>
      <c r="H5" s="58" t="s">
        <v>38</v>
      </c>
      <c r="I5" s="203"/>
      <c r="J5" s="203"/>
      <c r="K5" s="203"/>
      <c r="L5" s="203"/>
      <c r="M5" s="203"/>
      <c r="N5" s="203"/>
      <c r="O5" s="192"/>
    </row>
    <row r="6" spans="1:15" ht="75">
      <c r="A6" s="193"/>
      <c r="B6" s="62" t="s">
        <v>39</v>
      </c>
      <c r="C6" s="58"/>
      <c r="D6" s="61" t="s">
        <v>40</v>
      </c>
      <c r="E6" s="61" t="s">
        <v>41</v>
      </c>
      <c r="F6" s="61" t="s">
        <v>42</v>
      </c>
      <c r="G6" s="61" t="s">
        <v>43</v>
      </c>
      <c r="H6" s="61" t="s">
        <v>44</v>
      </c>
      <c r="I6" s="203"/>
      <c r="J6" s="203"/>
      <c r="K6" s="203"/>
      <c r="L6" s="203"/>
      <c r="M6" s="203"/>
      <c r="N6" s="203"/>
      <c r="O6" s="192"/>
    </row>
    <row r="7" spans="1:15" ht="16">
      <c r="A7" s="193"/>
      <c r="B7" s="64" t="s">
        <v>45</v>
      </c>
      <c r="C7" s="1"/>
      <c r="D7" s="1"/>
      <c r="E7" s="1"/>
      <c r="F7" s="1"/>
      <c r="G7" s="1"/>
      <c r="H7" s="1"/>
      <c r="I7" s="203"/>
      <c r="J7" s="203"/>
      <c r="K7" s="203"/>
      <c r="L7" s="203"/>
      <c r="M7" s="203"/>
      <c r="N7" s="203"/>
      <c r="O7" s="192"/>
    </row>
    <row r="8" spans="1:15" ht="16">
      <c r="A8" s="193"/>
      <c r="B8" s="65"/>
      <c r="C8" s="1"/>
      <c r="D8" s="1"/>
      <c r="E8" s="1"/>
      <c r="F8" s="1"/>
      <c r="G8" s="1"/>
      <c r="H8" s="1"/>
      <c r="I8" s="203"/>
      <c r="J8" s="203"/>
      <c r="K8" s="203"/>
      <c r="L8" s="203"/>
      <c r="M8" s="203"/>
      <c r="N8" s="203"/>
      <c r="O8" s="192"/>
    </row>
    <row r="9" spans="1:15" ht="16">
      <c r="A9" s="193"/>
      <c r="B9" s="65"/>
      <c r="C9" s="1"/>
      <c r="D9" s="1"/>
      <c r="E9" s="1"/>
      <c r="F9" s="1"/>
      <c r="G9" s="1"/>
      <c r="H9" s="1"/>
      <c r="I9" s="203"/>
      <c r="J9" s="203"/>
      <c r="K9" s="203"/>
      <c r="L9" s="203"/>
      <c r="M9" s="203"/>
      <c r="N9" s="203"/>
      <c r="O9" s="192"/>
    </row>
    <row r="10" spans="1:15" ht="16">
      <c r="A10" s="193"/>
      <c r="B10" s="65"/>
      <c r="C10" s="1"/>
      <c r="D10" s="1"/>
      <c r="E10" s="1"/>
      <c r="F10" s="1"/>
      <c r="G10" s="1"/>
      <c r="H10" s="1"/>
      <c r="I10" s="203"/>
      <c r="J10" s="203"/>
      <c r="K10" s="203"/>
      <c r="L10" s="203"/>
      <c r="M10" s="203"/>
      <c r="N10" s="203"/>
      <c r="O10" s="192"/>
    </row>
    <row r="11" spans="1:15" ht="16">
      <c r="A11" s="193"/>
      <c r="B11" s="65"/>
      <c r="C11" s="1"/>
      <c r="D11" s="1"/>
      <c r="E11" s="1"/>
      <c r="F11" s="1"/>
      <c r="G11" s="1"/>
      <c r="H11" s="1"/>
      <c r="I11" s="203"/>
      <c r="J11" s="203"/>
      <c r="K11" s="203"/>
      <c r="L11" s="203"/>
      <c r="M11" s="203"/>
      <c r="N11" s="203"/>
      <c r="O11" s="192"/>
    </row>
    <row r="12" spans="1:15" ht="16">
      <c r="A12" s="190"/>
      <c r="B12" s="65"/>
      <c r="C12" s="1"/>
      <c r="D12" s="1"/>
      <c r="E12" s="1"/>
      <c r="F12" s="1"/>
      <c r="G12" s="1"/>
      <c r="H12" s="1"/>
      <c r="I12" s="203"/>
      <c r="J12" s="203"/>
      <c r="K12" s="203"/>
      <c r="L12" s="203"/>
      <c r="M12" s="203"/>
      <c r="N12" s="203"/>
      <c r="O12" s="192"/>
    </row>
    <row r="13" spans="1:15" ht="16">
      <c r="A13" s="193"/>
      <c r="B13" s="44"/>
      <c r="C13" s="45"/>
      <c r="D13" s="45"/>
      <c r="E13" s="204"/>
      <c r="F13" s="204"/>
      <c r="G13" s="204"/>
      <c r="H13" s="204"/>
      <c r="I13" s="192"/>
      <c r="J13" s="192"/>
      <c r="K13" s="192"/>
      <c r="L13" s="192"/>
      <c r="M13" s="192"/>
      <c r="N13" s="192"/>
      <c r="O13" s="192"/>
    </row>
    <row r="14" spans="1:15" ht="16">
      <c r="A14" s="205"/>
      <c r="B14" s="44"/>
      <c r="C14" s="45"/>
      <c r="D14" s="45"/>
      <c r="E14" s="204"/>
      <c r="F14" s="204"/>
      <c r="G14" s="204"/>
      <c r="H14" s="204"/>
      <c r="I14" s="192"/>
      <c r="J14" s="192"/>
      <c r="K14" s="192"/>
      <c r="L14" s="192"/>
      <c r="M14" s="192"/>
      <c r="N14" s="192"/>
      <c r="O14" s="192"/>
    </row>
    <row r="15" spans="1:15" ht="16">
      <c r="A15" s="193"/>
      <c r="B15" s="44"/>
      <c r="C15" s="45"/>
      <c r="D15" s="45"/>
      <c r="E15" s="204"/>
      <c r="F15" s="204"/>
      <c r="G15" s="204"/>
      <c r="H15" s="204"/>
      <c r="I15" s="192"/>
      <c r="J15" s="192"/>
      <c r="K15" s="192"/>
      <c r="L15" s="192"/>
      <c r="M15" s="192"/>
      <c r="N15" s="192"/>
      <c r="O15" s="192"/>
    </row>
    <row r="16" spans="1:15" ht="16">
      <c r="A16" s="193"/>
      <c r="B16" s="44"/>
      <c r="C16" s="45"/>
      <c r="D16" s="45"/>
      <c r="E16" s="204"/>
      <c r="F16" s="204"/>
      <c r="G16" s="204"/>
      <c r="H16" s="204"/>
      <c r="I16" s="192"/>
      <c r="J16" s="192"/>
      <c r="K16" s="192"/>
      <c r="L16" s="192"/>
      <c r="M16" s="192"/>
      <c r="N16" s="192"/>
      <c r="O16" s="192"/>
    </row>
    <row r="17" spans="1:15" ht="16">
      <c r="A17" s="193"/>
      <c r="B17" s="44"/>
      <c r="C17" s="45"/>
      <c r="D17" s="45"/>
      <c r="E17" s="204"/>
      <c r="F17" s="204"/>
      <c r="G17" s="204"/>
      <c r="H17" s="204"/>
      <c r="I17" s="192"/>
      <c r="J17" s="192"/>
      <c r="K17" s="192"/>
      <c r="L17" s="192"/>
      <c r="M17" s="192"/>
      <c r="N17" s="192"/>
      <c r="O17" s="192"/>
    </row>
    <row r="18" spans="1:15" ht="16">
      <c r="A18" s="193"/>
      <c r="B18" s="44"/>
      <c r="C18" s="45"/>
      <c r="D18" s="45"/>
      <c r="E18" s="204"/>
      <c r="F18" s="204"/>
      <c r="G18" s="204"/>
      <c r="H18" s="204"/>
      <c r="I18" s="192"/>
      <c r="J18" s="192"/>
      <c r="K18" s="192"/>
      <c r="L18" s="192"/>
      <c r="M18" s="192"/>
      <c r="N18" s="192"/>
      <c r="O18" s="192"/>
    </row>
    <row r="19" spans="1:15" ht="16">
      <c r="A19" s="193"/>
      <c r="B19" s="44"/>
      <c r="C19" s="45"/>
      <c r="D19" s="45"/>
      <c r="E19" s="204"/>
      <c r="F19" s="204"/>
      <c r="G19" s="204"/>
      <c r="H19" s="204"/>
      <c r="I19" s="192"/>
      <c r="J19" s="192"/>
      <c r="K19" s="192"/>
      <c r="L19" s="192"/>
      <c r="M19" s="192"/>
      <c r="N19" s="192"/>
      <c r="O19" s="192"/>
    </row>
    <row r="20" spans="1:15" ht="16">
      <c r="A20" s="193"/>
      <c r="B20" s="44"/>
      <c r="C20" s="45"/>
      <c r="D20" s="45"/>
      <c r="E20" s="204"/>
      <c r="F20" s="204"/>
      <c r="G20" s="204"/>
      <c r="H20" s="204"/>
      <c r="I20" s="192"/>
      <c r="J20" s="192"/>
      <c r="K20" s="192"/>
      <c r="L20" s="192"/>
      <c r="M20" s="192"/>
      <c r="N20" s="192"/>
      <c r="O20" s="192"/>
    </row>
    <row r="21" spans="1:15" ht="16">
      <c r="A21" s="193"/>
      <c r="B21" s="44"/>
      <c r="C21" s="45"/>
      <c r="D21" s="45"/>
      <c r="E21" s="204"/>
      <c r="F21" s="204"/>
      <c r="G21" s="204"/>
      <c r="H21" s="204"/>
      <c r="I21" s="192"/>
      <c r="J21" s="192"/>
      <c r="K21" s="192"/>
      <c r="L21" s="192"/>
      <c r="M21" s="192"/>
      <c r="N21" s="192"/>
      <c r="O21" s="192"/>
    </row>
    <row r="22" spans="1:15" ht="16">
      <c r="A22" s="193"/>
      <c r="B22" s="44"/>
      <c r="C22" s="45"/>
      <c r="D22" s="45"/>
      <c r="E22" s="204"/>
      <c r="F22" s="204"/>
      <c r="G22" s="204"/>
      <c r="H22" s="204"/>
      <c r="I22" s="192"/>
      <c r="J22" s="192"/>
      <c r="K22" s="192"/>
      <c r="L22" s="192"/>
      <c r="M22" s="192"/>
      <c r="N22" s="192"/>
      <c r="O22" s="192"/>
    </row>
    <row r="23" spans="1:15" ht="16">
      <c r="A23" s="193"/>
      <c r="B23" s="44"/>
      <c r="C23" s="45"/>
      <c r="D23" s="45"/>
      <c r="E23" s="204"/>
      <c r="F23" s="204"/>
      <c r="G23" s="204"/>
      <c r="H23" s="204"/>
      <c r="I23" s="192"/>
      <c r="J23" s="192"/>
      <c r="K23" s="192"/>
      <c r="L23" s="192"/>
      <c r="M23" s="192"/>
      <c r="N23" s="192"/>
      <c r="O23" s="192"/>
    </row>
    <row r="24" spans="1:15" ht="16">
      <c r="A24" s="193"/>
      <c r="B24" s="206"/>
      <c r="C24" s="206"/>
      <c r="D24" s="206"/>
    </row>
    <row r="25" spans="1:15" ht="16">
      <c r="B25" s="207"/>
      <c r="C25" s="207"/>
      <c r="D25" s="207"/>
    </row>
    <row r="26" spans="1:15" ht="16">
      <c r="B26" s="207"/>
      <c r="C26" s="207"/>
      <c r="D26" s="207"/>
    </row>
    <row r="27" spans="1:15" ht="16">
      <c r="B27" s="207"/>
      <c r="C27" s="207"/>
      <c r="D27" s="207"/>
    </row>
    <row r="28" spans="1:15" ht="16">
      <c r="A28" s="197"/>
      <c r="B28" s="207"/>
      <c r="C28" s="207"/>
      <c r="D28" s="207"/>
    </row>
    <row r="29" spans="1:15" ht="16">
      <c r="B29" s="207"/>
      <c r="C29" s="207"/>
      <c r="D29" s="207"/>
    </row>
    <row r="30" spans="1:15" ht="16">
      <c r="B30" s="207"/>
      <c r="C30" s="207"/>
      <c r="D30" s="207"/>
    </row>
    <row r="31" spans="1:15" ht="16">
      <c r="B31" s="207"/>
      <c r="C31" s="207"/>
      <c r="D31" s="207"/>
    </row>
    <row r="32" spans="1:15" ht="16">
      <c r="B32" s="207"/>
      <c r="C32" s="207"/>
      <c r="D32" s="207"/>
    </row>
    <row r="33" spans="1:4" ht="16">
      <c r="B33" s="207"/>
      <c r="C33" s="207"/>
      <c r="D33" s="207"/>
    </row>
    <row r="34" spans="1:4" ht="16">
      <c r="A34" s="197"/>
      <c r="B34" s="207"/>
      <c r="C34" s="207"/>
      <c r="D34" s="207"/>
    </row>
    <row r="35" spans="1:4" ht="16">
      <c r="B35" s="207"/>
      <c r="C35" s="207"/>
      <c r="D35" s="207"/>
    </row>
    <row r="36" spans="1:4" ht="16">
      <c r="B36" s="207"/>
      <c r="C36" s="207"/>
      <c r="D36" s="207"/>
    </row>
    <row r="37" spans="1:4" ht="16">
      <c r="B37" s="207"/>
      <c r="C37" s="207"/>
      <c r="D37" s="207"/>
    </row>
    <row r="38" spans="1:4" ht="16">
      <c r="B38" s="207"/>
      <c r="C38" s="207"/>
      <c r="D38" s="207"/>
    </row>
    <row r="39" spans="1:4" ht="16">
      <c r="B39" s="207"/>
      <c r="C39" s="207"/>
      <c r="D39" s="207"/>
    </row>
    <row r="40" spans="1:4" ht="16">
      <c r="B40" s="207"/>
      <c r="C40" s="207"/>
      <c r="D40" s="207"/>
    </row>
    <row r="41" spans="1:4" ht="16">
      <c r="B41" s="207"/>
      <c r="C41" s="207"/>
      <c r="D41" s="207"/>
    </row>
    <row r="42" spans="1:4" ht="16">
      <c r="B42" s="207"/>
      <c r="C42" s="207"/>
      <c r="D42" s="207"/>
    </row>
    <row r="43" spans="1:4" ht="16">
      <c r="B43" s="207"/>
      <c r="C43" s="207"/>
      <c r="D43" s="207"/>
    </row>
    <row r="44" spans="1:4" ht="16">
      <c r="B44" s="207"/>
      <c r="C44" s="207"/>
      <c r="D44" s="207"/>
    </row>
    <row r="48" spans="1:4" ht="21" customHeight="1">
      <c r="A48" s="197"/>
      <c r="D48" s="198"/>
    </row>
    <row r="75" spans="1:4" ht="21" customHeight="1">
      <c r="A75" s="199"/>
      <c r="D75" s="200"/>
    </row>
    <row r="85" spans="1:4" ht="21" customHeight="1">
      <c r="A85" s="199"/>
      <c r="D85" s="200"/>
    </row>
  </sheetData>
  <mergeCells count="1">
    <mergeCell ref="B1:D1"/>
  </mergeCells>
  <pageMargins left="0.25" right="0.25" top="0.75" bottom="0.75" header="0.3" footer="0.3"/>
  <pageSetup paperSize="9" scale="7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tabColor theme="0" tint="-0.14999847407452621"/>
  </sheetPr>
  <dimension ref="A1:O97"/>
  <sheetViews>
    <sheetView zoomScale="105" zoomScaleNormal="120" workbookViewId="0"/>
  </sheetViews>
  <sheetFormatPr baseColWidth="10" defaultColWidth="11.33203125" defaultRowHeight="21" customHeight="1"/>
  <cols>
    <col min="1" max="1" width="1.6640625" style="182" customWidth="1"/>
    <col min="2" max="2" width="35.6640625" style="185" customWidth="1"/>
    <col min="3" max="3" width="1.33203125" style="185" customWidth="1"/>
    <col min="4" max="4" width="86" style="191" customWidth="1"/>
    <col min="5" max="5" width="38.6640625" style="185" customWidth="1"/>
    <col min="6" max="16384" width="11.33203125" style="185"/>
  </cols>
  <sheetData>
    <row r="1" spans="2:5" ht="52.5" customHeight="1">
      <c r="B1" s="368" t="s">
        <v>1279</v>
      </c>
      <c r="C1" s="368"/>
      <c r="D1" s="369"/>
      <c r="E1" s="184"/>
    </row>
    <row r="2" spans="2:5" ht="21" customHeight="1">
      <c r="B2" s="186" t="s">
        <v>46</v>
      </c>
      <c r="C2" s="183"/>
      <c r="D2" s="162"/>
      <c r="E2" s="184"/>
    </row>
    <row r="3" spans="2:5" ht="21.75" customHeight="1">
      <c r="B3" s="42" t="s">
        <v>47</v>
      </c>
      <c r="C3" s="53" t="s">
        <v>14</v>
      </c>
      <c r="D3" s="42" t="s">
        <v>48</v>
      </c>
      <c r="E3" s="42" t="s">
        <v>49</v>
      </c>
    </row>
    <row r="4" spans="2:5" ht="16">
      <c r="B4" s="147" t="s">
        <v>50</v>
      </c>
      <c r="C4" s="187"/>
      <c r="D4" s="148" t="s">
        <v>51</v>
      </c>
      <c r="E4" s="148" t="s">
        <v>52</v>
      </c>
    </row>
    <row r="5" spans="2:5" ht="30">
      <c r="B5" s="147" t="s">
        <v>53</v>
      </c>
      <c r="C5" s="187"/>
      <c r="D5" s="148" t="s">
        <v>54</v>
      </c>
      <c r="E5" s="148" t="s">
        <v>55</v>
      </c>
    </row>
    <row r="6" spans="2:5" ht="45">
      <c r="B6" s="147" t="s">
        <v>56</v>
      </c>
      <c r="C6" s="187"/>
      <c r="D6" s="148" t="s">
        <v>57</v>
      </c>
      <c r="E6" s="148" t="s">
        <v>52</v>
      </c>
    </row>
    <row r="7" spans="2:5" ht="60">
      <c r="B7" s="147" t="s">
        <v>58</v>
      </c>
      <c r="C7" s="187"/>
      <c r="D7" s="148" t="s">
        <v>1185</v>
      </c>
      <c r="E7" s="148" t="s">
        <v>52</v>
      </c>
    </row>
    <row r="8" spans="2:5" ht="150">
      <c r="B8" s="147" t="s">
        <v>59</v>
      </c>
      <c r="C8" s="187"/>
      <c r="D8" s="163" t="s">
        <v>1186</v>
      </c>
      <c r="E8" s="148" t="s">
        <v>60</v>
      </c>
    </row>
    <row r="9" spans="2:5" ht="135">
      <c r="B9" s="147" t="s">
        <v>61</v>
      </c>
      <c r="C9" s="187"/>
      <c r="D9" s="163" t="s">
        <v>1187</v>
      </c>
      <c r="E9" s="148" t="s">
        <v>60</v>
      </c>
    </row>
    <row r="10" spans="2:5" ht="30">
      <c r="B10" s="147" t="s">
        <v>62</v>
      </c>
      <c r="C10" s="187"/>
      <c r="D10" s="148" t="s">
        <v>63</v>
      </c>
      <c r="E10" s="148" t="s">
        <v>60</v>
      </c>
    </row>
    <row r="11" spans="2:5" ht="105">
      <c r="B11" s="147" t="s">
        <v>64</v>
      </c>
      <c r="C11" s="187"/>
      <c r="D11" s="148" t="s">
        <v>65</v>
      </c>
      <c r="E11" s="148" t="s">
        <v>66</v>
      </c>
    </row>
    <row r="12" spans="2:5" ht="45">
      <c r="B12" s="147" t="s">
        <v>67</v>
      </c>
      <c r="C12" s="187"/>
      <c r="D12" s="148" t="s">
        <v>68</v>
      </c>
      <c r="E12" s="148" t="s">
        <v>69</v>
      </c>
    </row>
    <row r="13" spans="2:5" ht="16">
      <c r="B13" s="147" t="s">
        <v>70</v>
      </c>
      <c r="C13" s="187"/>
      <c r="D13" s="148" t="s">
        <v>71</v>
      </c>
      <c r="E13" s="148" t="s">
        <v>52</v>
      </c>
    </row>
    <row r="14" spans="2:5" ht="16">
      <c r="B14" s="147" t="s">
        <v>72</v>
      </c>
      <c r="C14" s="187"/>
      <c r="D14" s="148" t="s">
        <v>73</v>
      </c>
      <c r="E14" s="148" t="s">
        <v>52</v>
      </c>
    </row>
    <row r="15" spans="2:5" ht="52.5" customHeight="1">
      <c r="B15" s="186" t="s">
        <v>74</v>
      </c>
      <c r="C15" s="183"/>
      <c r="D15" s="162"/>
      <c r="E15" s="184"/>
    </row>
    <row r="16" spans="2:5" ht="21" customHeight="1">
      <c r="B16" s="42" t="s">
        <v>75</v>
      </c>
      <c r="C16" s="53" t="s">
        <v>14</v>
      </c>
      <c r="D16" s="42" t="s">
        <v>76</v>
      </c>
      <c r="E16" s="42" t="s">
        <v>77</v>
      </c>
    </row>
    <row r="17" spans="1:15" ht="30">
      <c r="B17" s="56" t="s">
        <v>78</v>
      </c>
      <c r="C17" s="188"/>
      <c r="D17" s="148" t="s">
        <v>79</v>
      </c>
      <c r="E17" s="66" t="s">
        <v>80</v>
      </c>
    </row>
    <row r="18" spans="1:15" ht="30">
      <c r="B18" s="147" t="s">
        <v>81</v>
      </c>
      <c r="C18" s="187"/>
      <c r="D18" s="148" t="s">
        <v>82</v>
      </c>
      <c r="E18" s="148" t="s">
        <v>83</v>
      </c>
    </row>
    <row r="19" spans="1:15" ht="30.75" customHeight="1">
      <c r="B19" s="147" t="s">
        <v>84</v>
      </c>
      <c r="C19" s="187"/>
      <c r="D19" s="148" t="s">
        <v>85</v>
      </c>
      <c r="E19" s="148" t="s">
        <v>86</v>
      </c>
    </row>
    <row r="20" spans="1:15" ht="16">
      <c r="B20" s="147" t="s">
        <v>87</v>
      </c>
      <c r="C20" s="150"/>
      <c r="D20" s="148" t="s">
        <v>88</v>
      </c>
      <c r="E20" s="148"/>
    </row>
    <row r="21" spans="1:15" ht="45">
      <c r="B21" s="147" t="s">
        <v>89</v>
      </c>
      <c r="C21" s="150"/>
      <c r="D21" s="148" t="s">
        <v>90</v>
      </c>
      <c r="E21" s="148"/>
    </row>
    <row r="22" spans="1:15" ht="30">
      <c r="B22" s="147" t="s">
        <v>91</v>
      </c>
      <c r="C22" s="148"/>
      <c r="D22" s="148" t="s">
        <v>92</v>
      </c>
      <c r="E22" s="148"/>
    </row>
    <row r="23" spans="1:15" ht="30">
      <c r="B23" s="149" t="s">
        <v>93</v>
      </c>
      <c r="C23" s="148"/>
      <c r="D23" s="148" t="s">
        <v>94</v>
      </c>
      <c r="E23" s="148"/>
    </row>
    <row r="24" spans="1:15" ht="38.25" customHeight="1">
      <c r="A24" s="189"/>
      <c r="B24" s="147" t="s">
        <v>95</v>
      </c>
      <c r="C24" s="150"/>
      <c r="D24" s="148" t="s">
        <v>96</v>
      </c>
      <c r="E24" s="148"/>
    </row>
    <row r="25" spans="1:15" ht="16">
      <c r="A25" s="190"/>
      <c r="F25" s="192"/>
      <c r="G25" s="192"/>
      <c r="H25" s="192"/>
      <c r="I25" s="192"/>
      <c r="J25" s="192"/>
      <c r="K25" s="192"/>
      <c r="L25" s="192"/>
      <c r="M25" s="192"/>
      <c r="N25" s="192"/>
      <c r="O25" s="192"/>
    </row>
    <row r="26" spans="1:15" ht="24">
      <c r="A26" s="193"/>
      <c r="B26" s="370" t="s">
        <v>97</v>
      </c>
      <c r="C26" s="370"/>
      <c r="D26" s="370"/>
      <c r="F26" s="192"/>
      <c r="G26" s="192"/>
      <c r="H26" s="192"/>
      <c r="I26" s="192"/>
      <c r="J26" s="192"/>
      <c r="K26" s="192"/>
      <c r="L26" s="192"/>
      <c r="M26" s="192"/>
      <c r="N26" s="192"/>
      <c r="O26" s="192"/>
    </row>
    <row r="27" spans="1:15" ht="15" customHeight="1">
      <c r="A27" s="193"/>
      <c r="B27" s="42" t="s">
        <v>75</v>
      </c>
      <c r="C27" s="42" t="s">
        <v>14</v>
      </c>
      <c r="D27" s="42" t="s">
        <v>76</v>
      </c>
      <c r="E27" s="42" t="s">
        <v>77</v>
      </c>
      <c r="F27" s="192"/>
      <c r="G27" s="192"/>
      <c r="H27" s="192"/>
      <c r="I27" s="192"/>
      <c r="J27" s="192"/>
      <c r="K27" s="192"/>
      <c r="L27" s="192"/>
      <c r="M27" s="192"/>
      <c r="N27" s="192"/>
      <c r="O27" s="192"/>
    </row>
    <row r="28" spans="1:15" ht="75">
      <c r="A28" s="193"/>
      <c r="B28" s="164" t="s">
        <v>98</v>
      </c>
      <c r="C28" s="151"/>
      <c r="D28" s="163" t="s">
        <v>99</v>
      </c>
      <c r="E28" s="148"/>
      <c r="F28" s="192"/>
      <c r="G28" s="192"/>
      <c r="H28" s="192"/>
      <c r="I28" s="192"/>
      <c r="J28" s="192"/>
      <c r="K28" s="192"/>
      <c r="L28" s="192"/>
      <c r="M28" s="192"/>
      <c r="N28" s="192"/>
      <c r="O28" s="192"/>
    </row>
    <row r="29" spans="1:15" ht="30">
      <c r="A29" s="193"/>
      <c r="B29" s="149" t="s">
        <v>100</v>
      </c>
      <c r="C29" s="148"/>
      <c r="D29" s="148" t="s">
        <v>101</v>
      </c>
      <c r="E29" s="148"/>
      <c r="F29" s="192"/>
      <c r="G29" s="192"/>
      <c r="H29" s="192"/>
      <c r="I29" s="192"/>
      <c r="J29" s="192"/>
      <c r="K29" s="192"/>
      <c r="L29" s="192"/>
      <c r="M29" s="192"/>
      <c r="N29" s="192"/>
      <c r="O29" s="192"/>
    </row>
    <row r="30" spans="1:15" ht="45">
      <c r="A30" s="193"/>
      <c r="B30" s="149" t="s">
        <v>102</v>
      </c>
      <c r="C30" s="148"/>
      <c r="D30" s="148" t="s">
        <v>103</v>
      </c>
      <c r="E30" s="148"/>
      <c r="F30" s="192"/>
      <c r="G30" s="192"/>
      <c r="H30" s="192"/>
      <c r="I30" s="192"/>
      <c r="J30" s="192"/>
      <c r="K30" s="192"/>
      <c r="L30" s="192"/>
      <c r="M30" s="192"/>
      <c r="N30" s="192"/>
      <c r="O30" s="192"/>
    </row>
    <row r="31" spans="1:15" ht="90">
      <c r="A31" s="193"/>
      <c r="B31" s="149" t="s">
        <v>104</v>
      </c>
      <c r="C31" s="148"/>
      <c r="D31" s="148" t="s">
        <v>105</v>
      </c>
      <c r="E31" s="148"/>
      <c r="F31" s="192"/>
      <c r="G31" s="192"/>
      <c r="H31" s="192"/>
      <c r="I31" s="192"/>
      <c r="J31" s="192"/>
      <c r="K31" s="192"/>
      <c r="L31" s="192"/>
      <c r="M31" s="192"/>
      <c r="N31" s="192"/>
      <c r="O31" s="192"/>
    </row>
    <row r="32" spans="1:15" ht="30">
      <c r="A32" s="193"/>
      <c r="B32" s="164" t="s">
        <v>106</v>
      </c>
      <c r="C32" s="152"/>
      <c r="D32" s="163" t="s">
        <v>107</v>
      </c>
      <c r="E32" s="163" t="s">
        <v>108</v>
      </c>
      <c r="F32" s="192"/>
      <c r="G32" s="192"/>
      <c r="H32" s="192"/>
      <c r="I32" s="192"/>
      <c r="J32" s="192"/>
      <c r="K32" s="192"/>
      <c r="L32" s="192"/>
      <c r="M32" s="192"/>
      <c r="N32" s="192"/>
      <c r="O32" s="192"/>
    </row>
    <row r="33" spans="1:15" ht="16">
      <c r="A33" s="190"/>
      <c r="B33" s="164" t="s">
        <v>109</v>
      </c>
      <c r="C33" s="152"/>
      <c r="D33" s="163" t="s">
        <v>110</v>
      </c>
      <c r="E33" s="148"/>
      <c r="F33" s="192"/>
      <c r="G33" s="192"/>
      <c r="H33" s="192"/>
      <c r="I33" s="192"/>
      <c r="J33" s="192"/>
      <c r="K33" s="192"/>
      <c r="L33" s="192"/>
      <c r="M33" s="192"/>
      <c r="N33" s="192"/>
      <c r="O33" s="192"/>
    </row>
    <row r="34" spans="1:15" ht="30">
      <c r="A34" s="193"/>
      <c r="B34" s="149" t="s">
        <v>111</v>
      </c>
      <c r="C34" s="148"/>
      <c r="D34" s="163" t="s">
        <v>112</v>
      </c>
      <c r="E34" s="148"/>
      <c r="F34" s="192"/>
      <c r="G34" s="192"/>
      <c r="H34" s="192"/>
      <c r="I34" s="192"/>
      <c r="J34" s="192"/>
      <c r="K34" s="192"/>
      <c r="L34" s="192"/>
      <c r="M34" s="192"/>
      <c r="N34" s="192"/>
      <c r="O34" s="192"/>
    </row>
    <row r="35" spans="1:15" ht="16">
      <c r="A35" s="193"/>
      <c r="B35" s="149" t="s">
        <v>113</v>
      </c>
      <c r="C35" s="148"/>
      <c r="D35" s="148" t="s">
        <v>114</v>
      </c>
      <c r="E35" s="148"/>
      <c r="F35" s="192"/>
      <c r="G35" s="192"/>
      <c r="H35" s="192"/>
      <c r="I35" s="192"/>
      <c r="J35" s="192"/>
      <c r="K35" s="192"/>
      <c r="L35" s="192"/>
      <c r="M35" s="192"/>
      <c r="N35" s="192"/>
      <c r="O35" s="192"/>
    </row>
    <row r="36" spans="1:15" ht="60">
      <c r="A36" s="193"/>
      <c r="B36" s="149" t="s">
        <v>115</v>
      </c>
      <c r="C36" s="148"/>
      <c r="D36" s="163" t="s">
        <v>116</v>
      </c>
      <c r="E36" s="148"/>
      <c r="F36" s="192"/>
      <c r="G36" s="192"/>
      <c r="H36" s="192"/>
      <c r="I36" s="192"/>
      <c r="J36" s="192"/>
      <c r="K36" s="192"/>
      <c r="L36" s="192"/>
      <c r="M36" s="192"/>
      <c r="N36" s="192"/>
      <c r="O36" s="192"/>
    </row>
    <row r="37" spans="1:15" ht="30">
      <c r="A37" s="193"/>
      <c r="B37" s="149" t="s">
        <v>117</v>
      </c>
      <c r="C37" s="148"/>
      <c r="D37" s="163" t="s">
        <v>118</v>
      </c>
      <c r="E37" s="148"/>
      <c r="F37" s="192"/>
      <c r="G37" s="192"/>
      <c r="H37" s="192"/>
      <c r="I37" s="192"/>
      <c r="J37" s="192"/>
      <c r="K37" s="192"/>
      <c r="L37" s="192"/>
      <c r="M37" s="192"/>
      <c r="N37" s="192"/>
      <c r="O37" s="192"/>
    </row>
    <row r="38" spans="1:15" ht="30">
      <c r="A38" s="193"/>
      <c r="B38" s="149" t="s">
        <v>119</v>
      </c>
      <c r="C38" s="148"/>
      <c r="D38" s="163" t="s">
        <v>1188</v>
      </c>
      <c r="E38" s="148" t="s">
        <v>120</v>
      </c>
      <c r="F38" s="192"/>
      <c r="G38" s="192"/>
      <c r="H38" s="192"/>
      <c r="I38" s="192"/>
      <c r="J38" s="192"/>
      <c r="K38" s="192"/>
      <c r="L38" s="192"/>
      <c r="M38" s="192"/>
      <c r="N38" s="192"/>
      <c r="O38" s="192"/>
    </row>
    <row r="39" spans="1:15" ht="30">
      <c r="A39" s="193"/>
      <c r="B39" s="149" t="s">
        <v>121</v>
      </c>
      <c r="C39" s="148"/>
      <c r="D39" s="148" t="s">
        <v>122</v>
      </c>
      <c r="E39" s="148"/>
      <c r="F39" s="192"/>
      <c r="G39" s="192"/>
      <c r="H39" s="192"/>
      <c r="I39" s="192"/>
      <c r="J39" s="192"/>
      <c r="K39" s="192"/>
      <c r="L39" s="192"/>
      <c r="M39" s="192"/>
      <c r="N39" s="192"/>
      <c r="O39" s="192"/>
    </row>
    <row r="40" spans="1:15" ht="30">
      <c r="A40" s="193"/>
      <c r="B40" s="149" t="s">
        <v>123</v>
      </c>
      <c r="C40" s="148"/>
      <c r="D40" s="148" t="s">
        <v>124</v>
      </c>
      <c r="E40" s="148"/>
      <c r="F40" s="192"/>
      <c r="G40" s="192"/>
      <c r="H40" s="192"/>
      <c r="I40" s="192"/>
      <c r="J40" s="192"/>
      <c r="K40" s="192"/>
      <c r="L40" s="192"/>
      <c r="M40" s="192"/>
      <c r="N40" s="192"/>
      <c r="O40" s="192"/>
    </row>
    <row r="41" spans="1:15" ht="45">
      <c r="A41" s="193"/>
      <c r="B41" s="149" t="s">
        <v>125</v>
      </c>
      <c r="C41" s="148"/>
      <c r="D41" s="148" t="s">
        <v>126</v>
      </c>
      <c r="E41" s="148"/>
      <c r="F41" s="192"/>
      <c r="G41" s="192"/>
      <c r="H41" s="192"/>
      <c r="I41" s="192"/>
      <c r="J41" s="192"/>
      <c r="K41" s="192"/>
      <c r="L41" s="192"/>
      <c r="M41" s="192"/>
      <c r="N41" s="192"/>
      <c r="O41" s="192"/>
    </row>
    <row r="42" spans="1:15" ht="30">
      <c r="A42" s="193"/>
      <c r="B42" s="149" t="s">
        <v>127</v>
      </c>
      <c r="C42" s="148"/>
      <c r="D42" s="148" t="s">
        <v>128</v>
      </c>
      <c r="E42" s="148"/>
      <c r="F42" s="192"/>
      <c r="G42" s="192"/>
      <c r="H42" s="192"/>
      <c r="I42" s="192"/>
      <c r="J42" s="192"/>
      <c r="K42" s="192"/>
      <c r="L42" s="192"/>
      <c r="M42" s="192"/>
      <c r="N42" s="192"/>
      <c r="O42" s="192"/>
    </row>
    <row r="43" spans="1:15" ht="16">
      <c r="A43" s="193"/>
      <c r="B43" s="149" t="s">
        <v>129</v>
      </c>
      <c r="C43" s="148"/>
      <c r="D43" s="363" t="s">
        <v>1364</v>
      </c>
      <c r="E43" s="148"/>
      <c r="F43" s="192"/>
      <c r="G43" s="192"/>
      <c r="H43" s="192"/>
      <c r="I43" s="192"/>
      <c r="J43" s="192"/>
      <c r="K43" s="192"/>
      <c r="L43" s="192"/>
      <c r="M43" s="192"/>
      <c r="N43" s="192"/>
      <c r="O43" s="192"/>
    </row>
    <row r="44" spans="1:15" ht="45">
      <c r="A44" s="193"/>
      <c r="B44" s="149" t="s">
        <v>130</v>
      </c>
      <c r="C44" s="148"/>
      <c r="D44" s="148" t="s">
        <v>131</v>
      </c>
      <c r="E44" s="163" t="s">
        <v>1189</v>
      </c>
      <c r="F44" s="192"/>
      <c r="G44" s="192"/>
      <c r="H44" s="192"/>
      <c r="I44" s="192"/>
      <c r="J44" s="192"/>
      <c r="K44" s="192"/>
      <c r="L44" s="192"/>
      <c r="M44" s="192"/>
      <c r="N44" s="192"/>
      <c r="O44" s="192"/>
    </row>
    <row r="45" spans="1:15" ht="90">
      <c r="A45" s="193"/>
      <c r="B45" s="149" t="s">
        <v>132</v>
      </c>
      <c r="C45" s="148"/>
      <c r="D45" s="148" t="s">
        <v>133</v>
      </c>
      <c r="E45" s="148" t="s">
        <v>134</v>
      </c>
      <c r="F45" s="192"/>
      <c r="G45" s="192"/>
      <c r="H45" s="192"/>
      <c r="I45" s="192"/>
      <c r="J45" s="192"/>
      <c r="K45" s="192"/>
      <c r="L45" s="192"/>
      <c r="M45" s="192"/>
      <c r="N45" s="192"/>
      <c r="O45" s="192"/>
    </row>
    <row r="46" spans="1:15" s="196" customFormat="1" ht="30">
      <c r="A46" s="194"/>
      <c r="B46" s="149" t="s">
        <v>135</v>
      </c>
      <c r="C46" s="148"/>
      <c r="D46" s="148" t="s">
        <v>136</v>
      </c>
      <c r="E46" s="148" t="s">
        <v>137</v>
      </c>
      <c r="F46" s="195"/>
      <c r="G46" s="195"/>
      <c r="H46" s="195"/>
      <c r="I46" s="195"/>
      <c r="J46" s="195"/>
      <c r="K46" s="195"/>
      <c r="L46" s="195"/>
      <c r="M46" s="195"/>
      <c r="N46" s="195"/>
      <c r="O46" s="195"/>
    </row>
    <row r="47" spans="1:15" ht="30">
      <c r="A47" s="193"/>
      <c r="B47" s="149" t="s">
        <v>138</v>
      </c>
      <c r="C47" s="148"/>
      <c r="D47" s="148" t="s">
        <v>139</v>
      </c>
      <c r="E47" s="148"/>
      <c r="F47" s="192"/>
      <c r="G47" s="192"/>
      <c r="H47" s="192"/>
      <c r="I47" s="192"/>
      <c r="J47" s="192"/>
      <c r="K47" s="192"/>
      <c r="L47" s="192"/>
      <c r="M47" s="192"/>
      <c r="N47" s="192"/>
      <c r="O47" s="192"/>
    </row>
    <row r="48" spans="1:15" ht="60">
      <c r="A48" s="193"/>
      <c r="B48" s="149" t="s">
        <v>140</v>
      </c>
      <c r="C48" s="148"/>
      <c r="D48" s="148" t="s">
        <v>141</v>
      </c>
      <c r="E48" s="148"/>
      <c r="F48" s="192"/>
      <c r="G48" s="192"/>
      <c r="H48" s="192"/>
      <c r="I48" s="192"/>
      <c r="J48" s="192"/>
      <c r="K48" s="192"/>
      <c r="L48" s="192"/>
      <c r="M48" s="192"/>
      <c r="N48" s="192"/>
      <c r="O48" s="192"/>
    </row>
    <row r="49" spans="1:5" ht="16">
      <c r="B49" s="164" t="s">
        <v>1190</v>
      </c>
      <c r="C49" s="148"/>
      <c r="D49" s="148" t="s">
        <v>142</v>
      </c>
      <c r="E49" s="148"/>
    </row>
    <row r="50" spans="1:5" ht="16">
      <c r="B50" s="149" t="s">
        <v>143</v>
      </c>
      <c r="C50" s="148"/>
      <c r="D50" s="148" t="s">
        <v>144</v>
      </c>
      <c r="E50" s="148"/>
    </row>
    <row r="51" spans="1:5" ht="45">
      <c r="B51" s="149" t="s">
        <v>145</v>
      </c>
      <c r="C51" s="148"/>
      <c r="D51" s="148" t="s">
        <v>146</v>
      </c>
      <c r="E51" s="148" t="s">
        <v>147</v>
      </c>
    </row>
    <row r="52" spans="1:5" ht="60">
      <c r="B52" s="164" t="s">
        <v>1191</v>
      </c>
      <c r="C52" s="148"/>
      <c r="D52" s="163" t="s">
        <v>148</v>
      </c>
      <c r="E52" s="148"/>
    </row>
    <row r="53" spans="1:5" ht="16">
      <c r="B53" s="164" t="s">
        <v>149</v>
      </c>
      <c r="C53" s="153"/>
      <c r="D53" s="165" t="s">
        <v>150</v>
      </c>
      <c r="E53" s="153"/>
    </row>
    <row r="54" spans="1:5" ht="72" customHeight="1">
      <c r="B54" s="154" t="s">
        <v>151</v>
      </c>
      <c r="C54" s="155"/>
      <c r="D54" s="155" t="s">
        <v>152</v>
      </c>
      <c r="E54" s="155" t="s">
        <v>153</v>
      </c>
    </row>
    <row r="55" spans="1:5" ht="30">
      <c r="B55" s="166" t="s">
        <v>154</v>
      </c>
      <c r="C55" s="156"/>
      <c r="D55" s="165" t="s">
        <v>155</v>
      </c>
      <c r="E55" s="155"/>
    </row>
    <row r="56" spans="1:5" ht="30">
      <c r="A56" s="197"/>
      <c r="B56" s="166" t="s">
        <v>156</v>
      </c>
      <c r="C56" s="153"/>
      <c r="D56" s="165" t="s">
        <v>157</v>
      </c>
      <c r="E56" s="165" t="s">
        <v>158</v>
      </c>
    </row>
    <row r="57" spans="1:5" ht="30">
      <c r="B57" s="154" t="s">
        <v>159</v>
      </c>
      <c r="C57" s="155"/>
      <c r="D57" s="155" t="s">
        <v>160</v>
      </c>
      <c r="E57" s="155" t="s">
        <v>161</v>
      </c>
    </row>
    <row r="58" spans="1:5" ht="16"/>
    <row r="60" spans="1:5" ht="21" customHeight="1">
      <c r="D60" s="198"/>
    </row>
    <row r="83" spans="1:4" ht="21" customHeight="1">
      <c r="A83" s="199"/>
    </row>
    <row r="87" spans="1:4" ht="21" customHeight="1">
      <c r="D87" s="200"/>
    </row>
    <row r="93" spans="1:4" ht="21" customHeight="1">
      <c r="A93" s="199"/>
    </row>
    <row r="97" spans="4:4" ht="21" customHeight="1">
      <c r="D97" s="200"/>
    </row>
  </sheetData>
  <mergeCells count="2">
    <mergeCell ref="B1:D1"/>
    <mergeCell ref="B26:D26"/>
  </mergeCells>
  <pageMargins left="0.25" right="0.25" top="0.75" bottom="0.75" header="0.3" footer="0.3"/>
  <pageSetup paperSize="9" scale="79" orientation="landscape" r:id="rId1"/>
  <rowBreaks count="1" manualBreakCount="1">
    <brk id="25" max="16383" man="1"/>
  </rowBreaks>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9"/>
    <outlinePr summaryRight="0"/>
    <pageSetUpPr fitToPage="1"/>
  </sheetPr>
  <dimension ref="A1:CL66"/>
  <sheetViews>
    <sheetView topLeftCell="C1" zoomScaleNormal="100" zoomScaleSheetLayoutView="20" workbookViewId="0">
      <pane xSplit="6" ySplit="2" topLeftCell="I3" activePane="bottomRight" state="frozen"/>
      <selection pane="topRight" activeCell="I1" sqref="I1"/>
      <selection pane="bottomLeft" activeCell="C3" sqref="C3"/>
      <selection pane="bottomRight"/>
    </sheetView>
  </sheetViews>
  <sheetFormatPr baseColWidth="10" defaultColWidth="11.33203125" defaultRowHeight="14" outlineLevelCol="1"/>
  <cols>
    <col min="1" max="1" width="8.6640625" style="1" hidden="1" customWidth="1"/>
    <col min="2" max="2" width="2.33203125" style="1" hidden="1" customWidth="1"/>
    <col min="3" max="3" width="9.6640625" style="20" customWidth="1"/>
    <col min="4" max="4" width="9.6640625" style="20" bestFit="1" customWidth="1" collapsed="1"/>
    <col min="5" max="7" width="35.33203125" style="20" hidden="1" customWidth="1" outlineLevel="1"/>
    <col min="8" max="8" width="27.33203125" style="1" customWidth="1"/>
    <col min="9" max="9" width="45.6640625" style="1" customWidth="1" outlineLevel="1"/>
    <col min="10" max="13" width="60.6640625" style="1" customWidth="1" outlineLevel="1"/>
    <col min="14" max="14" width="45.6640625" style="1" customWidth="1" outlineLevel="1"/>
    <col min="15" max="17" width="25.6640625" style="1" customWidth="1" outlineLevel="1"/>
    <col min="18" max="18" width="38.33203125" style="2" customWidth="1"/>
    <col min="19" max="19" width="15.33203125" style="3" customWidth="1" outlineLevel="1"/>
    <col min="20" max="20" width="22.33203125" style="6" customWidth="1" outlineLevel="1"/>
    <col min="21" max="21" width="14.6640625" style="6" customWidth="1" outlineLevel="1"/>
    <col min="22" max="22" width="42.33203125" style="2" customWidth="1" outlineLevel="1"/>
    <col min="23" max="23" width="144.33203125" style="2" customWidth="1"/>
    <col min="24" max="26" width="70.6640625" style="2" customWidth="1" outlineLevel="1"/>
    <col min="27" max="27" width="51" style="1" customWidth="1" outlineLevel="1"/>
    <col min="28" max="28" width="56.33203125" style="1" customWidth="1" outlineLevel="1"/>
    <col min="29" max="16384" width="11.33203125" style="1"/>
  </cols>
  <sheetData>
    <row r="1" spans="1:90" ht="46.5" customHeight="1">
      <c r="C1" s="371" t="s">
        <v>1253</v>
      </c>
      <c r="D1" s="372"/>
      <c r="E1" s="372"/>
      <c r="F1" s="369"/>
      <c r="G1" s="369"/>
      <c r="H1" s="369"/>
      <c r="I1" s="369"/>
      <c r="J1" s="369"/>
      <c r="K1" s="369"/>
      <c r="L1" s="369"/>
      <c r="M1" s="369"/>
      <c r="N1" s="369"/>
      <c r="O1" s="369"/>
      <c r="P1" s="369"/>
      <c r="Q1" s="369"/>
      <c r="R1" s="369"/>
      <c r="S1" s="369"/>
      <c r="T1" s="369"/>
      <c r="U1" s="369"/>
      <c r="V1" s="369"/>
      <c r="W1" s="369"/>
      <c r="X1" s="369"/>
      <c r="Y1" s="369"/>
    </row>
    <row r="2" spans="1:90" ht="27.75" customHeight="1">
      <c r="A2" s="25" t="s">
        <v>162</v>
      </c>
      <c r="B2" s="25" t="s">
        <v>163</v>
      </c>
      <c r="C2" s="18" t="s">
        <v>164</v>
      </c>
      <c r="D2" s="18" t="s">
        <v>132</v>
      </c>
      <c r="E2" s="18" t="s">
        <v>165</v>
      </c>
      <c r="F2" s="18" t="s">
        <v>166</v>
      </c>
      <c r="G2" s="18" t="s">
        <v>167</v>
      </c>
      <c r="H2" s="7" t="s">
        <v>168</v>
      </c>
      <c r="I2" s="7" t="s">
        <v>169</v>
      </c>
      <c r="J2" s="7" t="s">
        <v>170</v>
      </c>
      <c r="K2" s="7" t="s">
        <v>171</v>
      </c>
      <c r="L2" s="7" t="s">
        <v>172</v>
      </c>
      <c r="M2" s="7" t="s">
        <v>173</v>
      </c>
      <c r="N2" s="7" t="s">
        <v>174</v>
      </c>
      <c r="O2" s="7" t="s">
        <v>175</v>
      </c>
      <c r="P2" s="7" t="s">
        <v>176</v>
      </c>
      <c r="Q2" s="7" t="s">
        <v>177</v>
      </c>
      <c r="R2" s="137" t="s">
        <v>178</v>
      </c>
      <c r="S2" s="75" t="s">
        <v>179</v>
      </c>
      <c r="T2" s="138" t="s">
        <v>180</v>
      </c>
      <c r="U2" s="139" t="s">
        <v>181</v>
      </c>
      <c r="V2" s="139" t="s">
        <v>182</v>
      </c>
      <c r="W2" s="140" t="s">
        <v>183</v>
      </c>
      <c r="X2" s="41" t="s">
        <v>184</v>
      </c>
      <c r="Y2" s="41" t="s">
        <v>185</v>
      </c>
      <c r="Z2" s="41" t="s">
        <v>186</v>
      </c>
      <c r="AA2" s="41" t="s">
        <v>187</v>
      </c>
      <c r="AB2" s="41" t="s">
        <v>188</v>
      </c>
    </row>
    <row r="3" spans="1:90" ht="15">
      <c r="A3" s="8" t="str">
        <f>IF(AND($B3&lt;&gt;"",$C$3="1",NOT(ISBLANK($C3))),"header",IF(AND($B3&lt;&gt;"",$C$3&lt;&gt;"1",NOT(ISBLANK($C3))),"blank",IF(AND($B3&lt;&gt;"",#REF!="01",NOT(ISBLANK(#REF!))),"header",IF(AND($B3&lt;&gt;"",#REF!&lt;&gt;"01",NOT(ISBLANK(#REF!))),"blank",IF(AND($B3&lt;&gt;"",#REF!&lt;&gt;"01",NOT(ISBLANK(#REF!))),"blank",IF(AND($C$3="1",ISBLANK($C3),ISBLANK($B3)),"blank",""))))))</f>
        <v>header</v>
      </c>
      <c r="B3" s="8">
        <v>1</v>
      </c>
      <c r="C3" s="8" t="s">
        <v>189</v>
      </c>
      <c r="D3" s="8"/>
      <c r="E3" s="57"/>
      <c r="F3" s="57"/>
      <c r="G3" s="57"/>
      <c r="H3" s="172" t="s">
        <v>190</v>
      </c>
      <c r="I3" s="9"/>
      <c r="J3" s="360" t="s">
        <v>191</v>
      </c>
      <c r="K3" s="360" t="s">
        <v>191</v>
      </c>
      <c r="L3" s="360" t="s">
        <v>191</v>
      </c>
      <c r="M3" s="360" t="s">
        <v>191</v>
      </c>
      <c r="N3" s="181"/>
      <c r="O3" s="9"/>
      <c r="P3" s="9"/>
      <c r="Q3" s="9"/>
      <c r="R3" s="359"/>
      <c r="S3" s="9"/>
      <c r="T3" s="9"/>
      <c r="U3" s="9"/>
      <c r="V3" s="9"/>
      <c r="W3" s="9"/>
      <c r="X3" s="9"/>
      <c r="Y3" s="9"/>
      <c r="Z3" s="9"/>
      <c r="AA3" s="9"/>
      <c r="AB3" s="29"/>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row>
    <row r="4" spans="1:90" ht="15">
      <c r="A4" s="8" t="str">
        <f>IF(AND($B4&lt;&gt;"",$C$3="1",NOT(ISBLANK($C4))),"header",IF(AND($B4&lt;&gt;"",$C$3&lt;&gt;"1",NOT(ISBLANK($C4))),"blank",IF(AND($B4&lt;&gt;"",#REF!="01",NOT(ISBLANK(#REF!))),"header",IF(AND($B4&lt;&gt;"",#REF!&lt;&gt;"01",NOT(ISBLANK(#REF!))),"blank",IF(AND($B4&lt;&gt;"",#REF!&lt;&gt;"01",NOT(ISBLANK(#REF!))),"blank",IF(AND($C$3="1",ISBLANK($C4),ISBLANK($B4)),"blank",""))))))</f>
        <v>header</v>
      </c>
      <c r="B4" s="8">
        <v>2</v>
      </c>
      <c r="C4" s="15" t="s">
        <v>192</v>
      </c>
      <c r="D4" s="15"/>
      <c r="E4" s="57"/>
      <c r="F4" s="57"/>
      <c r="G4" s="57"/>
      <c r="H4" s="172" t="s">
        <v>193</v>
      </c>
      <c r="I4" s="9"/>
      <c r="J4" s="9"/>
      <c r="K4" s="9"/>
      <c r="L4" s="9"/>
      <c r="M4" s="9"/>
      <c r="N4" s="9"/>
      <c r="O4" s="9"/>
      <c r="P4" s="9"/>
      <c r="Q4" s="9"/>
      <c r="R4" s="9"/>
      <c r="S4" s="9"/>
      <c r="T4" s="9"/>
      <c r="U4" s="9"/>
      <c r="V4" s="9"/>
      <c r="W4" s="9"/>
      <c r="X4" s="9"/>
      <c r="Y4" s="9"/>
      <c r="Z4" s="9"/>
      <c r="AA4" s="9"/>
      <c r="AB4" s="29"/>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row>
    <row r="5" spans="1:90" ht="356">
      <c r="A5" s="8" t="e">
        <f>IF(AND($B5&lt;&gt;"",$C$3="1",NOT(ISBLANK($C5))),"header",IF(AND($B5&lt;&gt;"",$C$3&lt;&gt;"1",NOT(ISBLANK($C5))),"blank",IF(AND($B5&lt;&gt;"",#REF!="01",NOT(ISBLANK(#REF!))),"header",IF(AND($B5&lt;&gt;"",#REF!&lt;&gt;"01",NOT(ISBLANK(#REF!))),"blank",IF(AND($B5&lt;&gt;"",#REF!&lt;&gt;"01",NOT(ISBLANK(#REF!))),"blank",IF(AND($C$3="1",ISBLANK($C5),ISBLANK($B5)),"blank",""))))))</f>
        <v>#REF!</v>
      </c>
      <c r="C5" s="174" t="s">
        <v>194</v>
      </c>
      <c r="D5" s="15"/>
      <c r="E5" s="57"/>
      <c r="F5" s="57"/>
      <c r="G5" s="57"/>
      <c r="H5" s="23" t="s">
        <v>195</v>
      </c>
      <c r="I5" s="13" t="s">
        <v>196</v>
      </c>
      <c r="J5" s="168" t="s">
        <v>197</v>
      </c>
      <c r="K5" s="168" t="s">
        <v>1110</v>
      </c>
      <c r="L5" s="13" t="s">
        <v>198</v>
      </c>
      <c r="M5" s="13" t="s">
        <v>198</v>
      </c>
      <c r="N5" s="30" t="s">
        <v>199</v>
      </c>
      <c r="O5" s="167"/>
      <c r="P5" s="167" t="s">
        <v>1237</v>
      </c>
      <c r="Q5" s="167" t="s">
        <v>200</v>
      </c>
      <c r="R5" s="10"/>
      <c r="S5" s="11"/>
      <c r="T5" s="10"/>
      <c r="U5" s="10"/>
      <c r="V5" s="10"/>
      <c r="W5" s="40" t="s">
        <v>1238</v>
      </c>
      <c r="X5" s="40"/>
      <c r="Y5" s="40"/>
      <c r="Z5" s="10"/>
      <c r="AA5" s="30" t="s">
        <v>201</v>
      </c>
      <c r="AB5" s="29"/>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row>
    <row r="6" spans="1:90" ht="15">
      <c r="A6" s="8" t="str">
        <f>IF(AND($B6&lt;&gt;"",$C$3="1",NOT(ISBLANK($C6))),"header",IF(AND($B6&lt;&gt;"",$C$3&lt;&gt;"1",NOT(ISBLANK($C6))),"blank",IF(AND($B6&lt;&gt;"",#REF!="01",NOT(ISBLANK(#REF!))),"header",IF(AND($B6&lt;&gt;"",#REF!&lt;&gt;"01",NOT(ISBLANK(#REF!))),"blank",IF(AND($B6&lt;&gt;"",#REF!&lt;&gt;"01",NOT(ISBLANK(#REF!))),"blank",IF(AND($C$3="1",ISBLANK($C6),ISBLANK($B6)),"blank",""))))))</f>
        <v>header</v>
      </c>
      <c r="B6" s="8">
        <v>2</v>
      </c>
      <c r="C6" s="15" t="s">
        <v>202</v>
      </c>
      <c r="D6" s="15"/>
      <c r="E6" s="57"/>
      <c r="F6" s="57"/>
      <c r="G6" s="57"/>
      <c r="H6" s="171" t="s">
        <v>203</v>
      </c>
      <c r="I6" s="9"/>
      <c r="J6" s="9"/>
      <c r="K6" s="9"/>
      <c r="L6" s="9"/>
      <c r="M6" s="9"/>
      <c r="N6" s="9"/>
      <c r="O6" s="9"/>
      <c r="P6" s="9"/>
      <c r="Q6" s="9"/>
      <c r="R6" s="9"/>
      <c r="S6" s="9"/>
      <c r="T6" s="9"/>
      <c r="U6" s="9"/>
      <c r="V6" s="9"/>
      <c r="W6" s="9"/>
      <c r="X6" s="9"/>
      <c r="Y6" s="9"/>
      <c r="Z6" s="9"/>
      <c r="AA6" s="9"/>
      <c r="AB6" s="29"/>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row>
    <row r="7" spans="1:90" ht="150">
      <c r="A7" s="8" t="e">
        <f>IF(AND($B7&lt;&gt;"",$C$3="1",NOT(ISBLANK($C7))),"header",IF(AND($B7&lt;&gt;"",$C$3&lt;&gt;"1",NOT(ISBLANK($C7))),"blank",IF(AND($B7&lt;&gt;"",#REF!="01",NOT(ISBLANK(#REF!))),"header",IF(AND($B7&lt;&gt;"",#REF!&lt;&gt;"01",NOT(ISBLANK(#REF!))),"blank",IF(AND($B7&lt;&gt;"",#REF!&lt;&gt;"01",NOT(ISBLANK(#REF!))),"blank",IF(AND($C$3="1",ISBLANK($C7),ISBLANK($B7)),"blank",""))))))</f>
        <v>#REF!</v>
      </c>
      <c r="C7" s="174" t="s">
        <v>204</v>
      </c>
      <c r="D7" s="15"/>
      <c r="E7" s="57"/>
      <c r="F7" s="57"/>
      <c r="G7" s="57"/>
      <c r="H7" s="23" t="s">
        <v>205</v>
      </c>
      <c r="I7" s="13" t="s">
        <v>206</v>
      </c>
      <c r="J7" s="168" t="s">
        <v>1133</v>
      </c>
      <c r="K7" s="13" t="s">
        <v>198</v>
      </c>
      <c r="L7" s="13" t="s">
        <v>198</v>
      </c>
      <c r="M7" s="13" t="s">
        <v>198</v>
      </c>
      <c r="N7" s="30" t="s">
        <v>207</v>
      </c>
      <c r="O7" s="167"/>
      <c r="P7" s="167" t="s">
        <v>1239</v>
      </c>
      <c r="Q7" s="167" t="s">
        <v>208</v>
      </c>
      <c r="R7" s="10" t="s">
        <v>209</v>
      </c>
      <c r="S7" s="11"/>
      <c r="T7" s="10"/>
      <c r="U7" s="10"/>
      <c r="V7" s="10"/>
      <c r="W7" s="40"/>
      <c r="X7" s="40"/>
      <c r="Y7" s="40"/>
      <c r="Z7" s="10"/>
      <c r="AA7" s="29"/>
      <c r="AB7" s="29"/>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row>
    <row r="8" spans="1:90" ht="135">
      <c r="A8" s="8" t="e">
        <f>IF(AND($B8&lt;&gt;"",$C$3="1",NOT(ISBLANK($C8))),"header",IF(AND($B8&lt;&gt;"",$C$3&lt;&gt;"1",NOT(ISBLANK($C8))),"blank",IF(AND($B8&lt;&gt;"",#REF!="01",NOT(ISBLANK(#REF!))),"header",IF(AND($B8&lt;&gt;"",#REF!&lt;&gt;"01",NOT(ISBLANK(#REF!))),"blank",IF(AND($B8&lt;&gt;"",#REF!&lt;&gt;"01",NOT(ISBLANK(#REF!))),"blank",IF(AND($C$3="1",ISBLANK($C8),ISBLANK($B8)),"blank",""))))))</f>
        <v>#REF!</v>
      </c>
      <c r="C8" s="175" t="s">
        <v>210</v>
      </c>
      <c r="D8" s="15"/>
      <c r="E8" s="57"/>
      <c r="F8" s="57"/>
      <c r="G8" s="57"/>
      <c r="H8" s="23" t="s">
        <v>211</v>
      </c>
      <c r="I8" s="13" t="s">
        <v>212</v>
      </c>
      <c r="J8" s="9" t="s">
        <v>1143</v>
      </c>
      <c r="K8" s="9" t="s">
        <v>1192</v>
      </c>
      <c r="L8" s="9" t="s">
        <v>213</v>
      </c>
      <c r="M8" s="13" t="s">
        <v>198</v>
      </c>
      <c r="N8" s="30" t="s">
        <v>214</v>
      </c>
      <c r="O8" s="167"/>
      <c r="P8" s="167" t="s">
        <v>1240</v>
      </c>
      <c r="Q8" s="167" t="s">
        <v>215</v>
      </c>
      <c r="R8" s="10"/>
      <c r="S8" s="11"/>
      <c r="T8" s="10"/>
      <c r="U8" s="10"/>
      <c r="V8" s="10"/>
      <c r="W8" s="176" t="s">
        <v>1241</v>
      </c>
      <c r="X8" s="40"/>
      <c r="Y8" s="40"/>
      <c r="Z8" s="10"/>
      <c r="AA8" s="29"/>
      <c r="AB8" s="29"/>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row>
    <row r="9" spans="1:90" ht="90">
      <c r="A9" s="8" t="e">
        <f>IF(AND($B9&lt;&gt;"",$C$3="1",NOT(ISBLANK($C9))),"header",IF(AND($B9&lt;&gt;"",$C$3&lt;&gt;"1",NOT(ISBLANK($C9))),"blank",IF(AND($B9&lt;&gt;"",#REF!="01",NOT(ISBLANK(#REF!))),"header",IF(AND($B9&lt;&gt;"",#REF!&lt;&gt;"01",NOT(ISBLANK(#REF!))),"blank",IF(AND($B9&lt;&gt;"",#REF!&lt;&gt;"01",NOT(ISBLANK(#REF!))),"blank",IF(AND($C$3="1",ISBLANK($C9),ISBLANK($B9)),"blank",""))))))</f>
        <v>#REF!</v>
      </c>
      <c r="C9" s="15" t="s">
        <v>216</v>
      </c>
      <c r="D9" s="15"/>
      <c r="E9" s="57"/>
      <c r="F9" s="57"/>
      <c r="G9" s="57"/>
      <c r="H9" s="23" t="s">
        <v>1109</v>
      </c>
      <c r="I9" s="13" t="s">
        <v>217</v>
      </c>
      <c r="J9" s="168" t="s">
        <v>218</v>
      </c>
      <c r="K9" s="168" t="s">
        <v>1111</v>
      </c>
      <c r="L9" s="9" t="s">
        <v>219</v>
      </c>
      <c r="M9" s="13" t="s">
        <v>198</v>
      </c>
      <c r="N9" s="13" t="s">
        <v>198</v>
      </c>
      <c r="O9" s="167"/>
      <c r="P9" s="167" t="s">
        <v>1242</v>
      </c>
      <c r="Q9" s="167" t="s">
        <v>1254</v>
      </c>
      <c r="R9" s="10"/>
      <c r="S9" s="11"/>
      <c r="T9" s="10"/>
      <c r="U9" s="10"/>
      <c r="V9" s="10"/>
      <c r="W9" s="40"/>
      <c r="X9" s="40" t="s">
        <v>220</v>
      </c>
      <c r="Y9" s="40"/>
      <c r="Z9" s="10"/>
      <c r="AA9" s="30" t="s">
        <v>221</v>
      </c>
      <c r="AB9" s="29"/>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row>
    <row r="10" spans="1:90" ht="120">
      <c r="A10" s="8" t="e">
        <f>IF(AND($B10&lt;&gt;"",$C$3="1",NOT(ISBLANK($C10))),"header",IF(AND($B10&lt;&gt;"",$C$3&lt;&gt;"1",NOT(ISBLANK($C10))),"blank",IF(AND($B10&lt;&gt;"",#REF!="01",NOT(ISBLANK(#REF!))),"header",IF(AND($B10&lt;&gt;"",#REF!&lt;&gt;"01",NOT(ISBLANK(#REF!))),"blank",IF(AND($B10&lt;&gt;"",#REF!&lt;&gt;"01",NOT(ISBLANK(#REF!))),"blank",IF(AND($C$3="1",ISBLANK($C10),ISBLANK($B10)),"blank",""))))))</f>
        <v>#REF!</v>
      </c>
      <c r="C10" s="15" t="s">
        <v>222</v>
      </c>
      <c r="D10" s="15"/>
      <c r="E10" s="57"/>
      <c r="F10" s="57"/>
      <c r="G10" s="57"/>
      <c r="H10" s="23" t="s">
        <v>223</v>
      </c>
      <c r="I10" s="13" t="s">
        <v>224</v>
      </c>
      <c r="J10" s="9" t="s">
        <v>225</v>
      </c>
      <c r="K10" s="168" t="s">
        <v>1144</v>
      </c>
      <c r="L10" s="9" t="s">
        <v>226</v>
      </c>
      <c r="M10" s="13" t="s">
        <v>198</v>
      </c>
      <c r="N10" s="13" t="s">
        <v>198</v>
      </c>
      <c r="O10" s="167"/>
      <c r="P10" s="167" t="s">
        <v>1243</v>
      </c>
      <c r="Q10" s="167" t="s">
        <v>227</v>
      </c>
      <c r="R10" s="10"/>
      <c r="S10" s="11"/>
      <c r="T10" s="10"/>
      <c r="U10" s="10"/>
      <c r="V10" s="10"/>
      <c r="W10" s="40"/>
      <c r="X10" s="40"/>
      <c r="Y10" s="177"/>
      <c r="Z10" s="178"/>
      <c r="AA10" s="29"/>
      <c r="AB10" s="29"/>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row>
    <row r="11" spans="1:90" ht="15">
      <c r="A11" s="8" t="str">
        <f>IF(AND($B11&lt;&gt;"",$C$3="1",NOT(ISBLANK($C11))),"header",IF(AND($B11&lt;&gt;"",$C$3&lt;&gt;"1",NOT(ISBLANK($C11))),"blank",IF(AND($B11&lt;&gt;"",#REF!="01",NOT(ISBLANK(#REF!))),"header",IF(AND($B11&lt;&gt;"",#REF!&lt;&gt;"01",NOT(ISBLANK(#REF!))),"blank",IF(AND($B11&lt;&gt;"",#REF!&lt;&gt;"01",NOT(ISBLANK(#REF!))),"blank",IF(AND($C$3="1",ISBLANK($C11),ISBLANK($B11)),"blank",""))))))</f>
        <v>header</v>
      </c>
      <c r="B11" s="8">
        <v>2</v>
      </c>
      <c r="C11" s="15" t="s">
        <v>228</v>
      </c>
      <c r="D11" s="15"/>
      <c r="E11" s="57"/>
      <c r="F11" s="57"/>
      <c r="G11" s="57"/>
      <c r="H11" s="172" t="s">
        <v>229</v>
      </c>
      <c r="I11" s="9"/>
      <c r="J11" s="9"/>
      <c r="K11" s="9"/>
      <c r="L11" s="9"/>
      <c r="M11" s="9"/>
      <c r="N11" s="9"/>
      <c r="O11" s="9"/>
      <c r="P11" s="9"/>
      <c r="Q11" s="9"/>
      <c r="R11" s="9"/>
      <c r="S11" s="9"/>
      <c r="T11" s="9"/>
      <c r="U11" s="9"/>
      <c r="V11" s="9"/>
      <c r="W11" s="9"/>
      <c r="X11" s="9"/>
      <c r="Y11" s="9"/>
      <c r="Z11" s="9"/>
      <c r="AA11" s="9"/>
      <c r="AB11" s="29"/>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row>
    <row r="12" spans="1:90" ht="342">
      <c r="A12" s="8" t="e">
        <f>IF(AND($B12&lt;&gt;"",$C$3="1",NOT(ISBLANK($C12))),"header",IF(AND($B12&lt;&gt;"",$C$3&lt;&gt;"1",NOT(ISBLANK($C12))),"blank",IF(AND($B12&lt;&gt;"",#REF!="01",NOT(ISBLANK(#REF!))),"header",IF(AND($B12&lt;&gt;"",#REF!&lt;&gt;"01",NOT(ISBLANK(#REF!))),"blank",IF(AND($B12&lt;&gt;"",#REF!&lt;&gt;"01",NOT(ISBLANK(#REF!))),"blank",IF(AND($C$3="1",ISBLANK($C12),ISBLANK($B12)),"blank",""))))))</f>
        <v>#REF!</v>
      </c>
      <c r="C12" s="15" t="s">
        <v>230</v>
      </c>
      <c r="D12" s="364"/>
      <c r="E12" s="57"/>
      <c r="F12" s="57"/>
      <c r="G12" s="57"/>
      <c r="H12" s="23" t="s">
        <v>231</v>
      </c>
      <c r="I12" s="13" t="s">
        <v>232</v>
      </c>
      <c r="J12" s="168" t="s">
        <v>1251</v>
      </c>
      <c r="K12" s="168" t="s">
        <v>1134</v>
      </c>
      <c r="L12" s="13" t="s">
        <v>198</v>
      </c>
      <c r="M12" s="13" t="s">
        <v>198</v>
      </c>
      <c r="N12" s="13" t="s">
        <v>198</v>
      </c>
      <c r="O12" s="167"/>
      <c r="P12" s="167" t="s">
        <v>1244</v>
      </c>
      <c r="Q12" s="167" t="s">
        <v>233</v>
      </c>
      <c r="R12" s="10"/>
      <c r="S12" s="11"/>
      <c r="T12" s="10"/>
      <c r="U12" s="10"/>
      <c r="V12" s="10"/>
      <c r="W12" s="10" t="s">
        <v>1359</v>
      </c>
      <c r="X12" s="40" t="s">
        <v>1245</v>
      </c>
      <c r="Y12" s="40"/>
      <c r="Z12" s="10"/>
      <c r="AA12" s="30" t="s">
        <v>1357</v>
      </c>
      <c r="AB12" s="29"/>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row>
    <row r="13" spans="1:90" ht="255">
      <c r="A13" s="8" t="e">
        <f>IF(AND($B13&lt;&gt;"",$C$3="1",NOT(ISBLANK($C13))),"header",IF(AND($B13&lt;&gt;"",$C$3&lt;&gt;"1",NOT(ISBLANK($C13))),"blank",IF(AND($B13&lt;&gt;"",#REF!="01",NOT(ISBLANK(#REF!))),"header",IF(AND($B13&lt;&gt;"",#REF!&lt;&gt;"01",NOT(ISBLANK(#REF!))),"blank",IF(AND($B13&lt;&gt;"",#REF!&lt;&gt;"01",NOT(ISBLANK(#REF!))),"blank",IF(AND($C$3="1",ISBLANK($C13),ISBLANK($B13)),"blank",""))))))</f>
        <v>#REF!</v>
      </c>
      <c r="C13" s="15" t="s">
        <v>234</v>
      </c>
      <c r="D13" s="364"/>
      <c r="E13" s="57"/>
      <c r="F13" s="57"/>
      <c r="G13" s="57"/>
      <c r="H13" s="23" t="s">
        <v>235</v>
      </c>
      <c r="I13" s="13" t="s">
        <v>1145</v>
      </c>
      <c r="J13" s="9" t="s">
        <v>1123</v>
      </c>
      <c r="K13" s="12" t="s">
        <v>1252</v>
      </c>
      <c r="L13" s="13" t="s">
        <v>198</v>
      </c>
      <c r="M13" s="13" t="s">
        <v>198</v>
      </c>
      <c r="N13" s="13" t="s">
        <v>198</v>
      </c>
      <c r="O13" s="167"/>
      <c r="P13" s="167" t="s">
        <v>1246</v>
      </c>
      <c r="Q13" s="167" t="s">
        <v>236</v>
      </c>
      <c r="R13" s="10"/>
      <c r="S13" s="11"/>
      <c r="T13" s="10"/>
      <c r="U13" s="10"/>
      <c r="V13" s="10"/>
      <c r="W13" s="29" t="s">
        <v>1358</v>
      </c>
      <c r="X13" s="40"/>
      <c r="Y13" s="40"/>
      <c r="Z13" s="10"/>
      <c r="AA13" s="30" t="s">
        <v>237</v>
      </c>
      <c r="AB13" s="29"/>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row>
    <row r="14" spans="1:90" ht="90">
      <c r="A14" s="8" t="e">
        <f>IF(AND($B14&lt;&gt;"",$C$3="1",NOT(ISBLANK($C14))),"header",IF(AND($B14&lt;&gt;"",$C$3&lt;&gt;"1",NOT(ISBLANK($C14))),"blank",IF(AND($B14&lt;&gt;"",#REF!="01",NOT(ISBLANK(#REF!))),"header",IF(AND($B14&lt;&gt;"",#REF!&lt;&gt;"01",NOT(ISBLANK(#REF!))),"blank",IF(AND($B14&lt;&gt;"",#REF!&lt;&gt;"01",NOT(ISBLANK(#REF!))),"blank",IF(AND($C$3="1",ISBLANK($C14),ISBLANK($B14)),"blank",""))))))</f>
        <v>#REF!</v>
      </c>
      <c r="C14" s="15" t="s">
        <v>238</v>
      </c>
      <c r="D14" s="364"/>
      <c r="E14" s="57"/>
      <c r="F14" s="57"/>
      <c r="G14" s="57"/>
      <c r="H14" s="23" t="s">
        <v>239</v>
      </c>
      <c r="I14" s="13" t="s">
        <v>240</v>
      </c>
      <c r="J14" s="9" t="s">
        <v>1146</v>
      </c>
      <c r="K14" s="9" t="s">
        <v>241</v>
      </c>
      <c r="L14" s="13" t="s">
        <v>198</v>
      </c>
      <c r="M14" s="13" t="s">
        <v>198</v>
      </c>
      <c r="N14" s="13" t="s">
        <v>198</v>
      </c>
      <c r="O14" s="167"/>
      <c r="P14" s="167" t="s">
        <v>242</v>
      </c>
      <c r="Q14" s="179" t="s">
        <v>243</v>
      </c>
      <c r="R14" s="10"/>
      <c r="S14" s="11"/>
      <c r="T14" s="10"/>
      <c r="U14" s="10"/>
      <c r="V14" s="10"/>
      <c r="W14" s="10"/>
      <c r="X14" s="40"/>
      <c r="Y14" s="40"/>
      <c r="Z14" s="10"/>
      <c r="AA14" s="29"/>
      <c r="AB14" s="29"/>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row>
    <row r="15" spans="1:90" ht="409.6">
      <c r="A15" s="60" t="e">
        <f>IF(AND($B15&lt;&gt;"",$C$3="1",NOT(ISBLANK($C15))),"header",IF(AND($B15&lt;&gt;"",$C$3&lt;&gt;"1",NOT(ISBLANK($C15))),"blank",IF(AND($B15&lt;&gt;"",#REF!="01",NOT(ISBLANK(#REF!))),"header",IF(AND($B15&lt;&gt;"",#REF!&lt;&gt;"01",NOT(ISBLANK(#REF!))),"blank",IF(AND($B15&lt;&gt;"",#REF!&lt;&gt;"01",NOT(ISBLANK(#REF!))),"blank",IF(AND($C$3="1",ISBLANK($C15),ISBLANK($B15)),"blank",""))))))</f>
        <v>#REF!</v>
      </c>
      <c r="C15" s="175" t="s">
        <v>244</v>
      </c>
      <c r="D15" s="365"/>
      <c r="E15" s="59"/>
      <c r="F15" s="57"/>
      <c r="G15" s="57"/>
      <c r="H15" s="23" t="s">
        <v>1292</v>
      </c>
      <c r="I15" s="13" t="s">
        <v>1124</v>
      </c>
      <c r="J15" s="9" t="s">
        <v>245</v>
      </c>
      <c r="K15" s="9" t="s">
        <v>1255</v>
      </c>
      <c r="L15" s="13" t="s">
        <v>198</v>
      </c>
      <c r="M15" s="9" t="s">
        <v>246</v>
      </c>
      <c r="N15" s="13" t="s">
        <v>198</v>
      </c>
      <c r="O15" s="167"/>
      <c r="P15" s="167" t="s">
        <v>1193</v>
      </c>
      <c r="Q15" s="167" t="s">
        <v>247</v>
      </c>
      <c r="R15" s="10"/>
      <c r="S15" s="11"/>
      <c r="T15" s="10"/>
      <c r="U15" s="10"/>
      <c r="V15" s="10"/>
      <c r="W15" s="10" t="s">
        <v>248</v>
      </c>
      <c r="X15" s="40" t="s">
        <v>249</v>
      </c>
      <c r="Y15" s="40" t="s">
        <v>250</v>
      </c>
      <c r="Z15" s="10" t="s">
        <v>251</v>
      </c>
      <c r="AA15" s="30" t="s">
        <v>252</v>
      </c>
      <c r="AB15" s="30" t="s">
        <v>253</v>
      </c>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row>
    <row r="16" spans="1:90" ht="15">
      <c r="A16" s="8" t="str">
        <f>IF(AND($B16&lt;&gt;"",$C$3="1",NOT(ISBLANK($C16))),"header",IF(AND($B16&lt;&gt;"",$C$3&lt;&gt;"1",NOT(ISBLANK($C16))),"blank",IF(AND($B16&lt;&gt;"",#REF!="01",NOT(ISBLANK(#REF!))),"header",IF(AND($B16&lt;&gt;"",#REF!&lt;&gt;"01",NOT(ISBLANK(#REF!))),"blank",IF(AND($B16&lt;&gt;"",#REF!&lt;&gt;"01",NOT(ISBLANK(#REF!))),"blank",IF(AND($C$3="1",ISBLANK($C16),ISBLANK($B16)),"blank",""))))))</f>
        <v>header</v>
      </c>
      <c r="B16" s="8">
        <v>2</v>
      </c>
      <c r="C16" s="15" t="s">
        <v>254</v>
      </c>
      <c r="D16" s="364"/>
      <c r="E16" s="57"/>
      <c r="F16" s="57"/>
      <c r="G16" s="57"/>
      <c r="H16" s="172" t="s">
        <v>255</v>
      </c>
      <c r="I16" s="9"/>
      <c r="J16" s="9"/>
      <c r="K16" s="9"/>
      <c r="L16" s="9"/>
      <c r="M16" s="9"/>
      <c r="N16" s="9"/>
      <c r="O16" s="9"/>
      <c r="P16" s="9"/>
      <c r="Q16" s="9"/>
      <c r="R16" s="9"/>
      <c r="S16" s="9"/>
      <c r="T16" s="9"/>
      <c r="U16" s="9"/>
      <c r="V16" s="9"/>
      <c r="W16" s="9"/>
      <c r="X16" s="9"/>
      <c r="Y16" s="9"/>
      <c r="Z16" s="9" t="s">
        <v>14</v>
      </c>
      <c r="AA16" s="9"/>
      <c r="AB16" s="29"/>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row>
    <row r="17" spans="1:90" ht="120">
      <c r="A17" s="8" t="e">
        <f>IF(AND($B17&lt;&gt;"",$C$3="1",NOT(ISBLANK($C17))),"header",IF(AND($B17&lt;&gt;"",$C$3&lt;&gt;"1",NOT(ISBLANK($C17))),"blank",IF(AND($B17&lt;&gt;"",#REF!="01",NOT(ISBLANK(#REF!))),"header",IF(AND($B17&lt;&gt;"",#REF!&lt;&gt;"01",NOT(ISBLANK(#REF!))),"blank",IF(AND($B17&lt;&gt;"",#REF!&lt;&gt;"01",NOT(ISBLANK(#REF!))),"blank",IF(AND($C$3="1",ISBLANK($C17),ISBLANK($B17)),"blank",""))))))</f>
        <v>#REF!</v>
      </c>
      <c r="C17" s="175" t="s">
        <v>256</v>
      </c>
      <c r="D17" s="364"/>
      <c r="E17" s="57"/>
      <c r="F17" s="57"/>
      <c r="G17" s="57"/>
      <c r="H17" s="23" t="s">
        <v>257</v>
      </c>
      <c r="I17" s="13" t="s">
        <v>258</v>
      </c>
      <c r="J17" s="168" t="s">
        <v>259</v>
      </c>
      <c r="K17" s="168" t="s">
        <v>260</v>
      </c>
      <c r="L17" s="13" t="s">
        <v>198</v>
      </c>
      <c r="M17" s="13" t="s">
        <v>198</v>
      </c>
      <c r="N17" s="13" t="s">
        <v>198</v>
      </c>
      <c r="O17" s="167"/>
      <c r="P17" s="167" t="s">
        <v>1194</v>
      </c>
      <c r="Q17" s="167" t="s">
        <v>261</v>
      </c>
      <c r="R17" s="10"/>
      <c r="S17" s="11"/>
      <c r="T17" s="10"/>
      <c r="U17" s="10"/>
      <c r="V17" s="10"/>
      <c r="W17" s="40"/>
      <c r="X17" s="40"/>
      <c r="Y17" s="40"/>
      <c r="Z17" s="10"/>
      <c r="AA17" s="29"/>
      <c r="AB17" s="29"/>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row>
    <row r="18" spans="1:90" ht="15">
      <c r="A18" s="8" t="str">
        <f>IF(AND($B18&lt;&gt;"",$C$3="1",NOT(ISBLANK($C18))),"header",IF(AND($B18&lt;&gt;"",$C$3&lt;&gt;"1",NOT(ISBLANK($C18))),"blank",IF(AND($B18&lt;&gt;"",#REF!="01",NOT(ISBLANK(#REF!))),"header",IF(AND($B18&lt;&gt;"",#REF!&lt;&gt;"01",NOT(ISBLANK(#REF!))),"blank",IF(AND($B18&lt;&gt;"",#REF!&lt;&gt;"01",NOT(ISBLANK(#REF!))),"blank",IF(AND($C$3="1",ISBLANK($C18),ISBLANK($B18)),"blank",""))))))</f>
        <v>header</v>
      </c>
      <c r="B18" s="8">
        <v>2</v>
      </c>
      <c r="C18" s="15" t="s">
        <v>262</v>
      </c>
      <c r="D18" s="364"/>
      <c r="E18" s="57"/>
      <c r="F18" s="57"/>
      <c r="G18" s="57"/>
      <c r="H18" s="172" t="s">
        <v>263</v>
      </c>
      <c r="I18" s="9"/>
      <c r="J18" s="9"/>
      <c r="K18" s="9"/>
      <c r="L18" s="9"/>
      <c r="M18" s="9"/>
      <c r="N18" s="9"/>
      <c r="O18" s="9"/>
      <c r="P18" s="9"/>
      <c r="Q18" s="9"/>
      <c r="R18" s="9"/>
      <c r="S18" s="9"/>
      <c r="T18" s="9"/>
      <c r="U18" s="9"/>
      <c r="V18" s="9"/>
      <c r="W18" s="9"/>
      <c r="X18" s="9"/>
      <c r="Y18" s="9"/>
      <c r="Z18" s="9"/>
      <c r="AA18" s="9"/>
      <c r="AB18" s="29"/>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row>
    <row r="19" spans="1:90" ht="165">
      <c r="A19" s="8" t="e">
        <f>IF(AND($B19&lt;&gt;"",$C$3="1",NOT(ISBLANK($C19))),"header",IF(AND($B19&lt;&gt;"",$C$3&lt;&gt;"1",NOT(ISBLANK($C19))),"blank",IF(AND($B19&lt;&gt;"",#REF!="01",NOT(ISBLANK(#REF!))),"header",IF(AND($B19&lt;&gt;"",#REF!&lt;&gt;"01",NOT(ISBLANK(#REF!))),"blank",IF(AND($B19&lt;&gt;"",#REF!&lt;&gt;"01",NOT(ISBLANK(#REF!))),"blank",IF(AND($C$3="1",ISBLANK($C19),ISBLANK($B19)),"blank",""))))))</f>
        <v>#REF!</v>
      </c>
      <c r="C19" s="175" t="s">
        <v>264</v>
      </c>
      <c r="D19" s="364"/>
      <c r="E19" s="57"/>
      <c r="F19" s="57"/>
      <c r="G19" s="57"/>
      <c r="H19" s="23" t="s">
        <v>265</v>
      </c>
      <c r="I19" s="13" t="s">
        <v>266</v>
      </c>
      <c r="J19" s="9" t="s">
        <v>1195</v>
      </c>
      <c r="K19" s="13" t="s">
        <v>267</v>
      </c>
      <c r="L19" s="13" t="s">
        <v>198</v>
      </c>
      <c r="M19" s="13" t="s">
        <v>198</v>
      </c>
      <c r="N19" s="30" t="s">
        <v>268</v>
      </c>
      <c r="O19" s="167"/>
      <c r="P19" s="167" t="s">
        <v>1196</v>
      </c>
      <c r="Q19" s="167" t="s">
        <v>269</v>
      </c>
      <c r="R19" s="10"/>
      <c r="S19" s="11"/>
      <c r="T19" s="10"/>
      <c r="U19" s="10"/>
      <c r="V19" s="10"/>
      <c r="W19" s="40"/>
      <c r="X19" s="40"/>
      <c r="Y19" s="40"/>
      <c r="Z19" s="10"/>
      <c r="AA19" s="29"/>
      <c r="AB19" s="29"/>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row>
    <row r="20" spans="1:90" ht="120">
      <c r="A20" s="8" t="e">
        <f>IF(AND($B20&lt;&gt;"",$C$3="1",NOT(ISBLANK($C20))),"header",IF(AND($B20&lt;&gt;"",$C$3&lt;&gt;"1",NOT(ISBLANK($C20))),"blank",IF(AND($B20&lt;&gt;"",#REF!="01",NOT(ISBLANK(#REF!))),"header",IF(AND($B20&lt;&gt;"",#REF!&lt;&gt;"01",NOT(ISBLANK(#REF!))),"blank",IF(AND($B20&lt;&gt;"",#REF!&lt;&gt;"01",NOT(ISBLANK(#REF!))),"blank",IF(AND($C$3="1",ISBLANK($C20),ISBLANK($B20)),"blank",""))))))</f>
        <v>#REF!</v>
      </c>
      <c r="C20" s="175" t="s">
        <v>270</v>
      </c>
      <c r="D20" s="364"/>
      <c r="E20" s="57"/>
      <c r="F20" s="57"/>
      <c r="G20" s="57"/>
      <c r="H20" s="23" t="s">
        <v>271</v>
      </c>
      <c r="I20" s="13" t="s">
        <v>1256</v>
      </c>
      <c r="J20" s="9" t="s">
        <v>1257</v>
      </c>
      <c r="K20" s="9" t="s">
        <v>272</v>
      </c>
      <c r="L20" s="13" t="s">
        <v>198</v>
      </c>
      <c r="M20" s="13" t="s">
        <v>198</v>
      </c>
      <c r="N20" s="9" t="s">
        <v>273</v>
      </c>
      <c r="O20" s="167"/>
      <c r="P20" s="167" t="s">
        <v>1197</v>
      </c>
      <c r="Q20" s="167" t="s">
        <v>274</v>
      </c>
      <c r="R20" s="10"/>
      <c r="S20" s="11"/>
      <c r="T20" s="10"/>
      <c r="U20" s="10"/>
      <c r="V20" s="10"/>
      <c r="W20" s="40"/>
      <c r="X20" s="40"/>
      <c r="Y20" s="40"/>
      <c r="Z20" s="10"/>
      <c r="AA20" s="29"/>
      <c r="AB20" s="29"/>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row>
    <row r="21" spans="1:90" ht="15">
      <c r="A21" s="8" t="str">
        <f>IF(AND($B21&lt;&gt;"",$C$3="1",NOT(ISBLANK($C21))),"header",IF(AND($B21&lt;&gt;"",$C$3&lt;&gt;"1",NOT(ISBLANK($C21))),"blank",IF(AND($B21&lt;&gt;"",#REF!="01",NOT(ISBLANK(#REF!))),"header",IF(AND($B21&lt;&gt;"",#REF!&lt;&gt;"01",NOT(ISBLANK(#REF!))),"blank",IF(AND($B21&lt;&gt;"",#REF!&lt;&gt;"01",NOT(ISBLANK(#REF!))),"blank",IF(AND($C$3="1",ISBLANK($C21),ISBLANK($B21)),"blank",""))))))</f>
        <v>header</v>
      </c>
      <c r="B21" s="8">
        <v>2</v>
      </c>
      <c r="C21" s="15" t="s">
        <v>275</v>
      </c>
      <c r="D21" s="364"/>
      <c r="E21" s="57"/>
      <c r="F21" s="57"/>
      <c r="G21" s="57"/>
      <c r="H21" s="172" t="s">
        <v>1233</v>
      </c>
      <c r="I21" s="9"/>
      <c r="J21" s="9"/>
      <c r="K21" s="9"/>
      <c r="L21" s="9"/>
      <c r="M21" s="9"/>
      <c r="N21" s="9"/>
      <c r="O21" s="9"/>
      <c r="P21" s="9"/>
      <c r="Q21" s="9"/>
      <c r="R21" s="9"/>
      <c r="S21" s="9"/>
      <c r="T21" s="9"/>
      <c r="U21" s="9"/>
      <c r="V21" s="9"/>
      <c r="W21" s="9"/>
      <c r="X21" s="9"/>
      <c r="Y21" s="9"/>
      <c r="Z21" s="9"/>
      <c r="AA21" s="9"/>
      <c r="AB21" s="29"/>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row>
    <row r="22" spans="1:90" ht="180">
      <c r="A22" s="8" t="e">
        <f>IF(AND($B22&lt;&gt;"",$C$3="1",NOT(ISBLANK($C22))),"header",IF(AND($B22&lt;&gt;"",$C$3&lt;&gt;"1",NOT(ISBLANK($C22))),"blank",IF(AND($B22&lt;&gt;"",#REF!="01",NOT(ISBLANK(#REF!))),"header",IF(AND($B22&lt;&gt;"",#REF!&lt;&gt;"01",NOT(ISBLANK(#REF!))),"blank",IF(AND($B22&lt;&gt;"",#REF!&lt;&gt;"01",NOT(ISBLANK(#REF!))),"blank",IF(AND($C$3="1",ISBLANK($C22),ISBLANK($B22)),"blank",""))))))</f>
        <v>#REF!</v>
      </c>
      <c r="C22" s="175" t="s">
        <v>276</v>
      </c>
      <c r="D22" s="364"/>
      <c r="E22" s="57"/>
      <c r="F22" s="57"/>
      <c r="G22" s="57"/>
      <c r="H22" s="23" t="s">
        <v>1258</v>
      </c>
      <c r="I22" s="13" t="s">
        <v>1259</v>
      </c>
      <c r="J22" s="9" t="s">
        <v>1135</v>
      </c>
      <c r="K22" s="12" t="s">
        <v>1367</v>
      </c>
      <c r="L22" s="9" t="s">
        <v>198</v>
      </c>
      <c r="M22" s="9" t="s">
        <v>277</v>
      </c>
      <c r="N22" s="13" t="s">
        <v>198</v>
      </c>
      <c r="O22" s="167"/>
      <c r="P22" s="167" t="s">
        <v>1198</v>
      </c>
      <c r="Q22" s="167" t="s">
        <v>278</v>
      </c>
      <c r="R22" s="10"/>
      <c r="S22" s="11"/>
      <c r="T22" s="10"/>
      <c r="U22" s="10"/>
      <c r="V22" s="10"/>
      <c r="W22" s="40"/>
      <c r="X22" s="40"/>
      <c r="Y22" s="40"/>
      <c r="Z22" s="10"/>
      <c r="AA22" s="29"/>
      <c r="AB22" s="29"/>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row>
    <row r="23" spans="1:90" ht="356">
      <c r="A23" s="60" t="e">
        <f>IF(AND($B23&lt;&gt;"",$C$3="1",NOT(ISBLANK($C23))),"header",IF(AND($B23&lt;&gt;"",$C$3&lt;&gt;"1",NOT(ISBLANK($C23))),"blank",IF(AND($B23&lt;&gt;"",#REF!="01",NOT(ISBLANK(#REF!))),"header",IF(AND($B23&lt;&gt;"",#REF!&lt;&gt;"01",NOT(ISBLANK(#REF!))),"blank",IF(AND($B23&lt;&gt;"",#REF!&lt;&gt;"01",NOT(ISBLANK(#REF!))),"blank",IF(AND($C$3="1",ISBLANK($C23),ISBLANK($B23)),"blank",""))))))</f>
        <v>#REF!</v>
      </c>
      <c r="C23" s="175" t="s">
        <v>279</v>
      </c>
      <c r="D23" s="365"/>
      <c r="E23" s="59"/>
      <c r="F23" s="57"/>
      <c r="G23" s="57"/>
      <c r="H23" s="23" t="s">
        <v>280</v>
      </c>
      <c r="I23" s="173" t="s">
        <v>281</v>
      </c>
      <c r="J23" s="9" t="s">
        <v>282</v>
      </c>
      <c r="K23" s="9" t="s">
        <v>1260</v>
      </c>
      <c r="L23" s="9" t="s">
        <v>1147</v>
      </c>
      <c r="M23" s="9" t="s">
        <v>283</v>
      </c>
      <c r="N23" s="9" t="s">
        <v>284</v>
      </c>
      <c r="O23" s="167"/>
      <c r="P23" s="167" t="s">
        <v>1199</v>
      </c>
      <c r="Q23" s="167" t="s">
        <v>285</v>
      </c>
      <c r="R23" s="10"/>
      <c r="S23" s="11"/>
      <c r="T23" s="10"/>
      <c r="U23" s="10"/>
      <c r="V23" s="10"/>
      <c r="W23" s="40"/>
      <c r="X23" s="40"/>
      <c r="Y23" s="40"/>
      <c r="Z23" s="10"/>
      <c r="AA23" s="29"/>
      <c r="AB23" s="29"/>
      <c r="AC23" s="10"/>
      <c r="AD23" s="10"/>
      <c r="AE23" s="10"/>
      <c r="AF23" s="10"/>
      <c r="AG23" s="10"/>
      <c r="AH23" s="10"/>
      <c r="AI23" s="10"/>
      <c r="AJ23" s="10"/>
      <c r="AK23" s="10"/>
      <c r="AL23" s="10"/>
      <c r="AM23" s="10"/>
      <c r="AN23" s="10"/>
      <c r="AO23" s="10"/>
      <c r="AP23" s="10"/>
      <c r="AQ23" s="10"/>
      <c r="AR23" s="10"/>
      <c r="AS23" s="10"/>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row>
    <row r="24" spans="1:90" ht="409.6">
      <c r="A24" s="157" t="e">
        <f>IF(AND($B24&lt;&gt;"",$C$3="1",NOT(ISBLANK($C24))),"header",IF(AND($B24&lt;&gt;"",$C$3&lt;&gt;"1",NOT(ISBLANK($C24))),"blank",IF(AND($B24&lt;&gt;"",#REF!="01",NOT(ISBLANK(#REF!))),"header",IF(AND($B24&lt;&gt;"",#REF!&lt;&gt;"01",NOT(ISBLANK(#REF!))),"blank",IF(AND($B24&lt;&gt;"",#REF!&lt;&gt;"01",NOT(ISBLANK(#REF!))),"blank",IF(AND($C$3="1",ISBLANK($C24),ISBLANK($B24)),"blank",""))))))</f>
        <v>#REF!</v>
      </c>
      <c r="B24" s="158"/>
      <c r="C24" s="175" t="s">
        <v>286</v>
      </c>
      <c r="D24" s="365"/>
      <c r="E24" s="59"/>
      <c r="F24" s="57"/>
      <c r="G24" s="57"/>
      <c r="H24" s="23" t="s">
        <v>287</v>
      </c>
      <c r="I24" s="13" t="s">
        <v>288</v>
      </c>
      <c r="J24" s="9" t="s">
        <v>1261</v>
      </c>
      <c r="K24" s="9" t="s">
        <v>1125</v>
      </c>
      <c r="L24" s="9" t="s">
        <v>1126</v>
      </c>
      <c r="M24" s="9" t="s">
        <v>289</v>
      </c>
      <c r="N24" s="13" t="s">
        <v>198</v>
      </c>
      <c r="O24" s="167"/>
      <c r="P24" s="167" t="s">
        <v>1200</v>
      </c>
      <c r="Q24" s="167" t="s">
        <v>290</v>
      </c>
      <c r="R24" s="10"/>
      <c r="S24" s="11"/>
      <c r="T24" s="10"/>
      <c r="U24" s="10"/>
      <c r="V24" s="10"/>
      <c r="W24" s="40"/>
      <c r="X24" s="40"/>
      <c r="Y24" s="40"/>
      <c r="Z24" s="10"/>
      <c r="AA24" s="29"/>
      <c r="AB24" s="29"/>
      <c r="AC24" s="10"/>
      <c r="AD24" s="10"/>
      <c r="AE24" s="10"/>
      <c r="AF24" s="10"/>
      <c r="AG24" s="10"/>
      <c r="AH24" s="10"/>
      <c r="AI24" s="10"/>
      <c r="AJ24" s="10"/>
      <c r="AK24" s="10"/>
      <c r="AL24" s="10"/>
      <c r="AM24" s="10"/>
      <c r="AN24" s="10"/>
      <c r="AO24" s="10"/>
      <c r="AP24" s="10"/>
      <c r="AQ24" s="10"/>
      <c r="AR24" s="10"/>
      <c r="AS24" s="10"/>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row>
    <row r="25" spans="1:90" ht="15">
      <c r="A25" s="8" t="str">
        <f>IF(AND($B25&lt;&gt;"",$C$3="1",NOT(ISBLANK($C25))),"header",IF(AND($B25&lt;&gt;"",$C$3&lt;&gt;"1",NOT(ISBLANK($C25))),"blank",IF(AND($B25&lt;&gt;"",#REF!="01",NOT(ISBLANK(#REF!))),"header",IF(AND($B25&lt;&gt;"",#REF!&lt;&gt;"01",NOT(ISBLANK(#REF!))),"blank",IF(AND($B25&lt;&gt;"",#REF!&lt;&gt;"01",NOT(ISBLANK(#REF!))),"blank",IF(AND($C$3="1",ISBLANK($C25),ISBLANK($B25)),"blank",""))))))</f>
        <v>header</v>
      </c>
      <c r="B25" s="8">
        <v>1</v>
      </c>
      <c r="C25" s="15" t="s">
        <v>291</v>
      </c>
      <c r="D25" s="364"/>
      <c r="E25" s="57"/>
      <c r="F25" s="57"/>
      <c r="G25" s="57"/>
      <c r="H25" s="172" t="s">
        <v>292</v>
      </c>
      <c r="I25" s="9"/>
      <c r="J25" s="9"/>
      <c r="K25" s="9"/>
      <c r="L25" s="9"/>
      <c r="M25" s="9"/>
      <c r="N25" s="9"/>
      <c r="O25" s="9"/>
      <c r="P25" s="9"/>
      <c r="Q25" s="9"/>
      <c r="R25" s="9"/>
      <c r="S25" s="9"/>
      <c r="T25" s="9"/>
      <c r="U25" s="9"/>
      <c r="V25" s="9"/>
      <c r="W25" s="9"/>
      <c r="X25" s="9"/>
      <c r="Y25" s="9"/>
      <c r="Z25" s="9"/>
      <c r="AA25" s="9"/>
      <c r="AB25" s="29"/>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row>
    <row r="26" spans="1:90" ht="90">
      <c r="A26" s="8" t="e">
        <f>IF(AND($B26&lt;&gt;"",$C$3="1",NOT(ISBLANK($C26))),"header",IF(AND($B26&lt;&gt;"",$C$3&lt;&gt;"1",NOT(ISBLANK($C26))),"blank",IF(AND($B26&lt;&gt;"",#REF!="01",NOT(ISBLANK(#REF!))),"header",IF(AND($B26&lt;&gt;"",#REF!&lt;&gt;"01",NOT(ISBLANK(#REF!))),"blank",IF(AND($B26&lt;&gt;"",#REF!&lt;&gt;"01",NOT(ISBLANK(#REF!))),"blank",IF(AND($C$3="1",ISBLANK($C26),ISBLANK($B26)),"blank",""))))))</f>
        <v>#REF!</v>
      </c>
      <c r="C26" s="15" t="s">
        <v>293</v>
      </c>
      <c r="D26" s="364"/>
      <c r="E26" s="57"/>
      <c r="F26" s="57"/>
      <c r="G26" s="57"/>
      <c r="H26" s="23" t="s">
        <v>294</v>
      </c>
      <c r="I26" s="13" t="s">
        <v>295</v>
      </c>
      <c r="J26" s="9" t="s">
        <v>296</v>
      </c>
      <c r="K26" s="9" t="s">
        <v>1136</v>
      </c>
      <c r="L26" s="13" t="s">
        <v>198</v>
      </c>
      <c r="M26" s="13" t="s">
        <v>198</v>
      </c>
      <c r="N26" s="13" t="s">
        <v>198</v>
      </c>
      <c r="O26" s="167"/>
      <c r="P26" s="167" t="s">
        <v>1201</v>
      </c>
      <c r="Q26" s="167" t="s">
        <v>297</v>
      </c>
      <c r="R26" s="10"/>
      <c r="S26" s="10"/>
      <c r="T26" s="10"/>
      <c r="U26" s="10"/>
      <c r="V26" s="10"/>
      <c r="W26" s="10"/>
      <c r="X26" s="10"/>
      <c r="Y26" s="10"/>
      <c r="Z26" s="10"/>
      <c r="AA26" s="10"/>
      <c r="AB26" s="10"/>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row>
    <row r="27" spans="1:90" ht="75">
      <c r="A27" s="60" t="e">
        <f>IF(AND($B27&lt;&gt;"",$C$3="1",NOT(ISBLANK($C27))),"header",IF(AND($B27&lt;&gt;"",$C$3&lt;&gt;"1",NOT(ISBLANK($C27))),"blank",IF(AND($B27&lt;&gt;"",#REF!="01",NOT(ISBLANK(#REF!))),"header",IF(AND($B27&lt;&gt;"",#REF!&lt;&gt;"01",NOT(ISBLANK(#REF!))),"blank",IF(AND($B27&lt;&gt;"",#REF!&lt;&gt;"01",NOT(ISBLANK(#REF!))),"blank",IF(AND($C$3="1",ISBLANK($C27),ISBLANK($B27)),"blank","control"))))))</f>
        <v>#REF!</v>
      </c>
      <c r="C27" s="15" t="s">
        <v>298</v>
      </c>
      <c r="D27" s="364"/>
      <c r="E27" s="57"/>
      <c r="F27" s="57"/>
      <c r="G27" s="57"/>
      <c r="H27" s="23" t="s">
        <v>299</v>
      </c>
      <c r="I27" s="13" t="s">
        <v>300</v>
      </c>
      <c r="J27" s="168" t="s">
        <v>301</v>
      </c>
      <c r="K27" s="9" t="s">
        <v>302</v>
      </c>
      <c r="L27" s="13" t="s">
        <v>198</v>
      </c>
      <c r="M27" s="13" t="s">
        <v>198</v>
      </c>
      <c r="N27" s="13" t="s">
        <v>198</v>
      </c>
      <c r="O27" s="167"/>
      <c r="P27" s="167" t="s">
        <v>1202</v>
      </c>
      <c r="Q27" s="167" t="s">
        <v>303</v>
      </c>
      <c r="R27" s="10"/>
      <c r="S27" s="10"/>
      <c r="T27" s="10"/>
      <c r="U27" s="10"/>
      <c r="V27" s="10"/>
      <c r="W27" s="10"/>
      <c r="X27" s="10"/>
      <c r="Y27" s="10"/>
      <c r="Z27" s="10"/>
      <c r="AA27" s="10"/>
      <c r="AB27" s="10"/>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row>
    <row r="28" spans="1:90" ht="285">
      <c r="A28" s="8" t="e">
        <f>IF(AND($B28&lt;&gt;"",$C$3="1",NOT(ISBLANK($C28))),"header",IF(AND($B28&lt;&gt;"",$C$3&lt;&gt;"1",NOT(ISBLANK($C28))),"blank",IF(AND($B28&lt;&gt;"",#REF!="01",NOT(ISBLANK(#REF!))),"header",IF(AND($B28&lt;&gt;"",#REF!&lt;&gt;"01",NOT(ISBLANK(#REF!))),"blank",IF(AND($B28&lt;&gt;"",#REF!&lt;&gt;"01",NOT(ISBLANK(#REF!))),"blank",IF(AND($C$3="1",ISBLANK($C28),ISBLANK($B28)),"blank",""))))))</f>
        <v>#REF!</v>
      </c>
      <c r="C28" s="175" t="s">
        <v>304</v>
      </c>
      <c r="D28" s="364"/>
      <c r="E28" s="57"/>
      <c r="F28" s="57"/>
      <c r="G28" s="57"/>
      <c r="H28" s="23" t="s">
        <v>305</v>
      </c>
      <c r="I28" s="13" t="s">
        <v>306</v>
      </c>
      <c r="J28" s="9" t="s">
        <v>307</v>
      </c>
      <c r="K28" s="168" t="s">
        <v>1112</v>
      </c>
      <c r="L28" s="13" t="s">
        <v>198</v>
      </c>
      <c r="M28" s="13" t="s">
        <v>198</v>
      </c>
      <c r="N28" s="13" t="s">
        <v>198</v>
      </c>
      <c r="O28" s="167"/>
      <c r="P28" s="167" t="s">
        <v>1262</v>
      </c>
      <c r="Q28" s="167" t="s">
        <v>308</v>
      </c>
      <c r="R28" s="10"/>
      <c r="S28" s="11"/>
      <c r="T28" s="10"/>
      <c r="U28" s="10"/>
      <c r="V28" s="10"/>
      <c r="W28" s="40"/>
      <c r="X28" s="40"/>
      <c r="Y28" s="40"/>
      <c r="Z28" s="10"/>
      <c r="AA28" s="29"/>
      <c r="AB28" s="29"/>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row>
    <row r="29" spans="1:90" ht="150">
      <c r="A29" s="8" t="e">
        <f>IF(AND($B29&lt;&gt;"",$C$3="1",NOT(ISBLANK($C29))),"header",IF(AND($B29&lt;&gt;"",$C$3&lt;&gt;"1",NOT(ISBLANK($C29))),"blank",IF(AND($B29&lt;&gt;"",#REF!="01",NOT(ISBLANK(#REF!))),"header",IF(AND($B29&lt;&gt;"",#REF!&lt;&gt;"01",NOT(ISBLANK(#REF!))),"blank",IF(AND($B29&lt;&gt;"",#REF!&lt;&gt;"01",NOT(ISBLANK(#REF!))),"blank",IF(AND($C$3="1",ISBLANK($C29),ISBLANK($B29)),"blank",""))))))</f>
        <v>#REF!</v>
      </c>
      <c r="C29" s="15" t="s">
        <v>309</v>
      </c>
      <c r="D29" s="364"/>
      <c r="E29" s="57"/>
      <c r="F29" s="57"/>
      <c r="G29" s="57"/>
      <c r="H29" s="23" t="s">
        <v>310</v>
      </c>
      <c r="I29" s="13" t="s">
        <v>1127</v>
      </c>
      <c r="J29" s="9" t="s">
        <v>311</v>
      </c>
      <c r="K29" s="168" t="s">
        <v>312</v>
      </c>
      <c r="L29" s="168" t="s">
        <v>313</v>
      </c>
      <c r="M29" s="13" t="s">
        <v>198</v>
      </c>
      <c r="N29" s="13" t="s">
        <v>198</v>
      </c>
      <c r="O29" s="167"/>
      <c r="P29" s="167" t="s">
        <v>1203</v>
      </c>
      <c r="Q29" s="167" t="s">
        <v>314</v>
      </c>
      <c r="R29" s="10"/>
      <c r="S29" s="11"/>
      <c r="T29" s="10"/>
      <c r="U29" s="10"/>
      <c r="V29" s="10"/>
      <c r="W29" s="40" t="s">
        <v>315</v>
      </c>
      <c r="X29" s="40"/>
      <c r="Y29" s="40"/>
      <c r="Z29" s="10"/>
      <c r="AA29" s="29"/>
      <c r="AB29" s="29"/>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row>
    <row r="30" spans="1:90" ht="15">
      <c r="A30" s="8" t="str">
        <f>IF(AND($B30&lt;&gt;"",$C$3="1",NOT(ISBLANK($C30))),"header",IF(AND($B30&lt;&gt;"",$C$3&lt;&gt;"1",NOT(ISBLANK($C30))),"blank",IF(AND($B30&lt;&gt;"",#REF!="01",NOT(ISBLANK(#REF!))),"header",IF(AND($B30&lt;&gt;"",#REF!&lt;&gt;"01",NOT(ISBLANK(#REF!))),"blank",IF(AND($B30&lt;&gt;"",#REF!&lt;&gt;"01",NOT(ISBLANK(#REF!))),"blank",IF(AND($C$3="1",ISBLANK($C30),ISBLANK($B30)),"blank",""))))))</f>
        <v>header</v>
      </c>
      <c r="B30" s="8">
        <v>1</v>
      </c>
      <c r="C30" s="15" t="s">
        <v>316</v>
      </c>
      <c r="D30" s="364"/>
      <c r="E30" s="57"/>
      <c r="F30" s="57"/>
      <c r="G30" s="57"/>
      <c r="H30" s="172" t="s">
        <v>317</v>
      </c>
      <c r="I30" s="9"/>
      <c r="J30" s="9"/>
      <c r="K30" s="9"/>
      <c r="L30" s="9"/>
      <c r="M30" s="9"/>
      <c r="N30" s="9"/>
      <c r="O30" s="9"/>
      <c r="P30" s="9"/>
      <c r="Q30" s="9"/>
      <c r="R30" s="9"/>
      <c r="S30" s="9"/>
      <c r="T30" s="9"/>
      <c r="U30" s="9"/>
      <c r="V30" s="9"/>
      <c r="W30" s="9"/>
      <c r="X30" s="9"/>
      <c r="Y30" s="9"/>
      <c r="Z30" s="9"/>
      <c r="AA30" s="9"/>
      <c r="AB30" s="29"/>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row>
    <row r="31" spans="1:90" ht="409.6">
      <c r="A31" s="8" t="e">
        <f>IF(AND($B31&lt;&gt;"",$C$3="1",NOT(ISBLANK($C31))),"header",IF(AND($B31&lt;&gt;"",$C$3&lt;&gt;"1",NOT(ISBLANK($C31))),"blank",IF(AND($B31&lt;&gt;"",#REF!="01",NOT(ISBLANK(#REF!))),"header",IF(AND($B31&lt;&gt;"",#REF!&lt;&gt;"01",NOT(ISBLANK(#REF!))),"blank",IF(AND($B31&lt;&gt;"",#REF!&lt;&gt;"01",NOT(ISBLANK(#REF!))),"blank",IF(AND($C$3="1",ISBLANK($C31),ISBLANK($B31)),"blank",""))))))</f>
        <v>#REF!</v>
      </c>
      <c r="C31" s="15" t="s">
        <v>318</v>
      </c>
      <c r="D31" s="364"/>
      <c r="E31" s="57"/>
      <c r="F31" s="57"/>
      <c r="G31" s="57"/>
      <c r="H31" s="23" t="s">
        <v>319</v>
      </c>
      <c r="I31" s="13" t="s">
        <v>320</v>
      </c>
      <c r="J31" s="9" t="s">
        <v>1113</v>
      </c>
      <c r="K31" s="9" t="s">
        <v>1137</v>
      </c>
      <c r="L31" s="9" t="s">
        <v>321</v>
      </c>
      <c r="M31" s="13" t="s">
        <v>198</v>
      </c>
      <c r="N31" s="13" t="s">
        <v>198</v>
      </c>
      <c r="O31" s="167"/>
      <c r="P31" s="167" t="s">
        <v>1204</v>
      </c>
      <c r="Q31" s="167" t="s">
        <v>322</v>
      </c>
      <c r="R31" s="10"/>
      <c r="S31" s="11"/>
      <c r="T31" s="10"/>
      <c r="U31" s="10"/>
      <c r="V31" s="10"/>
      <c r="W31" s="10" t="s">
        <v>1247</v>
      </c>
      <c r="X31" s="29" t="s">
        <v>1248</v>
      </c>
      <c r="Y31" s="29" t="s">
        <v>1249</v>
      </c>
      <c r="Z31" s="29" t="s">
        <v>1250</v>
      </c>
      <c r="AA31" s="30" t="s">
        <v>323</v>
      </c>
      <c r="AB31" s="30" t="s">
        <v>324</v>
      </c>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row>
    <row r="32" spans="1:90" ht="15">
      <c r="A32" s="8" t="e">
        <f>IF(AND($B32&lt;&gt;"",$C$3="1",NOT(ISBLANK($C32))),"header",IF(AND($B32&lt;&gt;"",$C$3&lt;&gt;"1",NOT(ISBLANK($C32))),"blank",IF(AND($B32&lt;&gt;"",#REF!="01",NOT(ISBLANK(#REF!))),"header",IF(AND($B32&lt;&gt;"",#REF!&lt;&gt;"01",NOT(ISBLANK(#REF!))),"blank",IF(AND($B32&lt;&gt;"",#REF!&lt;&gt;"01",NOT(ISBLANK(#REF!))),"blank",IF(AND($C$3="1",ISBLANK($C32),ISBLANK($B32)),"blank",""))))))</f>
        <v>#REF!</v>
      </c>
      <c r="C32" s="175" t="s">
        <v>325</v>
      </c>
      <c r="D32" s="364" t="s">
        <v>326</v>
      </c>
      <c r="E32" s="69"/>
      <c r="F32" s="69"/>
      <c r="G32" s="69"/>
      <c r="H32" s="23" t="s">
        <v>327</v>
      </c>
      <c r="I32" s="13"/>
      <c r="J32" s="9"/>
      <c r="K32" s="9"/>
      <c r="L32" s="13"/>
      <c r="M32" s="13"/>
      <c r="N32" s="13"/>
      <c r="O32" s="167"/>
      <c r="P32" s="167"/>
      <c r="Q32" s="167"/>
      <c r="R32" s="10"/>
      <c r="S32" s="11"/>
      <c r="T32" s="10"/>
      <c r="U32" s="10"/>
      <c r="V32" s="10"/>
      <c r="W32" s="10"/>
      <c r="X32" s="29"/>
      <c r="Y32" s="29"/>
      <c r="Z32" s="29"/>
      <c r="AA32" s="29"/>
      <c r="AB32" s="29"/>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row>
    <row r="33" spans="1:90" ht="195">
      <c r="A33" s="8" t="e">
        <f>IF(AND($B33&lt;&gt;"",$C$3="1",NOT(ISBLANK($C33))),"header",IF(AND($B33&lt;&gt;"",$C$3&lt;&gt;"1",NOT(ISBLANK($C33))),"blank",IF(AND($B33&lt;&gt;"",#REF!="01",NOT(ISBLANK(#REF!))),"header",IF(AND($B33&lt;&gt;"",#REF!&lt;&gt;"01",NOT(ISBLANK(#REF!))),"blank",IF(AND($B33&lt;&gt;"",#REF!&lt;&gt;"01",NOT(ISBLANK(#REF!))),"blank",IF(AND($C$3="1",ISBLANK($C33),ISBLANK($B33)),"blank",""))))))</f>
        <v>#REF!</v>
      </c>
      <c r="C33" s="15" t="s">
        <v>328</v>
      </c>
      <c r="D33" s="364"/>
      <c r="E33" s="57"/>
      <c r="F33" s="57"/>
      <c r="G33" s="57"/>
      <c r="H33" s="23" t="s">
        <v>329</v>
      </c>
      <c r="I33" s="13" t="s">
        <v>330</v>
      </c>
      <c r="J33" s="9" t="s">
        <v>331</v>
      </c>
      <c r="K33" s="13" t="s">
        <v>198</v>
      </c>
      <c r="L33" s="9" t="s">
        <v>332</v>
      </c>
      <c r="M33" s="9" t="s">
        <v>198</v>
      </c>
      <c r="N33" s="9" t="s">
        <v>198</v>
      </c>
      <c r="O33" s="167"/>
      <c r="P33" s="167" t="s">
        <v>1205</v>
      </c>
      <c r="Q33" s="167" t="s">
        <v>333</v>
      </c>
      <c r="R33" s="10"/>
      <c r="S33" s="11"/>
      <c r="T33" s="10"/>
      <c r="U33" s="10"/>
      <c r="V33" s="10"/>
      <c r="W33" s="40" t="s">
        <v>1353</v>
      </c>
      <c r="X33" s="40"/>
      <c r="Y33" s="40"/>
      <c r="Z33" s="10"/>
      <c r="AA33" s="29"/>
      <c r="AB33" s="29"/>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row>
    <row r="34" spans="1:90" ht="75">
      <c r="A34" s="8" t="e">
        <f>IF(AND($B34&lt;&gt;"",$C$3="1",NOT(ISBLANK($C34))),"header",IF(AND($B34&lt;&gt;"",$C$3&lt;&gt;"1",NOT(ISBLANK($C34))),"blank",IF(AND($B34&lt;&gt;"",#REF!="01",NOT(ISBLANK(#REF!))),"header",IF(AND($B34&lt;&gt;"",#REF!&lt;&gt;"01",NOT(ISBLANK(#REF!))),"blank",IF(AND($B34&lt;&gt;"",#REF!&lt;&gt;"01",NOT(ISBLANK(#REF!))),"blank",IF(AND($C$3="1",ISBLANK($C34),ISBLANK($B34)),"blank",""))))))</f>
        <v>#REF!</v>
      </c>
      <c r="C34" s="15" t="s">
        <v>334</v>
      </c>
      <c r="D34" s="364"/>
      <c r="E34" s="57"/>
      <c r="F34" s="57"/>
      <c r="G34" s="57"/>
      <c r="H34" s="23" t="s">
        <v>335</v>
      </c>
      <c r="I34" s="13" t="s">
        <v>336</v>
      </c>
      <c r="J34" s="168" t="s">
        <v>337</v>
      </c>
      <c r="K34" s="168" t="s">
        <v>338</v>
      </c>
      <c r="L34" s="168" t="s">
        <v>339</v>
      </c>
      <c r="M34" s="13" t="s">
        <v>198</v>
      </c>
      <c r="N34" s="9" t="s">
        <v>198</v>
      </c>
      <c r="O34" s="167"/>
      <c r="P34" s="167" t="s">
        <v>1206</v>
      </c>
      <c r="Q34" s="167" t="s">
        <v>340</v>
      </c>
      <c r="R34" s="10"/>
      <c r="S34" s="11"/>
      <c r="T34" s="10"/>
      <c r="U34" s="10"/>
      <c r="V34" s="10"/>
      <c r="W34" s="40"/>
      <c r="X34" s="40"/>
      <c r="Y34" s="40"/>
      <c r="Z34" s="10"/>
      <c r="AA34" s="29"/>
      <c r="AB34" s="29"/>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row>
    <row r="35" spans="1:90" ht="15">
      <c r="A35" s="8" t="str">
        <f>IF(AND($B35&lt;&gt;"",$C$3="1",NOT(ISBLANK($C35))),"header",IF(AND($B35&lt;&gt;"",$C$3&lt;&gt;"1",NOT(ISBLANK($C35))),"blank",IF(AND($B35&lt;&gt;"",#REF!="01",NOT(ISBLANK(#REF!))),"header",IF(AND($B35&lt;&gt;"",#REF!&lt;&gt;"01",NOT(ISBLANK(#REF!))),"blank",IF(AND($B35&lt;&gt;"",#REF!&lt;&gt;"01",NOT(ISBLANK(#REF!))),"blank",IF(AND($C$3="1",ISBLANK($C35),ISBLANK($B35)),"blank",""))))))</f>
        <v>header</v>
      </c>
      <c r="B35" s="8">
        <v>1</v>
      </c>
      <c r="C35" s="15" t="s">
        <v>341</v>
      </c>
      <c r="D35" s="364"/>
      <c r="E35" s="57"/>
      <c r="F35" s="57"/>
      <c r="G35" s="57"/>
      <c r="H35" s="171" t="s">
        <v>342</v>
      </c>
      <c r="I35" s="9"/>
      <c r="J35" s="9"/>
      <c r="K35" s="9"/>
      <c r="L35" s="9"/>
      <c r="M35" s="9"/>
      <c r="N35" s="9"/>
      <c r="O35" s="9"/>
      <c r="P35" s="9"/>
      <c r="Q35" s="9"/>
      <c r="R35" s="9"/>
      <c r="S35" s="9"/>
      <c r="T35" s="9"/>
      <c r="U35" s="9"/>
      <c r="V35" s="9"/>
      <c r="W35" s="9"/>
      <c r="X35" s="9"/>
      <c r="Y35" s="9"/>
      <c r="Z35" s="9"/>
      <c r="AA35" s="9"/>
      <c r="AB35" s="9"/>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row>
    <row r="36" spans="1:90" ht="15">
      <c r="A36" s="8" t="str">
        <f>IF(AND($B36&lt;&gt;"",$C$3="1",NOT(ISBLANK($C36))),"header",IF(AND($B36&lt;&gt;"",$C$3&lt;&gt;"1",NOT(ISBLANK($C36))),"blank",IF(AND($B36&lt;&gt;"",#REF!="01",NOT(ISBLANK(#REF!))),"header",IF(AND($B36&lt;&gt;"",#REF!&lt;&gt;"01",NOT(ISBLANK(#REF!))),"blank",IF(AND($B36&lt;&gt;"",#REF!&lt;&gt;"01",NOT(ISBLANK(#REF!))),"blank",IF(AND($C$3="1",ISBLANK($C36),ISBLANK($B36)),"blank",""))))))</f>
        <v>header</v>
      </c>
      <c r="B36" s="8">
        <v>2</v>
      </c>
      <c r="C36" s="15" t="s">
        <v>343</v>
      </c>
      <c r="D36" s="364"/>
      <c r="E36" s="57"/>
      <c r="F36" s="57"/>
      <c r="G36" s="57"/>
      <c r="H36" s="172" t="s">
        <v>344</v>
      </c>
      <c r="I36" s="9"/>
      <c r="J36" s="9"/>
      <c r="K36" s="9"/>
      <c r="L36" s="9"/>
      <c r="M36" s="9"/>
      <c r="N36" s="9"/>
      <c r="O36" s="9"/>
      <c r="P36" s="9"/>
      <c r="Q36" s="9"/>
      <c r="R36" s="9"/>
      <c r="S36" s="9"/>
      <c r="T36" s="9"/>
      <c r="U36" s="9"/>
      <c r="V36" s="9"/>
      <c r="W36" s="9"/>
      <c r="X36" s="9"/>
      <c r="Y36" s="9"/>
      <c r="Z36" s="9"/>
      <c r="AA36" s="9"/>
      <c r="AB36" s="9"/>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row>
    <row r="37" spans="1:90" ht="165">
      <c r="A37" s="8" t="e">
        <f>IF(AND($B37&lt;&gt;"",$C$3="1",NOT(ISBLANK($C37))),"header",IF(AND($B37&lt;&gt;"",$C$3&lt;&gt;"1",NOT(ISBLANK($C37))),"blank",IF(AND($B37&lt;&gt;"",#REF!="01",NOT(ISBLANK(#REF!))),"header",IF(AND($B37&lt;&gt;"",#REF!&lt;&gt;"01",NOT(ISBLANK(#REF!))),"blank",IF(AND($B37&lt;&gt;"",#REF!&lt;&gt;"01",NOT(ISBLANK(#REF!))),"blank",IF(AND($C$3="1",ISBLANK($C37),ISBLANK($B37)),"blank",""))))))</f>
        <v>#REF!</v>
      </c>
      <c r="C37" s="15" t="s">
        <v>345</v>
      </c>
      <c r="D37" s="364"/>
      <c r="E37" s="57"/>
      <c r="F37" s="57"/>
      <c r="G37" s="57"/>
      <c r="H37" s="23" t="s">
        <v>346</v>
      </c>
      <c r="I37" s="13" t="s">
        <v>1234</v>
      </c>
      <c r="J37" s="9" t="s">
        <v>347</v>
      </c>
      <c r="K37" s="9" t="s">
        <v>348</v>
      </c>
      <c r="L37" s="9" t="s">
        <v>349</v>
      </c>
      <c r="M37" s="13" t="s">
        <v>198</v>
      </c>
      <c r="N37" s="9" t="s">
        <v>198</v>
      </c>
      <c r="O37" s="167"/>
      <c r="P37" s="167" t="s">
        <v>1207</v>
      </c>
      <c r="Q37" s="167" t="s">
        <v>350</v>
      </c>
      <c r="R37" s="10"/>
      <c r="S37" s="11"/>
      <c r="T37" s="10"/>
      <c r="U37" s="10"/>
      <c r="V37" s="10"/>
      <c r="W37" s="40"/>
      <c r="X37" s="40"/>
      <c r="Y37" s="40"/>
      <c r="Z37" s="10"/>
      <c r="AA37" s="30" t="s">
        <v>1354</v>
      </c>
      <c r="AB37" s="29"/>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row>
    <row r="38" spans="1:90" ht="180">
      <c r="A38" s="8" t="e">
        <f>IF(AND($B38&lt;&gt;"",$C$3="1",NOT(ISBLANK($C38))),"header",IF(AND($B38&lt;&gt;"",$C$3&lt;&gt;"1",NOT(ISBLANK($C38))),"blank",IF(AND($B38&lt;&gt;"",#REF!="01",NOT(ISBLANK(#REF!))),"header",IF(AND($B38&lt;&gt;"",#REF!&lt;&gt;"01",NOT(ISBLANK(#REF!))),"blank",IF(AND($B38&lt;&gt;"",#REF!&lt;&gt;"01",NOT(ISBLANK(#REF!))),"blank",IF(AND($C$3="1",ISBLANK($C38),ISBLANK($B38)),"blank",""))))))</f>
        <v>#REF!</v>
      </c>
      <c r="C38" s="175" t="s">
        <v>351</v>
      </c>
      <c r="D38" s="364"/>
      <c r="E38" s="57"/>
      <c r="F38" s="57"/>
      <c r="G38" s="57"/>
      <c r="H38" s="23" t="s">
        <v>1108</v>
      </c>
      <c r="I38" s="13" t="s">
        <v>352</v>
      </c>
      <c r="J38" s="9" t="s">
        <v>1208</v>
      </c>
      <c r="K38" s="9" t="s">
        <v>353</v>
      </c>
      <c r="L38" s="9" t="s">
        <v>1209</v>
      </c>
      <c r="M38" s="13" t="s">
        <v>354</v>
      </c>
      <c r="N38" s="9" t="s">
        <v>198</v>
      </c>
      <c r="O38" s="167"/>
      <c r="P38" s="167" t="s">
        <v>1210</v>
      </c>
      <c r="Q38" s="167" t="s">
        <v>355</v>
      </c>
      <c r="R38" s="10"/>
      <c r="S38" s="11"/>
      <c r="T38" s="10"/>
      <c r="U38" s="10"/>
      <c r="V38" s="10"/>
      <c r="W38" s="40"/>
      <c r="X38" s="40"/>
      <c r="Y38" s="40"/>
      <c r="Z38" s="10"/>
      <c r="AA38" s="30" t="s">
        <v>1360</v>
      </c>
      <c r="AB38" s="29"/>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row>
    <row r="39" spans="1:90" ht="328">
      <c r="A39" s="60" t="e">
        <f>IF(AND($B39&lt;&gt;"",$C$3="1",NOT(ISBLANK($C39))),"header",IF(AND($B39&lt;&gt;"",$C$3&lt;&gt;"1",NOT(ISBLANK($C39))),"blank",IF(AND($B39&lt;&gt;"",#REF!="01",NOT(ISBLANK(#REF!))),"header",IF(AND($B39&lt;&gt;"",#REF!&lt;&gt;"01",NOT(ISBLANK(#REF!))),"blank",IF(AND($B39&lt;&gt;"",#REF!&lt;&gt;"01",NOT(ISBLANK(#REF!))),"blank",IF(AND($C$3="1",ISBLANK($C39),ISBLANK($B39)),"blank","control"))))))</f>
        <v>#REF!</v>
      </c>
      <c r="C39" s="175" t="s">
        <v>356</v>
      </c>
      <c r="D39" s="365"/>
      <c r="E39" s="59"/>
      <c r="F39" s="57"/>
      <c r="G39" s="57"/>
      <c r="H39" s="23" t="s">
        <v>357</v>
      </c>
      <c r="I39" s="13" t="s">
        <v>358</v>
      </c>
      <c r="J39" s="9" t="s">
        <v>1148</v>
      </c>
      <c r="K39" s="30" t="s">
        <v>1211</v>
      </c>
      <c r="L39" s="13" t="s">
        <v>198</v>
      </c>
      <c r="M39" s="13" t="s">
        <v>198</v>
      </c>
      <c r="N39" s="9" t="s">
        <v>198</v>
      </c>
      <c r="O39" s="167"/>
      <c r="P39" s="167" t="s">
        <v>1212</v>
      </c>
      <c r="Q39" s="167" t="s">
        <v>359</v>
      </c>
      <c r="R39" s="10"/>
      <c r="S39" s="11"/>
      <c r="T39" s="10"/>
      <c r="U39" s="10"/>
      <c r="V39" s="10"/>
      <c r="W39" s="40"/>
      <c r="X39" s="40"/>
      <c r="Y39" s="40"/>
      <c r="Z39" s="10"/>
      <c r="AA39" s="30" t="s">
        <v>360</v>
      </c>
      <c r="AB39" s="29"/>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row>
    <row r="40" spans="1:90" ht="15">
      <c r="A40" s="8" t="str">
        <f>IF(AND($B40&lt;&gt;"",$C$3="1",NOT(ISBLANK($C40))),"header",IF(AND($B40&lt;&gt;"",$C$3&lt;&gt;"1",NOT(ISBLANK($C40))),"blank",IF(AND($B40&lt;&gt;"",#REF!="01",NOT(ISBLANK(#REF!))),"header",IF(AND($B40&lt;&gt;"",#REF!&lt;&gt;"01",NOT(ISBLANK(#REF!))),"blank",IF(AND($B40&lt;&gt;"",#REF!&lt;&gt;"01",NOT(ISBLANK(#REF!))),"blank",IF(AND($C$3="1",ISBLANK($C40),ISBLANK($B40)),"blank",""))))))</f>
        <v>header</v>
      </c>
      <c r="B40" s="8">
        <v>2</v>
      </c>
      <c r="C40" s="15" t="s">
        <v>361</v>
      </c>
      <c r="D40" s="364"/>
      <c r="E40" s="57"/>
      <c r="F40" s="57"/>
      <c r="G40" s="57"/>
      <c r="H40" s="172" t="s">
        <v>362</v>
      </c>
      <c r="I40" s="9"/>
      <c r="J40" s="9"/>
      <c r="K40" s="9"/>
      <c r="L40" s="9"/>
      <c r="M40" s="9"/>
      <c r="N40" s="9"/>
      <c r="O40" s="9"/>
      <c r="P40" s="9"/>
      <c r="Q40" s="9"/>
      <c r="R40" s="9"/>
      <c r="S40" s="9"/>
      <c r="T40" s="9"/>
      <c r="U40" s="9"/>
      <c r="V40" s="9"/>
      <c r="W40" s="9"/>
      <c r="X40" s="9"/>
      <c r="Y40" s="9"/>
      <c r="Z40" s="9"/>
      <c r="AA40" s="9"/>
      <c r="AB40" s="9"/>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row>
    <row r="41" spans="1:90" ht="105">
      <c r="A41" s="8" t="e">
        <f>IF(AND($B41&lt;&gt;"",$C$3="1",NOT(ISBLANK($C41))),"header",IF(AND($B41&lt;&gt;"",$C$3&lt;&gt;"1",NOT(ISBLANK($C41))),"blank",IF(AND($B41&lt;&gt;"",#REF!="01",NOT(ISBLANK(#REF!))),"header",IF(AND($B41&lt;&gt;"",#REF!&lt;&gt;"01",NOT(ISBLANK(#REF!))),"blank",IF(AND($B41&lt;&gt;"",#REF!&lt;&gt;"01",NOT(ISBLANK(#REF!))),"blank",IF(AND($C$3="1",ISBLANK($C41),ISBLANK($B41)),"blank",""))))))</f>
        <v>#REF!</v>
      </c>
      <c r="C41" s="15" t="s">
        <v>363</v>
      </c>
      <c r="D41" s="364"/>
      <c r="E41" s="57"/>
      <c r="F41" s="57"/>
      <c r="G41" s="57"/>
      <c r="H41" s="23" t="s">
        <v>364</v>
      </c>
      <c r="I41" s="13" t="s">
        <v>1235</v>
      </c>
      <c r="J41" s="9" t="s">
        <v>1213</v>
      </c>
      <c r="K41" s="169" t="s">
        <v>1214</v>
      </c>
      <c r="L41" s="9" t="s">
        <v>365</v>
      </c>
      <c r="M41" s="9" t="s">
        <v>366</v>
      </c>
      <c r="N41" s="9" t="s">
        <v>198</v>
      </c>
      <c r="O41" s="167"/>
      <c r="P41" s="167" t="s">
        <v>1263</v>
      </c>
      <c r="Q41" s="167" t="s">
        <v>367</v>
      </c>
      <c r="R41" s="10"/>
      <c r="S41" s="11"/>
      <c r="T41" s="10"/>
      <c r="U41" s="10"/>
      <c r="V41" s="10"/>
      <c r="W41" s="176" t="s">
        <v>368</v>
      </c>
      <c r="X41" s="40"/>
      <c r="Y41" s="40"/>
      <c r="Z41" s="10"/>
      <c r="AA41" s="29"/>
      <c r="AB41" s="29"/>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row>
    <row r="42" spans="1:90" ht="15">
      <c r="A42" s="8" t="str">
        <f>IF(AND($B42&lt;&gt;"",$C$3="1",NOT(ISBLANK($C42))),"header",IF(AND($B42&lt;&gt;"",$C$3&lt;&gt;"1",NOT(ISBLANK($C42))),"blank",IF(AND($B42&lt;&gt;"",#REF!="01",NOT(ISBLANK(#REF!))),"header",IF(AND($B42&lt;&gt;"",#REF!&lt;&gt;"01",NOT(ISBLANK(#REF!))),"blank",IF(AND($B42&lt;&gt;"",#REF!&lt;&gt;"01",NOT(ISBLANK(#REF!))),"blank",IF(AND($C$3="1",ISBLANK($C42),ISBLANK($B42)),"blank",""))))))</f>
        <v>header</v>
      </c>
      <c r="B42" s="8">
        <v>1</v>
      </c>
      <c r="C42" s="15" t="s">
        <v>369</v>
      </c>
      <c r="D42" s="364"/>
      <c r="E42" s="57"/>
      <c r="F42" s="57"/>
      <c r="G42" s="57"/>
      <c r="H42" s="172" t="s">
        <v>370</v>
      </c>
      <c r="I42" s="9"/>
      <c r="J42" s="9"/>
      <c r="K42" s="9"/>
      <c r="L42" s="9"/>
      <c r="M42" s="9"/>
      <c r="N42" s="9"/>
      <c r="O42" s="9"/>
      <c r="P42" s="9"/>
      <c r="Q42" s="9"/>
      <c r="R42" s="9"/>
      <c r="S42" s="9"/>
      <c r="T42" s="9"/>
      <c r="U42" s="9"/>
      <c r="V42" s="9"/>
      <c r="W42" s="9"/>
      <c r="X42" s="9"/>
      <c r="Y42" s="9"/>
      <c r="Z42" s="9"/>
      <c r="AA42" s="9"/>
      <c r="AB42" s="9"/>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row>
    <row r="43" spans="1:90" ht="15">
      <c r="A43" s="8" t="str">
        <f>IF(AND($B43&lt;&gt;"",$C$3="1",NOT(ISBLANK($C43))),"header",IF(AND($B43&lt;&gt;"",$C$3&lt;&gt;"1",NOT(ISBLANK($C43))),"blank",IF(AND($B43&lt;&gt;"",#REF!="01",NOT(ISBLANK(#REF!))),"header",IF(AND($B43&lt;&gt;"",#REF!&lt;&gt;"01",NOT(ISBLANK(#REF!))),"blank",IF(AND($B43&lt;&gt;"",#REF!&lt;&gt;"01",NOT(ISBLANK(#REF!))),"blank",IF(AND($C$3="1",ISBLANK($C43),ISBLANK($B43)),"blank",""))))))</f>
        <v>header</v>
      </c>
      <c r="B43" s="8">
        <v>2</v>
      </c>
      <c r="C43" s="15" t="s">
        <v>371</v>
      </c>
      <c r="D43" s="364"/>
      <c r="E43" s="57"/>
      <c r="F43" s="57"/>
      <c r="G43" s="57"/>
      <c r="H43" s="172" t="s">
        <v>372</v>
      </c>
      <c r="I43" s="9"/>
      <c r="J43" s="9"/>
      <c r="K43" s="9"/>
      <c r="L43" s="9"/>
      <c r="M43" s="9"/>
      <c r="N43" s="9"/>
      <c r="O43" s="9"/>
      <c r="P43" s="9"/>
      <c r="Q43" s="9"/>
      <c r="R43" s="9"/>
      <c r="S43" s="9"/>
      <c r="T43" s="9"/>
      <c r="U43" s="9"/>
      <c r="V43" s="9"/>
      <c r="W43" s="9"/>
      <c r="X43" s="9"/>
      <c r="Y43" s="9"/>
      <c r="Z43" s="9"/>
      <c r="AA43" s="9"/>
      <c r="AB43" s="9"/>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row>
    <row r="44" spans="1:90" ht="135">
      <c r="A44" s="8" t="e">
        <f>IF(AND($B44&lt;&gt;"",$C$3="1",NOT(ISBLANK($C44))),"header",IF(AND($B44&lt;&gt;"",$C$3&lt;&gt;"1",NOT(ISBLANK($C44))),"blank",IF(AND($B44&lt;&gt;"",#REF!="01",NOT(ISBLANK(#REF!))),"header",IF(AND($B44&lt;&gt;"",#REF!&lt;&gt;"01",NOT(ISBLANK(#REF!))),"blank",IF(AND($B44&lt;&gt;"",#REF!&lt;&gt;"01",NOT(ISBLANK(#REF!))),"blank",IF(AND($C$3="1",ISBLANK($C44),ISBLANK($B44)),"blank",""))))))</f>
        <v>#REF!</v>
      </c>
      <c r="C44" s="15" t="s">
        <v>373</v>
      </c>
      <c r="D44" s="364"/>
      <c r="E44" s="57"/>
      <c r="F44" s="57"/>
      <c r="G44" s="57"/>
      <c r="H44" s="23" t="s">
        <v>374</v>
      </c>
      <c r="I44" s="13" t="s">
        <v>375</v>
      </c>
      <c r="J44" s="168" t="s">
        <v>1215</v>
      </c>
      <c r="K44" s="168" t="s">
        <v>1149</v>
      </c>
      <c r="L44" s="9" t="s">
        <v>376</v>
      </c>
      <c r="M44" s="13" t="s">
        <v>198</v>
      </c>
      <c r="N44" s="9" t="s">
        <v>198</v>
      </c>
      <c r="O44" s="167"/>
      <c r="P44" s="167" t="s">
        <v>1216</v>
      </c>
      <c r="Q44" s="167" t="s">
        <v>377</v>
      </c>
      <c r="R44" s="10"/>
      <c r="S44" s="11"/>
      <c r="T44" s="10"/>
      <c r="U44" s="10"/>
      <c r="V44" s="10"/>
      <c r="W44" s="40"/>
      <c r="X44" s="40"/>
      <c r="Y44" s="40"/>
      <c r="Z44" s="10"/>
      <c r="AA44" s="29"/>
      <c r="AB44" s="29"/>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row>
    <row r="45" spans="1:90" ht="90">
      <c r="A45" s="8" t="e">
        <f>IF(AND($B45&lt;&gt;"",$C$3="1",NOT(ISBLANK($C45))),"header",IF(AND($B45&lt;&gt;"",$C$3&lt;&gt;"1",NOT(ISBLANK($C45))),"blank",IF(AND($B45&lt;&gt;"",#REF!="01",NOT(ISBLANK(#REF!))),"header",IF(AND($B45&lt;&gt;"",#REF!&lt;&gt;"01",NOT(ISBLANK(#REF!))),"blank",IF(AND($B45&lt;&gt;"",#REF!&lt;&gt;"01",NOT(ISBLANK(#REF!))),"blank",IF(AND($C$3="1",ISBLANK($C45),ISBLANK($B45)),"blank",""))))))</f>
        <v>#REF!</v>
      </c>
      <c r="C45" s="175" t="s">
        <v>378</v>
      </c>
      <c r="D45" s="364"/>
      <c r="E45" s="57"/>
      <c r="F45" s="57"/>
      <c r="G45" s="57"/>
      <c r="H45" s="23" t="s">
        <v>379</v>
      </c>
      <c r="I45" s="13" t="s">
        <v>380</v>
      </c>
      <c r="J45" s="9" t="s">
        <v>381</v>
      </c>
      <c r="K45" s="9" t="s">
        <v>1217</v>
      </c>
      <c r="L45" s="9" t="s">
        <v>382</v>
      </c>
      <c r="M45" s="9" t="s">
        <v>383</v>
      </c>
      <c r="N45" s="9" t="s">
        <v>198</v>
      </c>
      <c r="O45" s="167"/>
      <c r="P45" s="167" t="s">
        <v>1218</v>
      </c>
      <c r="Q45" s="167" t="s">
        <v>384</v>
      </c>
      <c r="R45" s="10"/>
      <c r="S45" s="11"/>
      <c r="T45" s="10"/>
      <c r="U45" s="10"/>
      <c r="V45" s="10"/>
      <c r="W45" s="40"/>
      <c r="X45" s="40"/>
      <c r="Y45" s="180" t="s">
        <v>385</v>
      </c>
      <c r="Z45" s="180" t="s">
        <v>386</v>
      </c>
      <c r="AA45" s="29"/>
      <c r="AB45" s="29"/>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row>
    <row r="46" spans="1:90" ht="15">
      <c r="A46" s="8" t="str">
        <f>IF(AND($B46&lt;&gt;"",$C$3="1",NOT(ISBLANK($C46))),"header",IF(AND($B46&lt;&gt;"",$C$3&lt;&gt;"1",NOT(ISBLANK($C46))),"blank",IF(AND($B46&lt;&gt;"",#REF!="01",NOT(ISBLANK(#REF!))),"header",IF(AND($B46&lt;&gt;"",#REF!&lt;&gt;"01",NOT(ISBLANK(#REF!))),"blank",IF(AND($B46&lt;&gt;"",#REF!&lt;&gt;"01",NOT(ISBLANK(#REF!))),"blank",IF(AND($C$3="1",ISBLANK($C46),ISBLANK($B46)),"blank",""))))))</f>
        <v>header</v>
      </c>
      <c r="B46" s="8">
        <v>2</v>
      </c>
      <c r="C46" s="15" t="s">
        <v>387</v>
      </c>
      <c r="D46" s="364"/>
      <c r="E46" s="57"/>
      <c r="F46" s="57"/>
      <c r="G46" s="57"/>
      <c r="H46" s="172" t="s">
        <v>388</v>
      </c>
      <c r="I46" s="9"/>
      <c r="J46" s="9"/>
      <c r="K46" s="9"/>
      <c r="L46" s="9"/>
      <c r="M46" s="9"/>
      <c r="N46" s="9"/>
      <c r="O46" s="9"/>
      <c r="P46" s="9"/>
      <c r="Q46" s="9"/>
      <c r="R46" s="9"/>
      <c r="S46" s="9"/>
      <c r="T46" s="9"/>
      <c r="U46" s="9"/>
      <c r="V46" s="9"/>
      <c r="W46" s="9"/>
      <c r="X46" s="9"/>
      <c r="Y46" s="9"/>
      <c r="Z46" s="9"/>
      <c r="AA46" s="9"/>
      <c r="AB46" s="9"/>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row>
    <row r="47" spans="1:90" ht="75">
      <c r="A47" s="8" t="e">
        <f>IF(AND($B47&lt;&gt;"",$C$3="1",NOT(ISBLANK($C47))),"header",IF(AND($B47&lt;&gt;"",$C$3&lt;&gt;"1",NOT(ISBLANK($C47))),"blank",IF(AND($B47&lt;&gt;"",#REF!="01",NOT(ISBLANK(#REF!))),"header",IF(AND($B47&lt;&gt;"",#REF!&lt;&gt;"01",NOT(ISBLANK(#REF!))),"blank",IF(AND($B47&lt;&gt;"",#REF!&lt;&gt;"01",NOT(ISBLANK(#REF!))),"blank",IF(AND($C$3="1",ISBLANK($C47),ISBLANK($B47)),"blank",""))))))</f>
        <v>#REF!</v>
      </c>
      <c r="C47" s="15" t="s">
        <v>389</v>
      </c>
      <c r="D47" s="364"/>
      <c r="E47" s="57"/>
      <c r="F47" s="57"/>
      <c r="G47" s="57"/>
      <c r="H47" s="23" t="s">
        <v>1236</v>
      </c>
      <c r="I47" s="13" t="s">
        <v>390</v>
      </c>
      <c r="J47" s="9" t="s">
        <v>391</v>
      </c>
      <c r="K47" s="168" t="s">
        <v>1114</v>
      </c>
      <c r="L47" s="9" t="s">
        <v>392</v>
      </c>
      <c r="M47" s="13" t="s">
        <v>198</v>
      </c>
      <c r="N47" s="9" t="s">
        <v>198</v>
      </c>
      <c r="O47" s="167"/>
      <c r="P47" s="167" t="s">
        <v>1219</v>
      </c>
      <c r="Q47" s="167" t="s">
        <v>393</v>
      </c>
      <c r="R47" s="10"/>
      <c r="S47" s="11"/>
      <c r="T47" s="10"/>
      <c r="U47" s="10"/>
      <c r="V47" s="10"/>
      <c r="W47" s="40"/>
      <c r="X47" s="40"/>
      <c r="Y47" s="40"/>
      <c r="Z47" s="10"/>
      <c r="AA47" s="29"/>
      <c r="AB47" s="29"/>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row>
    <row r="48" spans="1:90" ht="90">
      <c r="A48" s="8" t="e">
        <f>IF(AND($B48&lt;&gt;"",$C$3="1",NOT(ISBLANK($C48))),"header",IF(AND($B48&lt;&gt;"",$C$3&lt;&gt;"1",NOT(ISBLANK($C48))),"blank",IF(AND($B48&lt;&gt;"",#REF!="01",NOT(ISBLANK(#REF!))),"header",IF(AND($B48&lt;&gt;"",#REF!&lt;&gt;"01",NOT(ISBLANK(#REF!))),"blank",IF(AND($B48&lt;&gt;"",#REF!&lt;&gt;"01",NOT(ISBLANK(#REF!))),"blank",IF(AND($C$3="1",ISBLANK($C48),ISBLANK($B48)),"blank",""))))))</f>
        <v>#REF!</v>
      </c>
      <c r="C48" s="15" t="s">
        <v>394</v>
      </c>
      <c r="D48" s="364"/>
      <c r="E48" s="57"/>
      <c r="F48" s="57"/>
      <c r="G48" s="57"/>
      <c r="H48" s="23" t="s">
        <v>395</v>
      </c>
      <c r="I48" s="13" t="s">
        <v>396</v>
      </c>
      <c r="J48" s="9" t="s">
        <v>397</v>
      </c>
      <c r="K48" s="9" t="s">
        <v>1150</v>
      </c>
      <c r="L48" s="9" t="s">
        <v>198</v>
      </c>
      <c r="M48" s="13" t="s">
        <v>198</v>
      </c>
      <c r="N48" s="9" t="s">
        <v>198</v>
      </c>
      <c r="O48" s="167"/>
      <c r="P48" s="167" t="s">
        <v>1220</v>
      </c>
      <c r="Q48" s="167" t="s">
        <v>398</v>
      </c>
      <c r="R48" s="10"/>
      <c r="S48" s="11"/>
      <c r="T48" s="10"/>
      <c r="U48" s="10"/>
      <c r="V48" s="10"/>
      <c r="W48" s="40"/>
      <c r="X48" s="40"/>
      <c r="Y48" s="40"/>
      <c r="Z48" s="10"/>
      <c r="AA48" s="29"/>
      <c r="AB48" s="29"/>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row>
    <row r="49" spans="1:90" ht="255">
      <c r="A49" s="8" t="e">
        <f>IF(AND($B49&lt;&gt;"",$C$3="1",NOT(ISBLANK($C49))),"header",IF(AND($B49&lt;&gt;"",$C$3&lt;&gt;"1",NOT(ISBLANK($C49))),"blank",IF(AND($B49&lt;&gt;"",#REF!="01",NOT(ISBLANK(#REF!))),"header",IF(AND($B49&lt;&gt;"",#REF!&lt;&gt;"01",NOT(ISBLANK(#REF!))),"blank",IF(AND($B49&lt;&gt;"",#REF!&lt;&gt;"01",NOT(ISBLANK(#REF!))),"blank",IF(AND($C$3="1",ISBLANK($C49),ISBLANK($B49)),"blank",""))))))</f>
        <v>#REF!</v>
      </c>
      <c r="C49" s="15" t="s">
        <v>399</v>
      </c>
      <c r="D49" s="364"/>
      <c r="E49" s="57"/>
      <c r="F49" s="57"/>
      <c r="G49" s="57"/>
      <c r="H49" s="23" t="s">
        <v>400</v>
      </c>
      <c r="I49" s="13" t="s">
        <v>401</v>
      </c>
      <c r="J49" s="9" t="s">
        <v>402</v>
      </c>
      <c r="K49" s="9" t="s">
        <v>1115</v>
      </c>
      <c r="L49" s="13" t="s">
        <v>198</v>
      </c>
      <c r="M49" s="13" t="s">
        <v>198</v>
      </c>
      <c r="N49" s="9" t="s">
        <v>198</v>
      </c>
      <c r="O49" s="167"/>
      <c r="P49" s="167" t="s">
        <v>1221</v>
      </c>
      <c r="Q49" s="167" t="s">
        <v>403</v>
      </c>
      <c r="R49" s="10"/>
      <c r="S49" s="11"/>
      <c r="T49" s="10"/>
      <c r="U49" s="10"/>
      <c r="V49" s="10"/>
      <c r="W49" s="40"/>
      <c r="X49" s="40" t="s">
        <v>404</v>
      </c>
      <c r="Y49" s="40"/>
      <c r="Z49" s="10"/>
      <c r="AA49" s="29"/>
      <c r="AB49" s="29"/>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row>
    <row r="50" spans="1:90" ht="135">
      <c r="A50" s="8" t="e">
        <f>IF(AND($B50&lt;&gt;"",$C$3="1",NOT(ISBLANK($C50))),"header",IF(AND($B50&lt;&gt;"",$C$3&lt;&gt;"1",NOT(ISBLANK($C50))),"blank",IF(AND($B50&lt;&gt;"",#REF!="01",NOT(ISBLANK(#REF!))),"header",IF(AND($B50&lt;&gt;"",#REF!&lt;&gt;"01",NOT(ISBLANK(#REF!))),"blank",IF(AND($B50&lt;&gt;"",#REF!&lt;&gt;"01",NOT(ISBLANK(#REF!))),"blank",IF(AND($C$3="1",ISBLANK($C50),ISBLANK($B50)),"blank",""))))))</f>
        <v>#REF!</v>
      </c>
      <c r="C50" s="15" t="s">
        <v>405</v>
      </c>
      <c r="D50" s="364"/>
      <c r="E50" s="57"/>
      <c r="F50" s="57"/>
      <c r="G50" s="57"/>
      <c r="H50" s="23" t="s">
        <v>1139</v>
      </c>
      <c r="I50" s="13" t="s">
        <v>406</v>
      </c>
      <c r="J50" s="9" t="s">
        <v>407</v>
      </c>
      <c r="K50" s="9" t="s">
        <v>408</v>
      </c>
      <c r="L50" s="9" t="s">
        <v>409</v>
      </c>
      <c r="M50" s="9" t="s">
        <v>410</v>
      </c>
      <c r="N50" s="9" t="s">
        <v>198</v>
      </c>
      <c r="O50" s="167"/>
      <c r="P50" s="167" t="s">
        <v>1222</v>
      </c>
      <c r="Q50" s="167" t="s">
        <v>411</v>
      </c>
      <c r="R50" s="10"/>
      <c r="S50" s="11"/>
      <c r="T50" s="10"/>
      <c r="U50" s="10"/>
      <c r="V50" s="10"/>
      <c r="W50" s="40"/>
      <c r="X50" s="40"/>
      <c r="Y50" s="40"/>
      <c r="Z50" s="10"/>
      <c r="AA50" s="29"/>
      <c r="AB50" s="29"/>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row>
    <row r="51" spans="1:90" ht="342">
      <c r="A51" s="8" t="e">
        <f>IF(AND($B51&lt;&gt;"",$C$3="1",NOT(ISBLANK($C51))),"header",IF(AND($B51&lt;&gt;"",$C$3&lt;&gt;"1",NOT(ISBLANK($C51))),"blank",IF(AND($B51&lt;&gt;"",#REF!="01",NOT(ISBLANK(#REF!))),"header",IF(AND($B51&lt;&gt;"",#REF!&lt;&gt;"01",NOT(ISBLANK(#REF!))),"blank",IF(AND($B51&lt;&gt;"",#REF!&lt;&gt;"01",NOT(ISBLANK(#REF!))),"blank",IF(AND($C$3="1",ISBLANK($C51),ISBLANK($B51)),"blank",""))))))</f>
        <v>#REF!</v>
      </c>
      <c r="C51" s="15" t="s">
        <v>412</v>
      </c>
      <c r="D51" s="364"/>
      <c r="E51" s="57"/>
      <c r="F51" s="57"/>
      <c r="G51" s="57"/>
      <c r="H51" s="23" t="s">
        <v>1230</v>
      </c>
      <c r="I51" s="13" t="s">
        <v>413</v>
      </c>
      <c r="J51" s="9" t="s">
        <v>414</v>
      </c>
      <c r="K51" s="9" t="s">
        <v>1151</v>
      </c>
      <c r="L51" s="13" t="s">
        <v>198</v>
      </c>
      <c r="M51" s="13" t="s">
        <v>198</v>
      </c>
      <c r="N51" s="9" t="s">
        <v>198</v>
      </c>
      <c r="O51" s="167"/>
      <c r="P51" s="167" t="s">
        <v>1264</v>
      </c>
      <c r="Q51" s="167" t="s">
        <v>415</v>
      </c>
      <c r="R51" s="10"/>
      <c r="S51" s="11"/>
      <c r="T51" s="10"/>
      <c r="U51" s="10"/>
      <c r="V51" s="10"/>
      <c r="W51" s="40" t="s">
        <v>1355</v>
      </c>
      <c r="X51" s="40"/>
      <c r="Y51" s="40"/>
      <c r="Z51" s="10"/>
      <c r="AA51" s="30" t="s">
        <v>416</v>
      </c>
      <c r="AB51" s="29"/>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row>
    <row r="52" spans="1:90" ht="120">
      <c r="A52" s="8" t="e">
        <f>IF(AND($B52&lt;&gt;"",$C$3="1",NOT(ISBLANK($C52))),"header",IF(AND($B52&lt;&gt;"",$C$3&lt;&gt;"1",NOT(ISBLANK($C52))),"blank",IF(AND($B52&lt;&gt;"",#REF!="01",NOT(ISBLANK(#REF!))),"header",IF(AND($B52&lt;&gt;"",#REF!&lt;&gt;"01",NOT(ISBLANK(#REF!))),"blank",IF(AND($B52&lt;&gt;"",#REF!&lt;&gt;"01",NOT(ISBLANK(#REF!))),"blank",IF(AND($C$3="1",ISBLANK($C52),ISBLANK($B52)),"blank",""))))))</f>
        <v>#REF!</v>
      </c>
      <c r="C52" s="175" t="s">
        <v>417</v>
      </c>
      <c r="D52" s="364"/>
      <c r="E52" s="57"/>
      <c r="F52" s="57"/>
      <c r="G52" s="57"/>
      <c r="H52" s="23" t="s">
        <v>1231</v>
      </c>
      <c r="I52" s="13" t="s">
        <v>1232</v>
      </c>
      <c r="J52" s="9" t="s">
        <v>1223</v>
      </c>
      <c r="K52" s="9" t="s">
        <v>418</v>
      </c>
      <c r="L52" s="9" t="s">
        <v>419</v>
      </c>
      <c r="M52" s="9" t="s">
        <v>420</v>
      </c>
      <c r="N52" s="9" t="s">
        <v>198</v>
      </c>
      <c r="O52" s="167"/>
      <c r="P52" s="167" t="s">
        <v>1265</v>
      </c>
      <c r="Q52" s="167" t="s">
        <v>421</v>
      </c>
      <c r="R52" s="10"/>
      <c r="S52" s="11"/>
      <c r="T52" s="10"/>
      <c r="U52" s="10"/>
      <c r="V52" s="10"/>
      <c r="W52" s="40"/>
      <c r="X52" s="40"/>
      <c r="Y52" s="40"/>
      <c r="Z52" s="10"/>
      <c r="AA52" s="29"/>
      <c r="AB52" s="29"/>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row>
    <row r="53" spans="1:90" ht="328">
      <c r="A53" s="8" t="e">
        <f>IF(AND($B53&lt;&gt;"",$C$3="1",NOT(ISBLANK($C53))),"header",IF(AND($B53&lt;&gt;"",$C$3&lt;&gt;"1",NOT(ISBLANK($C53))),"blank",IF(AND($B53&lt;&gt;"",#REF!="01",NOT(ISBLANK(#REF!))),"header",IF(AND($B53&lt;&gt;"",#REF!&lt;&gt;"01",NOT(ISBLANK(#REF!))),"blank",IF(AND($B53&lt;&gt;"",#REF!&lt;&gt;"01",NOT(ISBLANK(#REF!))),"blank",IF(AND($C$3="1",ISBLANK($C53),ISBLANK($B53)),"blank",""))))))</f>
        <v>#REF!</v>
      </c>
      <c r="C53" s="175" t="s">
        <v>422</v>
      </c>
      <c r="D53" s="364"/>
      <c r="E53" s="57"/>
      <c r="F53" s="57"/>
      <c r="G53" s="57"/>
      <c r="H53" s="23" t="s">
        <v>423</v>
      </c>
      <c r="I53" s="13" t="s">
        <v>424</v>
      </c>
      <c r="J53" s="9" t="s">
        <v>425</v>
      </c>
      <c r="K53" s="9" t="s">
        <v>1224</v>
      </c>
      <c r="L53" s="9" t="s">
        <v>1266</v>
      </c>
      <c r="M53" s="13" t="s">
        <v>198</v>
      </c>
      <c r="N53" s="9" t="s">
        <v>198</v>
      </c>
      <c r="O53" s="167"/>
      <c r="P53" s="167" t="s">
        <v>1267</v>
      </c>
      <c r="Q53" s="167" t="s">
        <v>426</v>
      </c>
      <c r="R53" s="10"/>
      <c r="S53" s="11"/>
      <c r="T53" s="10"/>
      <c r="U53" s="10"/>
      <c r="V53" s="10"/>
      <c r="W53" s="40"/>
      <c r="X53" s="40" t="s">
        <v>427</v>
      </c>
      <c r="Y53" s="40"/>
      <c r="Z53" s="10"/>
      <c r="AA53" s="30" t="s">
        <v>428</v>
      </c>
      <c r="AB53" s="29"/>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row>
    <row r="54" spans="1:90" ht="225">
      <c r="A54" s="60" t="e">
        <f>IF(AND($B54&lt;&gt;"",$C$3="1",NOT(ISBLANK($C54))),"header",IF(AND($B54&lt;&gt;"",$C$3&lt;&gt;"1",NOT(ISBLANK($C54))),"blank",IF(AND($B54&lt;&gt;"",#REF!="01",NOT(ISBLANK(#REF!))),"header",IF(AND($B54&lt;&gt;"",#REF!&lt;&gt;"01",NOT(ISBLANK(#REF!))),"blank",IF(AND($B54&lt;&gt;"",#REF!&lt;&gt;"01",NOT(ISBLANK(#REF!))),"blank",IF(AND($C$3="1",ISBLANK($C54),ISBLANK($B54)),"blank",""))))))</f>
        <v>#REF!</v>
      </c>
      <c r="C54" s="175" t="s">
        <v>429</v>
      </c>
      <c r="D54" s="365"/>
      <c r="E54" s="59"/>
      <c r="F54" s="57"/>
      <c r="G54" s="57"/>
      <c r="H54" s="23" t="s">
        <v>430</v>
      </c>
      <c r="I54" s="13" t="s">
        <v>431</v>
      </c>
      <c r="J54" s="9" t="s">
        <v>432</v>
      </c>
      <c r="K54" s="9" t="s">
        <v>1268</v>
      </c>
      <c r="L54" s="9" t="s">
        <v>1269</v>
      </c>
      <c r="M54" s="9" t="s">
        <v>433</v>
      </c>
      <c r="N54" s="9" t="s">
        <v>198</v>
      </c>
      <c r="O54" s="167"/>
      <c r="P54" s="167" t="s">
        <v>434</v>
      </c>
      <c r="Q54" s="167" t="s">
        <v>435</v>
      </c>
      <c r="R54" s="10"/>
      <c r="S54" s="11"/>
      <c r="T54" s="10"/>
      <c r="U54" s="10"/>
      <c r="V54" s="10"/>
      <c r="W54" s="40"/>
      <c r="X54" s="40"/>
      <c r="Y54" s="40"/>
      <c r="Z54" s="10"/>
      <c r="AA54" s="29"/>
      <c r="AB54" s="29"/>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row>
    <row r="55" spans="1:90" ht="165">
      <c r="A55" s="60" t="e">
        <f>IF(AND($B55&lt;&gt;"",$C$3="1",NOT(ISBLANK($C55))),"header",IF(AND($B55&lt;&gt;"",$C$3&lt;&gt;"1",NOT(ISBLANK($C55))),"blank",IF(AND($B55&lt;&gt;"",#REF!="01",NOT(ISBLANK(#REF!))),"header",IF(AND($B55&lt;&gt;"",#REF!&lt;&gt;"01",NOT(ISBLANK(#REF!))),"blank",IF(AND($B55&lt;&gt;"",#REF!&lt;&gt;"01",NOT(ISBLANK(#REF!))),"blank",IF(AND($C$3="1",ISBLANK($C55),ISBLANK($B55)),"blank",""))))))</f>
        <v>#REF!</v>
      </c>
      <c r="C55" s="175" t="s">
        <v>436</v>
      </c>
      <c r="D55" s="365"/>
      <c r="E55" s="59"/>
      <c r="F55" s="57"/>
      <c r="G55" s="57"/>
      <c r="H55" s="23" t="s">
        <v>1362</v>
      </c>
      <c r="I55" s="13" t="s">
        <v>437</v>
      </c>
      <c r="J55" s="9" t="s">
        <v>1152</v>
      </c>
      <c r="K55" s="9" t="s">
        <v>1116</v>
      </c>
      <c r="L55" s="9" t="s">
        <v>1138</v>
      </c>
      <c r="M55" s="9" t="s">
        <v>438</v>
      </c>
      <c r="N55" s="9" t="s">
        <v>198</v>
      </c>
      <c r="O55" s="167"/>
      <c r="P55" s="167" t="s">
        <v>1270</v>
      </c>
      <c r="Q55" s="167" t="s">
        <v>439</v>
      </c>
      <c r="R55" s="10"/>
      <c r="S55" s="11"/>
      <c r="T55" s="10"/>
      <c r="U55" s="10"/>
      <c r="V55" s="10"/>
      <c r="W55" s="40"/>
      <c r="X55" s="40"/>
      <c r="Y55" s="40"/>
      <c r="Z55" s="10"/>
      <c r="AA55" s="30"/>
      <c r="AB55" s="29"/>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row>
    <row r="56" spans="1:90" ht="15">
      <c r="A56" s="8" t="str">
        <f>IF(AND($B56&lt;&gt;"",$C$3="1",NOT(ISBLANK($C56))),"header",IF(AND($B56&lt;&gt;"",$C$3&lt;&gt;"1",NOT(ISBLANK($C56))),"blank",IF(AND($B56&lt;&gt;"",#REF!="01",NOT(ISBLANK(#REF!))),"header",IF(AND($B56&lt;&gt;"",#REF!&lt;&gt;"01",NOT(ISBLANK(#REF!))),"blank",IF(AND($B56&lt;&gt;"",#REF!&lt;&gt;"01",NOT(ISBLANK(#REF!))),"blank",IF(AND($C$3="1",ISBLANK($C56),ISBLANK($B56)),"blank",""))))))</f>
        <v>header</v>
      </c>
      <c r="B56" s="8">
        <v>2</v>
      </c>
      <c r="C56" s="15" t="s">
        <v>440</v>
      </c>
      <c r="D56" s="364"/>
      <c r="E56" s="57"/>
      <c r="F56" s="57"/>
      <c r="G56" s="57"/>
      <c r="H56" s="171" t="s">
        <v>441</v>
      </c>
      <c r="I56" s="9"/>
      <c r="J56" s="9"/>
      <c r="K56" s="9"/>
      <c r="L56" s="9"/>
      <c r="M56" s="9"/>
      <c r="N56" s="9"/>
      <c r="O56" s="9"/>
      <c r="P56" s="9"/>
      <c r="Q56" s="9"/>
      <c r="R56" s="9"/>
      <c r="S56" s="9"/>
      <c r="T56" s="9"/>
      <c r="U56" s="9"/>
      <c r="V56" s="9"/>
      <c r="W56" s="9"/>
      <c r="X56" s="9"/>
      <c r="Y56" s="9"/>
      <c r="Z56" s="9"/>
      <c r="AA56" s="9"/>
      <c r="AB56" s="9"/>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row>
    <row r="57" spans="1:90" ht="255">
      <c r="A57" s="8" t="e">
        <f>IF(AND($B57&lt;&gt;"",$C$3="1",NOT(ISBLANK($C57))),"header",IF(AND($B57&lt;&gt;"",$C$3&lt;&gt;"1",NOT(ISBLANK($C57))),"blank",IF(AND($B57&lt;&gt;"",#REF!="01",NOT(ISBLANK(#REF!))),"header",IF(AND($B57&lt;&gt;"",#REF!&lt;&gt;"01",NOT(ISBLANK(#REF!))),"blank",IF(AND($B57&lt;&gt;"",#REF!&lt;&gt;"01",NOT(ISBLANK(#REF!))),"blank",IF(AND($C$3="1",ISBLANK($C57),ISBLANK($B57)),"blank",""))))))</f>
        <v>#REF!</v>
      </c>
      <c r="C57" s="175" t="s">
        <v>442</v>
      </c>
      <c r="D57" s="364"/>
      <c r="E57" s="57"/>
      <c r="F57" s="57"/>
      <c r="G57" s="57"/>
      <c r="H57" s="23" t="s">
        <v>443</v>
      </c>
      <c r="I57" s="13" t="s">
        <v>444</v>
      </c>
      <c r="J57" s="9" t="s">
        <v>1117</v>
      </c>
      <c r="K57" s="9" t="s">
        <v>1271</v>
      </c>
      <c r="L57" s="13" t="s">
        <v>198</v>
      </c>
      <c r="M57" s="170" t="s">
        <v>1365</v>
      </c>
      <c r="N57" s="9" t="s">
        <v>198</v>
      </c>
      <c r="O57" s="167"/>
      <c r="P57" s="167" t="s">
        <v>1272</v>
      </c>
      <c r="Q57" s="167" t="s">
        <v>445</v>
      </c>
      <c r="R57" s="10"/>
      <c r="S57" s="11"/>
      <c r="T57" s="10"/>
      <c r="U57" s="10"/>
      <c r="V57" s="10"/>
      <c r="W57" s="40"/>
      <c r="X57" s="40"/>
      <c r="Y57" s="40"/>
      <c r="Z57" s="10"/>
      <c r="AA57" s="30" t="s">
        <v>1118</v>
      </c>
      <c r="AB57" s="29"/>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row>
    <row r="58" spans="1:90" ht="75">
      <c r="A58" s="8" t="e">
        <f>IF(AND($B58&lt;&gt;"",$C$3="1",NOT(ISBLANK($C58))),"header",IF(AND($B58&lt;&gt;"",$C$3&lt;&gt;"1",NOT(ISBLANK($C58))),"blank",IF(AND($B58&lt;&gt;"",#REF!="01",NOT(ISBLANK(#REF!))),"header",IF(AND($B58&lt;&gt;"",#REF!&lt;&gt;"01",NOT(ISBLANK(#REF!))),"blank",IF(AND($B58&lt;&gt;"",#REF!&lt;&gt;"01",NOT(ISBLANK(#REF!))),"blank",IF(AND($C$3="1",ISBLANK($C58),ISBLANK($B58)),"blank",""))))))</f>
        <v>#REF!</v>
      </c>
      <c r="C58" s="15" t="s">
        <v>446</v>
      </c>
      <c r="D58" s="364"/>
      <c r="E58" s="57"/>
      <c r="F58" s="57"/>
      <c r="G58" s="57"/>
      <c r="H58" s="23" t="s">
        <v>447</v>
      </c>
      <c r="I58" s="13" t="s">
        <v>448</v>
      </c>
      <c r="J58" s="9" t="s">
        <v>449</v>
      </c>
      <c r="K58" s="9" t="s">
        <v>450</v>
      </c>
      <c r="L58" s="9" t="s">
        <v>451</v>
      </c>
      <c r="M58" s="13" t="s">
        <v>198</v>
      </c>
      <c r="N58" s="9" t="s">
        <v>198</v>
      </c>
      <c r="O58" s="167"/>
      <c r="P58" s="167" t="s">
        <v>1273</v>
      </c>
      <c r="Q58" s="167" t="s">
        <v>452</v>
      </c>
      <c r="R58" s="10"/>
      <c r="S58" s="11"/>
      <c r="T58" s="10"/>
      <c r="U58" s="10"/>
      <c r="V58" s="10"/>
      <c r="W58" s="40"/>
      <c r="X58" s="40"/>
      <c r="Y58" s="40"/>
      <c r="Z58" s="10"/>
      <c r="AA58" s="29"/>
      <c r="AB58" s="29"/>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row>
    <row r="59" spans="1:90" ht="75">
      <c r="A59" s="8" t="e">
        <f>IF(AND($B59&lt;&gt;"",$C$3="1",NOT(ISBLANK($C59))),"header",IF(AND($B59&lt;&gt;"",$C$3&lt;&gt;"1",NOT(ISBLANK($C59))),"blank",IF(AND($B59&lt;&gt;"",#REF!="01",NOT(ISBLANK(#REF!))),"header",IF(AND($B59&lt;&gt;"",#REF!&lt;&gt;"01",NOT(ISBLANK(#REF!))),"blank",IF(AND($B59&lt;&gt;"",#REF!&lt;&gt;"01",NOT(ISBLANK(#REF!))),"blank",IF(AND($C$3="1",ISBLANK($C59),ISBLANK($B59)),"blank",""))))))</f>
        <v>#REF!</v>
      </c>
      <c r="C59" s="15" t="s">
        <v>453</v>
      </c>
      <c r="D59" s="364"/>
      <c r="E59" s="57"/>
      <c r="F59" s="57"/>
      <c r="G59" s="57"/>
      <c r="H59" s="23" t="s">
        <v>454</v>
      </c>
      <c r="I59" s="13" t="s">
        <v>455</v>
      </c>
      <c r="J59" s="9" t="s">
        <v>456</v>
      </c>
      <c r="K59" s="12" t="s">
        <v>1225</v>
      </c>
      <c r="L59" s="13" t="s">
        <v>198</v>
      </c>
      <c r="M59" s="13" t="s">
        <v>198</v>
      </c>
      <c r="N59" s="9" t="s">
        <v>198</v>
      </c>
      <c r="O59" s="167"/>
      <c r="P59" s="167" t="s">
        <v>1274</v>
      </c>
      <c r="Q59" s="167" t="s">
        <v>457</v>
      </c>
      <c r="R59" s="10"/>
      <c r="S59" s="11"/>
      <c r="T59" s="10"/>
      <c r="U59" s="10"/>
      <c r="V59" s="10"/>
      <c r="W59" s="40"/>
      <c r="X59" s="40"/>
      <c r="Y59" s="40"/>
      <c r="Z59" s="10"/>
      <c r="AA59" s="29"/>
      <c r="AB59" s="29"/>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row>
    <row r="60" spans="1:90" ht="90">
      <c r="A60" s="8" t="e">
        <f>IF(AND($B60&lt;&gt;"",$C$3="1",NOT(ISBLANK($C60))),"header",IF(AND($B60&lt;&gt;"",$C$3&lt;&gt;"1",NOT(ISBLANK($C60))),"blank",IF(AND($B60&lt;&gt;"",#REF!="01",NOT(ISBLANK(#REF!))),"header",IF(AND($B60&lt;&gt;"",#REF!&lt;&gt;"01",NOT(ISBLANK(#REF!))),"blank",IF(AND($B60&lt;&gt;"",#REF!&lt;&gt;"01",NOT(ISBLANK(#REF!))),"blank",IF(AND($C$3="1",ISBLANK($C60),ISBLANK($B60)),"blank",""))))))</f>
        <v>#REF!</v>
      </c>
      <c r="C60" s="15" t="s">
        <v>458</v>
      </c>
      <c r="D60" s="364"/>
      <c r="E60" s="57"/>
      <c r="F60" s="57"/>
      <c r="G60" s="57"/>
      <c r="H60" s="23" t="s">
        <v>459</v>
      </c>
      <c r="I60" s="13" t="s">
        <v>1128</v>
      </c>
      <c r="J60" s="9" t="s">
        <v>460</v>
      </c>
      <c r="K60" s="9" t="s">
        <v>1275</v>
      </c>
      <c r="L60" s="13" t="s">
        <v>198</v>
      </c>
      <c r="M60" s="13" t="s">
        <v>198</v>
      </c>
      <c r="N60" s="9" t="s">
        <v>198</v>
      </c>
      <c r="O60" s="167"/>
      <c r="P60" s="167" t="s">
        <v>1276</v>
      </c>
      <c r="Q60" s="167" t="s">
        <v>461</v>
      </c>
      <c r="R60" s="10"/>
      <c r="S60" s="11"/>
      <c r="T60" s="10"/>
      <c r="U60" s="10"/>
      <c r="V60" s="10"/>
      <c r="W60" s="40"/>
      <c r="X60" s="40"/>
      <c r="Y60" s="40"/>
      <c r="Z60" s="10"/>
      <c r="AA60" s="29"/>
      <c r="AB60" s="29"/>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row>
    <row r="61" spans="1:90" ht="15">
      <c r="A61" s="8" t="str">
        <f>IF(AND($B61&lt;&gt;"",$C$3="1",NOT(ISBLANK($C61))),"header",IF(AND($B61&lt;&gt;"",$C$3&lt;&gt;"1",NOT(ISBLANK($C61))),"blank",IF(AND($B61&lt;&gt;"",#REF!="01",NOT(ISBLANK(#REF!))),"header",IF(AND($B61&lt;&gt;"",#REF!&lt;&gt;"01",NOT(ISBLANK(#REF!))),"blank",IF(AND($B61&lt;&gt;"",#REF!&lt;&gt;"01",NOT(ISBLANK(#REF!))),"blank",IF(AND($C$3="1",ISBLANK($C61),ISBLANK($B61)),"blank",""))))))</f>
        <v>header</v>
      </c>
      <c r="B61" s="8">
        <v>1</v>
      </c>
      <c r="C61" s="15" t="s">
        <v>462</v>
      </c>
      <c r="D61" s="364"/>
      <c r="E61" s="57"/>
      <c r="F61" s="57"/>
      <c r="G61" s="57"/>
      <c r="H61" s="172" t="s">
        <v>463</v>
      </c>
      <c r="I61" s="9"/>
      <c r="J61" s="9"/>
      <c r="K61" s="9"/>
      <c r="L61" s="9"/>
      <c r="M61" s="9"/>
      <c r="N61" s="9"/>
      <c r="O61" s="9"/>
      <c r="P61" s="9"/>
      <c r="Q61" s="9"/>
      <c r="R61" s="9"/>
      <c r="S61" s="9"/>
      <c r="T61" s="9"/>
      <c r="U61" s="9"/>
      <c r="V61" s="9"/>
      <c r="W61" s="9"/>
      <c r="X61" s="9"/>
      <c r="Y61" s="9"/>
      <c r="Z61" s="9"/>
      <c r="AA61" s="9"/>
      <c r="AB61" s="9"/>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row>
    <row r="62" spans="1:90" s="24" customFormat="1" ht="409.6">
      <c r="A62" s="8" t="e">
        <f>IF(AND($B62&lt;&gt;"",$C$3="1",NOT(ISBLANK($C62))),"header",IF(AND($B62&lt;&gt;"",$C$3&lt;&gt;"1",NOT(ISBLANK($C62))),"blank",IF(AND($B62&lt;&gt;"",#REF!="01",NOT(ISBLANK(#REF!))),"header",IF(AND($B62&lt;&gt;"",#REF!&lt;&gt;"01",NOT(ISBLANK(#REF!))),"blank",IF(AND($B62&lt;&gt;"",#REF!&lt;&gt;"01",NOT(ISBLANK(#REF!))),"blank",IF(AND($C$3="1",ISBLANK($C62),ISBLANK($B62)),"blank",""))))))</f>
        <v>#REF!</v>
      </c>
      <c r="B62" s="1"/>
      <c r="C62" s="15" t="s">
        <v>464</v>
      </c>
      <c r="D62" s="364"/>
      <c r="E62" s="57"/>
      <c r="F62" s="57"/>
      <c r="G62" s="57"/>
      <c r="H62" s="23" t="s">
        <v>465</v>
      </c>
      <c r="I62" s="13" t="s">
        <v>466</v>
      </c>
      <c r="J62" s="9" t="s">
        <v>467</v>
      </c>
      <c r="K62" s="9" t="s">
        <v>1226</v>
      </c>
      <c r="L62" s="9" t="s">
        <v>468</v>
      </c>
      <c r="M62" s="13" t="s">
        <v>198</v>
      </c>
      <c r="N62" s="9" t="s">
        <v>198</v>
      </c>
      <c r="O62" s="167"/>
      <c r="P62" s="167" t="s">
        <v>1277</v>
      </c>
      <c r="Q62" s="167" t="s">
        <v>469</v>
      </c>
      <c r="R62" s="10"/>
      <c r="S62" s="11"/>
      <c r="T62" s="10"/>
      <c r="U62" s="10"/>
      <c r="V62" s="10"/>
      <c r="W62" s="40" t="s">
        <v>1119</v>
      </c>
      <c r="X62" s="40" t="s">
        <v>470</v>
      </c>
      <c r="Y62" s="40" t="s">
        <v>471</v>
      </c>
      <c r="Z62" s="40" t="s">
        <v>472</v>
      </c>
      <c r="AA62" s="30" t="s">
        <v>473</v>
      </c>
      <c r="AB62" s="30" t="s">
        <v>474</v>
      </c>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row>
    <row r="63" spans="1:90" s="24" customFormat="1" ht="195">
      <c r="A63" s="8" t="e">
        <f>IF(AND($B63&lt;&gt;"",$C$3="1",NOT(ISBLANK($C63))),"header",IF(AND($B63&lt;&gt;"",$C$3&lt;&gt;"1",NOT(ISBLANK($C63))),"blank",IF(AND($B63&lt;&gt;"",#REF!="01",NOT(ISBLANK(#REF!))),"header",IF(AND($B63&lt;&gt;"",#REF!&lt;&gt;"01",NOT(ISBLANK(#REF!))),"blank",IF(AND($B63&lt;&gt;"",#REF!&lt;&gt;"01",NOT(ISBLANK(#REF!))),"blank",IF(AND($C$3="1",ISBLANK($C63),ISBLANK($B63)),"blank",""))))))</f>
        <v>#REF!</v>
      </c>
      <c r="B63" s="1"/>
      <c r="C63" s="15" t="s">
        <v>475</v>
      </c>
      <c r="D63" s="364"/>
      <c r="E63" s="57"/>
      <c r="F63" s="57"/>
      <c r="G63" s="57"/>
      <c r="H63" s="23" t="s">
        <v>476</v>
      </c>
      <c r="I63" s="13" t="s">
        <v>139</v>
      </c>
      <c r="J63" s="9" t="s">
        <v>477</v>
      </c>
      <c r="K63" s="9" t="s">
        <v>1227</v>
      </c>
      <c r="L63" s="13" t="s">
        <v>198</v>
      </c>
      <c r="M63" s="13" t="s">
        <v>198</v>
      </c>
      <c r="N63" s="9" t="s">
        <v>198</v>
      </c>
      <c r="O63" s="167"/>
      <c r="P63" s="167" t="s">
        <v>1228</v>
      </c>
      <c r="Q63" s="167" t="s">
        <v>478</v>
      </c>
      <c r="R63" s="10"/>
      <c r="S63" s="11"/>
      <c r="T63" s="10"/>
      <c r="U63" s="10"/>
      <c r="V63" s="10"/>
      <c r="W63" s="40"/>
      <c r="X63" s="40"/>
      <c r="Y63" s="40"/>
      <c r="Z63" s="10"/>
      <c r="AA63" s="29"/>
      <c r="AB63" s="29"/>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row>
    <row r="64" spans="1:90" s="24" customFormat="1" ht="15">
      <c r="A64" s="8" t="str">
        <f>IF(AND($B64&lt;&gt;"",$C$3="1",NOT(ISBLANK($C64))),"header",IF(AND($B64&lt;&gt;"",$C$3&lt;&gt;"1",NOT(ISBLANK($C64))),"blank",IF(AND($B64&lt;&gt;"",#REF!="01",NOT(ISBLANK(#REF!))),"header",IF(AND($B64&lt;&gt;"",#REF!&lt;&gt;"01",NOT(ISBLANK(#REF!))),"blank",IF(AND($B64&lt;&gt;"",#REF!&lt;&gt;"01",NOT(ISBLANK(#REF!))),"blank",IF(AND($C$3="1",ISBLANK($C64),ISBLANK($B64)),"blank",""))))))</f>
        <v>header</v>
      </c>
      <c r="B64" s="8">
        <v>1</v>
      </c>
      <c r="C64" s="15" t="s">
        <v>479</v>
      </c>
      <c r="D64" s="364"/>
      <c r="E64" s="57"/>
      <c r="F64" s="57"/>
      <c r="G64" s="57"/>
      <c r="H64" s="172" t="s">
        <v>480</v>
      </c>
      <c r="I64" s="9"/>
      <c r="J64" s="9"/>
      <c r="K64" s="9"/>
      <c r="L64" s="9"/>
      <c r="M64" s="9"/>
      <c r="N64" s="9"/>
      <c r="O64" s="9"/>
      <c r="P64" s="9"/>
      <c r="Q64" s="9"/>
      <c r="R64" s="9"/>
      <c r="S64" s="9"/>
      <c r="T64" s="9"/>
      <c r="U64" s="9"/>
      <c r="V64" s="9"/>
      <c r="W64" s="9"/>
      <c r="X64" s="9"/>
      <c r="Y64" s="9"/>
      <c r="Z64" s="9"/>
      <c r="AA64" s="9"/>
      <c r="AB64" s="9"/>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row>
    <row r="65" spans="1:90" s="24" customFormat="1" ht="409.6">
      <c r="A65" s="8" t="e">
        <f>IF(AND($B65&lt;&gt;"",$C$3="1",NOT(ISBLANK($C65))),"header",IF(AND($B65&lt;&gt;"",$C$3&lt;&gt;"1",NOT(ISBLANK($C65))),"blank",IF(AND($B65&lt;&gt;"",#REF!="01",NOT(ISBLANK(#REF!))),"header",IF(AND($B65&lt;&gt;"",#REF!&lt;&gt;"01",NOT(ISBLANK(#REF!))),"blank",IF(AND($B65&lt;&gt;"",#REF!&lt;&gt;"01",NOT(ISBLANK(#REF!))),"blank",IF(AND($C$3="1",ISBLANK($C65),ISBLANK($B65)),"blank",""))))))</f>
        <v>#REF!</v>
      </c>
      <c r="B65" s="1"/>
      <c r="C65" s="15" t="s">
        <v>481</v>
      </c>
      <c r="D65" s="364"/>
      <c r="E65" s="57"/>
      <c r="F65" s="57"/>
      <c r="G65" s="57"/>
      <c r="H65" s="23" t="s">
        <v>482</v>
      </c>
      <c r="I65" s="13" t="s">
        <v>1140</v>
      </c>
      <c r="J65" s="9" t="s">
        <v>1141</v>
      </c>
      <c r="K65" s="9" t="s">
        <v>1142</v>
      </c>
      <c r="L65" s="13" t="s">
        <v>198</v>
      </c>
      <c r="M65" s="13" t="s">
        <v>198</v>
      </c>
      <c r="N65" s="9" t="s">
        <v>198</v>
      </c>
      <c r="O65" s="167"/>
      <c r="P65" s="167" t="s">
        <v>1278</v>
      </c>
      <c r="Q65" s="167" t="s">
        <v>483</v>
      </c>
      <c r="R65" s="14"/>
      <c r="S65" s="11"/>
      <c r="T65" s="10"/>
      <c r="U65" s="10"/>
      <c r="V65" s="10"/>
      <c r="W65" s="40" t="s">
        <v>1361</v>
      </c>
      <c r="X65" s="40" t="s">
        <v>484</v>
      </c>
      <c r="Y65" s="40"/>
      <c r="Z65" s="10"/>
      <c r="AA65" s="30" t="s">
        <v>485</v>
      </c>
      <c r="AB65" s="29"/>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row>
    <row r="66" spans="1:90" s="24" customFormat="1" ht="105">
      <c r="A66" s="8" t="e">
        <f>IF(AND($B66&lt;&gt;"",$C$3="1",NOT(ISBLANK($C66))),"header",IF(AND($B66&lt;&gt;"",$C$3&lt;&gt;"1",NOT(ISBLANK($C66))),"blank",IF(AND($B66&lt;&gt;"",#REF!="01",NOT(ISBLANK(#REF!))),"header",IF(AND($B66&lt;&gt;"",#REF!&lt;&gt;"01",NOT(ISBLANK(#REF!))),"blank",IF(AND($B66&lt;&gt;"",#REF!&lt;&gt;"01",NOT(ISBLANK(#REF!))),"blank",IF(AND($C$3="1",ISBLANK($C66),ISBLANK($B66)),"blank",""))))))</f>
        <v>#REF!</v>
      </c>
      <c r="B66" s="1"/>
      <c r="C66" s="15" t="s">
        <v>486</v>
      </c>
      <c r="D66" s="364"/>
      <c r="E66" s="57"/>
      <c r="F66" s="57"/>
      <c r="G66" s="57"/>
      <c r="H66" s="23" t="s">
        <v>1120</v>
      </c>
      <c r="I66" s="13" t="s">
        <v>1121</v>
      </c>
      <c r="J66" s="9" t="s">
        <v>1122</v>
      </c>
      <c r="K66" s="13" t="s">
        <v>198</v>
      </c>
      <c r="L66" s="13" t="s">
        <v>198</v>
      </c>
      <c r="M66" s="13" t="s">
        <v>198</v>
      </c>
      <c r="N66" s="9" t="s">
        <v>198</v>
      </c>
      <c r="O66" s="167"/>
      <c r="P66" s="167" t="s">
        <v>1229</v>
      </c>
      <c r="Q66" s="167" t="s">
        <v>487</v>
      </c>
      <c r="R66" s="14"/>
      <c r="S66" s="11"/>
      <c r="T66" s="10"/>
      <c r="U66" s="10"/>
      <c r="V66" s="10"/>
      <c r="W66" s="40"/>
      <c r="X66" s="40"/>
      <c r="Y66" s="40"/>
      <c r="Z66" s="10"/>
      <c r="AA66" s="29" t="s">
        <v>488</v>
      </c>
      <c r="AB66" s="29"/>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row>
  </sheetData>
  <sheetProtection formatCells="0" formatRows="0" insertHyperlinks="0" autoFilter="0"/>
  <sortState xmlns:xlrd2="http://schemas.microsoft.com/office/spreadsheetml/2017/richdata2" ref="A2:AA66">
    <sortCondition ref="C2:C66"/>
  </sortState>
  <mergeCells count="1">
    <mergeCell ref="C1:Y1"/>
  </mergeCells>
  <conditionalFormatting sqref="A2:H34 A35:C35 A36:H66">
    <cfRule type="expression" dxfId="219" priority="163">
      <formula>$A2="header"</formula>
    </cfRule>
  </conditionalFormatting>
  <conditionalFormatting sqref="A2:R2 U2:AB2 A3:AB4 A5:M5 O5 R5:AB22 A6:O6 A7:M8 O7:O8 A9:O18 A19:M19 O19 A20:O22 K23:O23 A23:I24 R23:AS24 L24:O24 A25:O34 A35:C35 A36:O38 A39:J39 L39:O39 A40:O52 A53:J53 M53:O53 A54:O56 A57:L57 N57:O57 R57:V57 R58:AB59 A58:O66 S60:AB61 Q62:AB66">
    <cfRule type="expression" dxfId="218" priority="152">
      <formula>$A2="blank"</formula>
    </cfRule>
  </conditionalFormatting>
  <conditionalFormatting sqref="C3:C34 C36:C66">
    <cfRule type="expression" dxfId="217" priority="568">
      <formula>#REF!="01"</formula>
    </cfRule>
  </conditionalFormatting>
  <conditionalFormatting sqref="C35">
    <cfRule type="expression" dxfId="216" priority="122">
      <formula>#REF!="01"</formula>
    </cfRule>
  </conditionalFormatting>
  <conditionalFormatting sqref="D3:D34 D36:D66">
    <cfRule type="cellIs" dxfId="215" priority="606" operator="between">
      <formula>0</formula>
      <formula>2</formula>
    </cfRule>
    <cfRule type="cellIs" dxfId="214" priority="603" operator="between">
      <formula>3</formula>
      <formula>3.99999</formula>
    </cfRule>
    <cfRule type="cellIs" dxfId="213" priority="604" operator="between">
      <formula>4</formula>
      <formula>5</formula>
    </cfRule>
    <cfRule type="cellIs" dxfId="212" priority="605" operator="between">
      <formula>2</formula>
      <formula>2.99999</formula>
    </cfRule>
    <cfRule type="cellIs" dxfId="211" priority="602" operator="equal">
      <formula>""</formula>
    </cfRule>
  </conditionalFormatting>
  <conditionalFormatting sqref="D35">
    <cfRule type="cellIs" dxfId="210" priority="111" operator="equal">
      <formula>""</formula>
    </cfRule>
    <cfRule type="expression" dxfId="209" priority="108">
      <formula>$A35="header"</formula>
    </cfRule>
    <cfRule type="expression" dxfId="208" priority="109">
      <formula>$A35="blank"</formula>
    </cfRule>
    <cfRule type="expression" dxfId="207" priority="110">
      <formula>$A35="header"</formula>
    </cfRule>
    <cfRule type="cellIs" dxfId="206" priority="112" operator="between">
      <formula>3</formula>
      <formula>3.99999</formula>
    </cfRule>
    <cfRule type="cellIs" dxfId="205" priority="113" operator="between">
      <formula>4</formula>
      <formula>5</formula>
    </cfRule>
    <cfRule type="cellIs" dxfId="204" priority="114" operator="between">
      <formula>2</formula>
      <formula>2.99999</formula>
    </cfRule>
    <cfRule type="cellIs" dxfId="203" priority="115" operator="between">
      <formula>0</formula>
      <formula>2</formula>
    </cfRule>
  </conditionalFormatting>
  <conditionalFormatting sqref="E35:H35">
    <cfRule type="expression" dxfId="202" priority="120">
      <formula>$A35="header"</formula>
    </cfRule>
  </conditionalFormatting>
  <conditionalFormatting sqref="H3:I34 H36:I66 I55:N55">
    <cfRule type="expression" dxfId="201" priority="601">
      <formula>#REF!="01"</formula>
    </cfRule>
  </conditionalFormatting>
  <conditionalFormatting sqref="H35:I35">
    <cfRule type="expression" dxfId="200" priority="123">
      <formula>#REF!="01"</formula>
    </cfRule>
  </conditionalFormatting>
  <conditionalFormatting sqref="J23:J24">
    <cfRule type="expression" dxfId="199" priority="139">
      <formula>$A23="header"</formula>
    </cfRule>
    <cfRule type="expression" dxfId="198" priority="141">
      <formula>#REF!="01"</formula>
    </cfRule>
    <cfRule type="expression" dxfId="197" priority="140">
      <formula>$A23="blank"</formula>
    </cfRule>
  </conditionalFormatting>
  <conditionalFormatting sqref="K24">
    <cfRule type="expression" dxfId="196" priority="7">
      <formula>#REF!="01"</formula>
    </cfRule>
    <cfRule type="expression" dxfId="195" priority="6">
      <formula>$A24="blank"</formula>
    </cfRule>
    <cfRule type="expression" dxfId="194" priority="5">
      <formula>$A24="header"</formula>
    </cfRule>
  </conditionalFormatting>
  <conditionalFormatting sqref="K53">
    <cfRule type="expression" dxfId="193" priority="9">
      <formula>$A53="blank"</formula>
    </cfRule>
    <cfRule type="expression" dxfId="192" priority="8">
      <formula>$A53="header"</formula>
    </cfRule>
  </conditionalFormatting>
  <conditionalFormatting sqref="L53">
    <cfRule type="expression" dxfId="191" priority="13">
      <formula>$A53="blank"</formula>
    </cfRule>
    <cfRule type="expression" dxfId="190" priority="12">
      <formula>$A53="header"</formula>
    </cfRule>
  </conditionalFormatting>
  <conditionalFormatting sqref="M57">
    <cfRule type="expression" dxfId="189" priority="14">
      <formula>$A57="header"</formula>
    </cfRule>
    <cfRule type="expression" dxfId="188" priority="15">
      <formula>$A57="blank"</formula>
    </cfRule>
  </conditionalFormatting>
  <conditionalFormatting sqref="P5:P14">
    <cfRule type="expression" dxfId="187" priority="37">
      <formula>$A5="blank"</formula>
    </cfRule>
    <cfRule type="expression" dxfId="186" priority="36">
      <formula>$A5="header"</formula>
    </cfRule>
  </conditionalFormatting>
  <conditionalFormatting sqref="P17">
    <cfRule type="expression" dxfId="185" priority="35">
      <formula>$A17="blank"</formula>
    </cfRule>
    <cfRule type="expression" dxfId="184" priority="34">
      <formula>$A17="header"</formula>
    </cfRule>
  </conditionalFormatting>
  <conditionalFormatting sqref="P19:P20">
    <cfRule type="expression" dxfId="183" priority="33">
      <formula>$A19="blank"</formula>
    </cfRule>
    <cfRule type="expression" dxfId="182" priority="32">
      <formula>$A19="header"</formula>
    </cfRule>
  </conditionalFormatting>
  <conditionalFormatting sqref="P22">
    <cfRule type="expression" dxfId="181" priority="31">
      <formula>$A22="blank"</formula>
    </cfRule>
    <cfRule type="expression" dxfId="180" priority="30">
      <formula>$A22="header"</formula>
    </cfRule>
  </conditionalFormatting>
  <conditionalFormatting sqref="P26:P29">
    <cfRule type="expression" dxfId="179" priority="29">
      <formula>$A26="blank"</formula>
    </cfRule>
    <cfRule type="expression" dxfId="178" priority="28">
      <formula>$A26="header"</formula>
    </cfRule>
  </conditionalFormatting>
  <conditionalFormatting sqref="P31:P34">
    <cfRule type="expression" dxfId="177" priority="25">
      <formula>$A31="blank"</formula>
    </cfRule>
    <cfRule type="expression" dxfId="176" priority="24">
      <formula>$A31="header"</formula>
    </cfRule>
  </conditionalFormatting>
  <conditionalFormatting sqref="P37:P39">
    <cfRule type="expression" dxfId="175" priority="20">
      <formula>$A37="header"</formula>
    </cfRule>
    <cfRule type="expression" dxfId="174" priority="21">
      <formula>$A37="blank"</formula>
    </cfRule>
  </conditionalFormatting>
  <conditionalFormatting sqref="P44:P53">
    <cfRule type="expression" dxfId="173" priority="18">
      <formula>$A44="header"</formula>
    </cfRule>
    <cfRule type="expression" dxfId="172" priority="19">
      <formula>$A44="blank"</formula>
    </cfRule>
  </conditionalFormatting>
  <conditionalFormatting sqref="P57:P66">
    <cfRule type="expression" dxfId="171" priority="17">
      <formula>$A57="blank"</formula>
    </cfRule>
    <cfRule type="expression" dxfId="170" priority="16">
      <formula>$A57="header"</formula>
    </cfRule>
  </conditionalFormatting>
  <conditionalFormatting sqref="P35:Q36">
    <cfRule type="expression" dxfId="169" priority="116">
      <formula>$A35="header"</formula>
    </cfRule>
    <cfRule type="expression" dxfId="168" priority="117">
      <formula>$A35="blank"</formula>
    </cfRule>
  </conditionalFormatting>
  <conditionalFormatting sqref="Q5:Q14 P15:Q16 Q17 P18:Q18 Q19:Q20 P21:Q21 Q22 P23:Q25 Q26:Q29 P30:Q30 Q31:Q34 Q37:Q39 P40:Q43 Q44:Q55 P54:Q56 Q57:Q61">
    <cfRule type="expression" dxfId="167" priority="130">
      <formula>$A5="blank"</formula>
    </cfRule>
    <cfRule type="expression" dxfId="166" priority="129">
      <formula>$A5="header"</formula>
    </cfRule>
  </conditionalFormatting>
  <conditionalFormatting sqref="R61">
    <cfRule type="expression" dxfId="165" priority="11">
      <formula>$A61="blank"</formula>
    </cfRule>
    <cfRule type="expression" dxfId="164" priority="10">
      <formula>$A61="header"</formula>
    </cfRule>
  </conditionalFormatting>
  <conditionalFormatting sqref="R25:AB56 E35:O35">
    <cfRule type="expression" dxfId="163" priority="119">
      <formula>$A25="blank"</formula>
    </cfRule>
    <cfRule type="expression" dxfId="162" priority="118">
      <formula>$A25="header"</formula>
    </cfRule>
  </conditionalFormatting>
  <conditionalFormatting sqref="S2">
    <cfRule type="expression" dxfId="161" priority="4">
      <formula>$A2="blank"</formula>
    </cfRule>
    <cfRule type="expression" dxfId="160" priority="3">
      <formula>$A2="header"</formula>
    </cfRule>
  </conditionalFormatting>
  <conditionalFormatting sqref="T2">
    <cfRule type="expression" dxfId="159" priority="2">
      <formula>$A2="blank"</formula>
    </cfRule>
    <cfRule type="expression" dxfId="158" priority="1">
      <formula>$A2="header"</formula>
    </cfRule>
  </conditionalFormatting>
  <conditionalFormatting sqref="U2:AB2 A2:R2 A3:AB4 A5:M5 O5 R5:AB22 A6:O6 A7:M8 O7:O8 A9:O18 A19:M19 O19 A20:O22 K23:O23 A23:I24 R23:AS24 L24:O24 A25:O34 A35:C35 A36:O38 A39:J39 L39:O39 A40:O52 A53:J53 M53:O53 A54:O56 A57:L57 N57:O57 R57:V57 R58:AB59 A58:O66 S60:AB61 Q62:AB66">
    <cfRule type="expression" dxfId="157" priority="151">
      <formula>$A2="header"</formula>
    </cfRule>
  </conditionalFormatting>
  <conditionalFormatting sqref="W57">
    <cfRule type="expression" dxfId="156" priority="138">
      <formula>$A57="blank"</formula>
    </cfRule>
    <cfRule type="expression" dxfId="155" priority="137">
      <formula>$A57="header"</formula>
    </cfRule>
  </conditionalFormatting>
  <conditionalFormatting sqref="X57">
    <cfRule type="expression" dxfId="154" priority="136">
      <formula>$A57="blank"</formula>
    </cfRule>
    <cfRule type="expression" dxfId="153" priority="135">
      <formula>$A57="header"</formula>
    </cfRule>
  </conditionalFormatting>
  <conditionalFormatting sqref="Y57">
    <cfRule type="expression" dxfId="152" priority="134">
      <formula>$A57="blank"</formula>
    </cfRule>
    <cfRule type="expression" dxfId="151" priority="133">
      <formula>$A57="header"</formula>
    </cfRule>
  </conditionalFormatting>
  <conditionalFormatting sqref="Z57:AB57">
    <cfRule type="expression" dxfId="150" priority="131">
      <formula>$A57="header"</formula>
    </cfRule>
    <cfRule type="expression" dxfId="149" priority="132">
      <formula>$A57="blank"</formula>
    </cfRule>
  </conditionalFormatting>
  <conditionalFormatting sqref="AA2:AB2">
    <cfRule type="expression" dxfId="148" priority="145">
      <formula>$A2="header"</formula>
    </cfRule>
    <cfRule type="expression" dxfId="147" priority="146">
      <formula>$A2="blank"</formula>
    </cfRule>
  </conditionalFormatting>
  <dataValidations count="1">
    <dataValidation type="list" allowBlank="1" showDropDown="1" showInputMessage="1" showErrorMessage="1" sqref="D60 D48:D58 D46 D36:D44 D3:D8 D10:D34 D62:D66" xr:uid="{00000000-0002-0000-0400-000001000000}">
      <formula1>"na,n.a.,n.a,NA,N.A.,N.A,0,1,2,3,4,5"</formula1>
    </dataValidation>
  </dataValidations>
  <pageMargins left="0.7" right="0.7" top="0.78740157499999996" bottom="0.78740157499999996" header="0.3" footer="0.3"/>
  <pageSetup paperSize="9" scale="41" fitToWidth="3" fitToHeight="0" orientation="landscape" r:id="rId1"/>
  <ignoredErrors>
    <ignoredError sqref="C54:C55" twoDigitTextYear="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tabColor theme="9"/>
    <outlinePr summaryRight="0"/>
    <pageSetUpPr fitToPage="1"/>
  </sheetPr>
  <dimension ref="A1:Z160"/>
  <sheetViews>
    <sheetView topLeftCell="C1" zoomScaleNormal="100" workbookViewId="0">
      <pane xSplit="6" ySplit="2" topLeftCell="I3" activePane="bottomRight" state="frozen"/>
      <selection pane="topRight" activeCell="I1" sqref="I1"/>
      <selection pane="bottomLeft" activeCell="C3" sqref="C3"/>
      <selection pane="bottomRight" activeCell="C1" sqref="C1:Y1"/>
    </sheetView>
  </sheetViews>
  <sheetFormatPr baseColWidth="10" defaultColWidth="11.33203125" defaultRowHeight="14" outlineLevelCol="1"/>
  <cols>
    <col min="1" max="1" width="5.33203125" style="14" hidden="1" customWidth="1"/>
    <col min="2" max="2" width="7.33203125" style="14" hidden="1" customWidth="1"/>
    <col min="3" max="3" width="7.33203125" style="34" customWidth="1"/>
    <col min="4" max="4" width="9.6640625" style="34" bestFit="1" customWidth="1" collapsed="1"/>
    <col min="5" max="7" width="35.33203125" style="34" hidden="1" customWidth="1" outlineLevel="1"/>
    <col min="8" max="8" width="30.6640625" style="14" customWidth="1"/>
    <col min="9" max="9" width="59.6640625" style="14" customWidth="1" outlineLevel="1"/>
    <col min="10" max="10" width="56.33203125" style="14" customWidth="1" outlineLevel="1"/>
    <col min="11" max="11" width="50.33203125" style="14" customWidth="1" outlineLevel="1"/>
    <col min="12" max="12" width="35.33203125" style="14" customWidth="1" outlineLevel="1"/>
    <col min="13" max="14" width="19.6640625" style="14" customWidth="1" outlineLevel="1"/>
    <col min="15" max="15" width="38.33203125" style="26" customWidth="1" collapsed="1"/>
    <col min="16" max="16" width="15.33203125" style="27" hidden="1" customWidth="1" outlineLevel="1"/>
    <col min="17" max="17" width="22.33203125" style="28" hidden="1" customWidth="1" outlineLevel="1"/>
    <col min="18" max="18" width="14.6640625" style="28" hidden="1" customWidth="1" outlineLevel="1"/>
    <col min="19" max="19" width="42.33203125" style="26" hidden="1" customWidth="1" outlineLevel="1"/>
    <col min="20" max="23" width="70.6640625" style="26" customWidth="1"/>
    <col min="24" max="24" width="42.33203125" style="26" customWidth="1"/>
    <col min="25" max="25" width="65.33203125" style="14" customWidth="1"/>
    <col min="26" max="26" width="45.33203125" style="14" customWidth="1"/>
    <col min="27" max="16384" width="11.33203125" style="14"/>
  </cols>
  <sheetData>
    <row r="1" spans="1:26" ht="52.5" customHeight="1">
      <c r="A1" s="14" t="b">
        <f>AND($B3="x",$C$3="25",NOT(ISBLANK($C3)))</f>
        <v>0</v>
      </c>
      <c r="B1" s="14" t="str">
        <f>A3</f>
        <v>header</v>
      </c>
      <c r="C1" s="373" t="s">
        <v>489</v>
      </c>
      <c r="D1" s="372"/>
      <c r="E1" s="372"/>
      <c r="F1" s="369"/>
      <c r="G1" s="369"/>
      <c r="H1" s="369"/>
      <c r="I1" s="369"/>
      <c r="J1" s="369"/>
      <c r="K1" s="369"/>
      <c r="L1" s="369"/>
      <c r="M1" s="369"/>
      <c r="N1" s="369"/>
      <c r="O1" s="369"/>
      <c r="P1" s="369"/>
      <c r="Q1" s="369"/>
      <c r="R1" s="369"/>
      <c r="S1" s="369"/>
      <c r="T1" s="369"/>
      <c r="U1" s="369"/>
      <c r="V1" s="369"/>
      <c r="W1" s="369"/>
      <c r="X1" s="369"/>
      <c r="Y1" s="369"/>
    </row>
    <row r="2" spans="1:26" s="24" customFormat="1" ht="45">
      <c r="A2" s="5" t="s">
        <v>162</v>
      </c>
      <c r="B2" s="5" t="s">
        <v>163</v>
      </c>
      <c r="C2" s="18" t="s">
        <v>164</v>
      </c>
      <c r="D2" s="18" t="s">
        <v>132</v>
      </c>
      <c r="E2" s="18" t="s">
        <v>165</v>
      </c>
      <c r="F2" s="18" t="s">
        <v>166</v>
      </c>
      <c r="G2" s="18" t="s">
        <v>167</v>
      </c>
      <c r="H2" s="7" t="s">
        <v>168</v>
      </c>
      <c r="I2" s="7" t="s">
        <v>169</v>
      </c>
      <c r="J2" s="7" t="s">
        <v>170</v>
      </c>
      <c r="K2" s="7" t="s">
        <v>171</v>
      </c>
      <c r="L2" s="7" t="s">
        <v>490</v>
      </c>
      <c r="M2" s="7" t="s">
        <v>491</v>
      </c>
      <c r="N2" s="7" t="s">
        <v>176</v>
      </c>
      <c r="O2" s="137" t="s">
        <v>178</v>
      </c>
      <c r="P2" s="143" t="s">
        <v>179</v>
      </c>
      <c r="Q2" s="138" t="s">
        <v>180</v>
      </c>
      <c r="R2" s="139" t="s">
        <v>181</v>
      </c>
      <c r="S2" s="139" t="s">
        <v>182</v>
      </c>
      <c r="T2" s="140" t="s">
        <v>183</v>
      </c>
      <c r="U2" s="41" t="s">
        <v>184</v>
      </c>
      <c r="V2" s="41" t="s">
        <v>185</v>
      </c>
      <c r="W2" s="41" t="s">
        <v>186</v>
      </c>
      <c r="X2" s="41" t="s">
        <v>187</v>
      </c>
      <c r="Y2" s="41" t="s">
        <v>188</v>
      </c>
      <c r="Z2" s="24" t="s">
        <v>492</v>
      </c>
    </row>
    <row r="3" spans="1:26" ht="90">
      <c r="A3" s="15" t="str">
        <f>IF(AND($B3&lt;&gt;"",$C$3="8",NOT(ISBLANK($C3))),"header",IF(AND($B3&lt;&gt;"",$C$3&lt;&gt;"8",NOT(ISBLANK($C3))),"blank",IF(AND($B3&lt;&gt;"",#REF!="25",NOT(ISBLANK(#REF!))),"header",IF(AND($B3&lt;&gt;"",#REF!&lt;&gt;"25",NOT(ISBLANK(#REF!))),"blank",IF(AND($B3&lt;&gt;"",#REF!&lt;&gt;"25",NOT(ISBLANK(#REF!))),"blank",IF(AND($C$3="8",ISBLANK($C3),ISBLANK($B3)),"blank","control"))))))</f>
        <v>header</v>
      </c>
      <c r="B3" s="15">
        <v>1</v>
      </c>
      <c r="C3" s="15" t="s">
        <v>493</v>
      </c>
      <c r="D3" s="15"/>
      <c r="E3" s="9"/>
      <c r="F3" s="9"/>
      <c r="G3" s="9"/>
      <c r="H3" s="36" t="s">
        <v>61</v>
      </c>
      <c r="I3" s="9" t="s">
        <v>1153</v>
      </c>
      <c r="J3" s="9"/>
      <c r="K3" s="9"/>
      <c r="L3" s="9"/>
      <c r="M3" s="9"/>
      <c r="N3" s="9"/>
      <c r="O3" s="9"/>
      <c r="P3" s="9"/>
      <c r="Q3" s="9"/>
      <c r="R3" s="9"/>
      <c r="S3" s="9"/>
      <c r="T3" s="9"/>
      <c r="U3" s="9"/>
      <c r="V3" s="9"/>
      <c r="W3" s="9"/>
      <c r="X3" s="9"/>
      <c r="Y3" s="9"/>
      <c r="Z3" s="9"/>
    </row>
    <row r="4" spans="1:26" ht="45">
      <c r="A4" s="15" t="str">
        <f>IF(AND($B4&lt;&gt;"",$C$3="8",NOT(ISBLANK($C4))),"header",IF(AND($B4&lt;&gt;"",$C$3&lt;&gt;"8",NOT(ISBLANK($C4))),"blank",IF(AND($B4&lt;&gt;"",#REF!="25",NOT(ISBLANK(#REF!))),"header",IF(AND($B4&lt;&gt;"",#REF!&lt;&gt;"25",NOT(ISBLANK(#REF!))),"blank",IF(AND($B4&lt;&gt;"",#REF!&lt;&gt;"25",NOT(ISBLANK(#REF!))),"blank",IF(AND($C$3="8",ISBLANK($C4),ISBLANK($B4)),"blank","control"))))))</f>
        <v>header</v>
      </c>
      <c r="B4" s="15">
        <v>2</v>
      </c>
      <c r="C4" s="15" t="s">
        <v>494</v>
      </c>
      <c r="D4" s="15"/>
      <c r="E4" s="9"/>
      <c r="F4" s="9"/>
      <c r="G4" s="9"/>
      <c r="H4" s="35" t="s">
        <v>495</v>
      </c>
      <c r="I4" s="9" t="s">
        <v>496</v>
      </c>
      <c r="J4" s="9"/>
      <c r="K4" s="9"/>
      <c r="L4" s="9"/>
      <c r="M4" s="9"/>
      <c r="N4" s="9"/>
      <c r="O4" s="9"/>
      <c r="P4" s="9"/>
      <c r="Q4" s="9"/>
      <c r="R4" s="9"/>
      <c r="S4" s="9"/>
      <c r="T4" s="9"/>
      <c r="U4" s="9"/>
      <c r="V4" s="9"/>
      <c r="W4" s="9"/>
      <c r="X4" s="9"/>
      <c r="Y4" s="9"/>
      <c r="Z4" s="29"/>
    </row>
    <row r="5" spans="1:26" ht="105">
      <c r="A5" s="15" t="e">
        <f>IF(AND($B5&lt;&gt;"",$C$3="8",NOT(ISBLANK($C5))),"header",IF(AND($B5&lt;&gt;"",$C$3&lt;&gt;"8",NOT(ISBLANK($C5))),"blank",IF(AND($B5&lt;&gt;"",#REF!="25",NOT(ISBLANK(#REF!))),"header",IF(AND($B5&lt;&gt;"",#REF!&lt;&gt;"25",NOT(ISBLANK(#REF!))),"blank",IF(AND($B5&lt;&gt;"",#REF!&lt;&gt;"25",NOT(ISBLANK(#REF!))),"blank",IF(AND($C$3="8",ISBLANK($C5),ISBLANK($B5)),"blank","control"))))))</f>
        <v>#REF!</v>
      </c>
      <c r="C5" s="15" t="s">
        <v>497</v>
      </c>
      <c r="D5" s="15"/>
      <c r="E5" s="9"/>
      <c r="F5" s="9"/>
      <c r="G5" s="9"/>
      <c r="H5" s="23" t="s">
        <v>498</v>
      </c>
      <c r="I5" s="13" t="s">
        <v>499</v>
      </c>
      <c r="J5" s="9" t="s">
        <v>500</v>
      </c>
      <c r="K5" s="9" t="s">
        <v>501</v>
      </c>
      <c r="L5" s="13" t="s">
        <v>198</v>
      </c>
      <c r="M5" s="10"/>
      <c r="N5" s="10"/>
      <c r="O5" s="10" t="s">
        <v>209</v>
      </c>
      <c r="P5" s="11"/>
      <c r="Q5" s="10"/>
      <c r="R5" s="10"/>
      <c r="S5" s="10"/>
      <c r="T5" s="40"/>
      <c r="U5" s="40"/>
      <c r="V5" s="40"/>
      <c r="W5" s="9"/>
      <c r="X5" s="9"/>
      <c r="Y5" s="9"/>
      <c r="Z5" s="29"/>
    </row>
    <row r="6" spans="1:26" ht="60">
      <c r="A6" s="15" t="e">
        <f>IF(AND($B6&lt;&gt;"",$C$3="8",NOT(ISBLANK($C6))),"header",IF(AND($B6&lt;&gt;"",$C$3&lt;&gt;"8",NOT(ISBLANK($C6))),"blank",IF(AND($B6&lt;&gt;"",#REF!="25",NOT(ISBLANK(#REF!))),"header",IF(AND($B6&lt;&gt;"",#REF!&lt;&gt;"25",NOT(ISBLANK(#REF!))),"blank",IF(AND($B6&lt;&gt;"",#REF!&lt;&gt;"25",NOT(ISBLANK(#REF!))),"blank",IF(AND($C$3="8",ISBLANK($C6),ISBLANK($B6)),"blank","control"))))))</f>
        <v>#REF!</v>
      </c>
      <c r="C6" s="15" t="s">
        <v>502</v>
      </c>
      <c r="D6" s="15"/>
      <c r="E6" s="9"/>
      <c r="F6" s="9"/>
      <c r="G6" s="9"/>
      <c r="H6" s="23" t="s">
        <v>503</v>
      </c>
      <c r="I6" s="13" t="s">
        <v>1154</v>
      </c>
      <c r="J6" s="9" t="s">
        <v>504</v>
      </c>
      <c r="K6" s="9" t="s">
        <v>505</v>
      </c>
      <c r="L6" s="13" t="s">
        <v>198</v>
      </c>
      <c r="M6" s="10"/>
      <c r="N6" s="10"/>
      <c r="O6" s="10"/>
      <c r="P6" s="11"/>
      <c r="Q6" s="10"/>
      <c r="R6" s="10"/>
      <c r="S6" s="10"/>
      <c r="T6" s="40"/>
      <c r="U6" s="40"/>
      <c r="V6" s="40"/>
      <c r="W6" s="9"/>
      <c r="X6" s="9"/>
      <c r="Y6" s="9"/>
      <c r="Z6" s="29"/>
    </row>
    <row r="7" spans="1:26" ht="60">
      <c r="A7" s="15" t="e">
        <f>IF(AND($B7&lt;&gt;"",$C$3="8",NOT(ISBLANK($C7))),"header",IF(AND($B7&lt;&gt;"",$C$3&lt;&gt;"8",NOT(ISBLANK($C7))),"blank",IF(AND($B7&lt;&gt;"",#REF!="25",NOT(ISBLANK(#REF!))),"header",IF(AND($B7&lt;&gt;"",#REF!&lt;&gt;"25",NOT(ISBLANK(#REF!))),"blank",IF(AND($B7&lt;&gt;"",#REF!&lt;&gt;"25",NOT(ISBLANK(#REF!))),"blank",IF(AND($C$3="8",ISBLANK($C7),ISBLANK($B7)),"blank","control"))))))</f>
        <v>#REF!</v>
      </c>
      <c r="C7" s="15" t="s">
        <v>506</v>
      </c>
      <c r="D7" s="15"/>
      <c r="E7" s="9"/>
      <c r="F7" s="9"/>
      <c r="G7" s="9"/>
      <c r="H7" s="23" t="s">
        <v>507</v>
      </c>
      <c r="I7" s="13" t="s">
        <v>508</v>
      </c>
      <c r="J7" s="9" t="s">
        <v>509</v>
      </c>
      <c r="K7" s="9" t="s">
        <v>1155</v>
      </c>
      <c r="L7" s="13" t="s">
        <v>198</v>
      </c>
      <c r="M7" s="10"/>
      <c r="N7" s="10"/>
      <c r="O7" s="10"/>
      <c r="P7" s="11"/>
      <c r="Q7" s="10"/>
      <c r="R7" s="10"/>
      <c r="S7" s="10"/>
      <c r="T7" s="40"/>
      <c r="U7" s="40"/>
      <c r="V7" s="40"/>
      <c r="W7" s="9"/>
      <c r="X7" s="9"/>
      <c r="Y7" s="9"/>
      <c r="Z7" s="29"/>
    </row>
    <row r="8" spans="1:26" ht="45">
      <c r="A8" s="15" t="e">
        <f>IF(AND($B8&lt;&gt;"",$C$3="8",NOT(ISBLANK($C8))),"header",IF(AND($B8&lt;&gt;"",$C$3&lt;&gt;"8",NOT(ISBLANK($C8))),"blank",IF(AND($B8&lt;&gt;"",#REF!="25",NOT(ISBLANK(#REF!))),"header",IF(AND($B8&lt;&gt;"",#REF!&lt;&gt;"25",NOT(ISBLANK(#REF!))),"blank",IF(AND($B8&lt;&gt;"",#REF!&lt;&gt;"25",NOT(ISBLANK(#REF!))),"blank",IF(AND($C$3="8",ISBLANK($C8),ISBLANK($B8)),"blank","control"))))))</f>
        <v>#REF!</v>
      </c>
      <c r="C8" s="15" t="s">
        <v>510</v>
      </c>
      <c r="D8" s="15"/>
      <c r="E8" s="9"/>
      <c r="F8" s="9"/>
      <c r="G8" s="9"/>
      <c r="H8" s="23" t="s">
        <v>511</v>
      </c>
      <c r="I8" s="13" t="s">
        <v>512</v>
      </c>
      <c r="J8" s="9" t="s">
        <v>513</v>
      </c>
      <c r="K8" s="9" t="s">
        <v>514</v>
      </c>
      <c r="L8" s="9" t="s">
        <v>515</v>
      </c>
      <c r="M8" s="10"/>
      <c r="N8" s="10"/>
      <c r="O8" s="10"/>
      <c r="P8" s="11"/>
      <c r="Q8" s="10"/>
      <c r="R8" s="10"/>
      <c r="S8" s="10"/>
      <c r="T8" s="40"/>
      <c r="U8" s="40"/>
      <c r="V8" s="40"/>
      <c r="W8" s="9"/>
      <c r="X8" s="9"/>
      <c r="Y8" s="9"/>
      <c r="Z8" s="29"/>
    </row>
    <row r="9" spans="1:26" ht="60">
      <c r="A9" s="15" t="e">
        <f>IF(AND($B9&lt;&gt;"",$C$3="8",NOT(ISBLANK($C9))),"header",IF(AND($B9&lt;&gt;"",$C$3&lt;&gt;"8",NOT(ISBLANK($C9))),"blank",IF(AND($B9&lt;&gt;"",#REF!="25",NOT(ISBLANK(#REF!))),"header",IF(AND($B9&lt;&gt;"",#REF!&lt;&gt;"25",NOT(ISBLANK(#REF!))),"blank",IF(AND($B9&lt;&gt;"",#REF!&lt;&gt;"25",NOT(ISBLANK(#REF!))),"blank",IF(AND($C$3="8",ISBLANK($C9),ISBLANK($B9)),"blank","control"))))))</f>
        <v>#REF!</v>
      </c>
      <c r="C9" s="15" t="s">
        <v>516</v>
      </c>
      <c r="D9" s="15"/>
      <c r="E9" s="9"/>
      <c r="F9" s="9"/>
      <c r="G9" s="9"/>
      <c r="H9" s="23" t="s">
        <v>517</v>
      </c>
      <c r="I9" s="13" t="s">
        <v>1156</v>
      </c>
      <c r="J9" s="9" t="s">
        <v>518</v>
      </c>
      <c r="K9" s="9" t="s">
        <v>198</v>
      </c>
      <c r="L9" s="9" t="s">
        <v>519</v>
      </c>
      <c r="M9" s="10"/>
      <c r="N9" s="10"/>
      <c r="O9" s="10"/>
      <c r="P9" s="11"/>
      <c r="Q9" s="10"/>
      <c r="R9" s="10"/>
      <c r="S9" s="10"/>
      <c r="T9" s="40"/>
      <c r="U9" s="40"/>
      <c r="V9" s="40"/>
      <c r="W9" s="9"/>
      <c r="X9" s="9"/>
      <c r="Y9" s="9"/>
      <c r="Z9" s="29"/>
    </row>
    <row r="10" spans="1:26" ht="105">
      <c r="A10" s="15" t="e">
        <f>IF(AND($B10&lt;&gt;"",$C$3="8",NOT(ISBLANK($C10))),"header",IF(AND($B10&lt;&gt;"",$C$3&lt;&gt;"8",NOT(ISBLANK($C10))),"blank",IF(AND($B10&lt;&gt;"",#REF!="25",NOT(ISBLANK(#REF!))),"header",IF(AND($B10&lt;&gt;"",#REF!&lt;&gt;"25",NOT(ISBLANK(#REF!))),"blank",IF(AND($B10&lt;&gt;"",#REF!&lt;&gt;"25",NOT(ISBLANK(#REF!))),"blank",IF(AND($C$3="8",ISBLANK($C10),ISBLANK($B10)),"blank","control"))))))</f>
        <v>#REF!</v>
      </c>
      <c r="C10" s="15" t="s">
        <v>520</v>
      </c>
      <c r="D10" s="15"/>
      <c r="E10" s="9"/>
      <c r="F10" s="9"/>
      <c r="G10" s="9"/>
      <c r="H10" s="23" t="s">
        <v>521</v>
      </c>
      <c r="I10" s="13" t="s">
        <v>1157</v>
      </c>
      <c r="J10" s="9" t="s">
        <v>1129</v>
      </c>
      <c r="K10" s="9" t="s">
        <v>198</v>
      </c>
      <c r="L10" s="9" t="s">
        <v>198</v>
      </c>
      <c r="M10" s="10"/>
      <c r="N10" s="10"/>
      <c r="O10" s="10"/>
      <c r="P10" s="11"/>
      <c r="Q10" s="10"/>
      <c r="R10" s="10"/>
      <c r="S10" s="10"/>
      <c r="T10" s="40"/>
      <c r="U10" s="40"/>
      <c r="V10" s="40"/>
      <c r="W10" s="9"/>
      <c r="X10" s="9"/>
      <c r="Y10" s="9"/>
      <c r="Z10" s="29"/>
    </row>
    <row r="11" spans="1:26" ht="60">
      <c r="A11" s="15" t="e">
        <f>IF(AND($B11&lt;&gt;"",$C$3="8",NOT(ISBLANK($C11))),"header",IF(AND($B11&lt;&gt;"",$C$3&lt;&gt;"8",NOT(ISBLANK($C11))),"blank",IF(AND($B11&lt;&gt;"",#REF!="25",NOT(ISBLANK(#REF!))),"header",IF(AND($B11&lt;&gt;"",#REF!&lt;&gt;"25",NOT(ISBLANK(#REF!))),"blank",IF(AND($B11&lt;&gt;"",#REF!&lt;&gt;"25",NOT(ISBLANK(#REF!))),"blank",IF(AND($C$3="8",ISBLANK($C11),ISBLANK($B11)),"blank","control"))))))</f>
        <v>#REF!</v>
      </c>
      <c r="C11" s="15" t="s">
        <v>522</v>
      </c>
      <c r="D11" s="15"/>
      <c r="E11" s="9"/>
      <c r="F11" s="9"/>
      <c r="G11" s="9"/>
      <c r="H11" s="23" t="s">
        <v>523</v>
      </c>
      <c r="I11" s="13" t="s">
        <v>1158</v>
      </c>
      <c r="J11" s="9" t="s">
        <v>524</v>
      </c>
      <c r="K11" s="9" t="s">
        <v>198</v>
      </c>
      <c r="L11" s="13" t="s">
        <v>198</v>
      </c>
      <c r="M11" s="10"/>
      <c r="N11" s="10"/>
      <c r="O11" s="10"/>
      <c r="P11" s="11"/>
      <c r="Q11" s="10"/>
      <c r="R11" s="10"/>
      <c r="S11" s="10"/>
      <c r="T11" s="40"/>
      <c r="U11" s="40"/>
      <c r="V11" s="40"/>
      <c r="W11" s="9"/>
      <c r="X11" s="9"/>
      <c r="Y11" s="9"/>
      <c r="Z11" s="29"/>
    </row>
    <row r="12" spans="1:26" ht="75">
      <c r="A12" s="15" t="e">
        <f>IF(AND($B12&lt;&gt;"",$C$3="8",NOT(ISBLANK($C12))),"header",IF(AND($B12&lt;&gt;"",$C$3&lt;&gt;"8",NOT(ISBLANK($C12))),"blank",IF(AND($B12&lt;&gt;"",#REF!="25",NOT(ISBLANK(#REF!))),"header",IF(AND($B12&lt;&gt;"",#REF!&lt;&gt;"25",NOT(ISBLANK(#REF!))),"blank",IF(AND($B12&lt;&gt;"",#REF!&lt;&gt;"25",NOT(ISBLANK(#REF!))),"blank",IF(AND($C$3="8",ISBLANK($C12),ISBLANK($B12)),"blank","control"))))))</f>
        <v>#REF!</v>
      </c>
      <c r="C12" s="15" t="s">
        <v>525</v>
      </c>
      <c r="D12" s="15"/>
      <c r="E12" s="9"/>
      <c r="F12" s="9"/>
      <c r="G12" s="9"/>
      <c r="H12" s="23" t="s">
        <v>526</v>
      </c>
      <c r="I12" s="13" t="s">
        <v>527</v>
      </c>
      <c r="J12" s="9" t="s">
        <v>528</v>
      </c>
      <c r="K12" s="9" t="s">
        <v>198</v>
      </c>
      <c r="L12" s="9" t="s">
        <v>529</v>
      </c>
      <c r="M12" s="10"/>
      <c r="N12" s="10"/>
      <c r="O12" s="10"/>
      <c r="P12" s="11"/>
      <c r="Q12" s="10"/>
      <c r="R12" s="10"/>
      <c r="S12" s="10"/>
      <c r="T12" s="40"/>
      <c r="U12" s="40"/>
      <c r="V12" s="40"/>
      <c r="W12" s="9"/>
      <c r="X12" s="9"/>
      <c r="Y12" s="9"/>
      <c r="Z12" s="29"/>
    </row>
    <row r="13" spans="1:26" ht="30">
      <c r="A13" s="15" t="str">
        <f>IF(AND($B13&lt;&gt;"",$C$3="8",NOT(ISBLANK($C13))),"header",IF(AND($B13&lt;&gt;"",$C$3&lt;&gt;"8",NOT(ISBLANK($C13))),"blank",IF(AND($B13&lt;&gt;"",#REF!="25",NOT(ISBLANK(#REF!))),"header",IF(AND($B13&lt;&gt;"",#REF!&lt;&gt;"25",NOT(ISBLANK(#REF!))),"blank",IF(AND($B13&lt;&gt;"",#REF!&lt;&gt;"25",NOT(ISBLANK(#REF!))),"blank",IF(AND($C$3="8",ISBLANK($C13),ISBLANK($B13)),"blank","control"))))))</f>
        <v>header</v>
      </c>
      <c r="B13" s="14">
        <v>2</v>
      </c>
      <c r="C13" s="15" t="s">
        <v>530</v>
      </c>
      <c r="D13" s="15"/>
      <c r="E13" s="9"/>
      <c r="F13" s="9"/>
      <c r="G13" s="9"/>
      <c r="H13" s="23" t="s">
        <v>531</v>
      </c>
      <c r="I13" s="13" t="s">
        <v>532</v>
      </c>
      <c r="J13" s="9"/>
      <c r="K13" s="13"/>
      <c r="L13" s="13"/>
      <c r="M13" s="10"/>
      <c r="N13" s="10"/>
      <c r="O13" s="10"/>
      <c r="P13" s="11"/>
      <c r="Q13" s="10"/>
      <c r="R13" s="10"/>
      <c r="S13" s="10"/>
      <c r="T13" s="40"/>
      <c r="U13" s="40"/>
      <c r="V13" s="40"/>
      <c r="W13" s="9"/>
      <c r="X13" s="9"/>
      <c r="Y13" s="9"/>
      <c r="Z13" s="29"/>
    </row>
    <row r="14" spans="1:26" ht="90">
      <c r="A14" s="15" t="e">
        <f>IF(AND($B14&lt;&gt;"",$C$3="8",NOT(ISBLANK($C14))),"header",IF(AND($B14&lt;&gt;"",$C$3&lt;&gt;"8",NOT(ISBLANK($C14))),"blank",IF(AND($B14&lt;&gt;"",#REF!="25",NOT(ISBLANK(#REF!))),"header",IF(AND($B14&lt;&gt;"",#REF!&lt;&gt;"25",NOT(ISBLANK(#REF!))),"blank",IF(AND($B14&lt;&gt;"",#REF!&lt;&gt;"25",NOT(ISBLANK(#REF!))),"blank",IF(AND($C$3="8",ISBLANK($C14),ISBLANK($B14)),"blank","control"))))))</f>
        <v>#REF!</v>
      </c>
      <c r="B14" s="16"/>
      <c r="C14" s="136" t="s">
        <v>533</v>
      </c>
      <c r="D14" s="54"/>
      <c r="E14" s="19"/>
      <c r="F14" s="19"/>
      <c r="G14" s="19"/>
      <c r="H14" s="38" t="s">
        <v>534</v>
      </c>
      <c r="I14" s="29" t="s">
        <v>535</v>
      </c>
      <c r="J14" s="30" t="s">
        <v>536</v>
      </c>
      <c r="K14" s="17" t="s">
        <v>198</v>
      </c>
      <c r="L14" s="17" t="s">
        <v>198</v>
      </c>
      <c r="M14" s="17"/>
      <c r="N14" s="17"/>
      <c r="O14" s="17"/>
      <c r="P14" s="17"/>
      <c r="Q14" s="17"/>
      <c r="R14" s="17"/>
      <c r="S14" s="17"/>
      <c r="T14" s="17"/>
      <c r="U14" s="17"/>
      <c r="V14" s="17"/>
      <c r="W14" s="9"/>
      <c r="X14" s="9"/>
      <c r="Y14" s="9"/>
      <c r="Z14" s="17"/>
    </row>
    <row r="15" spans="1:26" ht="135">
      <c r="A15" s="15" t="e">
        <f>IF(AND($B15&lt;&gt;"",$C$3="8",NOT(ISBLANK($C15))),"header",IF(AND($B15&lt;&gt;"",$C$3&lt;&gt;"8",NOT(ISBLANK($C15))),"blank",IF(AND($B15&lt;&gt;"",#REF!="25",NOT(ISBLANK(#REF!))),"header",IF(AND($B15&lt;&gt;"",#REF!&lt;&gt;"25",NOT(ISBLANK(#REF!))),"blank",IF(AND($B15&lt;&gt;"",#REF!&lt;&gt;"25",NOT(ISBLANK(#REF!))),"blank",IF(AND($C$3="8",ISBLANK($C15),ISBLANK($B15)),"blank","control"))))))</f>
        <v>#REF!</v>
      </c>
      <c r="C15" s="136" t="s">
        <v>537</v>
      </c>
      <c r="D15" s="15"/>
      <c r="E15" s="9"/>
      <c r="F15" s="9"/>
      <c r="G15" s="9"/>
      <c r="H15" s="23" t="s">
        <v>538</v>
      </c>
      <c r="I15" s="13" t="s">
        <v>539</v>
      </c>
      <c r="J15" s="9" t="s">
        <v>1130</v>
      </c>
      <c r="K15" s="17" t="s">
        <v>198</v>
      </c>
      <c r="L15" s="17" t="s">
        <v>198</v>
      </c>
      <c r="M15" s="10"/>
      <c r="N15" s="10"/>
      <c r="O15" s="10"/>
      <c r="P15" s="11"/>
      <c r="Q15" s="10"/>
      <c r="R15" s="10"/>
      <c r="S15" s="10"/>
      <c r="T15" s="40"/>
      <c r="U15" s="40"/>
      <c r="V15" s="40"/>
      <c r="W15" s="9"/>
      <c r="X15" s="9"/>
      <c r="Y15" s="9"/>
      <c r="Z15" s="29"/>
    </row>
    <row r="16" spans="1:26" ht="180">
      <c r="A16" s="15" t="e">
        <f>IF(AND($B16&lt;&gt;"",$C$3="8",NOT(ISBLANK($C16))),"header",IF(AND($B16&lt;&gt;"",$C$3&lt;&gt;"8",NOT(ISBLANK($C16))),"blank",IF(AND($B16&lt;&gt;"",#REF!="25",NOT(ISBLANK(#REF!))),"header",IF(AND($B16&lt;&gt;"",#REF!&lt;&gt;"25",NOT(ISBLANK(#REF!))),"blank",IF(AND($B16&lt;&gt;"",#REF!&lt;&gt;"25",NOT(ISBLANK(#REF!))),"blank",IF(AND($C$3="8",ISBLANK($C16),ISBLANK($B16)),"blank","control"))))))</f>
        <v>#REF!</v>
      </c>
      <c r="B16" s="16"/>
      <c r="C16" s="136" t="s">
        <v>540</v>
      </c>
      <c r="D16" s="54"/>
      <c r="E16" s="19"/>
      <c r="F16" s="19"/>
      <c r="G16" s="19"/>
      <c r="H16" s="38" t="s">
        <v>541</v>
      </c>
      <c r="I16" s="29" t="s">
        <v>542</v>
      </c>
      <c r="J16" s="30" t="s">
        <v>543</v>
      </c>
      <c r="K16" s="17" t="s">
        <v>198</v>
      </c>
      <c r="L16" s="17" t="s">
        <v>198</v>
      </c>
      <c r="M16" s="17"/>
      <c r="N16" s="17"/>
      <c r="O16" s="17"/>
      <c r="P16" s="17"/>
      <c r="Q16" s="17"/>
      <c r="R16" s="17"/>
      <c r="S16" s="17"/>
      <c r="T16" s="17"/>
      <c r="U16" s="17"/>
      <c r="V16" s="17"/>
      <c r="W16" s="9"/>
      <c r="X16" s="9"/>
      <c r="Y16" s="9"/>
      <c r="Z16" s="17"/>
    </row>
    <row r="17" spans="1:26" ht="90">
      <c r="A17" s="15" t="e">
        <f>IF(AND($B17&lt;&gt;"",$C$3="8",NOT(ISBLANK($C17))),"header",IF(AND($B17&lt;&gt;"",$C$3&lt;&gt;"8",NOT(ISBLANK($C17))),"blank",IF(AND($B17&lt;&gt;"",#REF!="25",NOT(ISBLANK(#REF!))),"header",IF(AND($B17&lt;&gt;"",#REF!&lt;&gt;"25",NOT(ISBLANK(#REF!))),"blank",IF(AND($B17&lt;&gt;"",#REF!&lt;&gt;"25",NOT(ISBLANK(#REF!))),"blank",IF(AND($C$3="8",ISBLANK($C17),ISBLANK($B17)),"blank","control"))))))</f>
        <v>#REF!</v>
      </c>
      <c r="C17" s="136" t="s">
        <v>544</v>
      </c>
      <c r="D17" s="15"/>
      <c r="E17" s="9"/>
      <c r="F17" s="9"/>
      <c r="G17" s="9"/>
      <c r="H17" s="23" t="s">
        <v>545</v>
      </c>
      <c r="I17" s="13" t="s">
        <v>546</v>
      </c>
      <c r="J17" s="9" t="s">
        <v>547</v>
      </c>
      <c r="K17" s="13" t="s">
        <v>198</v>
      </c>
      <c r="L17" s="13" t="s">
        <v>198</v>
      </c>
      <c r="M17" s="10"/>
      <c r="N17" s="10"/>
      <c r="O17" s="10"/>
      <c r="P17" s="11"/>
      <c r="Q17" s="10"/>
      <c r="R17" s="10"/>
      <c r="S17" s="10"/>
      <c r="T17" s="40"/>
      <c r="U17" s="40"/>
      <c r="V17" s="40"/>
      <c r="W17" s="9"/>
      <c r="X17" s="9"/>
      <c r="Y17" s="9"/>
      <c r="Z17" s="29"/>
    </row>
    <row r="18" spans="1:26" ht="60">
      <c r="A18" s="15" t="e">
        <f>IF(AND($B18&lt;&gt;"",$C$3="8",NOT(ISBLANK($C18))),"header",IF(AND($B18&lt;&gt;"",$C$3&lt;&gt;"8",NOT(ISBLANK($C18))),"blank",IF(AND($B18&lt;&gt;"",#REF!="25",NOT(ISBLANK(#REF!))),"header",IF(AND($B18&lt;&gt;"",#REF!&lt;&gt;"25",NOT(ISBLANK(#REF!))),"blank",IF(AND($B18&lt;&gt;"",#REF!&lt;&gt;"25",NOT(ISBLANK(#REF!))),"blank",IF(AND($C$3="8",ISBLANK($C18),ISBLANK($B18)),"blank","control"))))))</f>
        <v>#REF!</v>
      </c>
      <c r="C18" s="15" t="s">
        <v>548</v>
      </c>
      <c r="D18" s="33"/>
      <c r="E18" s="13"/>
      <c r="F18" s="13"/>
      <c r="G18" s="13"/>
      <c r="H18" s="38" t="s">
        <v>549</v>
      </c>
      <c r="I18" s="29" t="s">
        <v>1159</v>
      </c>
      <c r="J18" s="30" t="s">
        <v>550</v>
      </c>
      <c r="K18" s="13" t="s">
        <v>198</v>
      </c>
      <c r="L18" s="13" t="s">
        <v>198</v>
      </c>
      <c r="M18" s="29"/>
      <c r="N18" s="29"/>
      <c r="O18" s="29"/>
      <c r="P18" s="29"/>
      <c r="Q18" s="29"/>
      <c r="R18" s="29"/>
      <c r="S18" s="29"/>
      <c r="T18" s="29"/>
      <c r="U18" s="29"/>
      <c r="V18" s="29"/>
      <c r="W18" s="9"/>
      <c r="X18" s="9"/>
      <c r="Y18" s="9"/>
      <c r="Z18" s="29"/>
    </row>
    <row r="19" spans="1:26" ht="75">
      <c r="A19" s="15" t="e">
        <f>IF(AND($B19&lt;&gt;"",$C$3="8",NOT(ISBLANK($C19))),"header",IF(AND($B19&lt;&gt;"",$C$3&lt;&gt;"8",NOT(ISBLANK($C19))),"blank",IF(AND($B19&lt;&gt;"",#REF!="25",NOT(ISBLANK(#REF!))),"header",IF(AND($B19&lt;&gt;"",#REF!&lt;&gt;"25",NOT(ISBLANK(#REF!))),"blank",IF(AND($B19&lt;&gt;"",#REF!&lt;&gt;"25",NOT(ISBLANK(#REF!))),"blank",IF(AND($C$3="8",ISBLANK($C19),ISBLANK($B19)),"blank","control"))))))</f>
        <v>#REF!</v>
      </c>
      <c r="C19" s="15" t="s">
        <v>551</v>
      </c>
      <c r="D19" s="15"/>
      <c r="E19" s="9"/>
      <c r="F19" s="9"/>
      <c r="G19" s="9"/>
      <c r="H19" s="23" t="s">
        <v>552</v>
      </c>
      <c r="I19" s="13" t="s">
        <v>553</v>
      </c>
      <c r="J19" s="9" t="s">
        <v>554</v>
      </c>
      <c r="K19" s="13" t="s">
        <v>198</v>
      </c>
      <c r="L19" s="13" t="s">
        <v>198</v>
      </c>
      <c r="M19" s="10"/>
      <c r="N19" s="10"/>
      <c r="O19" s="10"/>
      <c r="P19" s="11"/>
      <c r="Q19" s="10"/>
      <c r="R19" s="10"/>
      <c r="S19" s="10"/>
      <c r="T19" s="40"/>
      <c r="U19" s="40"/>
      <c r="V19" s="40"/>
      <c r="W19" s="9"/>
      <c r="X19" s="9"/>
      <c r="Y19" s="9"/>
      <c r="Z19" s="29"/>
    </row>
    <row r="20" spans="1:26" ht="60">
      <c r="A20" s="15" t="e">
        <f>IF(AND($B20&lt;&gt;"",$C$3="8",NOT(ISBLANK($C20))),"header",IF(AND($B20&lt;&gt;"",$C$3&lt;&gt;"8",NOT(ISBLANK($C20))),"blank",IF(AND($B20&lt;&gt;"",#REF!="25",NOT(ISBLANK(#REF!))),"header",IF(AND($B20&lt;&gt;"",#REF!&lt;&gt;"25",NOT(ISBLANK(#REF!))),"blank",IF(AND($B20&lt;&gt;"",#REF!&lt;&gt;"25",NOT(ISBLANK(#REF!))),"blank",IF(AND($C$3="8",ISBLANK($C20),ISBLANK($B20)),"blank","control"))))))</f>
        <v>#REF!</v>
      </c>
      <c r="C20" s="15" t="s">
        <v>555</v>
      </c>
      <c r="D20" s="33"/>
      <c r="E20" s="13"/>
      <c r="F20" s="13"/>
      <c r="G20" s="13"/>
      <c r="H20" s="38" t="s">
        <v>556</v>
      </c>
      <c r="I20" s="29" t="s">
        <v>1160</v>
      </c>
      <c r="J20" s="9" t="s">
        <v>1131</v>
      </c>
      <c r="K20" s="13" t="s">
        <v>198</v>
      </c>
      <c r="L20" s="13" t="s">
        <v>198</v>
      </c>
      <c r="M20" s="29"/>
      <c r="N20" s="29"/>
      <c r="O20" s="29"/>
      <c r="P20" s="29"/>
      <c r="Q20" s="29"/>
      <c r="R20" s="29"/>
      <c r="S20" s="29"/>
      <c r="T20" s="29"/>
      <c r="U20" s="29"/>
      <c r="V20" s="29"/>
      <c r="W20" s="9"/>
      <c r="X20" s="9"/>
      <c r="Y20" s="9"/>
      <c r="Z20" s="29"/>
    </row>
    <row r="21" spans="1:26" ht="30">
      <c r="A21" s="15" t="str">
        <f>IF(AND($B21&lt;&gt;"",$C$3="8",NOT(ISBLANK($C21))),"header",IF(AND($B21&lt;&gt;"",$C$3&lt;&gt;"8",NOT(ISBLANK($C21))),"blank",IF(AND($B21&lt;&gt;"",#REF!="25",NOT(ISBLANK(#REF!))),"header",IF(AND($B21&lt;&gt;"",#REF!&lt;&gt;"25",NOT(ISBLANK(#REF!))),"blank",IF(AND($B21&lt;&gt;"",#REF!&lt;&gt;"25",NOT(ISBLANK(#REF!))),"blank",IF(AND($C$3="8",ISBLANK($C21),ISBLANK($B21)),"blank","control"))))))</f>
        <v>header</v>
      </c>
      <c r="B21" s="14">
        <v>2</v>
      </c>
      <c r="C21" s="15" t="s">
        <v>557</v>
      </c>
      <c r="D21" s="15"/>
      <c r="E21" s="9"/>
      <c r="F21" s="9"/>
      <c r="G21" s="9"/>
      <c r="H21" s="37" t="s">
        <v>1161</v>
      </c>
      <c r="I21" s="31"/>
      <c r="J21" s="9"/>
      <c r="K21" s="13"/>
      <c r="L21" s="13"/>
      <c r="M21" s="10"/>
      <c r="N21" s="10"/>
      <c r="O21" s="10"/>
      <c r="P21" s="11"/>
      <c r="Q21" s="10"/>
      <c r="R21" s="10"/>
      <c r="S21" s="10"/>
      <c r="T21" s="40"/>
      <c r="U21" s="40"/>
      <c r="V21" s="40"/>
      <c r="W21" s="9"/>
      <c r="X21" s="9"/>
      <c r="Y21" s="9"/>
      <c r="Z21" s="29"/>
    </row>
    <row r="22" spans="1:26" ht="120">
      <c r="A22" s="15" t="e">
        <f>IF(AND($B22&lt;&gt;"",$C$3="8",NOT(ISBLANK($C22))),"header",IF(AND($B22&lt;&gt;"",$C$3&lt;&gt;"8",NOT(ISBLANK($C22))),"blank",IF(AND($B22&lt;&gt;"",#REF!="25",NOT(ISBLANK(#REF!))),"header",IF(AND($B22&lt;&gt;"",#REF!&lt;&gt;"25",NOT(ISBLANK(#REF!))),"blank",IF(AND($B22&lt;&gt;"",#REF!&lt;&gt;"25",NOT(ISBLANK(#REF!))),"blank",IF(AND($C$3="8",ISBLANK($C22),ISBLANK($B22)),"blank","control"))))))</f>
        <v>#REF!</v>
      </c>
      <c r="C22" s="15" t="s">
        <v>559</v>
      </c>
      <c r="D22" s="15"/>
      <c r="E22" s="9"/>
      <c r="F22" s="9"/>
      <c r="G22" s="9"/>
      <c r="H22" s="23" t="s">
        <v>560</v>
      </c>
      <c r="I22" s="13" t="s">
        <v>561</v>
      </c>
      <c r="J22" s="9" t="s">
        <v>562</v>
      </c>
      <c r="K22" s="13" t="s">
        <v>198</v>
      </c>
      <c r="L22" s="13" t="s">
        <v>198</v>
      </c>
      <c r="M22" s="10"/>
      <c r="N22" s="10"/>
      <c r="O22" s="10"/>
      <c r="P22" s="11"/>
      <c r="Q22" s="10"/>
      <c r="R22" s="10"/>
      <c r="S22" s="10"/>
      <c r="T22" s="40"/>
      <c r="U22" s="40"/>
      <c r="V22" s="40"/>
      <c r="W22" s="9"/>
      <c r="X22" s="9"/>
      <c r="Y22" s="9"/>
      <c r="Z22" s="29"/>
    </row>
    <row r="23" spans="1:26" ht="60">
      <c r="A23" s="15" t="e">
        <f>IF(AND($B23&lt;&gt;"",$C$3="8",NOT(ISBLANK($C23))),"header",IF(AND($B23&lt;&gt;"",$C$3&lt;&gt;"8",NOT(ISBLANK($C23))),"blank",IF(AND($B23&lt;&gt;"",#REF!="25",NOT(ISBLANK(#REF!))),"header",IF(AND($B23&lt;&gt;"",#REF!&lt;&gt;"25",NOT(ISBLANK(#REF!))),"blank",IF(AND($B23&lt;&gt;"",#REF!&lt;&gt;"25",NOT(ISBLANK(#REF!))),"blank",IF(AND($C$3="8",ISBLANK($C23),ISBLANK($B23)),"blank","control"))))))</f>
        <v>#REF!</v>
      </c>
      <c r="C23" s="15" t="s">
        <v>563</v>
      </c>
      <c r="D23" s="33"/>
      <c r="E23" s="13"/>
      <c r="F23" s="13"/>
      <c r="G23" s="13"/>
      <c r="H23" s="38" t="s">
        <v>1162</v>
      </c>
      <c r="I23" s="29" t="s">
        <v>1163</v>
      </c>
      <c r="J23" s="30" t="s">
        <v>564</v>
      </c>
      <c r="K23" s="13" t="s">
        <v>198</v>
      </c>
      <c r="L23" s="13" t="s">
        <v>198</v>
      </c>
      <c r="M23" s="29"/>
      <c r="N23" s="29"/>
      <c r="O23" s="29"/>
      <c r="P23" s="29"/>
      <c r="Q23" s="29"/>
      <c r="R23" s="29"/>
      <c r="S23" s="29"/>
      <c r="T23" s="29"/>
      <c r="U23" s="29"/>
      <c r="V23" s="29"/>
      <c r="W23" s="9"/>
      <c r="X23" s="9"/>
      <c r="Y23" s="9"/>
      <c r="Z23" s="29"/>
    </row>
    <row r="24" spans="1:26" ht="90">
      <c r="A24" s="15" t="str">
        <f>IF(AND($B24&lt;&gt;"",$C$3="8",NOT(ISBLANK($C24))),"header",IF(AND($B24&lt;&gt;"",$C$3&lt;&gt;"8",NOT(ISBLANK($C24))),"blank",IF(AND($B24&lt;&gt;"",#REF!="25",NOT(ISBLANK(#REF!))),"header",IF(AND($B24&lt;&gt;"",#REF!&lt;&gt;"25",NOT(ISBLANK(#REF!))),"blank",IF(AND($B24&lt;&gt;"",#REF!&lt;&gt;"25",NOT(ISBLANK(#REF!))),"blank",IF(AND($C$3="8",ISBLANK($C24),ISBLANK($B24)),"blank","control"))))))</f>
        <v>header</v>
      </c>
      <c r="B24" s="15">
        <v>2</v>
      </c>
      <c r="C24" s="15" t="s">
        <v>565</v>
      </c>
      <c r="D24" s="15"/>
      <c r="E24" s="9"/>
      <c r="F24" s="9"/>
      <c r="G24" s="9"/>
      <c r="H24" s="37" t="s">
        <v>566</v>
      </c>
      <c r="I24" s="13" t="s">
        <v>567</v>
      </c>
      <c r="J24" s="9"/>
      <c r="K24" s="13"/>
      <c r="L24" s="13"/>
      <c r="M24" s="10"/>
      <c r="N24" s="10"/>
      <c r="O24" s="10"/>
      <c r="P24" s="11"/>
      <c r="Q24" s="10"/>
      <c r="R24" s="10"/>
      <c r="S24" s="10"/>
      <c r="T24" s="40"/>
      <c r="U24" s="40"/>
      <c r="V24" s="40"/>
      <c r="W24" s="9"/>
      <c r="X24" s="9"/>
      <c r="Y24" s="9"/>
      <c r="Z24" s="29"/>
    </row>
    <row r="25" spans="1:26" ht="90">
      <c r="A25" s="15" t="e">
        <f>IF(AND($B25&lt;&gt;"",$C$3="8",NOT(ISBLANK($C25))),"header",IF(AND($B25&lt;&gt;"",$C$3&lt;&gt;"8",NOT(ISBLANK($C25))),"blank",IF(AND($B25&lt;&gt;"",#REF!="25",NOT(ISBLANK(#REF!))),"header",IF(AND($B25&lt;&gt;"",#REF!&lt;&gt;"25",NOT(ISBLANK(#REF!))),"blank",IF(AND($B25&lt;&gt;"",#REF!&lt;&gt;"25",NOT(ISBLANK(#REF!))),"blank",IF(AND($C$3="8",ISBLANK($C25),ISBLANK($B25)),"blank","control"))))))</f>
        <v>#REF!</v>
      </c>
      <c r="C25" s="15" t="s">
        <v>568</v>
      </c>
      <c r="D25" s="15"/>
      <c r="E25" s="9"/>
      <c r="F25" s="9"/>
      <c r="G25" s="9"/>
      <c r="H25" s="23" t="s">
        <v>569</v>
      </c>
      <c r="I25" s="13" t="s">
        <v>570</v>
      </c>
      <c r="J25" s="9" t="s">
        <v>571</v>
      </c>
      <c r="K25" s="13" t="s">
        <v>198</v>
      </c>
      <c r="L25" s="13" t="s">
        <v>198</v>
      </c>
      <c r="M25" s="10"/>
      <c r="N25" s="10"/>
      <c r="O25" s="10"/>
      <c r="P25" s="11"/>
      <c r="Q25" s="10"/>
      <c r="R25" s="10"/>
      <c r="S25" s="10"/>
      <c r="T25" s="40"/>
      <c r="U25" s="40"/>
      <c r="V25" s="40"/>
      <c r="W25" s="9"/>
      <c r="X25" s="9"/>
      <c r="Y25" s="9"/>
      <c r="Z25" s="29"/>
    </row>
    <row r="26" spans="1:26" ht="105">
      <c r="A26" s="15" t="e">
        <f>IF(AND($B26&lt;&gt;"",$C$3="8",NOT(ISBLANK($C26))),"header",IF(AND($B26&lt;&gt;"",$C$3&lt;&gt;"8",NOT(ISBLANK($C26))),"blank",IF(AND($B26&lt;&gt;"",#REF!="25",NOT(ISBLANK(#REF!))),"header",IF(AND($B26&lt;&gt;"",#REF!&lt;&gt;"25",NOT(ISBLANK(#REF!))),"blank",IF(AND($B26&lt;&gt;"",#REF!&lt;&gt;"25",NOT(ISBLANK(#REF!))),"blank",IF(AND($C$3="8",ISBLANK($C26),ISBLANK($B26)),"blank","control"))))))</f>
        <v>#REF!</v>
      </c>
      <c r="C26" s="15" t="s">
        <v>572</v>
      </c>
      <c r="D26" s="33"/>
      <c r="E26" s="13"/>
      <c r="F26" s="13"/>
      <c r="G26" s="13"/>
      <c r="H26" s="38" t="s">
        <v>573</v>
      </c>
      <c r="I26" s="29" t="s">
        <v>574</v>
      </c>
      <c r="J26" s="30" t="s">
        <v>575</v>
      </c>
      <c r="K26" s="13" t="s">
        <v>198</v>
      </c>
      <c r="L26" s="13" t="s">
        <v>198</v>
      </c>
      <c r="M26" s="29"/>
      <c r="N26" s="29"/>
      <c r="O26" s="29"/>
      <c r="P26" s="29"/>
      <c r="Q26" s="29"/>
      <c r="R26" s="29"/>
      <c r="S26" s="29"/>
      <c r="T26" s="29"/>
      <c r="U26" s="29"/>
      <c r="V26" s="29"/>
      <c r="W26" s="9"/>
      <c r="X26" s="9"/>
      <c r="Y26" s="9"/>
      <c r="Z26" s="29"/>
    </row>
    <row r="27" spans="1:26" ht="90">
      <c r="A27" s="15" t="e">
        <f>IF(AND($B27&lt;&gt;"",$C$3="8",NOT(ISBLANK($C27))),"header",IF(AND($B27&lt;&gt;"",$C$3&lt;&gt;"8",NOT(ISBLANK($C27))),"blank",IF(AND($B27&lt;&gt;"",#REF!="25",NOT(ISBLANK(#REF!))),"header",IF(AND($B27&lt;&gt;"",#REF!&lt;&gt;"25",NOT(ISBLANK(#REF!))),"blank",IF(AND($B27&lt;&gt;"",#REF!&lt;&gt;"25",NOT(ISBLANK(#REF!))),"blank",IF(AND($C$3="8",ISBLANK($C27),ISBLANK($B27)),"blank","control"))))))</f>
        <v>#REF!</v>
      </c>
      <c r="C27" s="15" t="s">
        <v>576</v>
      </c>
      <c r="D27" s="15"/>
      <c r="E27" s="9"/>
      <c r="F27" s="9"/>
      <c r="G27" s="9"/>
      <c r="H27" s="23" t="s">
        <v>577</v>
      </c>
      <c r="I27" s="13" t="s">
        <v>578</v>
      </c>
      <c r="J27" s="9" t="s">
        <v>1132</v>
      </c>
      <c r="K27" s="13" t="s">
        <v>198</v>
      </c>
      <c r="L27" s="13" t="s">
        <v>198</v>
      </c>
      <c r="M27" s="10"/>
      <c r="N27" s="10"/>
      <c r="O27" s="10"/>
      <c r="P27" s="11"/>
      <c r="Q27" s="10"/>
      <c r="R27" s="10"/>
      <c r="S27" s="10"/>
      <c r="T27" s="40"/>
      <c r="U27" s="40"/>
      <c r="V27" s="40"/>
      <c r="W27" s="9"/>
      <c r="X27" s="9"/>
      <c r="Y27" s="9"/>
      <c r="Z27" s="29"/>
    </row>
    <row r="28" spans="1:26" ht="105">
      <c r="A28" s="15" t="str">
        <f>IF(AND($B28&lt;&gt;"",$C$3="8",NOT(ISBLANK($C28))),"header",IF(AND($B28&lt;&gt;"",$C$3&lt;&gt;"8",NOT(ISBLANK($C28))),"blank",IF(AND($B28&lt;&gt;"",#REF!="25",NOT(ISBLANK(#REF!))),"header",IF(AND($B28&lt;&gt;"",#REF!&lt;&gt;"25",NOT(ISBLANK(#REF!))),"blank",IF(AND($B28&lt;&gt;"",#REF!&lt;&gt;"25",NOT(ISBLANK(#REF!))),"blank",IF(AND($C$3="8",ISBLANK($C28),ISBLANK($B28)),"blank","control"))))))</f>
        <v>header</v>
      </c>
      <c r="B28" s="16">
        <v>2</v>
      </c>
      <c r="C28" s="136" t="s">
        <v>579</v>
      </c>
      <c r="D28" s="15"/>
      <c r="E28" s="19"/>
      <c r="F28" s="19"/>
      <c r="G28" s="19"/>
      <c r="H28" s="38" t="s">
        <v>580</v>
      </c>
      <c r="I28" s="29" t="s">
        <v>581</v>
      </c>
      <c r="J28" s="17"/>
      <c r="K28" s="17"/>
      <c r="L28" s="17"/>
      <c r="M28" s="17"/>
      <c r="N28" s="17"/>
      <c r="O28" s="17"/>
      <c r="P28" s="17"/>
      <c r="Q28" s="17"/>
      <c r="R28" s="17"/>
      <c r="S28" s="17"/>
      <c r="T28" s="17"/>
      <c r="U28" s="17"/>
      <c r="V28" s="17"/>
      <c r="W28" s="9"/>
      <c r="X28" s="9"/>
      <c r="Y28" s="9"/>
      <c r="Z28" s="17"/>
    </row>
    <row r="29" spans="1:26" ht="105">
      <c r="A29" s="15" t="e">
        <f>IF(AND($B29&lt;&gt;"",$C$3="8",NOT(ISBLANK($C29))),"header",IF(AND($B29&lt;&gt;"",$C$3&lt;&gt;"8",NOT(ISBLANK($C29))),"blank",IF(AND($B29&lt;&gt;"",#REF!="25",NOT(ISBLANK(#REF!))),"header",IF(AND($B29&lt;&gt;"",#REF!&lt;&gt;"25",NOT(ISBLANK(#REF!))),"blank",IF(AND($B29&lt;&gt;"",#REF!&lt;&gt;"25",NOT(ISBLANK(#REF!))),"blank",IF(AND($C$3="8",ISBLANK($C29),ISBLANK($B29)),"blank","control"))))))</f>
        <v>#REF!</v>
      </c>
      <c r="B29" s="15"/>
      <c r="C29" s="15" t="s">
        <v>582</v>
      </c>
      <c r="D29" s="15"/>
      <c r="E29" s="9"/>
      <c r="F29" s="9"/>
      <c r="G29" s="9"/>
      <c r="H29" s="23" t="s">
        <v>583</v>
      </c>
      <c r="I29" s="13" t="s">
        <v>584</v>
      </c>
      <c r="J29" s="9" t="s">
        <v>585</v>
      </c>
      <c r="K29" s="13" t="s">
        <v>198</v>
      </c>
      <c r="L29" s="13" t="s">
        <v>198</v>
      </c>
      <c r="M29" s="10"/>
      <c r="N29" s="10"/>
      <c r="O29" s="10"/>
      <c r="P29" s="11"/>
      <c r="Q29" s="10"/>
      <c r="R29" s="10"/>
      <c r="S29" s="10"/>
      <c r="T29" s="40"/>
      <c r="U29" s="40"/>
      <c r="V29" s="40"/>
      <c r="W29" s="9"/>
      <c r="X29" s="9"/>
      <c r="Y29" s="9"/>
      <c r="Z29" s="29"/>
    </row>
    <row r="30" spans="1:26" ht="120">
      <c r="A30" s="15" t="e">
        <f>IF(AND($B30&lt;&gt;"",$C$3="8",NOT(ISBLANK($C30))),"header",IF(AND($B30&lt;&gt;"",$C$3&lt;&gt;"8",NOT(ISBLANK($C30))),"blank",IF(AND($B30&lt;&gt;"",#REF!="25",NOT(ISBLANK(#REF!))),"header",IF(AND($B30&lt;&gt;"",#REF!&lt;&gt;"25",NOT(ISBLANK(#REF!))),"blank",IF(AND($B30&lt;&gt;"",#REF!&lt;&gt;"25",NOT(ISBLANK(#REF!))),"blank",IF(AND($C$3="8",ISBLANK($C30),ISBLANK($B30)),"blank","control"))))))</f>
        <v>#REF!</v>
      </c>
      <c r="B30" s="15"/>
      <c r="C30" s="15" t="s">
        <v>586</v>
      </c>
      <c r="D30" s="15"/>
      <c r="E30" s="9"/>
      <c r="F30" s="9"/>
      <c r="G30" s="9"/>
      <c r="H30" s="23" t="s">
        <v>587</v>
      </c>
      <c r="I30" s="13" t="s">
        <v>588</v>
      </c>
      <c r="J30" s="9" t="s">
        <v>589</v>
      </c>
      <c r="K30" s="13" t="s">
        <v>198</v>
      </c>
      <c r="L30" s="13" t="s">
        <v>198</v>
      </c>
      <c r="M30" s="10"/>
      <c r="N30" s="10"/>
      <c r="O30" s="10"/>
      <c r="P30" s="11"/>
      <c r="Q30" s="10"/>
      <c r="R30" s="10"/>
      <c r="S30" s="10"/>
      <c r="T30" s="40"/>
      <c r="U30" s="40"/>
      <c r="V30" s="40"/>
      <c r="W30" s="9"/>
      <c r="X30" s="9"/>
      <c r="Y30" s="9"/>
      <c r="Z30" s="29"/>
    </row>
    <row r="31" spans="1:26">
      <c r="C31" s="15"/>
      <c r="D31" s="15"/>
      <c r="E31" s="15"/>
      <c r="F31" s="15"/>
      <c r="G31" s="15"/>
      <c r="H31" s="32"/>
      <c r="I31" s="32"/>
      <c r="J31" s="32"/>
      <c r="K31" s="33"/>
      <c r="L31" s="33"/>
      <c r="M31" s="33"/>
      <c r="N31" s="33"/>
      <c r="O31" s="21"/>
      <c r="P31" s="22"/>
      <c r="Q31" s="21"/>
      <c r="R31" s="21"/>
      <c r="S31" s="21"/>
      <c r="T31" s="40"/>
      <c r="U31" s="40"/>
      <c r="V31" s="40"/>
      <c r="W31" s="40"/>
      <c r="X31" s="21"/>
      <c r="Y31" s="26"/>
      <c r="Z31" s="26"/>
    </row>
    <row r="32" spans="1:26">
      <c r="C32" s="15"/>
      <c r="D32" s="15"/>
      <c r="E32" s="15"/>
      <c r="F32" s="15"/>
      <c r="G32" s="15"/>
      <c r="H32" s="32"/>
      <c r="I32" s="32"/>
      <c r="J32" s="32"/>
      <c r="K32" s="33"/>
      <c r="L32" s="33"/>
      <c r="M32" s="33"/>
      <c r="N32" s="33"/>
      <c r="O32" s="21"/>
      <c r="P32" s="22"/>
      <c r="Q32" s="21"/>
      <c r="R32" s="21"/>
      <c r="S32" s="21"/>
      <c r="T32" s="40"/>
      <c r="U32" s="40"/>
      <c r="V32" s="40"/>
      <c r="W32" s="40"/>
      <c r="X32" s="21"/>
      <c r="Y32" s="26"/>
      <c r="Z32" s="26"/>
    </row>
    <row r="33" spans="3:26">
      <c r="C33" s="15"/>
      <c r="D33" s="15"/>
      <c r="E33" s="15"/>
      <c r="F33" s="15"/>
      <c r="G33" s="15"/>
      <c r="H33" s="32"/>
      <c r="I33" s="32"/>
      <c r="J33" s="32"/>
      <c r="K33" s="33"/>
      <c r="L33" s="33"/>
      <c r="M33" s="33"/>
      <c r="N33" s="33"/>
      <c r="O33" s="21"/>
      <c r="P33" s="22"/>
      <c r="Q33" s="21"/>
      <c r="R33" s="21"/>
      <c r="S33" s="21"/>
      <c r="T33" s="40"/>
      <c r="U33" s="40"/>
      <c r="V33" s="40"/>
      <c r="W33" s="40"/>
      <c r="X33" s="21"/>
      <c r="Y33" s="26"/>
      <c r="Z33" s="26"/>
    </row>
    <row r="34" spans="3:26">
      <c r="C34" s="15"/>
      <c r="D34" s="15"/>
      <c r="E34" s="15"/>
      <c r="F34" s="15"/>
      <c r="G34" s="15"/>
      <c r="H34" s="32"/>
      <c r="I34" s="32"/>
      <c r="J34" s="32"/>
      <c r="K34" s="33"/>
      <c r="L34" s="33"/>
      <c r="M34" s="33"/>
      <c r="N34" s="33"/>
      <c r="O34" s="21"/>
      <c r="P34" s="22"/>
      <c r="Q34" s="21"/>
      <c r="R34" s="21"/>
      <c r="S34" s="21"/>
      <c r="T34" s="40"/>
      <c r="U34" s="40"/>
      <c r="V34" s="40"/>
      <c r="W34" s="40"/>
      <c r="X34" s="21"/>
      <c r="Y34" s="26"/>
      <c r="Z34" s="26"/>
    </row>
    <row r="35" spans="3:26">
      <c r="C35" s="15"/>
      <c r="D35" s="15"/>
      <c r="E35" s="15"/>
      <c r="F35" s="15"/>
      <c r="G35" s="15"/>
      <c r="H35" s="32"/>
      <c r="I35" s="32"/>
      <c r="J35" s="32"/>
      <c r="K35" s="33"/>
      <c r="L35" s="33"/>
      <c r="M35" s="33"/>
      <c r="N35" s="33"/>
      <c r="O35" s="21"/>
      <c r="P35" s="22"/>
      <c r="Q35" s="21"/>
      <c r="R35" s="21"/>
      <c r="S35" s="21"/>
      <c r="T35" s="40"/>
      <c r="U35" s="40"/>
      <c r="V35" s="40"/>
      <c r="W35" s="40"/>
      <c r="X35" s="21"/>
      <c r="Y35" s="26"/>
      <c r="Z35" s="26"/>
    </row>
    <row r="36" spans="3:26">
      <c r="C36" s="15"/>
      <c r="D36" s="15"/>
      <c r="E36" s="15"/>
      <c r="F36" s="15"/>
      <c r="G36" s="15"/>
      <c r="H36" s="32"/>
      <c r="I36" s="32"/>
      <c r="J36" s="32"/>
      <c r="K36" s="33"/>
      <c r="L36" s="33"/>
      <c r="M36" s="33"/>
      <c r="N36" s="33"/>
      <c r="O36" s="21"/>
      <c r="P36" s="22"/>
      <c r="Q36" s="21"/>
      <c r="R36" s="21"/>
      <c r="S36" s="21"/>
      <c r="T36" s="40"/>
      <c r="U36" s="40"/>
      <c r="V36" s="40"/>
      <c r="W36" s="40"/>
      <c r="X36" s="21"/>
      <c r="Y36" s="26"/>
      <c r="Z36" s="26"/>
    </row>
    <row r="37" spans="3:26">
      <c r="C37" s="15"/>
      <c r="D37" s="15"/>
      <c r="E37" s="15"/>
      <c r="F37" s="15"/>
      <c r="G37" s="15"/>
      <c r="H37" s="32"/>
      <c r="I37" s="32"/>
      <c r="J37" s="32"/>
      <c r="K37" s="33"/>
      <c r="L37" s="33"/>
      <c r="M37" s="33"/>
      <c r="N37" s="33"/>
      <c r="O37" s="21"/>
      <c r="P37" s="22"/>
      <c r="Q37" s="21"/>
      <c r="R37" s="21"/>
      <c r="S37" s="21"/>
      <c r="T37" s="40"/>
      <c r="U37" s="40"/>
      <c r="V37" s="40"/>
      <c r="W37" s="40"/>
      <c r="X37" s="21"/>
      <c r="Y37" s="26"/>
      <c r="Z37" s="26"/>
    </row>
    <row r="38" spans="3:26">
      <c r="C38" s="15"/>
      <c r="D38" s="15"/>
      <c r="E38" s="15"/>
      <c r="F38" s="15"/>
      <c r="G38" s="15"/>
      <c r="H38" s="32"/>
      <c r="I38" s="32"/>
      <c r="J38" s="32"/>
      <c r="K38" s="33"/>
      <c r="L38" s="33"/>
      <c r="M38" s="33"/>
      <c r="N38" s="33"/>
      <c r="O38" s="21"/>
      <c r="P38" s="22"/>
      <c r="Q38" s="21"/>
      <c r="R38" s="21"/>
      <c r="S38" s="21"/>
      <c r="T38" s="40"/>
      <c r="U38" s="40"/>
      <c r="V38" s="40"/>
      <c r="W38" s="40"/>
      <c r="X38" s="21"/>
      <c r="Y38" s="26"/>
      <c r="Z38" s="26"/>
    </row>
    <row r="39" spans="3:26">
      <c r="C39" s="15"/>
      <c r="D39" s="15"/>
      <c r="E39" s="15"/>
      <c r="F39" s="15"/>
      <c r="G39" s="15"/>
      <c r="H39" s="32"/>
      <c r="I39" s="32"/>
      <c r="J39" s="32"/>
      <c r="K39" s="33"/>
      <c r="L39" s="33"/>
      <c r="M39" s="33"/>
      <c r="N39" s="33"/>
      <c r="O39" s="21"/>
      <c r="P39" s="22"/>
      <c r="Q39" s="21"/>
      <c r="R39" s="21"/>
      <c r="S39" s="21"/>
      <c r="T39" s="40"/>
      <c r="U39" s="40"/>
      <c r="V39" s="40"/>
      <c r="W39" s="40"/>
      <c r="X39" s="21"/>
      <c r="Y39" s="26"/>
      <c r="Z39" s="26"/>
    </row>
    <row r="40" spans="3:26">
      <c r="C40" s="15"/>
      <c r="D40" s="15"/>
      <c r="E40" s="15"/>
      <c r="F40" s="15"/>
      <c r="G40" s="15"/>
      <c r="H40" s="32"/>
      <c r="I40" s="32"/>
      <c r="J40" s="32"/>
      <c r="K40" s="33"/>
      <c r="L40" s="33"/>
      <c r="M40" s="33"/>
      <c r="N40" s="33"/>
      <c r="O40" s="21"/>
      <c r="P40" s="22"/>
      <c r="Q40" s="21"/>
      <c r="R40" s="21"/>
      <c r="S40" s="21"/>
      <c r="T40" s="40"/>
      <c r="U40" s="40"/>
      <c r="V40" s="40"/>
      <c r="W40" s="40"/>
      <c r="X40" s="21"/>
      <c r="Y40" s="26"/>
      <c r="Z40" s="26"/>
    </row>
    <row r="41" spans="3:26">
      <c r="C41" s="15"/>
      <c r="D41" s="15"/>
      <c r="E41" s="15"/>
      <c r="F41" s="15"/>
      <c r="G41" s="15"/>
      <c r="H41" s="32"/>
      <c r="I41" s="32"/>
      <c r="J41" s="32"/>
      <c r="K41" s="33"/>
      <c r="L41" s="33"/>
      <c r="M41" s="33"/>
      <c r="N41" s="33"/>
      <c r="O41" s="21"/>
      <c r="P41" s="22"/>
      <c r="Q41" s="21"/>
      <c r="R41" s="21"/>
      <c r="S41" s="21"/>
      <c r="T41" s="40"/>
      <c r="U41" s="40"/>
      <c r="V41" s="40"/>
      <c r="W41" s="40"/>
      <c r="X41" s="21"/>
      <c r="Y41" s="26"/>
      <c r="Z41" s="26"/>
    </row>
    <row r="42" spans="3:26">
      <c r="C42" s="15"/>
      <c r="D42" s="15"/>
      <c r="E42" s="15"/>
      <c r="F42" s="15"/>
      <c r="G42" s="15"/>
      <c r="H42" s="32"/>
      <c r="I42" s="32"/>
      <c r="J42" s="32"/>
      <c r="K42" s="33"/>
      <c r="L42" s="33"/>
      <c r="M42" s="33"/>
      <c r="N42" s="33"/>
      <c r="O42" s="21"/>
      <c r="P42" s="22"/>
      <c r="Q42" s="21"/>
      <c r="R42" s="21"/>
      <c r="S42" s="21"/>
      <c r="T42" s="40"/>
      <c r="U42" s="40"/>
      <c r="V42" s="40"/>
      <c r="W42" s="40"/>
      <c r="X42" s="21"/>
      <c r="Y42" s="26"/>
      <c r="Z42" s="26"/>
    </row>
    <row r="43" spans="3:26">
      <c r="C43" s="15"/>
      <c r="D43" s="15"/>
      <c r="E43" s="15"/>
      <c r="F43" s="15"/>
      <c r="G43" s="15"/>
      <c r="H43" s="32"/>
      <c r="I43" s="32"/>
      <c r="J43" s="32"/>
      <c r="K43" s="33"/>
      <c r="L43" s="33"/>
      <c r="M43" s="33"/>
      <c r="N43" s="33"/>
      <c r="O43" s="21"/>
      <c r="P43" s="22"/>
      <c r="Q43" s="21"/>
      <c r="R43" s="21"/>
      <c r="S43" s="21"/>
      <c r="T43" s="40"/>
      <c r="U43" s="40"/>
      <c r="V43" s="40"/>
      <c r="W43" s="40"/>
      <c r="X43" s="21"/>
      <c r="Y43" s="26"/>
      <c r="Z43" s="26"/>
    </row>
    <row r="44" spans="3:26">
      <c r="C44" s="15"/>
      <c r="D44" s="15"/>
      <c r="E44" s="15"/>
      <c r="F44" s="15"/>
      <c r="G44" s="15"/>
      <c r="H44" s="32"/>
      <c r="I44" s="32"/>
      <c r="J44" s="32"/>
      <c r="K44" s="33"/>
      <c r="L44" s="33"/>
      <c r="M44" s="33"/>
      <c r="N44" s="33"/>
      <c r="O44" s="21"/>
      <c r="P44" s="22"/>
      <c r="Q44" s="21"/>
      <c r="R44" s="21"/>
      <c r="S44" s="21"/>
      <c r="T44" s="40"/>
      <c r="U44" s="40"/>
      <c r="V44" s="40"/>
      <c r="W44" s="40"/>
      <c r="X44" s="21"/>
      <c r="Y44" s="26"/>
      <c r="Z44" s="26"/>
    </row>
    <row r="45" spans="3:26">
      <c r="C45" s="15"/>
      <c r="D45" s="15"/>
      <c r="E45" s="15"/>
      <c r="F45" s="15"/>
      <c r="G45" s="15"/>
      <c r="H45" s="32"/>
      <c r="I45" s="32"/>
      <c r="J45" s="32"/>
      <c r="K45" s="33"/>
      <c r="L45" s="33"/>
      <c r="M45" s="33"/>
      <c r="N45" s="33"/>
      <c r="O45" s="21"/>
      <c r="P45" s="22"/>
      <c r="Q45" s="21"/>
      <c r="R45" s="21"/>
      <c r="S45" s="21"/>
      <c r="T45" s="40"/>
      <c r="U45" s="40"/>
      <c r="V45" s="40"/>
      <c r="W45" s="40"/>
      <c r="X45" s="21"/>
      <c r="Y45" s="26"/>
      <c r="Z45" s="26"/>
    </row>
    <row r="46" spans="3:26">
      <c r="C46" s="15"/>
      <c r="D46" s="15"/>
      <c r="E46" s="15"/>
      <c r="F46" s="15"/>
      <c r="G46" s="15"/>
      <c r="H46" s="32"/>
      <c r="I46" s="32"/>
      <c r="J46" s="32"/>
      <c r="K46" s="33"/>
      <c r="L46" s="33"/>
      <c r="M46" s="33"/>
      <c r="N46" s="33"/>
      <c r="O46" s="21"/>
      <c r="P46" s="22"/>
      <c r="Q46" s="21"/>
      <c r="R46" s="21"/>
      <c r="S46" s="21"/>
      <c r="T46" s="40"/>
      <c r="U46" s="40"/>
      <c r="V46" s="40"/>
      <c r="W46" s="40"/>
      <c r="X46" s="21"/>
      <c r="Y46" s="26"/>
      <c r="Z46" s="26"/>
    </row>
    <row r="47" spans="3:26">
      <c r="C47" s="15"/>
      <c r="D47" s="15"/>
      <c r="E47" s="15"/>
      <c r="F47" s="15"/>
      <c r="G47" s="15"/>
      <c r="H47" s="32"/>
      <c r="I47" s="32"/>
      <c r="J47" s="32"/>
      <c r="K47" s="33"/>
      <c r="L47" s="33"/>
      <c r="M47" s="33"/>
      <c r="N47" s="33"/>
      <c r="O47" s="21"/>
      <c r="P47" s="22"/>
      <c r="Q47" s="21"/>
      <c r="R47" s="21"/>
      <c r="S47" s="21"/>
      <c r="T47" s="40"/>
      <c r="U47" s="40"/>
      <c r="V47" s="40"/>
      <c r="W47" s="40"/>
      <c r="X47" s="21"/>
      <c r="Y47" s="26"/>
      <c r="Z47" s="26"/>
    </row>
    <row r="48" spans="3:26">
      <c r="C48" s="15"/>
      <c r="D48" s="15"/>
      <c r="E48" s="15"/>
      <c r="F48" s="15"/>
      <c r="G48" s="15"/>
      <c r="H48" s="32"/>
      <c r="I48" s="32"/>
      <c r="J48" s="32"/>
      <c r="K48" s="33"/>
      <c r="L48" s="33"/>
      <c r="M48" s="33"/>
      <c r="N48" s="33"/>
      <c r="O48" s="21"/>
      <c r="P48" s="22"/>
      <c r="Q48" s="21"/>
      <c r="R48" s="21"/>
      <c r="S48" s="21"/>
      <c r="T48" s="40"/>
      <c r="U48" s="40"/>
      <c r="V48" s="40"/>
      <c r="W48" s="40"/>
      <c r="X48" s="21"/>
      <c r="Y48" s="26"/>
      <c r="Z48" s="26"/>
    </row>
    <row r="49" spans="3:26">
      <c r="C49" s="15"/>
      <c r="D49" s="15"/>
      <c r="E49" s="15"/>
      <c r="F49" s="15"/>
      <c r="G49" s="15"/>
      <c r="H49" s="32"/>
      <c r="I49" s="32"/>
      <c r="J49" s="32"/>
      <c r="K49" s="33"/>
      <c r="L49" s="33"/>
      <c r="M49" s="33"/>
      <c r="N49" s="33"/>
      <c r="O49" s="21"/>
      <c r="P49" s="22"/>
      <c r="Q49" s="21"/>
      <c r="R49" s="21"/>
      <c r="S49" s="21"/>
      <c r="T49" s="40"/>
      <c r="U49" s="40"/>
      <c r="V49" s="40"/>
      <c r="W49" s="40"/>
      <c r="X49" s="21"/>
      <c r="Y49" s="26"/>
      <c r="Z49" s="26"/>
    </row>
    <row r="50" spans="3:26">
      <c r="C50" s="15"/>
      <c r="D50" s="15"/>
      <c r="E50" s="15"/>
      <c r="F50" s="15"/>
      <c r="G50" s="15"/>
      <c r="H50" s="32"/>
      <c r="I50" s="32"/>
      <c r="J50" s="32"/>
      <c r="K50" s="33"/>
      <c r="L50" s="33"/>
      <c r="M50" s="33"/>
      <c r="N50" s="33"/>
      <c r="O50" s="21"/>
      <c r="P50" s="22"/>
      <c r="Q50" s="21"/>
      <c r="R50" s="21"/>
      <c r="S50" s="21"/>
      <c r="T50" s="40"/>
      <c r="U50" s="40"/>
      <c r="V50" s="40"/>
      <c r="W50" s="40"/>
      <c r="X50" s="21"/>
      <c r="Y50" s="26"/>
      <c r="Z50" s="26"/>
    </row>
    <row r="51" spans="3:26">
      <c r="C51" s="15"/>
      <c r="D51" s="15"/>
      <c r="E51" s="15"/>
      <c r="F51" s="15"/>
      <c r="G51" s="15"/>
      <c r="H51" s="32"/>
      <c r="I51" s="32"/>
      <c r="J51" s="32"/>
      <c r="K51" s="33"/>
      <c r="L51" s="33"/>
      <c r="M51" s="33"/>
      <c r="N51" s="33"/>
      <c r="O51" s="21"/>
      <c r="P51" s="22"/>
      <c r="Q51" s="21"/>
      <c r="R51" s="21"/>
      <c r="S51" s="21"/>
      <c r="T51" s="40"/>
      <c r="U51" s="40"/>
      <c r="V51" s="40"/>
      <c r="W51" s="40"/>
      <c r="X51" s="21"/>
      <c r="Y51" s="26"/>
      <c r="Z51" s="26"/>
    </row>
    <row r="52" spans="3:26">
      <c r="C52" s="15"/>
      <c r="D52" s="15"/>
      <c r="E52" s="15"/>
      <c r="F52" s="15"/>
      <c r="G52" s="15"/>
      <c r="H52" s="32"/>
      <c r="I52" s="32"/>
      <c r="J52" s="32"/>
      <c r="K52" s="33"/>
      <c r="L52" s="33"/>
      <c r="M52" s="33"/>
      <c r="N52" s="33"/>
      <c r="O52" s="21"/>
      <c r="P52" s="22"/>
      <c r="Q52" s="21"/>
      <c r="R52" s="21"/>
      <c r="S52" s="21"/>
      <c r="T52" s="40"/>
      <c r="U52" s="40"/>
      <c r="V52" s="40"/>
      <c r="W52" s="40"/>
      <c r="X52" s="21"/>
      <c r="Y52" s="26"/>
      <c r="Z52" s="26"/>
    </row>
    <row r="53" spans="3:26">
      <c r="C53" s="15"/>
      <c r="D53" s="15"/>
      <c r="E53" s="15"/>
      <c r="F53" s="15"/>
      <c r="G53" s="15"/>
      <c r="H53" s="32"/>
      <c r="I53" s="32"/>
      <c r="J53" s="32"/>
      <c r="K53" s="33"/>
      <c r="L53" s="33"/>
      <c r="M53" s="33"/>
      <c r="N53" s="33"/>
      <c r="O53" s="21"/>
      <c r="P53" s="22"/>
      <c r="Q53" s="21"/>
      <c r="R53" s="21"/>
      <c r="S53" s="21"/>
      <c r="T53" s="40"/>
      <c r="U53" s="40"/>
      <c r="V53" s="40"/>
      <c r="W53" s="40"/>
      <c r="X53" s="21"/>
      <c r="Y53" s="26"/>
      <c r="Z53" s="26"/>
    </row>
    <row r="54" spans="3:26">
      <c r="C54" s="15"/>
      <c r="D54" s="15"/>
      <c r="E54" s="15"/>
      <c r="F54" s="15"/>
      <c r="G54" s="15"/>
      <c r="H54" s="32"/>
      <c r="I54" s="32"/>
      <c r="J54" s="32"/>
      <c r="K54" s="33"/>
      <c r="L54" s="33"/>
      <c r="M54" s="33"/>
      <c r="N54" s="33"/>
      <c r="O54" s="21"/>
      <c r="P54" s="22"/>
      <c r="Q54" s="21"/>
      <c r="R54" s="21"/>
      <c r="S54" s="21"/>
      <c r="T54" s="40"/>
      <c r="U54" s="40"/>
      <c r="V54" s="40"/>
      <c r="W54" s="40"/>
      <c r="X54" s="21"/>
      <c r="Y54" s="26"/>
      <c r="Z54" s="26"/>
    </row>
    <row r="55" spans="3:26">
      <c r="C55" s="15"/>
      <c r="D55" s="15"/>
      <c r="E55" s="15"/>
      <c r="F55" s="15"/>
      <c r="G55" s="15"/>
      <c r="H55" s="32"/>
      <c r="I55" s="32"/>
      <c r="J55" s="32"/>
      <c r="K55" s="33"/>
      <c r="L55" s="33"/>
      <c r="M55" s="33"/>
      <c r="N55" s="33"/>
      <c r="O55" s="21"/>
      <c r="P55" s="22"/>
      <c r="Q55" s="21"/>
      <c r="R55" s="21"/>
      <c r="S55" s="21"/>
      <c r="T55" s="40"/>
      <c r="U55" s="40"/>
      <c r="V55" s="40"/>
      <c r="W55" s="40"/>
      <c r="X55" s="21"/>
      <c r="Y55" s="26"/>
      <c r="Z55" s="26"/>
    </row>
    <row r="56" spans="3:26">
      <c r="C56" s="15"/>
      <c r="D56" s="15"/>
      <c r="E56" s="15"/>
      <c r="F56" s="15"/>
      <c r="G56" s="15"/>
      <c r="H56" s="32"/>
      <c r="I56" s="32"/>
      <c r="J56" s="32"/>
      <c r="K56" s="33"/>
      <c r="L56" s="33"/>
      <c r="M56" s="33"/>
      <c r="N56" s="33"/>
      <c r="O56" s="21"/>
      <c r="P56" s="22"/>
      <c r="Q56" s="21"/>
      <c r="R56" s="21"/>
      <c r="S56" s="21"/>
      <c r="T56" s="40"/>
      <c r="U56" s="40"/>
      <c r="V56" s="40"/>
      <c r="W56" s="40"/>
      <c r="X56" s="21"/>
      <c r="Y56" s="26"/>
      <c r="Z56" s="26"/>
    </row>
    <row r="57" spans="3:26">
      <c r="C57" s="15"/>
      <c r="D57" s="15"/>
      <c r="E57" s="15"/>
      <c r="F57" s="15"/>
      <c r="G57" s="15"/>
      <c r="H57" s="32"/>
      <c r="I57" s="32"/>
      <c r="J57" s="32"/>
      <c r="K57" s="33"/>
      <c r="L57" s="33"/>
      <c r="M57" s="33"/>
      <c r="N57" s="33"/>
      <c r="O57" s="21"/>
      <c r="P57" s="22"/>
      <c r="Q57" s="21"/>
      <c r="R57" s="21"/>
      <c r="S57" s="21"/>
      <c r="T57" s="40"/>
      <c r="U57" s="40"/>
      <c r="V57" s="40"/>
      <c r="W57" s="40"/>
      <c r="X57" s="21"/>
      <c r="Y57" s="26"/>
      <c r="Z57" s="26"/>
    </row>
    <row r="58" spans="3:26">
      <c r="C58" s="15"/>
      <c r="D58" s="15"/>
      <c r="E58" s="15"/>
      <c r="F58" s="15"/>
      <c r="G58" s="15"/>
      <c r="H58" s="32"/>
      <c r="I58" s="32"/>
      <c r="J58" s="32"/>
      <c r="K58" s="33"/>
      <c r="L58" s="33"/>
      <c r="M58" s="33"/>
      <c r="N58" s="33"/>
      <c r="O58" s="21"/>
      <c r="P58" s="22"/>
      <c r="Q58" s="21"/>
      <c r="R58" s="21"/>
      <c r="S58" s="21"/>
      <c r="T58" s="40"/>
      <c r="U58" s="40"/>
      <c r="V58" s="40"/>
      <c r="W58" s="40"/>
      <c r="X58" s="21"/>
      <c r="Y58" s="26"/>
      <c r="Z58" s="26"/>
    </row>
    <row r="59" spans="3:26">
      <c r="C59" s="15"/>
      <c r="D59" s="15"/>
      <c r="E59" s="15"/>
      <c r="F59" s="15"/>
      <c r="G59" s="15"/>
      <c r="H59" s="32"/>
      <c r="I59" s="32"/>
      <c r="J59" s="32"/>
      <c r="K59" s="33"/>
      <c r="L59" s="33"/>
      <c r="M59" s="33"/>
      <c r="N59" s="33"/>
      <c r="O59" s="21"/>
      <c r="P59" s="22"/>
      <c r="Q59" s="21"/>
      <c r="R59" s="21"/>
      <c r="S59" s="21"/>
      <c r="T59" s="40"/>
      <c r="U59" s="40"/>
      <c r="V59" s="40"/>
      <c r="W59" s="40"/>
      <c r="X59" s="21"/>
      <c r="Y59" s="26"/>
      <c r="Z59" s="26"/>
    </row>
    <row r="60" spans="3:26">
      <c r="C60" s="15"/>
      <c r="D60" s="15"/>
      <c r="E60" s="15"/>
      <c r="F60" s="15"/>
      <c r="G60" s="15"/>
      <c r="H60" s="32"/>
      <c r="I60" s="32"/>
      <c r="J60" s="32"/>
      <c r="K60" s="33"/>
      <c r="L60" s="33"/>
      <c r="M60" s="33"/>
      <c r="N60" s="33"/>
      <c r="O60" s="21"/>
      <c r="P60" s="22"/>
      <c r="Q60" s="21"/>
      <c r="R60" s="21"/>
      <c r="S60" s="21"/>
      <c r="T60" s="40"/>
      <c r="U60" s="40"/>
      <c r="V60" s="40"/>
      <c r="W60" s="40"/>
      <c r="X60" s="21"/>
      <c r="Y60" s="26"/>
      <c r="Z60" s="26"/>
    </row>
    <row r="61" spans="3:26">
      <c r="C61" s="15"/>
      <c r="D61" s="15"/>
      <c r="E61" s="15"/>
      <c r="F61" s="15"/>
      <c r="G61" s="15"/>
      <c r="H61" s="32"/>
      <c r="I61" s="32"/>
      <c r="J61" s="32"/>
      <c r="K61" s="33"/>
      <c r="L61" s="33"/>
      <c r="M61" s="33"/>
      <c r="N61" s="33"/>
      <c r="O61" s="21"/>
      <c r="P61" s="22"/>
      <c r="Q61" s="21"/>
      <c r="R61" s="21"/>
      <c r="S61" s="21"/>
      <c r="T61" s="40"/>
      <c r="U61" s="40"/>
      <c r="V61" s="40"/>
      <c r="W61" s="40"/>
      <c r="X61" s="21"/>
      <c r="Y61" s="26"/>
      <c r="Z61" s="26"/>
    </row>
    <row r="62" spans="3:26">
      <c r="C62" s="15"/>
      <c r="D62" s="15"/>
      <c r="E62" s="15"/>
      <c r="F62" s="15"/>
      <c r="G62" s="15"/>
      <c r="H62" s="32"/>
      <c r="I62" s="32"/>
      <c r="J62" s="32"/>
      <c r="K62" s="33"/>
      <c r="L62" s="33"/>
      <c r="M62" s="33"/>
      <c r="N62" s="33"/>
      <c r="O62" s="21"/>
      <c r="P62" s="22"/>
      <c r="Q62" s="21"/>
      <c r="R62" s="21"/>
      <c r="S62" s="21"/>
      <c r="T62" s="40"/>
      <c r="U62" s="40"/>
      <c r="V62" s="40"/>
      <c r="W62" s="40"/>
      <c r="X62" s="21"/>
      <c r="Y62" s="26"/>
      <c r="Z62" s="26"/>
    </row>
    <row r="63" spans="3:26">
      <c r="C63" s="15"/>
      <c r="D63" s="15"/>
      <c r="E63" s="15"/>
      <c r="F63" s="15"/>
      <c r="G63" s="15"/>
      <c r="H63" s="32"/>
      <c r="I63" s="32"/>
      <c r="J63" s="32"/>
      <c r="K63" s="33"/>
      <c r="L63" s="33"/>
      <c r="M63" s="33"/>
      <c r="N63" s="33"/>
      <c r="O63" s="21"/>
      <c r="P63" s="22"/>
      <c r="Q63" s="21"/>
      <c r="R63" s="21"/>
      <c r="S63" s="21"/>
      <c r="T63" s="40"/>
      <c r="U63" s="40"/>
      <c r="V63" s="40"/>
      <c r="W63" s="40"/>
      <c r="X63" s="21"/>
      <c r="Y63" s="26"/>
      <c r="Z63" s="26"/>
    </row>
    <row r="64" spans="3:26">
      <c r="C64" s="15"/>
      <c r="D64" s="15"/>
      <c r="E64" s="15"/>
      <c r="F64" s="15"/>
      <c r="G64" s="15"/>
      <c r="H64" s="32"/>
      <c r="I64" s="32"/>
      <c r="J64" s="32"/>
      <c r="K64" s="33"/>
      <c r="L64" s="33"/>
      <c r="M64" s="33"/>
      <c r="N64" s="33"/>
      <c r="O64" s="21"/>
      <c r="P64" s="22"/>
      <c r="Q64" s="21"/>
      <c r="R64" s="21"/>
      <c r="S64" s="21"/>
      <c r="T64" s="40"/>
      <c r="U64" s="40"/>
      <c r="V64" s="40"/>
      <c r="W64" s="40"/>
      <c r="X64" s="21"/>
      <c r="Y64" s="26"/>
      <c r="Z64" s="26"/>
    </row>
    <row r="65" spans="3:26">
      <c r="C65" s="15"/>
      <c r="D65" s="15"/>
      <c r="E65" s="15"/>
      <c r="F65" s="15"/>
      <c r="G65" s="15"/>
      <c r="H65" s="32"/>
      <c r="I65" s="32"/>
      <c r="J65" s="32"/>
      <c r="K65" s="33"/>
      <c r="L65" s="33"/>
      <c r="M65" s="33"/>
      <c r="N65" s="33"/>
      <c r="O65" s="21"/>
      <c r="P65" s="22"/>
      <c r="Q65" s="21"/>
      <c r="R65" s="21"/>
      <c r="S65" s="21"/>
      <c r="T65" s="40"/>
      <c r="U65" s="40"/>
      <c r="V65" s="40"/>
      <c r="W65" s="40"/>
      <c r="X65" s="21"/>
      <c r="Y65" s="26"/>
      <c r="Z65" s="26"/>
    </row>
    <row r="66" spans="3:26">
      <c r="C66" s="15"/>
      <c r="D66" s="15"/>
      <c r="E66" s="15"/>
      <c r="F66" s="15"/>
      <c r="G66" s="15"/>
      <c r="H66" s="32"/>
      <c r="I66" s="32"/>
      <c r="J66" s="32"/>
      <c r="K66" s="33"/>
      <c r="L66" s="33"/>
      <c r="M66" s="33"/>
      <c r="N66" s="33"/>
      <c r="O66" s="21"/>
      <c r="P66" s="22"/>
      <c r="Q66" s="21"/>
      <c r="R66" s="21"/>
      <c r="S66" s="21"/>
      <c r="T66" s="40"/>
      <c r="U66" s="40"/>
      <c r="V66" s="40"/>
      <c r="W66" s="40"/>
      <c r="X66" s="21"/>
      <c r="Y66" s="26"/>
      <c r="Z66" s="26"/>
    </row>
    <row r="67" spans="3:26">
      <c r="C67" s="15"/>
      <c r="D67" s="15"/>
      <c r="E67" s="15"/>
      <c r="F67" s="15"/>
      <c r="G67" s="15"/>
      <c r="H67" s="32"/>
      <c r="I67" s="32"/>
      <c r="J67" s="32"/>
      <c r="K67" s="33"/>
      <c r="L67" s="33"/>
      <c r="M67" s="33"/>
      <c r="N67" s="33"/>
      <c r="O67" s="21"/>
      <c r="P67" s="22"/>
      <c r="Q67" s="21"/>
      <c r="R67" s="21"/>
      <c r="S67" s="21"/>
      <c r="T67" s="40"/>
      <c r="U67" s="40"/>
      <c r="V67" s="40"/>
      <c r="W67" s="40"/>
      <c r="X67" s="21"/>
      <c r="Y67" s="26"/>
      <c r="Z67" s="26"/>
    </row>
    <row r="68" spans="3:26">
      <c r="C68" s="15"/>
      <c r="D68" s="15"/>
      <c r="E68" s="15"/>
      <c r="F68" s="15"/>
      <c r="G68" s="15"/>
      <c r="H68" s="32"/>
      <c r="I68" s="32"/>
      <c r="J68" s="32"/>
      <c r="K68" s="33"/>
      <c r="L68" s="33"/>
      <c r="M68" s="33"/>
      <c r="N68" s="33"/>
      <c r="O68" s="21"/>
      <c r="P68" s="22"/>
      <c r="Q68" s="21"/>
      <c r="R68" s="21"/>
      <c r="S68" s="21"/>
      <c r="T68" s="40"/>
      <c r="U68" s="40"/>
      <c r="V68" s="40"/>
      <c r="W68" s="40"/>
      <c r="X68" s="21"/>
      <c r="Y68" s="26"/>
      <c r="Z68" s="26"/>
    </row>
    <row r="69" spans="3:26">
      <c r="C69" s="15"/>
      <c r="D69" s="15"/>
      <c r="E69" s="15"/>
      <c r="F69" s="15"/>
      <c r="G69" s="15"/>
      <c r="H69" s="32"/>
      <c r="I69" s="32"/>
      <c r="J69" s="32"/>
      <c r="K69" s="33"/>
      <c r="L69" s="33"/>
      <c r="M69" s="33"/>
      <c r="N69" s="33"/>
      <c r="O69" s="21"/>
      <c r="P69" s="22"/>
      <c r="Q69" s="21"/>
      <c r="R69" s="21"/>
      <c r="S69" s="21"/>
      <c r="T69" s="40"/>
      <c r="U69" s="40"/>
      <c r="V69" s="40"/>
      <c r="W69" s="40"/>
      <c r="X69" s="21"/>
      <c r="Y69" s="26"/>
      <c r="Z69" s="26"/>
    </row>
    <row r="70" spans="3:26">
      <c r="C70" s="15"/>
      <c r="D70" s="15"/>
      <c r="E70" s="15"/>
      <c r="F70" s="15"/>
      <c r="G70" s="15"/>
      <c r="H70" s="32"/>
      <c r="I70" s="32"/>
      <c r="J70" s="32"/>
      <c r="K70" s="33"/>
      <c r="L70" s="33"/>
      <c r="M70" s="33"/>
      <c r="N70" s="33"/>
      <c r="O70" s="21"/>
      <c r="P70" s="22"/>
      <c r="Q70" s="21"/>
      <c r="R70" s="21"/>
      <c r="S70" s="21"/>
      <c r="T70" s="40"/>
      <c r="U70" s="40"/>
      <c r="V70" s="40"/>
      <c r="W70" s="40"/>
      <c r="X70" s="21"/>
      <c r="Y70" s="26"/>
      <c r="Z70" s="26"/>
    </row>
    <row r="71" spans="3:26">
      <c r="C71" s="15"/>
      <c r="D71" s="15"/>
      <c r="E71" s="15"/>
      <c r="F71" s="15"/>
      <c r="G71" s="15"/>
      <c r="H71" s="32"/>
      <c r="I71" s="32"/>
      <c r="J71" s="32"/>
      <c r="K71" s="33"/>
      <c r="L71" s="33"/>
      <c r="M71" s="33"/>
      <c r="N71" s="33"/>
      <c r="O71" s="21"/>
      <c r="P71" s="22"/>
      <c r="Q71" s="21"/>
      <c r="R71" s="21"/>
      <c r="S71" s="21"/>
      <c r="T71" s="40"/>
      <c r="U71" s="40"/>
      <c r="V71" s="40"/>
      <c r="W71" s="40"/>
      <c r="X71" s="21"/>
      <c r="Y71" s="26"/>
      <c r="Z71" s="26"/>
    </row>
    <row r="72" spans="3:26">
      <c r="C72" s="15"/>
      <c r="D72" s="15"/>
      <c r="E72" s="15"/>
      <c r="F72" s="15"/>
      <c r="G72" s="15"/>
      <c r="H72" s="32"/>
      <c r="I72" s="32"/>
      <c r="J72" s="32"/>
      <c r="K72" s="33"/>
      <c r="L72" s="33"/>
      <c r="M72" s="33"/>
      <c r="N72" s="33"/>
      <c r="O72" s="21"/>
      <c r="P72" s="22"/>
      <c r="Q72" s="21"/>
      <c r="R72" s="21"/>
      <c r="S72" s="21"/>
      <c r="T72" s="40"/>
      <c r="U72" s="40"/>
      <c r="V72" s="40"/>
      <c r="W72" s="40"/>
      <c r="X72" s="21"/>
      <c r="Y72" s="26"/>
      <c r="Z72" s="26"/>
    </row>
    <row r="73" spans="3:26">
      <c r="C73" s="15"/>
      <c r="D73" s="15"/>
      <c r="E73" s="15"/>
      <c r="F73" s="15"/>
      <c r="G73" s="15"/>
      <c r="H73" s="32"/>
      <c r="I73" s="32"/>
      <c r="J73" s="32"/>
      <c r="K73" s="33"/>
      <c r="L73" s="33"/>
      <c r="M73" s="33"/>
      <c r="N73" s="33"/>
      <c r="O73" s="21"/>
      <c r="P73" s="22"/>
      <c r="Q73" s="21"/>
      <c r="R73" s="21"/>
      <c r="S73" s="21"/>
      <c r="T73" s="40"/>
      <c r="U73" s="40"/>
      <c r="V73" s="40"/>
      <c r="W73" s="40"/>
      <c r="X73" s="21"/>
      <c r="Y73" s="26"/>
      <c r="Z73" s="26"/>
    </row>
    <row r="74" spans="3:26">
      <c r="C74" s="15"/>
      <c r="D74" s="15"/>
      <c r="E74" s="15"/>
      <c r="F74" s="15"/>
      <c r="G74" s="15"/>
      <c r="H74" s="32"/>
      <c r="I74" s="32"/>
      <c r="J74" s="32"/>
      <c r="K74" s="33"/>
      <c r="L74" s="33"/>
      <c r="M74" s="33"/>
      <c r="N74" s="33"/>
      <c r="O74" s="21"/>
      <c r="P74" s="22"/>
      <c r="Q74" s="21"/>
      <c r="R74" s="21"/>
      <c r="S74" s="21"/>
      <c r="T74" s="40"/>
      <c r="U74" s="40"/>
      <c r="V74" s="40"/>
      <c r="W74" s="40"/>
      <c r="X74" s="21"/>
      <c r="Y74" s="26"/>
      <c r="Z74" s="26"/>
    </row>
    <row r="75" spans="3:26">
      <c r="C75" s="15"/>
      <c r="D75" s="15"/>
      <c r="E75" s="15"/>
      <c r="F75" s="15"/>
      <c r="G75" s="15"/>
      <c r="H75" s="32"/>
      <c r="I75" s="32"/>
      <c r="J75" s="32"/>
      <c r="K75" s="33"/>
      <c r="L75" s="33"/>
      <c r="M75" s="33"/>
      <c r="N75" s="33"/>
      <c r="O75" s="21"/>
      <c r="P75" s="22"/>
      <c r="Q75" s="21"/>
      <c r="R75" s="21"/>
      <c r="S75" s="21"/>
      <c r="T75" s="40"/>
      <c r="U75" s="40"/>
      <c r="V75" s="40"/>
      <c r="W75" s="40"/>
      <c r="X75" s="21"/>
      <c r="Y75" s="26"/>
      <c r="Z75" s="26"/>
    </row>
    <row r="76" spans="3:26">
      <c r="C76" s="15"/>
      <c r="D76" s="15"/>
      <c r="E76" s="15"/>
      <c r="F76" s="15"/>
      <c r="G76" s="15"/>
      <c r="H76" s="32"/>
      <c r="I76" s="32"/>
      <c r="J76" s="32"/>
      <c r="K76" s="33"/>
      <c r="L76" s="33"/>
      <c r="M76" s="33"/>
      <c r="N76" s="33"/>
      <c r="O76" s="21"/>
      <c r="P76" s="22"/>
      <c r="Q76" s="21"/>
      <c r="R76" s="21"/>
      <c r="S76" s="21"/>
      <c r="T76" s="40"/>
      <c r="U76" s="40"/>
      <c r="V76" s="40"/>
      <c r="W76" s="40"/>
      <c r="X76" s="21"/>
      <c r="Y76" s="26"/>
      <c r="Z76" s="26"/>
    </row>
    <row r="77" spans="3:26">
      <c r="C77" s="15"/>
      <c r="D77" s="15"/>
      <c r="E77" s="15"/>
      <c r="F77" s="15"/>
      <c r="G77" s="15"/>
      <c r="H77" s="32"/>
      <c r="I77" s="32"/>
      <c r="J77" s="32"/>
      <c r="K77" s="33"/>
      <c r="L77" s="33"/>
      <c r="M77" s="33"/>
      <c r="N77" s="33"/>
      <c r="O77" s="21"/>
      <c r="P77" s="22"/>
      <c r="Q77" s="21"/>
      <c r="R77" s="21"/>
      <c r="S77" s="21"/>
      <c r="T77" s="40"/>
      <c r="U77" s="40"/>
      <c r="V77" s="40"/>
      <c r="W77" s="40"/>
      <c r="X77" s="21"/>
      <c r="Y77" s="26"/>
      <c r="Z77" s="26"/>
    </row>
    <row r="78" spans="3:26">
      <c r="C78" s="15"/>
      <c r="D78" s="15"/>
      <c r="E78" s="15"/>
      <c r="F78" s="15"/>
      <c r="G78" s="15"/>
      <c r="H78" s="32"/>
      <c r="I78" s="32"/>
      <c r="J78" s="32"/>
      <c r="K78" s="33"/>
      <c r="L78" s="33"/>
      <c r="M78" s="33"/>
      <c r="N78" s="33"/>
      <c r="O78" s="21"/>
      <c r="P78" s="22"/>
      <c r="Q78" s="21"/>
      <c r="R78" s="21"/>
      <c r="S78" s="21"/>
      <c r="T78" s="40"/>
      <c r="U78" s="40"/>
      <c r="V78" s="40"/>
      <c r="W78" s="40"/>
      <c r="X78" s="21"/>
      <c r="Y78" s="26"/>
      <c r="Z78" s="26"/>
    </row>
    <row r="79" spans="3:26">
      <c r="C79" s="15"/>
      <c r="D79" s="15"/>
      <c r="E79" s="15"/>
      <c r="F79" s="15"/>
      <c r="G79" s="15"/>
      <c r="H79" s="32"/>
      <c r="I79" s="32"/>
      <c r="J79" s="32"/>
      <c r="K79" s="33"/>
      <c r="L79" s="33"/>
      <c r="M79" s="33"/>
      <c r="N79" s="33"/>
      <c r="O79" s="21"/>
      <c r="P79" s="22"/>
      <c r="Q79" s="21"/>
      <c r="R79" s="21"/>
      <c r="S79" s="21"/>
      <c r="T79" s="40"/>
      <c r="U79" s="40"/>
      <c r="V79" s="40"/>
      <c r="W79" s="40"/>
      <c r="X79" s="21"/>
      <c r="Y79" s="26"/>
      <c r="Z79" s="26"/>
    </row>
    <row r="80" spans="3:26">
      <c r="C80" s="15"/>
      <c r="D80" s="15"/>
      <c r="E80" s="15"/>
      <c r="F80" s="15"/>
      <c r="G80" s="15"/>
      <c r="H80" s="32"/>
      <c r="I80" s="32"/>
      <c r="J80" s="32"/>
      <c r="K80" s="33"/>
      <c r="L80" s="33"/>
      <c r="M80" s="33"/>
      <c r="N80" s="33"/>
      <c r="O80" s="21"/>
      <c r="P80" s="22"/>
      <c r="Q80" s="21"/>
      <c r="R80" s="21"/>
      <c r="S80" s="21"/>
      <c r="T80" s="40"/>
      <c r="U80" s="40"/>
      <c r="V80" s="40"/>
      <c r="W80" s="40"/>
      <c r="X80" s="21"/>
      <c r="Y80" s="26"/>
      <c r="Z80" s="26"/>
    </row>
    <row r="81" spans="3:26">
      <c r="C81" s="15"/>
      <c r="D81" s="15"/>
      <c r="E81" s="15"/>
      <c r="F81" s="15"/>
      <c r="G81" s="15"/>
      <c r="H81" s="32"/>
      <c r="I81" s="32"/>
      <c r="J81" s="32"/>
      <c r="K81" s="33"/>
      <c r="L81" s="33"/>
      <c r="M81" s="33"/>
      <c r="N81" s="33"/>
      <c r="O81" s="21"/>
      <c r="P81" s="22"/>
      <c r="Q81" s="21"/>
      <c r="R81" s="21"/>
      <c r="S81" s="21"/>
      <c r="T81" s="40"/>
      <c r="U81" s="40"/>
      <c r="V81" s="40"/>
      <c r="W81" s="40"/>
      <c r="X81" s="21"/>
      <c r="Y81" s="26"/>
      <c r="Z81" s="26"/>
    </row>
    <row r="82" spans="3:26">
      <c r="C82" s="15"/>
      <c r="D82" s="15"/>
      <c r="E82" s="15"/>
      <c r="F82" s="15"/>
      <c r="G82" s="15"/>
      <c r="H82" s="32"/>
      <c r="I82" s="32"/>
      <c r="J82" s="32"/>
      <c r="K82" s="33"/>
      <c r="L82" s="33"/>
      <c r="M82" s="33"/>
      <c r="N82" s="33"/>
      <c r="O82" s="21"/>
      <c r="P82" s="22"/>
      <c r="Q82" s="21"/>
      <c r="R82" s="21"/>
      <c r="S82" s="21"/>
      <c r="T82" s="40"/>
      <c r="U82" s="40"/>
      <c r="V82" s="40"/>
      <c r="W82" s="40"/>
      <c r="X82" s="21"/>
      <c r="Y82" s="26"/>
      <c r="Z82" s="26"/>
    </row>
    <row r="83" spans="3:26">
      <c r="C83" s="15"/>
      <c r="D83" s="15"/>
      <c r="E83" s="15"/>
      <c r="F83" s="15"/>
      <c r="G83" s="15"/>
      <c r="H83" s="32"/>
      <c r="I83" s="32"/>
      <c r="J83" s="32"/>
      <c r="K83" s="33"/>
      <c r="L83" s="33"/>
      <c r="M83" s="33"/>
      <c r="N83" s="33"/>
      <c r="O83" s="21"/>
      <c r="P83" s="22"/>
      <c r="Q83" s="21"/>
      <c r="R83" s="21"/>
      <c r="S83" s="21"/>
      <c r="T83" s="40"/>
      <c r="U83" s="40"/>
      <c r="V83" s="40"/>
      <c r="W83" s="40"/>
      <c r="X83" s="21"/>
      <c r="Y83" s="26"/>
      <c r="Z83" s="26"/>
    </row>
    <row r="84" spans="3:26">
      <c r="C84" s="15"/>
      <c r="D84" s="15"/>
      <c r="E84" s="15"/>
      <c r="F84" s="15"/>
      <c r="G84" s="15"/>
      <c r="H84" s="32"/>
      <c r="I84" s="32"/>
      <c r="J84" s="32"/>
      <c r="K84" s="33"/>
      <c r="L84" s="33"/>
      <c r="M84" s="33"/>
      <c r="N84" s="33"/>
      <c r="O84" s="21"/>
      <c r="P84" s="22"/>
      <c r="Q84" s="21"/>
      <c r="R84" s="21"/>
      <c r="S84" s="21"/>
      <c r="T84" s="40"/>
      <c r="U84" s="40"/>
      <c r="V84" s="40"/>
      <c r="W84" s="40"/>
      <c r="X84" s="21"/>
      <c r="Y84" s="26"/>
      <c r="Z84" s="26"/>
    </row>
    <row r="85" spans="3:26">
      <c r="C85" s="15"/>
      <c r="D85" s="15"/>
      <c r="E85" s="15"/>
      <c r="F85" s="15"/>
      <c r="G85" s="15"/>
      <c r="H85" s="32"/>
      <c r="I85" s="32"/>
      <c r="J85" s="32"/>
      <c r="K85" s="33"/>
      <c r="L85" s="33"/>
      <c r="M85" s="33"/>
      <c r="N85" s="33"/>
      <c r="O85" s="21"/>
      <c r="P85" s="22"/>
      <c r="Q85" s="21"/>
      <c r="R85" s="21"/>
      <c r="S85" s="21"/>
      <c r="T85" s="40"/>
      <c r="U85" s="40"/>
      <c r="V85" s="40"/>
      <c r="W85" s="40"/>
      <c r="X85" s="21"/>
      <c r="Y85" s="26"/>
      <c r="Z85" s="26"/>
    </row>
    <row r="86" spans="3:26">
      <c r="C86" s="15"/>
      <c r="D86" s="15"/>
      <c r="E86" s="15"/>
      <c r="F86" s="15"/>
      <c r="G86" s="15"/>
      <c r="H86" s="32"/>
      <c r="I86" s="32"/>
      <c r="J86" s="32"/>
      <c r="K86" s="33"/>
      <c r="L86" s="33"/>
      <c r="M86" s="33"/>
      <c r="N86" s="33"/>
      <c r="O86" s="21"/>
      <c r="P86" s="22"/>
      <c r="Q86" s="21"/>
      <c r="R86" s="21"/>
      <c r="S86" s="21"/>
      <c r="T86" s="40"/>
      <c r="U86" s="40"/>
      <c r="V86" s="40"/>
      <c r="W86" s="40"/>
      <c r="X86" s="21"/>
      <c r="Y86" s="26"/>
      <c r="Z86" s="26"/>
    </row>
    <row r="87" spans="3:26">
      <c r="C87" s="15"/>
      <c r="D87" s="15"/>
      <c r="E87" s="15"/>
      <c r="F87" s="15"/>
      <c r="G87" s="15"/>
      <c r="H87" s="32"/>
      <c r="I87" s="32"/>
      <c r="J87" s="32"/>
      <c r="K87" s="33"/>
      <c r="L87" s="33"/>
      <c r="M87" s="33"/>
      <c r="N87" s="33"/>
      <c r="O87" s="21"/>
      <c r="P87" s="22"/>
      <c r="Q87" s="21"/>
      <c r="R87" s="21"/>
      <c r="S87" s="21"/>
      <c r="T87" s="40"/>
      <c r="U87" s="40"/>
      <c r="V87" s="40"/>
      <c r="W87" s="40"/>
      <c r="X87" s="21"/>
      <c r="Y87" s="26"/>
      <c r="Z87" s="26"/>
    </row>
    <row r="88" spans="3:26">
      <c r="C88" s="15"/>
      <c r="D88" s="15"/>
      <c r="E88" s="15"/>
      <c r="F88" s="15"/>
      <c r="G88" s="15"/>
      <c r="H88" s="32"/>
      <c r="I88" s="32"/>
      <c r="J88" s="32"/>
      <c r="K88" s="33"/>
      <c r="L88" s="33"/>
      <c r="M88" s="33"/>
      <c r="N88" s="33"/>
      <c r="O88" s="21"/>
      <c r="P88" s="22"/>
      <c r="Q88" s="21"/>
      <c r="R88" s="21"/>
      <c r="S88" s="21"/>
      <c r="T88" s="40"/>
      <c r="U88" s="40"/>
      <c r="V88" s="40"/>
      <c r="W88" s="40"/>
      <c r="X88" s="21"/>
      <c r="Y88" s="26"/>
      <c r="Z88" s="26"/>
    </row>
    <row r="89" spans="3:26">
      <c r="C89" s="15"/>
      <c r="D89" s="15"/>
      <c r="E89" s="15"/>
      <c r="F89" s="15"/>
      <c r="G89" s="15"/>
      <c r="H89" s="32"/>
      <c r="I89" s="32"/>
      <c r="J89" s="32"/>
      <c r="K89" s="33"/>
      <c r="L89" s="33"/>
      <c r="M89" s="33"/>
      <c r="N89" s="33"/>
      <c r="O89" s="21"/>
      <c r="P89" s="22"/>
      <c r="Q89" s="21"/>
      <c r="R89" s="21"/>
      <c r="S89" s="21"/>
      <c r="T89" s="40"/>
      <c r="U89" s="40"/>
      <c r="V89" s="40"/>
      <c r="W89" s="40"/>
      <c r="X89" s="21"/>
      <c r="Y89" s="26"/>
      <c r="Z89" s="26"/>
    </row>
    <row r="90" spans="3:26">
      <c r="C90" s="15"/>
      <c r="D90" s="15"/>
      <c r="E90" s="15"/>
      <c r="F90" s="15"/>
      <c r="G90" s="15"/>
      <c r="H90" s="32"/>
      <c r="I90" s="32"/>
      <c r="J90" s="32"/>
      <c r="K90" s="33"/>
      <c r="L90" s="33"/>
      <c r="M90" s="33"/>
      <c r="N90" s="33"/>
      <c r="O90" s="21"/>
      <c r="P90" s="22"/>
      <c r="Q90" s="21"/>
      <c r="R90" s="21"/>
      <c r="S90" s="21"/>
      <c r="T90" s="40"/>
      <c r="U90" s="40"/>
      <c r="V90" s="40"/>
      <c r="W90" s="40"/>
      <c r="X90" s="21"/>
      <c r="Y90" s="26"/>
      <c r="Z90" s="26"/>
    </row>
    <row r="91" spans="3:26">
      <c r="C91" s="15"/>
      <c r="D91" s="15"/>
      <c r="E91" s="15"/>
      <c r="F91" s="15"/>
      <c r="G91" s="15"/>
      <c r="H91" s="32"/>
      <c r="I91" s="32"/>
      <c r="J91" s="32"/>
      <c r="K91" s="33"/>
      <c r="L91" s="33"/>
      <c r="M91" s="33"/>
      <c r="N91" s="33"/>
      <c r="O91" s="21"/>
      <c r="P91" s="22"/>
      <c r="Q91" s="21"/>
      <c r="R91" s="21"/>
      <c r="S91" s="21"/>
      <c r="T91" s="40"/>
      <c r="U91" s="40"/>
      <c r="V91" s="40"/>
      <c r="W91" s="40"/>
      <c r="X91" s="21"/>
      <c r="Y91" s="26"/>
      <c r="Z91" s="26"/>
    </row>
    <row r="92" spans="3:26">
      <c r="C92" s="15"/>
      <c r="D92" s="15"/>
      <c r="E92" s="15"/>
      <c r="F92" s="15"/>
      <c r="G92" s="15"/>
      <c r="H92" s="32"/>
      <c r="I92" s="32"/>
      <c r="J92" s="32"/>
      <c r="K92" s="33"/>
      <c r="L92" s="33"/>
      <c r="M92" s="33"/>
      <c r="N92" s="33"/>
      <c r="O92" s="21"/>
      <c r="P92" s="22"/>
      <c r="Q92" s="21"/>
      <c r="R92" s="21"/>
      <c r="S92" s="21"/>
      <c r="T92" s="40"/>
      <c r="U92" s="40"/>
      <c r="V92" s="40"/>
      <c r="W92" s="40"/>
      <c r="X92" s="21"/>
      <c r="Y92" s="26"/>
      <c r="Z92" s="26"/>
    </row>
    <row r="93" spans="3:26">
      <c r="C93" s="15"/>
      <c r="D93" s="15"/>
      <c r="E93" s="15"/>
      <c r="F93" s="15"/>
      <c r="G93" s="15"/>
      <c r="H93" s="32"/>
      <c r="I93" s="32"/>
      <c r="J93" s="32"/>
      <c r="K93" s="33"/>
      <c r="L93" s="33"/>
      <c r="M93" s="33"/>
      <c r="N93" s="33"/>
      <c r="O93" s="21"/>
      <c r="P93" s="22"/>
      <c r="Q93" s="21"/>
      <c r="R93" s="21"/>
      <c r="S93" s="21"/>
      <c r="T93" s="40"/>
      <c r="U93" s="40"/>
      <c r="V93" s="40"/>
      <c r="W93" s="40"/>
      <c r="X93" s="21"/>
      <c r="Y93" s="26"/>
      <c r="Z93" s="26"/>
    </row>
    <row r="94" spans="3:26">
      <c r="C94" s="15"/>
      <c r="D94" s="15"/>
      <c r="E94" s="15"/>
      <c r="F94" s="15"/>
      <c r="G94" s="15"/>
      <c r="H94" s="32"/>
      <c r="I94" s="32"/>
      <c r="J94" s="32"/>
      <c r="K94" s="33"/>
      <c r="L94" s="33"/>
      <c r="M94" s="33"/>
      <c r="N94" s="33"/>
      <c r="O94" s="21"/>
      <c r="P94" s="22"/>
      <c r="Q94" s="21"/>
      <c r="R94" s="21"/>
      <c r="S94" s="21"/>
      <c r="T94" s="40"/>
      <c r="U94" s="40"/>
      <c r="V94" s="40"/>
      <c r="W94" s="40"/>
      <c r="X94" s="21"/>
      <c r="Y94" s="26"/>
      <c r="Z94" s="26"/>
    </row>
    <row r="95" spans="3:26">
      <c r="C95" s="15"/>
      <c r="D95" s="15"/>
      <c r="E95" s="15"/>
      <c r="F95" s="15"/>
      <c r="G95" s="15"/>
      <c r="H95" s="32"/>
      <c r="I95" s="32"/>
      <c r="J95" s="32"/>
      <c r="K95" s="33"/>
      <c r="L95" s="33"/>
      <c r="M95" s="33"/>
      <c r="N95" s="33"/>
      <c r="O95" s="21"/>
      <c r="P95" s="22"/>
      <c r="Q95" s="21"/>
      <c r="R95" s="21"/>
      <c r="S95" s="21"/>
      <c r="T95" s="40"/>
      <c r="U95" s="40"/>
      <c r="V95" s="40"/>
      <c r="W95" s="40"/>
      <c r="X95" s="21"/>
      <c r="Y95" s="26"/>
      <c r="Z95" s="26"/>
    </row>
    <row r="96" spans="3:26">
      <c r="C96" s="15"/>
      <c r="D96" s="15"/>
      <c r="E96" s="15"/>
      <c r="F96" s="15"/>
      <c r="G96" s="15"/>
      <c r="H96" s="32"/>
      <c r="I96" s="32"/>
      <c r="J96" s="32"/>
      <c r="K96" s="33"/>
      <c r="L96" s="33"/>
      <c r="M96" s="33"/>
      <c r="N96" s="33"/>
      <c r="O96" s="21"/>
      <c r="P96" s="22"/>
      <c r="Q96" s="21"/>
      <c r="R96" s="21"/>
      <c r="S96" s="21"/>
      <c r="T96" s="40"/>
      <c r="U96" s="40"/>
      <c r="V96" s="40"/>
      <c r="W96" s="40"/>
      <c r="X96" s="21"/>
      <c r="Y96" s="26"/>
      <c r="Z96" s="26"/>
    </row>
    <row r="97" spans="3:26">
      <c r="C97" s="15"/>
      <c r="D97" s="15"/>
      <c r="E97" s="15"/>
      <c r="F97" s="15"/>
      <c r="G97" s="15"/>
      <c r="H97" s="32"/>
      <c r="I97" s="32"/>
      <c r="J97" s="32"/>
      <c r="K97" s="33"/>
      <c r="L97" s="33"/>
      <c r="M97" s="33"/>
      <c r="N97" s="33"/>
      <c r="O97" s="21"/>
      <c r="P97" s="22"/>
      <c r="Q97" s="21"/>
      <c r="R97" s="21"/>
      <c r="S97" s="21"/>
      <c r="T97" s="40"/>
      <c r="U97" s="40"/>
      <c r="V97" s="40"/>
      <c r="W97" s="40"/>
      <c r="X97" s="21"/>
      <c r="Y97" s="26"/>
      <c r="Z97" s="26"/>
    </row>
    <row r="98" spans="3:26">
      <c r="C98" s="15"/>
      <c r="D98" s="15"/>
      <c r="E98" s="15"/>
      <c r="F98" s="15"/>
      <c r="G98" s="15"/>
      <c r="H98" s="32"/>
      <c r="I98" s="32"/>
      <c r="J98" s="32"/>
      <c r="K98" s="33"/>
      <c r="L98" s="33"/>
      <c r="M98" s="33"/>
      <c r="N98" s="33"/>
      <c r="O98" s="21"/>
      <c r="P98" s="22"/>
      <c r="Q98" s="21"/>
      <c r="R98" s="21"/>
      <c r="S98" s="21"/>
      <c r="T98" s="40"/>
      <c r="U98" s="40"/>
      <c r="V98" s="40"/>
      <c r="W98" s="40"/>
      <c r="X98" s="21"/>
      <c r="Y98" s="26"/>
      <c r="Z98" s="26"/>
    </row>
    <row r="99" spans="3:26">
      <c r="C99" s="15"/>
      <c r="D99" s="15"/>
      <c r="E99" s="15"/>
      <c r="F99" s="15"/>
      <c r="G99" s="15"/>
      <c r="H99" s="32"/>
      <c r="I99" s="32"/>
      <c r="J99" s="32"/>
      <c r="K99" s="33"/>
      <c r="L99" s="33"/>
      <c r="M99" s="33"/>
      <c r="N99" s="33"/>
      <c r="O99" s="21"/>
      <c r="P99" s="22"/>
      <c r="Q99" s="21"/>
      <c r="R99" s="21"/>
      <c r="S99" s="21"/>
      <c r="T99" s="40"/>
      <c r="U99" s="40"/>
      <c r="V99" s="40"/>
      <c r="W99" s="40"/>
      <c r="X99" s="21"/>
      <c r="Y99" s="26"/>
      <c r="Z99" s="26"/>
    </row>
    <row r="100" spans="3:26">
      <c r="C100" s="15"/>
      <c r="D100" s="15"/>
      <c r="E100" s="15"/>
      <c r="F100" s="15"/>
      <c r="G100" s="15"/>
      <c r="H100" s="32"/>
      <c r="I100" s="32"/>
      <c r="J100" s="32"/>
      <c r="K100" s="33"/>
      <c r="L100" s="33"/>
      <c r="M100" s="33"/>
      <c r="N100" s="33"/>
      <c r="O100" s="21"/>
      <c r="P100" s="22"/>
      <c r="Q100" s="21"/>
      <c r="R100" s="21"/>
      <c r="S100" s="21"/>
      <c r="T100" s="40"/>
      <c r="U100" s="40"/>
      <c r="V100" s="40"/>
      <c r="W100" s="40"/>
      <c r="X100" s="21"/>
      <c r="Y100" s="26"/>
      <c r="Z100" s="26"/>
    </row>
    <row r="101" spans="3:26">
      <c r="C101" s="15"/>
      <c r="D101" s="15"/>
      <c r="E101" s="15"/>
      <c r="F101" s="15"/>
      <c r="G101" s="15"/>
      <c r="H101" s="32"/>
      <c r="I101" s="32"/>
      <c r="J101" s="32"/>
      <c r="K101" s="33"/>
      <c r="L101" s="33"/>
      <c r="M101" s="33"/>
      <c r="N101" s="33"/>
      <c r="O101" s="21"/>
      <c r="P101" s="22"/>
      <c r="Q101" s="21"/>
      <c r="R101" s="21"/>
      <c r="S101" s="21"/>
      <c r="T101" s="40"/>
      <c r="U101" s="40"/>
      <c r="V101" s="40"/>
      <c r="W101" s="40"/>
      <c r="X101" s="21"/>
      <c r="Y101" s="26"/>
      <c r="Z101" s="26"/>
    </row>
    <row r="102" spans="3:26">
      <c r="C102" s="15"/>
      <c r="D102" s="15"/>
      <c r="E102" s="15"/>
      <c r="F102" s="15"/>
      <c r="G102" s="15"/>
      <c r="H102" s="32"/>
      <c r="I102" s="32"/>
      <c r="J102" s="32"/>
      <c r="K102" s="33"/>
      <c r="L102" s="33"/>
      <c r="M102" s="33"/>
      <c r="N102" s="33"/>
      <c r="O102" s="21"/>
      <c r="P102" s="22"/>
      <c r="Q102" s="21"/>
      <c r="R102" s="21"/>
      <c r="S102" s="21"/>
      <c r="T102" s="40"/>
      <c r="U102" s="40"/>
      <c r="V102" s="40"/>
      <c r="W102" s="40"/>
      <c r="X102" s="21"/>
      <c r="Y102" s="26"/>
      <c r="Z102" s="26"/>
    </row>
    <row r="103" spans="3:26">
      <c r="C103" s="15"/>
      <c r="D103" s="15"/>
      <c r="E103" s="15"/>
      <c r="F103" s="15"/>
      <c r="G103" s="15"/>
      <c r="H103" s="32"/>
      <c r="I103" s="32"/>
      <c r="J103" s="32"/>
      <c r="K103" s="33"/>
      <c r="L103" s="33"/>
      <c r="M103" s="33"/>
      <c r="N103" s="33"/>
      <c r="O103" s="21"/>
      <c r="P103" s="22"/>
      <c r="Q103" s="21"/>
      <c r="R103" s="21"/>
      <c r="S103" s="21"/>
      <c r="T103" s="40"/>
      <c r="U103" s="40"/>
      <c r="V103" s="40"/>
      <c r="W103" s="40"/>
      <c r="X103" s="21"/>
      <c r="Y103" s="26"/>
      <c r="Z103" s="26"/>
    </row>
    <row r="104" spans="3:26">
      <c r="C104" s="15"/>
      <c r="D104" s="15"/>
      <c r="E104" s="15"/>
      <c r="F104" s="15"/>
      <c r="G104" s="15"/>
      <c r="H104" s="32"/>
      <c r="I104" s="32"/>
      <c r="J104" s="32"/>
      <c r="K104" s="33"/>
      <c r="L104" s="33"/>
      <c r="M104" s="33"/>
      <c r="N104" s="33"/>
      <c r="O104" s="21"/>
      <c r="P104" s="22"/>
      <c r="Q104" s="21"/>
      <c r="R104" s="21"/>
      <c r="S104" s="21"/>
      <c r="T104" s="40"/>
      <c r="U104" s="40"/>
      <c r="V104" s="40"/>
      <c r="W104" s="40"/>
      <c r="X104" s="21"/>
      <c r="Y104" s="26"/>
      <c r="Z104" s="26"/>
    </row>
    <row r="105" spans="3:26">
      <c r="C105" s="15"/>
      <c r="D105" s="15"/>
      <c r="E105" s="15"/>
      <c r="F105" s="15"/>
      <c r="G105" s="15"/>
      <c r="H105" s="32"/>
      <c r="I105" s="32"/>
      <c r="J105" s="32"/>
      <c r="K105" s="33"/>
      <c r="L105" s="33"/>
      <c r="M105" s="33"/>
      <c r="N105" s="33"/>
      <c r="O105" s="21"/>
      <c r="P105" s="22"/>
      <c r="Q105" s="21"/>
      <c r="R105" s="21"/>
      <c r="S105" s="21"/>
      <c r="T105" s="40"/>
      <c r="U105" s="40"/>
      <c r="V105" s="40"/>
      <c r="W105" s="40"/>
      <c r="X105" s="21"/>
      <c r="Y105" s="26"/>
      <c r="Z105" s="26"/>
    </row>
    <row r="106" spans="3:26">
      <c r="C106" s="15"/>
      <c r="D106" s="15"/>
      <c r="E106" s="15"/>
      <c r="F106" s="15"/>
      <c r="G106" s="15"/>
      <c r="H106" s="32"/>
      <c r="I106" s="32"/>
      <c r="J106" s="32"/>
      <c r="K106" s="33"/>
      <c r="L106" s="33"/>
      <c r="M106" s="33"/>
      <c r="N106" s="33"/>
      <c r="O106" s="21"/>
      <c r="P106" s="22"/>
      <c r="Q106" s="21"/>
      <c r="R106" s="21"/>
      <c r="S106" s="21"/>
      <c r="T106" s="40"/>
      <c r="U106" s="40"/>
      <c r="V106" s="40"/>
      <c r="W106" s="40"/>
      <c r="X106" s="21"/>
      <c r="Y106" s="26"/>
      <c r="Z106" s="26"/>
    </row>
    <row r="107" spans="3:26">
      <c r="C107" s="15"/>
      <c r="D107" s="15"/>
      <c r="E107" s="15"/>
      <c r="F107" s="15"/>
      <c r="G107" s="15"/>
      <c r="H107" s="32"/>
      <c r="I107" s="32"/>
      <c r="J107" s="32"/>
      <c r="K107" s="33"/>
      <c r="L107" s="33"/>
      <c r="M107" s="33"/>
      <c r="N107" s="33"/>
      <c r="O107" s="21"/>
      <c r="P107" s="22"/>
      <c r="Q107" s="21"/>
      <c r="R107" s="21"/>
      <c r="S107" s="21"/>
      <c r="T107" s="40"/>
      <c r="U107" s="40"/>
      <c r="V107" s="40"/>
      <c r="W107" s="40"/>
      <c r="X107" s="21"/>
      <c r="Y107" s="26"/>
      <c r="Z107" s="26"/>
    </row>
    <row r="108" spans="3:26">
      <c r="C108" s="15"/>
      <c r="D108" s="15"/>
      <c r="E108" s="15"/>
      <c r="F108" s="15"/>
      <c r="G108" s="15"/>
      <c r="H108" s="32"/>
      <c r="I108" s="32"/>
      <c r="J108" s="32"/>
      <c r="K108" s="33"/>
      <c r="L108" s="33"/>
      <c r="M108" s="33"/>
      <c r="N108" s="33"/>
      <c r="O108" s="21"/>
      <c r="P108" s="22"/>
      <c r="Q108" s="21"/>
      <c r="R108" s="21"/>
      <c r="S108" s="21"/>
      <c r="T108" s="40"/>
      <c r="U108" s="40"/>
      <c r="V108" s="40"/>
      <c r="W108" s="40"/>
      <c r="X108" s="21"/>
      <c r="Y108" s="26"/>
      <c r="Z108" s="26"/>
    </row>
    <row r="109" spans="3:26">
      <c r="C109" s="15"/>
      <c r="D109" s="15"/>
      <c r="E109" s="15"/>
      <c r="F109" s="15"/>
      <c r="G109" s="15"/>
      <c r="H109" s="32"/>
      <c r="I109" s="32"/>
      <c r="J109" s="32"/>
      <c r="K109" s="33"/>
      <c r="L109" s="33"/>
      <c r="M109" s="33"/>
      <c r="N109" s="33"/>
      <c r="O109" s="21"/>
      <c r="P109" s="22"/>
      <c r="Q109" s="21"/>
      <c r="R109" s="21"/>
      <c r="S109" s="21"/>
      <c r="T109" s="40"/>
      <c r="U109" s="40"/>
      <c r="V109" s="40"/>
      <c r="W109" s="40"/>
      <c r="X109" s="21"/>
      <c r="Y109" s="26"/>
      <c r="Z109" s="26"/>
    </row>
    <row r="110" spans="3:26">
      <c r="C110" s="15"/>
      <c r="D110" s="15"/>
      <c r="E110" s="15"/>
      <c r="F110" s="15"/>
      <c r="G110" s="15"/>
      <c r="H110" s="32"/>
      <c r="I110" s="32"/>
      <c r="J110" s="32"/>
      <c r="K110" s="33"/>
      <c r="L110" s="33"/>
      <c r="M110" s="33"/>
      <c r="N110" s="33"/>
      <c r="O110" s="21"/>
      <c r="P110" s="22"/>
      <c r="Q110" s="21"/>
      <c r="R110" s="21"/>
      <c r="S110" s="21"/>
      <c r="T110" s="40"/>
      <c r="U110" s="40"/>
      <c r="V110" s="40"/>
      <c r="W110" s="40"/>
      <c r="X110" s="21"/>
      <c r="Y110" s="26"/>
      <c r="Z110" s="26"/>
    </row>
    <row r="111" spans="3:26">
      <c r="C111" s="15"/>
      <c r="D111" s="15"/>
      <c r="E111" s="15"/>
      <c r="F111" s="15"/>
      <c r="G111" s="15"/>
      <c r="H111" s="32"/>
      <c r="I111" s="32"/>
      <c r="J111" s="32"/>
      <c r="K111" s="33"/>
      <c r="L111" s="33"/>
      <c r="M111" s="33"/>
      <c r="N111" s="33"/>
      <c r="O111" s="21"/>
      <c r="P111" s="22"/>
      <c r="Q111" s="21"/>
      <c r="R111" s="21"/>
      <c r="S111" s="21"/>
      <c r="T111" s="40"/>
      <c r="U111" s="40"/>
      <c r="V111" s="40"/>
      <c r="W111" s="40"/>
      <c r="X111" s="21"/>
      <c r="Y111" s="26"/>
      <c r="Z111" s="26"/>
    </row>
    <row r="112" spans="3:26">
      <c r="C112" s="15"/>
      <c r="D112" s="15"/>
      <c r="E112" s="15"/>
      <c r="F112" s="15"/>
      <c r="G112" s="15"/>
      <c r="H112" s="32"/>
      <c r="I112" s="32"/>
      <c r="J112" s="32"/>
      <c r="K112" s="33"/>
      <c r="L112" s="33"/>
      <c r="M112" s="33"/>
      <c r="N112" s="33"/>
      <c r="O112" s="21"/>
      <c r="P112" s="22"/>
      <c r="Q112" s="21"/>
      <c r="R112" s="21"/>
      <c r="S112" s="21"/>
      <c r="T112" s="40"/>
      <c r="U112" s="40"/>
      <c r="V112" s="40"/>
      <c r="W112" s="40"/>
      <c r="X112" s="21"/>
      <c r="Y112" s="26"/>
      <c r="Z112" s="26"/>
    </row>
    <row r="113" spans="3:26">
      <c r="C113" s="15"/>
      <c r="D113" s="15"/>
      <c r="E113" s="15"/>
      <c r="F113" s="15"/>
      <c r="G113" s="15"/>
      <c r="H113" s="32"/>
      <c r="I113" s="32"/>
      <c r="J113" s="32"/>
      <c r="K113" s="33"/>
      <c r="L113" s="33"/>
      <c r="M113" s="33"/>
      <c r="N113" s="33"/>
      <c r="O113" s="21"/>
      <c r="P113" s="22"/>
      <c r="Q113" s="21"/>
      <c r="R113" s="21"/>
      <c r="S113" s="21"/>
      <c r="T113" s="40"/>
      <c r="U113" s="40"/>
      <c r="V113" s="40"/>
      <c r="W113" s="40"/>
      <c r="X113" s="21"/>
      <c r="Y113" s="26"/>
      <c r="Z113" s="26"/>
    </row>
    <row r="114" spans="3:26">
      <c r="C114" s="15"/>
      <c r="D114" s="15"/>
      <c r="E114" s="15"/>
      <c r="F114" s="15"/>
      <c r="G114" s="15"/>
      <c r="H114" s="32"/>
      <c r="I114" s="32"/>
      <c r="J114" s="32"/>
      <c r="K114" s="33"/>
      <c r="L114" s="33"/>
      <c r="M114" s="33"/>
      <c r="N114" s="33"/>
      <c r="O114" s="21"/>
      <c r="P114" s="22"/>
      <c r="Q114" s="21"/>
      <c r="R114" s="21"/>
      <c r="S114" s="21"/>
      <c r="T114" s="40"/>
      <c r="U114" s="40"/>
      <c r="V114" s="40"/>
      <c r="W114" s="40"/>
      <c r="X114" s="21"/>
      <c r="Y114" s="26"/>
      <c r="Z114" s="26"/>
    </row>
    <row r="115" spans="3:26">
      <c r="C115" s="15"/>
      <c r="D115" s="15"/>
      <c r="E115" s="15"/>
      <c r="F115" s="15"/>
      <c r="G115" s="15"/>
      <c r="H115" s="32"/>
      <c r="I115" s="32"/>
      <c r="J115" s="32"/>
      <c r="K115" s="33"/>
      <c r="L115" s="33"/>
      <c r="M115" s="33"/>
      <c r="N115" s="33"/>
      <c r="O115" s="21"/>
      <c r="P115" s="22"/>
      <c r="Q115" s="21"/>
      <c r="R115" s="21"/>
      <c r="S115" s="21"/>
      <c r="T115" s="40"/>
      <c r="U115" s="40"/>
      <c r="V115" s="40"/>
      <c r="W115" s="40"/>
      <c r="X115" s="21"/>
      <c r="Y115" s="26"/>
      <c r="Z115" s="26"/>
    </row>
    <row r="116" spans="3:26">
      <c r="C116" s="15"/>
      <c r="D116" s="15"/>
      <c r="E116" s="15"/>
      <c r="F116" s="15"/>
      <c r="G116" s="15"/>
      <c r="H116" s="32"/>
      <c r="I116" s="32"/>
      <c r="J116" s="32"/>
      <c r="K116" s="33"/>
      <c r="L116" s="33"/>
      <c r="M116" s="33"/>
      <c r="N116" s="33"/>
      <c r="O116" s="21"/>
      <c r="P116" s="22"/>
      <c r="Q116" s="21"/>
      <c r="R116" s="21"/>
      <c r="S116" s="21"/>
      <c r="T116" s="40"/>
      <c r="U116" s="40"/>
      <c r="V116" s="40"/>
      <c r="W116" s="40"/>
      <c r="X116" s="21"/>
      <c r="Y116" s="26"/>
      <c r="Z116" s="26"/>
    </row>
    <row r="117" spans="3:26">
      <c r="C117" s="15"/>
      <c r="D117" s="15"/>
      <c r="E117" s="15"/>
      <c r="F117" s="15"/>
      <c r="G117" s="15"/>
      <c r="H117" s="32"/>
      <c r="I117" s="32"/>
      <c r="J117" s="32"/>
      <c r="K117" s="33"/>
      <c r="L117" s="33"/>
      <c r="M117" s="33"/>
      <c r="N117" s="33"/>
      <c r="O117" s="21"/>
      <c r="P117" s="22"/>
      <c r="Q117" s="21"/>
      <c r="R117" s="21"/>
      <c r="S117" s="21"/>
      <c r="T117" s="40"/>
      <c r="U117" s="40"/>
      <c r="V117" s="40"/>
      <c r="W117" s="40"/>
      <c r="X117" s="21"/>
      <c r="Y117" s="26"/>
      <c r="Z117" s="26"/>
    </row>
    <row r="118" spans="3:26">
      <c r="C118" s="15"/>
      <c r="D118" s="15"/>
      <c r="E118" s="15"/>
      <c r="F118" s="15"/>
      <c r="G118" s="15"/>
      <c r="H118" s="32"/>
      <c r="I118" s="32"/>
      <c r="J118" s="32"/>
      <c r="K118" s="33"/>
      <c r="L118" s="33"/>
      <c r="M118" s="33"/>
      <c r="N118" s="33"/>
      <c r="O118" s="21"/>
      <c r="P118" s="22"/>
      <c r="Q118" s="21"/>
      <c r="R118" s="21"/>
      <c r="S118" s="21"/>
      <c r="T118" s="40"/>
      <c r="U118" s="40"/>
      <c r="V118" s="40"/>
      <c r="W118" s="40"/>
      <c r="X118" s="21"/>
      <c r="Y118" s="26"/>
      <c r="Z118" s="26"/>
    </row>
    <row r="119" spans="3:26">
      <c r="C119" s="15"/>
      <c r="D119" s="15"/>
      <c r="E119" s="15"/>
      <c r="F119" s="15"/>
      <c r="G119" s="15"/>
      <c r="H119" s="32"/>
      <c r="I119" s="32"/>
      <c r="J119" s="32"/>
      <c r="K119" s="33"/>
      <c r="L119" s="33"/>
      <c r="M119" s="33"/>
      <c r="N119" s="33"/>
      <c r="O119" s="21"/>
      <c r="P119" s="22"/>
      <c r="Q119" s="21"/>
      <c r="R119" s="21"/>
      <c r="S119" s="21"/>
      <c r="T119" s="40"/>
      <c r="U119" s="40"/>
      <c r="V119" s="40"/>
      <c r="W119" s="40"/>
      <c r="X119" s="21"/>
      <c r="Y119" s="26"/>
      <c r="Z119" s="26"/>
    </row>
    <row r="120" spans="3:26">
      <c r="C120" s="15"/>
      <c r="D120" s="15"/>
      <c r="E120" s="15"/>
      <c r="F120" s="15"/>
      <c r="G120" s="15"/>
      <c r="H120" s="32"/>
      <c r="I120" s="32"/>
      <c r="J120" s="32"/>
      <c r="K120" s="33"/>
      <c r="L120" s="33"/>
      <c r="M120" s="33"/>
      <c r="N120" s="33"/>
      <c r="O120" s="21"/>
      <c r="P120" s="22"/>
      <c r="Q120" s="21"/>
      <c r="R120" s="21"/>
      <c r="S120" s="21"/>
      <c r="T120" s="40"/>
      <c r="U120" s="40"/>
      <c r="V120" s="40"/>
      <c r="W120" s="40"/>
      <c r="X120" s="21"/>
      <c r="Y120" s="26"/>
      <c r="Z120" s="26"/>
    </row>
    <row r="121" spans="3:26">
      <c r="C121" s="15"/>
      <c r="D121" s="15"/>
      <c r="E121" s="15"/>
      <c r="F121" s="15"/>
      <c r="G121" s="15"/>
      <c r="H121" s="32"/>
      <c r="I121" s="32"/>
      <c r="J121" s="32"/>
      <c r="K121" s="33"/>
      <c r="L121" s="33"/>
      <c r="M121" s="33"/>
      <c r="N121" s="33"/>
      <c r="O121" s="21"/>
      <c r="P121" s="22"/>
      <c r="Q121" s="21"/>
      <c r="R121" s="21"/>
      <c r="S121" s="21"/>
      <c r="T121" s="40"/>
      <c r="U121" s="40"/>
      <c r="V121" s="40"/>
      <c r="W121" s="40"/>
      <c r="X121" s="21"/>
      <c r="Y121" s="26"/>
      <c r="Z121" s="26"/>
    </row>
    <row r="122" spans="3:26">
      <c r="C122" s="15"/>
      <c r="D122" s="15"/>
      <c r="E122" s="15"/>
      <c r="F122" s="15"/>
      <c r="G122" s="15"/>
      <c r="H122" s="32"/>
      <c r="I122" s="32"/>
      <c r="J122" s="32"/>
      <c r="K122" s="33"/>
      <c r="L122" s="33"/>
      <c r="M122" s="33"/>
      <c r="N122" s="33"/>
      <c r="O122" s="21"/>
      <c r="P122" s="22"/>
      <c r="Q122" s="21"/>
      <c r="R122" s="21"/>
      <c r="S122" s="21"/>
      <c r="T122" s="40"/>
      <c r="U122" s="40"/>
      <c r="V122" s="40"/>
      <c r="W122" s="40"/>
      <c r="X122" s="21"/>
      <c r="Y122" s="26"/>
      <c r="Z122" s="26"/>
    </row>
    <row r="123" spans="3:26">
      <c r="C123" s="15"/>
      <c r="D123" s="15"/>
      <c r="E123" s="15"/>
      <c r="F123" s="15"/>
      <c r="G123" s="15"/>
      <c r="H123" s="32"/>
      <c r="I123" s="32"/>
      <c r="J123" s="32"/>
      <c r="K123" s="33"/>
      <c r="L123" s="33"/>
      <c r="M123" s="33"/>
      <c r="N123" s="33"/>
      <c r="O123" s="21"/>
      <c r="P123" s="22"/>
      <c r="Q123" s="21"/>
      <c r="R123" s="21"/>
      <c r="S123" s="21"/>
      <c r="T123" s="40"/>
      <c r="U123" s="40"/>
      <c r="V123" s="40"/>
      <c r="W123" s="40"/>
      <c r="X123" s="21"/>
      <c r="Y123" s="26"/>
      <c r="Z123" s="26"/>
    </row>
    <row r="124" spans="3:26">
      <c r="C124" s="15"/>
      <c r="D124" s="15"/>
      <c r="E124" s="15"/>
      <c r="F124" s="15"/>
      <c r="G124" s="15"/>
      <c r="H124" s="32"/>
      <c r="I124" s="32"/>
      <c r="J124" s="32"/>
      <c r="K124" s="33"/>
      <c r="L124" s="33"/>
      <c r="M124" s="33"/>
      <c r="N124" s="33"/>
      <c r="O124" s="21"/>
      <c r="P124" s="22"/>
      <c r="Q124" s="21"/>
      <c r="R124" s="21"/>
      <c r="S124" s="21"/>
      <c r="T124" s="40"/>
      <c r="U124" s="40"/>
      <c r="V124" s="40"/>
      <c r="W124" s="40"/>
      <c r="X124" s="21"/>
      <c r="Y124" s="26"/>
      <c r="Z124" s="26"/>
    </row>
    <row r="125" spans="3:26">
      <c r="C125" s="15"/>
      <c r="D125" s="15"/>
      <c r="E125" s="15"/>
      <c r="F125" s="15"/>
      <c r="G125" s="15"/>
      <c r="H125" s="32"/>
      <c r="I125" s="32"/>
      <c r="J125" s="32"/>
      <c r="K125" s="33"/>
      <c r="L125" s="33"/>
      <c r="M125" s="33"/>
      <c r="N125" s="33"/>
      <c r="O125" s="21"/>
      <c r="P125" s="22"/>
      <c r="Q125" s="21"/>
      <c r="R125" s="21"/>
      <c r="S125" s="21"/>
      <c r="T125" s="40"/>
      <c r="U125" s="40"/>
      <c r="V125" s="40"/>
      <c r="W125" s="40"/>
      <c r="X125" s="21"/>
      <c r="Y125" s="26"/>
      <c r="Z125" s="26"/>
    </row>
    <row r="126" spans="3:26">
      <c r="C126" s="15"/>
      <c r="D126" s="15"/>
      <c r="E126" s="15"/>
      <c r="F126" s="15"/>
      <c r="G126" s="15"/>
      <c r="H126" s="32"/>
      <c r="I126" s="32"/>
      <c r="J126" s="32"/>
      <c r="K126" s="33"/>
      <c r="L126" s="33"/>
      <c r="M126" s="33"/>
      <c r="N126" s="33"/>
      <c r="O126" s="21"/>
      <c r="P126" s="22"/>
      <c r="Q126" s="21"/>
      <c r="R126" s="21"/>
      <c r="S126" s="21"/>
      <c r="T126" s="40"/>
      <c r="U126" s="40"/>
      <c r="V126" s="40"/>
      <c r="W126" s="40"/>
      <c r="X126" s="21"/>
      <c r="Y126" s="26"/>
      <c r="Z126" s="26"/>
    </row>
    <row r="127" spans="3:26">
      <c r="C127" s="15"/>
      <c r="D127" s="15"/>
      <c r="E127" s="15"/>
      <c r="F127" s="15"/>
      <c r="G127" s="15"/>
      <c r="H127" s="32"/>
      <c r="I127" s="32"/>
      <c r="J127" s="32"/>
      <c r="K127" s="33"/>
      <c r="L127" s="33"/>
      <c r="M127" s="33"/>
      <c r="N127" s="33"/>
      <c r="O127" s="21"/>
      <c r="P127" s="22"/>
      <c r="Q127" s="21"/>
      <c r="R127" s="21"/>
      <c r="S127" s="21"/>
      <c r="T127" s="40"/>
      <c r="U127" s="40"/>
      <c r="V127" s="40"/>
      <c r="W127" s="40"/>
      <c r="X127" s="21"/>
      <c r="Y127" s="26"/>
      <c r="Z127" s="26"/>
    </row>
    <row r="128" spans="3:26">
      <c r="C128" s="15"/>
      <c r="D128" s="15"/>
      <c r="E128" s="15"/>
      <c r="F128" s="15"/>
      <c r="G128" s="15"/>
      <c r="H128" s="32"/>
      <c r="I128" s="32"/>
      <c r="J128" s="32"/>
      <c r="K128" s="33"/>
      <c r="L128" s="33"/>
      <c r="M128" s="33"/>
      <c r="N128" s="33"/>
      <c r="O128" s="21"/>
      <c r="P128" s="22"/>
      <c r="Q128" s="21"/>
      <c r="R128" s="21"/>
      <c r="S128" s="21"/>
      <c r="T128" s="40"/>
      <c r="U128" s="40"/>
      <c r="V128" s="40"/>
      <c r="W128" s="40"/>
      <c r="X128" s="21"/>
      <c r="Y128" s="26"/>
      <c r="Z128" s="26"/>
    </row>
    <row r="129" spans="3:26">
      <c r="C129" s="15"/>
      <c r="D129" s="15"/>
      <c r="E129" s="15"/>
      <c r="F129" s="15"/>
      <c r="G129" s="15"/>
      <c r="H129" s="32"/>
      <c r="I129" s="32"/>
      <c r="J129" s="32"/>
      <c r="K129" s="33"/>
      <c r="L129" s="33"/>
      <c r="M129" s="33"/>
      <c r="N129" s="33"/>
      <c r="O129" s="21"/>
      <c r="P129" s="22"/>
      <c r="Q129" s="21"/>
      <c r="R129" s="21"/>
      <c r="S129" s="21"/>
      <c r="T129" s="40"/>
      <c r="U129" s="40"/>
      <c r="V129" s="40"/>
      <c r="W129" s="40"/>
      <c r="X129" s="21"/>
      <c r="Y129" s="26"/>
      <c r="Z129" s="26"/>
    </row>
    <row r="130" spans="3:26">
      <c r="C130" s="15"/>
      <c r="D130" s="15"/>
      <c r="E130" s="15"/>
      <c r="F130" s="15"/>
      <c r="G130" s="15"/>
      <c r="H130" s="32"/>
      <c r="I130" s="32"/>
      <c r="J130" s="32"/>
      <c r="K130" s="33"/>
      <c r="L130" s="33"/>
      <c r="M130" s="33"/>
      <c r="N130" s="33"/>
      <c r="O130" s="21"/>
      <c r="P130" s="22"/>
      <c r="Q130" s="21"/>
      <c r="R130" s="21"/>
      <c r="S130" s="21"/>
      <c r="T130" s="40"/>
      <c r="U130" s="40"/>
      <c r="V130" s="40"/>
      <c r="W130" s="40"/>
      <c r="X130" s="21"/>
      <c r="Y130" s="26"/>
      <c r="Z130" s="26"/>
    </row>
    <row r="131" spans="3:26">
      <c r="C131" s="15"/>
      <c r="D131" s="15"/>
      <c r="E131" s="15"/>
      <c r="F131" s="15"/>
      <c r="G131" s="15"/>
      <c r="H131" s="32"/>
      <c r="I131" s="32"/>
      <c r="J131" s="32"/>
      <c r="K131" s="33"/>
      <c r="L131" s="33"/>
      <c r="M131" s="33"/>
      <c r="N131" s="33"/>
      <c r="O131" s="21"/>
      <c r="P131" s="22"/>
      <c r="Q131" s="21"/>
      <c r="R131" s="21"/>
      <c r="S131" s="21"/>
      <c r="T131" s="40"/>
      <c r="U131" s="40"/>
      <c r="V131" s="40"/>
      <c r="W131" s="40"/>
      <c r="X131" s="21"/>
      <c r="Y131" s="26"/>
      <c r="Z131" s="26"/>
    </row>
    <row r="132" spans="3:26">
      <c r="C132" s="15"/>
      <c r="D132" s="15"/>
      <c r="E132" s="15"/>
      <c r="F132" s="15"/>
      <c r="G132" s="15"/>
      <c r="H132" s="32"/>
      <c r="I132" s="32"/>
      <c r="J132" s="32"/>
      <c r="K132" s="33"/>
      <c r="L132" s="33"/>
      <c r="M132" s="33"/>
      <c r="N132" s="33"/>
      <c r="O132" s="21"/>
      <c r="P132" s="22"/>
      <c r="Q132" s="21"/>
      <c r="R132" s="21"/>
      <c r="S132" s="21"/>
      <c r="T132" s="40"/>
      <c r="U132" s="40"/>
      <c r="V132" s="40"/>
      <c r="W132" s="40"/>
      <c r="X132" s="21"/>
      <c r="Y132" s="26"/>
      <c r="Z132" s="26"/>
    </row>
    <row r="133" spans="3:26">
      <c r="C133" s="15"/>
      <c r="D133" s="15"/>
      <c r="E133" s="15"/>
      <c r="F133" s="15"/>
      <c r="G133" s="15"/>
      <c r="H133" s="32"/>
      <c r="I133" s="32"/>
      <c r="J133" s="32"/>
      <c r="K133" s="33"/>
      <c r="L133" s="33"/>
      <c r="M133" s="33"/>
      <c r="N133" s="33"/>
      <c r="O133" s="21"/>
      <c r="P133" s="22"/>
      <c r="Q133" s="21"/>
      <c r="R133" s="21"/>
      <c r="S133" s="21"/>
      <c r="T133" s="40"/>
      <c r="U133" s="40"/>
      <c r="V133" s="40"/>
      <c r="W133" s="40"/>
      <c r="X133" s="21"/>
      <c r="Y133" s="26"/>
      <c r="Z133" s="26"/>
    </row>
    <row r="134" spans="3:26">
      <c r="C134" s="15"/>
      <c r="D134" s="15"/>
      <c r="E134" s="15"/>
      <c r="F134" s="15"/>
      <c r="G134" s="15"/>
      <c r="H134" s="32"/>
      <c r="I134" s="32"/>
      <c r="J134" s="32"/>
      <c r="K134" s="33"/>
      <c r="L134" s="33"/>
      <c r="M134" s="33"/>
      <c r="N134" s="33"/>
      <c r="O134" s="21"/>
      <c r="P134" s="22"/>
      <c r="Q134" s="21"/>
      <c r="R134" s="21"/>
      <c r="S134" s="21"/>
      <c r="T134" s="40"/>
      <c r="U134" s="40"/>
      <c r="V134" s="40"/>
      <c r="W134" s="40"/>
      <c r="X134" s="21"/>
      <c r="Y134" s="26"/>
      <c r="Z134" s="26"/>
    </row>
    <row r="135" spans="3:26">
      <c r="C135" s="15"/>
      <c r="D135" s="15"/>
      <c r="E135" s="15"/>
      <c r="F135" s="15"/>
      <c r="G135" s="15"/>
      <c r="H135" s="32"/>
      <c r="I135" s="32"/>
      <c r="J135" s="32"/>
      <c r="K135" s="33"/>
      <c r="L135" s="33"/>
      <c r="M135" s="33"/>
      <c r="N135" s="33"/>
      <c r="O135" s="21"/>
      <c r="P135" s="22"/>
      <c r="Q135" s="21"/>
      <c r="R135" s="21"/>
      <c r="S135" s="21"/>
      <c r="T135" s="40"/>
      <c r="U135" s="40"/>
      <c r="V135" s="40"/>
      <c r="W135" s="40"/>
      <c r="X135" s="21"/>
      <c r="Y135" s="26"/>
      <c r="Z135" s="26"/>
    </row>
    <row r="136" spans="3:26">
      <c r="C136" s="15"/>
      <c r="D136" s="15"/>
      <c r="E136" s="15"/>
      <c r="F136" s="15"/>
      <c r="G136" s="15"/>
      <c r="H136" s="32"/>
      <c r="I136" s="32"/>
      <c r="J136" s="32"/>
      <c r="K136" s="33"/>
      <c r="L136" s="33"/>
      <c r="M136" s="33"/>
      <c r="N136" s="33"/>
      <c r="O136" s="21"/>
      <c r="P136" s="22"/>
      <c r="Q136" s="21"/>
      <c r="R136" s="21"/>
      <c r="S136" s="21"/>
      <c r="T136" s="40"/>
      <c r="U136" s="40"/>
      <c r="V136" s="40"/>
      <c r="W136" s="40"/>
      <c r="X136" s="21"/>
      <c r="Y136" s="26"/>
      <c r="Z136" s="26"/>
    </row>
    <row r="137" spans="3:26">
      <c r="C137" s="15"/>
      <c r="D137" s="15"/>
      <c r="E137" s="15"/>
      <c r="F137" s="15"/>
      <c r="G137" s="15"/>
      <c r="H137" s="32"/>
      <c r="I137" s="32"/>
      <c r="J137" s="32"/>
      <c r="K137" s="33"/>
      <c r="L137" s="33"/>
      <c r="M137" s="33"/>
      <c r="N137" s="33"/>
      <c r="O137" s="21"/>
      <c r="P137" s="22"/>
      <c r="Q137" s="21"/>
      <c r="R137" s="21"/>
      <c r="S137" s="21"/>
      <c r="T137" s="40"/>
      <c r="U137" s="40"/>
      <c r="V137" s="40"/>
      <c r="W137" s="40"/>
      <c r="X137" s="21"/>
      <c r="Y137" s="26"/>
      <c r="Z137" s="26"/>
    </row>
    <row r="138" spans="3:26">
      <c r="C138" s="15"/>
      <c r="D138" s="15"/>
      <c r="E138" s="15"/>
      <c r="F138" s="15"/>
      <c r="G138" s="15"/>
      <c r="H138" s="32"/>
      <c r="I138" s="32"/>
      <c r="J138" s="32"/>
      <c r="K138" s="33"/>
      <c r="L138" s="33"/>
      <c r="M138" s="33"/>
      <c r="N138" s="33"/>
      <c r="O138" s="21"/>
      <c r="P138" s="22"/>
      <c r="Q138" s="21"/>
      <c r="R138" s="21"/>
      <c r="S138" s="21"/>
      <c r="T138" s="40"/>
      <c r="U138" s="40"/>
      <c r="V138" s="40"/>
      <c r="W138" s="40"/>
      <c r="X138" s="21"/>
      <c r="Y138" s="26"/>
      <c r="Z138" s="26"/>
    </row>
    <row r="139" spans="3:26">
      <c r="C139" s="15"/>
      <c r="D139" s="15"/>
      <c r="E139" s="15"/>
      <c r="F139" s="15"/>
      <c r="G139" s="15"/>
      <c r="H139" s="32"/>
      <c r="I139" s="32"/>
      <c r="J139" s="32"/>
      <c r="K139" s="33"/>
      <c r="L139" s="33"/>
      <c r="M139" s="33"/>
      <c r="N139" s="33"/>
      <c r="O139" s="21"/>
      <c r="P139" s="22"/>
      <c r="Q139" s="21"/>
      <c r="R139" s="21"/>
      <c r="S139" s="21"/>
      <c r="T139" s="40"/>
      <c r="U139" s="40"/>
      <c r="V139" s="40"/>
      <c r="W139" s="40"/>
      <c r="X139" s="21"/>
      <c r="Y139" s="26"/>
      <c r="Z139" s="26"/>
    </row>
    <row r="140" spans="3:26">
      <c r="C140" s="15"/>
      <c r="D140" s="15"/>
      <c r="E140" s="15"/>
      <c r="F140" s="15"/>
      <c r="G140" s="15"/>
      <c r="H140" s="32"/>
      <c r="I140" s="32"/>
      <c r="J140" s="32"/>
      <c r="K140" s="33"/>
      <c r="L140" s="33"/>
      <c r="M140" s="33"/>
      <c r="N140" s="33"/>
      <c r="O140" s="21"/>
      <c r="P140" s="22"/>
      <c r="Q140" s="21"/>
      <c r="R140" s="21"/>
      <c r="S140" s="21"/>
      <c r="T140" s="40"/>
      <c r="U140" s="40"/>
      <c r="V140" s="40"/>
      <c r="W140" s="40"/>
      <c r="X140" s="21"/>
      <c r="Y140" s="26"/>
      <c r="Z140" s="26"/>
    </row>
    <row r="141" spans="3:26">
      <c r="C141" s="15"/>
      <c r="D141" s="15"/>
      <c r="E141" s="15"/>
      <c r="F141" s="15"/>
      <c r="G141" s="15"/>
      <c r="H141" s="32"/>
      <c r="I141" s="32"/>
      <c r="J141" s="32"/>
      <c r="K141" s="33"/>
      <c r="L141" s="33"/>
      <c r="M141" s="33"/>
      <c r="N141" s="33"/>
      <c r="O141" s="21"/>
      <c r="P141" s="22"/>
      <c r="Q141" s="21"/>
      <c r="R141" s="21"/>
      <c r="S141" s="21"/>
      <c r="T141" s="40"/>
      <c r="U141" s="40"/>
      <c r="V141" s="40"/>
      <c r="W141" s="40"/>
      <c r="X141" s="21"/>
      <c r="Y141" s="26"/>
      <c r="Z141" s="26"/>
    </row>
    <row r="142" spans="3:26">
      <c r="C142" s="15"/>
      <c r="D142" s="15"/>
      <c r="E142" s="15"/>
      <c r="F142" s="15"/>
      <c r="G142" s="15"/>
      <c r="H142" s="32"/>
      <c r="I142" s="32"/>
      <c r="J142" s="32"/>
      <c r="K142" s="33"/>
      <c r="L142" s="33"/>
      <c r="M142" s="33"/>
      <c r="N142" s="33"/>
      <c r="O142" s="21"/>
      <c r="P142" s="22"/>
      <c r="Q142" s="21"/>
      <c r="R142" s="21"/>
      <c r="S142" s="21"/>
      <c r="T142" s="40"/>
      <c r="U142" s="40"/>
      <c r="V142" s="40"/>
      <c r="W142" s="40"/>
      <c r="X142" s="21"/>
      <c r="Y142" s="26"/>
      <c r="Z142" s="26"/>
    </row>
    <row r="143" spans="3:26">
      <c r="C143" s="15"/>
      <c r="D143" s="15"/>
      <c r="E143" s="15"/>
      <c r="F143" s="15"/>
      <c r="G143" s="15"/>
      <c r="H143" s="32"/>
      <c r="I143" s="32"/>
      <c r="J143" s="32"/>
      <c r="K143" s="33"/>
      <c r="L143" s="33"/>
      <c r="M143" s="33"/>
      <c r="N143" s="33"/>
      <c r="O143" s="21"/>
      <c r="P143" s="22"/>
      <c r="Q143" s="21"/>
      <c r="R143" s="21"/>
      <c r="S143" s="21"/>
      <c r="T143" s="40"/>
      <c r="U143" s="40"/>
      <c r="V143" s="40"/>
      <c r="W143" s="40"/>
      <c r="X143" s="21"/>
      <c r="Y143" s="26"/>
      <c r="Z143" s="26"/>
    </row>
    <row r="144" spans="3:26">
      <c r="C144" s="15"/>
      <c r="D144" s="15"/>
      <c r="E144" s="15"/>
      <c r="F144" s="15"/>
      <c r="G144" s="15"/>
      <c r="H144" s="32"/>
      <c r="I144" s="32"/>
      <c r="J144" s="32"/>
      <c r="K144" s="33"/>
      <c r="L144" s="33"/>
      <c r="M144" s="33"/>
      <c r="N144" s="33"/>
      <c r="O144" s="21"/>
      <c r="P144" s="22"/>
      <c r="Q144" s="21"/>
      <c r="R144" s="21"/>
      <c r="S144" s="21"/>
      <c r="T144" s="40"/>
      <c r="U144" s="40"/>
      <c r="V144" s="40"/>
      <c r="W144" s="40"/>
      <c r="X144" s="21"/>
      <c r="Y144" s="26"/>
      <c r="Z144" s="26"/>
    </row>
    <row r="145" spans="3:26">
      <c r="C145" s="15"/>
      <c r="D145" s="15"/>
      <c r="E145" s="15"/>
      <c r="F145" s="15"/>
      <c r="G145" s="15"/>
      <c r="H145" s="32"/>
      <c r="I145" s="32"/>
      <c r="J145" s="32"/>
      <c r="K145" s="33"/>
      <c r="L145" s="33"/>
      <c r="M145" s="33"/>
      <c r="N145" s="33"/>
      <c r="O145" s="21"/>
      <c r="P145" s="22"/>
      <c r="Q145" s="21"/>
      <c r="R145" s="21"/>
      <c r="S145" s="21"/>
      <c r="T145" s="40"/>
      <c r="U145" s="40"/>
      <c r="V145" s="40"/>
      <c r="W145" s="40"/>
      <c r="X145" s="21"/>
      <c r="Y145" s="26"/>
      <c r="Z145" s="26"/>
    </row>
    <row r="146" spans="3:26">
      <c r="C146" s="15"/>
      <c r="D146" s="15"/>
      <c r="E146" s="15"/>
      <c r="F146" s="15"/>
      <c r="G146" s="15"/>
      <c r="H146" s="32"/>
      <c r="I146" s="32"/>
      <c r="J146" s="32"/>
      <c r="K146" s="33"/>
      <c r="L146" s="33"/>
      <c r="M146" s="33"/>
      <c r="N146" s="33"/>
      <c r="O146" s="21"/>
      <c r="P146" s="22"/>
      <c r="Q146" s="21"/>
      <c r="R146" s="21"/>
      <c r="S146" s="21"/>
      <c r="T146" s="40"/>
      <c r="U146" s="40"/>
      <c r="V146" s="40"/>
      <c r="W146" s="40"/>
      <c r="X146" s="21"/>
      <c r="Y146" s="26"/>
      <c r="Z146" s="26"/>
    </row>
    <row r="147" spans="3:26">
      <c r="C147" s="15"/>
      <c r="D147" s="15"/>
      <c r="E147" s="15"/>
      <c r="F147" s="15"/>
      <c r="G147" s="15"/>
      <c r="H147" s="32"/>
      <c r="I147" s="32"/>
      <c r="J147" s="32"/>
      <c r="K147" s="33"/>
      <c r="L147" s="33"/>
      <c r="M147" s="33"/>
      <c r="N147" s="33"/>
      <c r="O147" s="21"/>
      <c r="P147" s="22"/>
      <c r="Q147" s="21"/>
      <c r="R147" s="21"/>
      <c r="S147" s="21"/>
      <c r="T147" s="40"/>
      <c r="U147" s="40"/>
      <c r="V147" s="40"/>
      <c r="W147" s="40"/>
      <c r="X147" s="21"/>
      <c r="Y147" s="26"/>
      <c r="Z147" s="26"/>
    </row>
    <row r="148" spans="3:26">
      <c r="C148" s="15"/>
      <c r="D148" s="15"/>
      <c r="E148" s="15"/>
      <c r="F148" s="15"/>
      <c r="G148" s="15"/>
      <c r="H148" s="32"/>
      <c r="I148" s="32"/>
      <c r="J148" s="32"/>
      <c r="K148" s="33"/>
      <c r="L148" s="33"/>
      <c r="M148" s="33"/>
      <c r="N148" s="33"/>
      <c r="O148" s="21"/>
      <c r="P148" s="22"/>
      <c r="Q148" s="21"/>
      <c r="R148" s="21"/>
      <c r="S148" s="21"/>
      <c r="T148" s="40"/>
      <c r="U148" s="40"/>
      <c r="V148" s="40"/>
      <c r="W148" s="40"/>
      <c r="X148" s="21"/>
      <c r="Y148" s="26"/>
      <c r="Z148" s="26"/>
    </row>
    <row r="149" spans="3:26">
      <c r="C149" s="15"/>
      <c r="D149" s="15"/>
      <c r="E149" s="15"/>
      <c r="F149" s="15"/>
      <c r="G149" s="15"/>
      <c r="H149" s="32"/>
      <c r="I149" s="32"/>
      <c r="J149" s="32"/>
      <c r="K149" s="33"/>
      <c r="L149" s="33"/>
      <c r="M149" s="33"/>
      <c r="N149" s="33"/>
      <c r="O149" s="21"/>
      <c r="P149" s="22"/>
      <c r="Q149" s="21"/>
      <c r="R149" s="21"/>
      <c r="S149" s="21"/>
      <c r="T149" s="40"/>
      <c r="U149" s="40"/>
      <c r="V149" s="40"/>
      <c r="W149" s="40"/>
      <c r="X149" s="21"/>
      <c r="Y149" s="26"/>
      <c r="Z149" s="26"/>
    </row>
    <row r="150" spans="3:26">
      <c r="C150" s="15"/>
      <c r="D150" s="15"/>
      <c r="E150" s="15"/>
      <c r="F150" s="15"/>
      <c r="G150" s="15"/>
      <c r="H150" s="32"/>
      <c r="I150" s="32"/>
      <c r="J150" s="32"/>
      <c r="K150" s="33"/>
      <c r="L150" s="33"/>
      <c r="M150" s="33"/>
      <c r="N150" s="33"/>
      <c r="O150" s="21"/>
      <c r="P150" s="22"/>
      <c r="Q150" s="21"/>
      <c r="R150" s="21"/>
      <c r="S150" s="21"/>
      <c r="T150" s="40"/>
      <c r="U150" s="40"/>
      <c r="V150" s="40"/>
      <c r="W150" s="40"/>
      <c r="X150" s="21"/>
      <c r="Y150" s="26"/>
      <c r="Z150" s="26"/>
    </row>
    <row r="151" spans="3:26">
      <c r="C151" s="15"/>
      <c r="D151" s="15"/>
      <c r="E151" s="15"/>
      <c r="F151" s="15"/>
      <c r="G151" s="15"/>
      <c r="H151" s="32"/>
      <c r="I151" s="32"/>
      <c r="J151" s="32"/>
      <c r="K151" s="33"/>
      <c r="L151" s="33"/>
      <c r="M151" s="33"/>
      <c r="N151" s="33"/>
      <c r="O151" s="21"/>
      <c r="P151" s="22"/>
      <c r="Q151" s="21"/>
      <c r="R151" s="21"/>
      <c r="S151" s="21"/>
      <c r="T151" s="40"/>
      <c r="U151" s="40"/>
      <c r="V151" s="40"/>
      <c r="W151" s="40"/>
      <c r="X151" s="21"/>
      <c r="Y151" s="26"/>
      <c r="Z151" s="26"/>
    </row>
    <row r="152" spans="3:26">
      <c r="C152" s="15"/>
      <c r="D152" s="15"/>
      <c r="E152" s="15"/>
      <c r="F152" s="15"/>
      <c r="G152" s="15"/>
      <c r="H152" s="32"/>
      <c r="I152" s="32"/>
      <c r="J152" s="32"/>
      <c r="K152" s="33"/>
      <c r="L152" s="33"/>
      <c r="M152" s="33"/>
      <c r="N152" s="33"/>
      <c r="O152" s="21"/>
      <c r="P152" s="22"/>
      <c r="Q152" s="21"/>
      <c r="R152" s="21"/>
      <c r="S152" s="21"/>
      <c r="T152" s="40"/>
      <c r="U152" s="40"/>
      <c r="V152" s="40"/>
      <c r="W152" s="40"/>
      <c r="X152" s="21"/>
      <c r="Y152" s="26"/>
      <c r="Z152" s="26"/>
    </row>
    <row r="153" spans="3:26">
      <c r="C153" s="15"/>
      <c r="D153" s="15"/>
      <c r="E153" s="15"/>
      <c r="F153" s="15"/>
      <c r="G153" s="15"/>
      <c r="H153" s="32"/>
      <c r="I153" s="32"/>
      <c r="J153" s="32"/>
      <c r="K153" s="33"/>
      <c r="L153" s="33"/>
      <c r="M153" s="33"/>
      <c r="N153" s="33"/>
      <c r="O153" s="21"/>
      <c r="P153" s="22"/>
      <c r="Q153" s="21"/>
      <c r="R153" s="21"/>
      <c r="S153" s="21"/>
      <c r="T153" s="40"/>
      <c r="U153" s="40"/>
      <c r="V153" s="40"/>
      <c r="W153" s="40"/>
      <c r="X153" s="21"/>
      <c r="Y153" s="26"/>
      <c r="Z153" s="26"/>
    </row>
    <row r="154" spans="3:26">
      <c r="C154" s="15"/>
      <c r="D154" s="15"/>
      <c r="E154" s="15"/>
      <c r="F154" s="15"/>
      <c r="G154" s="15"/>
      <c r="H154" s="32"/>
      <c r="I154" s="32"/>
      <c r="J154" s="32"/>
      <c r="K154" s="33"/>
      <c r="L154" s="33"/>
      <c r="M154" s="33"/>
      <c r="N154" s="33"/>
      <c r="O154" s="21"/>
      <c r="P154" s="22"/>
      <c r="Q154" s="21"/>
      <c r="R154" s="21"/>
      <c r="S154" s="21"/>
      <c r="T154" s="40"/>
      <c r="U154" s="40"/>
      <c r="V154" s="40"/>
      <c r="W154" s="40"/>
      <c r="X154" s="21"/>
      <c r="Y154" s="26"/>
      <c r="Z154" s="26"/>
    </row>
    <row r="155" spans="3:26">
      <c r="C155" s="15"/>
      <c r="D155" s="15"/>
      <c r="E155" s="15"/>
      <c r="F155" s="15"/>
      <c r="G155" s="15"/>
      <c r="H155" s="32"/>
      <c r="I155" s="32"/>
      <c r="J155" s="32"/>
      <c r="K155" s="33"/>
      <c r="L155" s="33"/>
      <c r="M155" s="33"/>
      <c r="N155" s="33"/>
      <c r="O155" s="21"/>
      <c r="P155" s="22"/>
      <c r="Q155" s="21"/>
      <c r="R155" s="21"/>
      <c r="S155" s="21"/>
      <c r="T155" s="40"/>
      <c r="U155" s="40"/>
      <c r="V155" s="40"/>
      <c r="W155" s="40"/>
      <c r="X155" s="21"/>
      <c r="Y155" s="26"/>
      <c r="Z155" s="26"/>
    </row>
    <row r="156" spans="3:26">
      <c r="C156" s="15"/>
      <c r="D156" s="15"/>
      <c r="E156" s="15"/>
      <c r="F156" s="15"/>
      <c r="G156" s="15"/>
      <c r="H156" s="32"/>
      <c r="I156" s="32"/>
      <c r="J156" s="32"/>
      <c r="K156" s="33"/>
      <c r="L156" s="33"/>
      <c r="M156" s="33"/>
      <c r="N156" s="33"/>
      <c r="O156" s="21"/>
      <c r="P156" s="22"/>
      <c r="Q156" s="21"/>
      <c r="R156" s="21"/>
      <c r="S156" s="21"/>
      <c r="T156" s="40"/>
      <c r="U156" s="40"/>
      <c r="V156" s="40"/>
      <c r="W156" s="40"/>
      <c r="X156" s="21"/>
      <c r="Y156" s="26"/>
      <c r="Z156" s="26"/>
    </row>
    <row r="157" spans="3:26">
      <c r="C157" s="15"/>
      <c r="D157" s="15"/>
      <c r="E157" s="15"/>
      <c r="F157" s="15"/>
      <c r="G157" s="15"/>
      <c r="H157" s="32"/>
      <c r="I157" s="32"/>
      <c r="J157" s="32"/>
      <c r="K157" s="33"/>
      <c r="L157" s="33"/>
      <c r="M157" s="33"/>
      <c r="N157" s="33"/>
      <c r="O157" s="21"/>
      <c r="P157" s="22"/>
      <c r="Q157" s="21"/>
      <c r="R157" s="21"/>
      <c r="S157" s="21"/>
      <c r="T157" s="40"/>
      <c r="U157" s="40"/>
      <c r="V157" s="40"/>
      <c r="W157" s="40"/>
      <c r="X157" s="21"/>
      <c r="Y157" s="26"/>
      <c r="Z157" s="26"/>
    </row>
    <row r="158" spans="3:26">
      <c r="C158" s="15"/>
      <c r="D158" s="15"/>
      <c r="E158" s="15"/>
      <c r="F158" s="15"/>
      <c r="G158" s="15"/>
      <c r="H158" s="32"/>
      <c r="I158" s="32"/>
      <c r="J158" s="32"/>
      <c r="K158" s="33"/>
      <c r="L158" s="33"/>
      <c r="M158" s="33"/>
      <c r="N158" s="33"/>
      <c r="O158" s="21"/>
      <c r="P158" s="22"/>
      <c r="Q158" s="21"/>
      <c r="R158" s="21"/>
      <c r="S158" s="21"/>
      <c r="T158" s="40"/>
      <c r="U158" s="40"/>
      <c r="V158" s="40"/>
      <c r="W158" s="40"/>
      <c r="X158" s="21"/>
      <c r="Y158" s="26"/>
      <c r="Z158" s="26"/>
    </row>
    <row r="159" spans="3:26">
      <c r="C159" s="15"/>
      <c r="D159" s="15"/>
      <c r="E159" s="15"/>
      <c r="F159" s="15"/>
      <c r="G159" s="15"/>
      <c r="H159" s="32"/>
      <c r="I159" s="32"/>
      <c r="J159" s="32"/>
      <c r="K159" s="33"/>
      <c r="L159" s="33"/>
      <c r="M159" s="33"/>
      <c r="N159" s="33"/>
      <c r="O159" s="21"/>
      <c r="P159" s="22"/>
      <c r="Q159" s="21"/>
      <c r="R159" s="21"/>
      <c r="S159" s="21"/>
      <c r="T159" s="40"/>
      <c r="U159" s="40"/>
      <c r="V159" s="40"/>
      <c r="W159" s="40"/>
      <c r="X159" s="21"/>
      <c r="Y159" s="26"/>
      <c r="Z159" s="26"/>
    </row>
    <row r="160" spans="3:26">
      <c r="C160" s="15"/>
      <c r="D160" s="15"/>
      <c r="E160" s="15"/>
      <c r="F160" s="15"/>
      <c r="G160" s="15"/>
      <c r="H160" s="32"/>
      <c r="I160" s="32"/>
      <c r="J160" s="32"/>
      <c r="K160" s="33"/>
      <c r="L160" s="33"/>
      <c r="M160" s="33"/>
      <c r="N160" s="33"/>
      <c r="O160" s="21"/>
      <c r="P160" s="22"/>
      <c r="Q160" s="21"/>
      <c r="R160" s="21"/>
      <c r="S160" s="21"/>
      <c r="T160" s="40"/>
      <c r="U160" s="40"/>
      <c r="V160" s="40"/>
      <c r="W160" s="40"/>
      <c r="X160" s="21"/>
      <c r="Y160" s="26"/>
      <c r="Z160" s="26"/>
    </row>
  </sheetData>
  <sheetProtection formatCells="0" formatRows="0" insertHyperlinks="0" autoFilter="0"/>
  <mergeCells count="1">
    <mergeCell ref="C1:Y1"/>
  </mergeCells>
  <conditionalFormatting sqref="A2:D2 H2 A3:H30">
    <cfRule type="expression" dxfId="146" priority="181">
      <formula>$A2="header"</formula>
    </cfRule>
  </conditionalFormatting>
  <conditionalFormatting sqref="A2:D2 H2:L2 A3:Y4 A5:I5 K5:Y5 A6:Y30">
    <cfRule type="expression" dxfId="145" priority="182">
      <formula>$A2="blank"</formula>
    </cfRule>
  </conditionalFormatting>
  <conditionalFormatting sqref="A6:Y30 A2:D2 H2:L2 A3:Y4 A5:I5 K5:Y5">
    <cfRule type="expression" dxfId="144" priority="26">
      <formula>$A2="header"</formula>
    </cfRule>
  </conditionalFormatting>
  <conditionalFormatting sqref="C3:C29">
    <cfRule type="expression" dxfId="143" priority="184">
      <formula>#REF!="01"</formula>
    </cfRule>
  </conditionalFormatting>
  <conditionalFormatting sqref="C30">
    <cfRule type="expression" dxfId="142" priority="10">
      <formula>#REF!="01"</formula>
    </cfRule>
  </conditionalFormatting>
  <conditionalFormatting sqref="D3:D29">
    <cfRule type="cellIs" dxfId="141" priority="190" operator="between">
      <formula>0</formula>
      <formula>2</formula>
    </cfRule>
    <cfRule type="cellIs" dxfId="140" priority="188" operator="between">
      <formula>4</formula>
      <formula>5</formula>
    </cfRule>
    <cfRule type="cellIs" dxfId="139" priority="186" operator="equal">
      <formula>""</formula>
    </cfRule>
    <cfRule type="cellIs" dxfId="138" priority="187" operator="between">
      <formula>3</formula>
      <formula>3.99999</formula>
    </cfRule>
    <cfRule type="cellIs" dxfId="137" priority="189" operator="between">
      <formula>2</formula>
      <formula>2.99999</formula>
    </cfRule>
  </conditionalFormatting>
  <conditionalFormatting sqref="D30">
    <cfRule type="cellIs" dxfId="136" priority="15" operator="between">
      <formula>2</formula>
      <formula>2.99999</formula>
    </cfRule>
    <cfRule type="cellIs" dxfId="135" priority="16" operator="between">
      <formula>0</formula>
      <formula>2</formula>
    </cfRule>
    <cfRule type="cellIs" dxfId="134" priority="14" operator="between">
      <formula>4</formula>
      <formula>5</formula>
    </cfRule>
    <cfRule type="cellIs" dxfId="133" priority="13" operator="between">
      <formula>3</formula>
      <formula>3.99999</formula>
    </cfRule>
    <cfRule type="cellIs" dxfId="132" priority="12" operator="equal">
      <formula>""</formula>
    </cfRule>
  </conditionalFormatting>
  <conditionalFormatting sqref="E2:G2">
    <cfRule type="expression" dxfId="131" priority="23">
      <formula>$A2="header"</formula>
    </cfRule>
    <cfRule type="expression" dxfId="130" priority="21">
      <formula>$A2="header"</formula>
    </cfRule>
    <cfRule type="expression" dxfId="129" priority="22">
      <formula>$A2="blank"</formula>
    </cfRule>
  </conditionalFormatting>
  <conditionalFormatting sqref="H3:L4 H5:I5 K5:L5 H6:L29">
    <cfRule type="expression" dxfId="128" priority="185">
      <formula>#REF!="01"</formula>
    </cfRule>
  </conditionalFormatting>
  <conditionalFormatting sqref="H30:L30">
    <cfRule type="expression" dxfId="127" priority="11">
      <formula>#REF!="01"</formula>
    </cfRule>
  </conditionalFormatting>
  <conditionalFormatting sqref="J5">
    <cfRule type="expression" dxfId="126" priority="4">
      <formula>$A5="blank"</formula>
    </cfRule>
    <cfRule type="expression" dxfId="125" priority="3">
      <formula>$A5="header"</formula>
    </cfRule>
    <cfRule type="expression" dxfId="124" priority="5">
      <formula>#REF!="01"</formula>
    </cfRule>
  </conditionalFormatting>
  <conditionalFormatting sqref="M2:O2 Q2:S2 Z2:AA2">
    <cfRule type="expression" dxfId="123" priority="24">
      <formula>$A2="header"</formula>
    </cfRule>
    <cfRule type="expression" dxfId="122" priority="25">
      <formula>$A2="blank"</formula>
    </cfRule>
  </conditionalFormatting>
  <conditionalFormatting sqref="P2">
    <cfRule type="expression" dxfId="121" priority="1">
      <formula>$A2="header"</formula>
    </cfRule>
    <cfRule type="expression" dxfId="120" priority="2">
      <formula>$A2="blank"</formula>
    </cfRule>
  </conditionalFormatting>
  <conditionalFormatting sqref="T2:Y2">
    <cfRule type="expression" dxfId="119" priority="19">
      <formula>$A2="header"</formula>
    </cfRule>
    <cfRule type="expression" dxfId="118" priority="20">
      <formula>$A2="blank"</formula>
    </cfRule>
  </conditionalFormatting>
  <conditionalFormatting sqref="X2:Y2">
    <cfRule type="expression" dxfId="117" priority="18">
      <formula>$A2="blank"</formula>
    </cfRule>
    <cfRule type="expression" dxfId="116" priority="17">
      <formula>$A2="header"</formula>
    </cfRule>
  </conditionalFormatting>
  <dataValidations count="1">
    <dataValidation type="list" allowBlank="1" showDropDown="1" showInputMessage="1" showErrorMessage="1" sqref="D3:D30" xr:uid="{00000000-0002-0000-0500-000000000000}">
      <formula1>"na,n.a.,n.a,NA,N.A.,N.A,0,1,2,3,4,5"</formula1>
    </dataValidation>
  </dataValidations>
  <pageMargins left="0.70866141732283472" right="0.70866141732283472" top="0.78740157480314965" bottom="0.78740157480314965" header="0.31496062992125984" footer="0.31496062992125984"/>
  <pageSetup paperSize="9" scale="47" fitToWidth="3"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C30AD-0589-4DC1-8BC0-95405A1A09FF}">
  <sheetPr codeName="Tabelle7">
    <tabColor theme="9"/>
  </sheetPr>
  <dimension ref="A1:AN173"/>
  <sheetViews>
    <sheetView topLeftCell="C1" zoomScaleNormal="100" zoomScaleSheetLayoutView="70" workbookViewId="0">
      <pane xSplit="6" ySplit="4" topLeftCell="I5" activePane="bottomRight" state="frozen"/>
      <selection pane="topRight" activeCell="I1" sqref="I1"/>
      <selection pane="bottomLeft" activeCell="C6" sqref="C6"/>
      <selection pane="bottomRight" activeCell="C1" sqref="C1:T1"/>
    </sheetView>
  </sheetViews>
  <sheetFormatPr baseColWidth="10" defaultColWidth="12.33203125" defaultRowHeight="14" outlineLevelCol="1"/>
  <cols>
    <col min="1" max="1" width="6.6640625" style="70" hidden="1" customWidth="1"/>
    <col min="2" max="2" width="5" style="70" hidden="1" customWidth="1"/>
    <col min="3" max="3" width="7.33203125" style="131" customWidth="1"/>
    <col min="4" max="4" width="10.6640625" style="131" bestFit="1" customWidth="1" collapsed="1"/>
    <col min="5" max="7" width="39.33203125" style="131" hidden="1" customWidth="1" outlineLevel="1"/>
    <col min="8" max="8" width="37.6640625" style="70" customWidth="1" collapsed="1"/>
    <col min="9" max="9" width="64.33203125" style="70" customWidth="1" outlineLevel="1"/>
    <col min="10" max="10" width="85.33203125" style="70" customWidth="1" outlineLevel="1"/>
    <col min="11" max="11" width="25.33203125" style="70" customWidth="1" outlineLevel="1"/>
    <col min="12" max="12" width="25" style="70" customWidth="1" outlineLevel="1"/>
    <col min="13" max="13" width="42.6640625" style="71" customWidth="1"/>
    <col min="14" max="14" width="17.33203125" style="132" hidden="1" customWidth="1" outlineLevel="1"/>
    <col min="15" max="15" width="25" style="133" hidden="1" customWidth="1" outlineLevel="1"/>
    <col min="16" max="16" width="16.33203125" style="133" hidden="1" customWidth="1" outlineLevel="1"/>
    <col min="17" max="17" width="47.33203125" style="71" hidden="1" customWidth="1" outlineLevel="1"/>
    <col min="18" max="18" width="78.33203125" style="71" customWidth="1" collapsed="1"/>
    <col min="19" max="21" width="78.33203125" style="71" customWidth="1" outlineLevel="1"/>
    <col min="22" max="22" width="56.6640625" style="70" customWidth="1" outlineLevel="1"/>
    <col min="23" max="23" width="62.33203125" style="70" customWidth="1" outlineLevel="1"/>
    <col min="24" max="16384" width="12.33203125" style="70"/>
  </cols>
  <sheetData>
    <row r="1" spans="1:23" ht="51" customHeight="1">
      <c r="C1" s="374" t="s">
        <v>1283</v>
      </c>
      <c r="D1" s="375"/>
      <c r="E1" s="375"/>
      <c r="F1" s="376"/>
      <c r="G1" s="376"/>
      <c r="H1" s="376"/>
      <c r="I1" s="376"/>
      <c r="J1" s="376"/>
      <c r="K1" s="376"/>
      <c r="L1" s="376"/>
      <c r="M1" s="376"/>
      <c r="N1" s="376"/>
      <c r="O1" s="376"/>
      <c r="P1" s="376"/>
      <c r="Q1" s="376"/>
      <c r="R1" s="376"/>
      <c r="S1" s="376"/>
      <c r="T1" s="376"/>
    </row>
    <row r="2" spans="1:23" ht="9" customHeight="1">
      <c r="C2" s="236"/>
      <c r="D2" s="234"/>
      <c r="E2" s="234"/>
      <c r="F2" s="235"/>
      <c r="G2" s="235"/>
      <c r="H2" s="235"/>
      <c r="I2" s="235"/>
      <c r="J2" s="235"/>
      <c r="K2" s="235"/>
      <c r="L2" s="235"/>
      <c r="M2" s="235"/>
      <c r="N2" s="235"/>
      <c r="O2" s="235"/>
      <c r="P2" s="235"/>
      <c r="Q2" s="235"/>
      <c r="R2" s="235"/>
      <c r="S2" s="235"/>
      <c r="T2" s="235"/>
    </row>
    <row r="3" spans="1:23" ht="8.25" customHeight="1">
      <c r="C3" s="237"/>
      <c r="D3" s="236"/>
      <c r="E3" s="236"/>
      <c r="F3" s="236"/>
      <c r="G3" s="236"/>
      <c r="H3" s="236"/>
      <c r="I3" s="236"/>
      <c r="J3" s="235"/>
      <c r="K3" s="235"/>
      <c r="L3" s="235"/>
      <c r="M3" s="235"/>
      <c r="N3" s="235"/>
      <c r="O3" s="235"/>
      <c r="P3" s="235"/>
      <c r="Q3" s="235"/>
      <c r="R3" s="235"/>
      <c r="S3" s="235"/>
      <c r="T3" s="235"/>
    </row>
    <row r="4" spans="1:23" ht="44.25" customHeight="1">
      <c r="A4" s="72" t="s">
        <v>162</v>
      </c>
      <c r="B4" s="72" t="s">
        <v>163</v>
      </c>
      <c r="C4" s="73" t="s">
        <v>164</v>
      </c>
      <c r="D4" s="73" t="s">
        <v>590</v>
      </c>
      <c r="E4" s="73" t="s">
        <v>591</v>
      </c>
      <c r="F4" s="73" t="s">
        <v>592</v>
      </c>
      <c r="G4" s="73" t="s">
        <v>593</v>
      </c>
      <c r="H4" s="74" t="s">
        <v>168</v>
      </c>
      <c r="I4" s="74" t="s">
        <v>169</v>
      </c>
      <c r="J4" s="74" t="s">
        <v>594</v>
      </c>
      <c r="K4" s="7" t="s">
        <v>491</v>
      </c>
      <c r="L4" s="74" t="s">
        <v>176</v>
      </c>
      <c r="M4" s="75" t="s">
        <v>178</v>
      </c>
      <c r="N4" s="75" t="s">
        <v>179</v>
      </c>
      <c r="O4" s="39" t="s">
        <v>180</v>
      </c>
      <c r="P4" s="76" t="s">
        <v>181</v>
      </c>
      <c r="Q4" s="141" t="s">
        <v>182</v>
      </c>
      <c r="R4" s="142" t="s">
        <v>183</v>
      </c>
      <c r="S4" s="77" t="s">
        <v>595</v>
      </c>
      <c r="T4" s="77" t="s">
        <v>596</v>
      </c>
      <c r="U4" s="77" t="s">
        <v>597</v>
      </c>
      <c r="V4" s="77" t="s">
        <v>598</v>
      </c>
      <c r="W4" s="77" t="s">
        <v>599</v>
      </c>
    </row>
    <row r="5" spans="1:23" ht="60">
      <c r="A5" s="78" t="s">
        <v>600</v>
      </c>
      <c r="B5" s="78">
        <v>9</v>
      </c>
      <c r="C5" s="78">
        <v>9</v>
      </c>
      <c r="D5" s="78"/>
      <c r="E5" s="79"/>
      <c r="F5" s="79"/>
      <c r="G5" s="79"/>
      <c r="H5" s="80" t="s">
        <v>62</v>
      </c>
      <c r="I5" s="79" t="s">
        <v>1172</v>
      </c>
      <c r="J5" s="81" t="s">
        <v>191</v>
      </c>
      <c r="K5" s="79"/>
      <c r="L5" s="82"/>
      <c r="M5" s="79"/>
      <c r="N5" s="79"/>
      <c r="O5" s="79"/>
      <c r="P5" s="79"/>
      <c r="Q5" s="79"/>
      <c r="R5" s="79"/>
      <c r="S5" s="79"/>
      <c r="T5" s="79"/>
      <c r="U5" s="79"/>
      <c r="V5" s="79"/>
      <c r="W5" s="83"/>
    </row>
    <row r="6" spans="1:23" ht="15">
      <c r="A6" s="78" t="s">
        <v>600</v>
      </c>
      <c r="B6" s="78">
        <v>2</v>
      </c>
      <c r="C6" s="78" t="s">
        <v>601</v>
      </c>
      <c r="D6" s="78"/>
      <c r="E6" s="79"/>
      <c r="F6" s="79"/>
      <c r="G6" s="79"/>
      <c r="H6" s="80" t="s">
        <v>602</v>
      </c>
      <c r="I6" s="79"/>
      <c r="J6" s="79"/>
      <c r="K6" s="79"/>
      <c r="L6" s="82"/>
      <c r="M6" s="79"/>
      <c r="N6" s="79"/>
      <c r="O6" s="79"/>
      <c r="P6" s="79"/>
      <c r="Q6" s="79"/>
      <c r="R6" s="79"/>
      <c r="S6" s="79"/>
      <c r="T6" s="79"/>
      <c r="U6" s="79"/>
      <c r="V6" s="79"/>
      <c r="W6" s="83"/>
    </row>
    <row r="7" spans="1:23" ht="45">
      <c r="A7" s="78" t="e">
        <f>IF(AND($B7&lt;&gt;"",$C$5="1",NOT(ISBLANK($C7))),"header",IF(AND($B7&lt;&gt;"",$C$5&lt;&gt;"1",NOT(ISBLANK($C7))),"broke",IF(AND($B7&lt;&gt;"",#REF!="01",NOT(ISBLANK(#REF!))),"header",IF(AND($B7&lt;&gt;"",#REF!&lt;&gt;"01",NOT(ISBLANK(#REF!))),"broke",IF(AND($B7&lt;&gt;"",#REF!&lt;&gt;"01",NOT(ISBLANK(#REF!))),"broke",IF(AND($C$5="1",ISBLANK($C7),ISBLANK($B7)),"broke",""))))))</f>
        <v>#REF!</v>
      </c>
      <c r="C7" s="84" t="s">
        <v>603</v>
      </c>
      <c r="D7" s="15"/>
      <c r="E7" s="79"/>
      <c r="F7" s="79"/>
      <c r="G7" s="79"/>
      <c r="H7" s="85" t="s">
        <v>1170</v>
      </c>
      <c r="I7" s="86" t="s">
        <v>604</v>
      </c>
      <c r="J7" s="87" t="s">
        <v>1165</v>
      </c>
      <c r="K7" s="89"/>
      <c r="L7" s="89"/>
      <c r="M7" s="90"/>
      <c r="N7" s="91"/>
      <c r="O7" s="90"/>
      <c r="P7" s="90"/>
      <c r="Q7" s="90"/>
      <c r="R7" s="92"/>
      <c r="S7" s="92"/>
      <c r="T7" s="92"/>
      <c r="U7" s="90"/>
      <c r="V7" s="83"/>
      <c r="W7" s="83"/>
    </row>
    <row r="8" spans="1:23" ht="15">
      <c r="A8" s="78" t="s">
        <v>600</v>
      </c>
      <c r="B8" s="78">
        <v>2</v>
      </c>
      <c r="C8" s="78" t="s">
        <v>605</v>
      </c>
      <c r="D8" s="78"/>
      <c r="E8" s="79"/>
      <c r="F8" s="79"/>
      <c r="G8" s="79"/>
      <c r="H8" s="93" t="s">
        <v>606</v>
      </c>
      <c r="I8" s="79"/>
      <c r="J8" s="79"/>
      <c r="K8" s="79"/>
      <c r="L8" s="79"/>
      <c r="M8" s="79"/>
      <c r="N8" s="79"/>
      <c r="O8" s="79"/>
      <c r="P8" s="79"/>
      <c r="Q8" s="79"/>
      <c r="R8" s="79"/>
      <c r="S8" s="79"/>
      <c r="T8" s="79"/>
      <c r="U8" s="79"/>
      <c r="V8" s="79"/>
      <c r="W8" s="83"/>
    </row>
    <row r="9" spans="1:23" ht="210">
      <c r="A9" s="78" t="e">
        <f>IF(AND($B9&lt;&gt;"",$C$5="1",NOT(ISBLANK($C9))),"header",IF(AND($B9&lt;&gt;"",$C$5&lt;&gt;"1",NOT(ISBLANK($C9))),"broke",IF(AND($B9&lt;&gt;"",#REF!="01",NOT(ISBLANK(#REF!))),"header",IF(AND($B9&lt;&gt;"",#REF!&lt;&gt;"01",NOT(ISBLANK(#REF!))),"broke",IF(AND($B9&lt;&gt;"",#REF!&lt;&gt;"01",NOT(ISBLANK(#REF!))),"broke",IF(AND($C$5="1",ISBLANK($C9),ISBLANK($B9)),"broke",""))))))</f>
        <v>#REF!</v>
      </c>
      <c r="C9" s="78" t="s">
        <v>1366</v>
      </c>
      <c r="D9" s="15"/>
      <c r="E9" s="79"/>
      <c r="F9" s="79"/>
      <c r="G9" s="79"/>
      <c r="H9" s="94" t="s">
        <v>607</v>
      </c>
      <c r="I9" s="88" t="s">
        <v>608</v>
      </c>
      <c r="J9" s="79" t="s">
        <v>1174</v>
      </c>
      <c r="K9" s="89"/>
      <c r="L9" s="89"/>
      <c r="M9" s="90"/>
      <c r="N9" s="91"/>
      <c r="O9" s="90"/>
      <c r="P9" s="90"/>
      <c r="Q9" s="90"/>
      <c r="R9" s="92"/>
      <c r="S9" s="92"/>
      <c r="T9" s="92"/>
      <c r="U9" s="90"/>
      <c r="V9" s="83"/>
      <c r="W9" s="83"/>
    </row>
    <row r="10" spans="1:23" ht="15">
      <c r="A10" s="78" t="s">
        <v>600</v>
      </c>
      <c r="B10" s="78">
        <v>2</v>
      </c>
      <c r="C10" s="78" t="s">
        <v>609</v>
      </c>
      <c r="D10" s="78"/>
      <c r="E10" s="79"/>
      <c r="F10" s="79"/>
      <c r="G10" s="79"/>
      <c r="H10" s="80" t="s">
        <v>610</v>
      </c>
      <c r="I10" s="79"/>
      <c r="J10" s="79"/>
      <c r="K10" s="79"/>
      <c r="L10" s="79"/>
      <c r="M10" s="79"/>
      <c r="N10" s="79"/>
      <c r="O10" s="79"/>
      <c r="P10" s="79"/>
      <c r="Q10" s="79"/>
      <c r="R10" s="79"/>
      <c r="S10" s="79"/>
      <c r="T10" s="79"/>
      <c r="U10" s="79"/>
      <c r="V10" s="79"/>
      <c r="W10" s="83"/>
    </row>
    <row r="11" spans="1:23" ht="75">
      <c r="A11" s="78" t="e">
        <f>IF(AND($B11&lt;&gt;"",$C$5="1",NOT(ISBLANK($C11))),"header",IF(AND($B11&lt;&gt;"",$C$5&lt;&gt;"1",NOT(ISBLANK($C11))),"broke",IF(AND($B11&lt;&gt;"",#REF!="01",NOT(ISBLANK(#REF!))),"header",IF(AND($B11&lt;&gt;"",#REF!&lt;&gt;"01",NOT(ISBLANK(#REF!))),"broke",IF(AND($B11&lt;&gt;"",#REF!&lt;&gt;"01",NOT(ISBLANK(#REF!))),"broke",IF(AND($C$5="1",ISBLANK($C11),ISBLANK($B11)),"broke",""))))))</f>
        <v>#REF!</v>
      </c>
      <c r="C11" s="78" t="s">
        <v>611</v>
      </c>
      <c r="D11" s="15"/>
      <c r="E11" s="79"/>
      <c r="F11" s="79"/>
      <c r="G11" s="79"/>
      <c r="H11" s="85" t="s">
        <v>1173</v>
      </c>
      <c r="I11" s="88" t="s">
        <v>612</v>
      </c>
      <c r="J11" s="95" t="s">
        <v>1178</v>
      </c>
      <c r="K11" s="89"/>
      <c r="L11" s="89"/>
      <c r="M11" s="90"/>
      <c r="N11" s="91"/>
      <c r="O11" s="90"/>
      <c r="P11" s="90"/>
      <c r="Q11" s="90"/>
      <c r="R11" s="90"/>
      <c r="S11" s="92" t="s">
        <v>1356</v>
      </c>
      <c r="T11" s="92"/>
      <c r="U11" s="90"/>
      <c r="V11" s="83"/>
      <c r="W11" s="83"/>
    </row>
    <row r="12" spans="1:23" ht="15">
      <c r="A12" s="78" t="s">
        <v>600</v>
      </c>
      <c r="B12" s="78">
        <v>2</v>
      </c>
      <c r="C12" s="78" t="s">
        <v>613</v>
      </c>
      <c r="D12" s="78"/>
      <c r="E12" s="79"/>
      <c r="F12" s="79"/>
      <c r="G12" s="79"/>
      <c r="H12" s="80" t="s">
        <v>614</v>
      </c>
      <c r="I12" s="79"/>
      <c r="J12" s="79"/>
      <c r="K12" s="79"/>
      <c r="L12" s="79"/>
      <c r="M12" s="79"/>
      <c r="N12" s="79"/>
      <c r="O12" s="79"/>
      <c r="P12" s="79"/>
      <c r="Q12" s="79"/>
      <c r="R12" s="79"/>
      <c r="S12" s="79"/>
      <c r="T12" s="79"/>
      <c r="U12" s="79"/>
      <c r="V12" s="79"/>
      <c r="W12" s="83"/>
    </row>
    <row r="13" spans="1:23" ht="60">
      <c r="A13" s="78" t="e">
        <f>IF(AND($B13&lt;&gt;"",$C$5="1",NOT(ISBLANK($C13))),"header",IF(AND($B13&lt;&gt;"",$C$5&lt;&gt;"1",NOT(ISBLANK($C13))),"broke",IF(AND($B13&lt;&gt;"",#REF!="01",NOT(ISBLANK(#REF!))),"header",IF(AND($B13&lt;&gt;"",#REF!&lt;&gt;"01",NOT(ISBLANK(#REF!))),"broke",IF(AND($B13&lt;&gt;"",#REF!&lt;&gt;"01",NOT(ISBLANK(#REF!))),"broke",IF(AND($C$5="1",ISBLANK($C13),ISBLANK($B13)),"broke",""))))))</f>
        <v>#REF!</v>
      </c>
      <c r="C13" s="78" t="s">
        <v>615</v>
      </c>
      <c r="D13" s="15"/>
      <c r="E13" s="79"/>
      <c r="F13" s="79"/>
      <c r="G13" s="79"/>
      <c r="H13" s="85" t="s">
        <v>1175</v>
      </c>
      <c r="I13" s="96" t="s">
        <v>616</v>
      </c>
      <c r="J13" s="97" t="s">
        <v>1179</v>
      </c>
      <c r="K13" s="89"/>
      <c r="L13" s="89"/>
      <c r="M13" s="90"/>
      <c r="N13" s="91"/>
      <c r="O13" s="90"/>
      <c r="P13" s="90"/>
      <c r="Q13" s="90"/>
      <c r="R13" s="92"/>
      <c r="S13" s="92"/>
      <c r="T13" s="92"/>
      <c r="U13" s="90"/>
      <c r="V13" s="83"/>
      <c r="W13" s="83"/>
    </row>
    <row r="14" spans="1:23" ht="15">
      <c r="A14" s="78" t="s">
        <v>600</v>
      </c>
      <c r="B14" s="78">
        <v>2</v>
      </c>
      <c r="C14" s="78" t="s">
        <v>617</v>
      </c>
      <c r="D14" s="78"/>
      <c r="E14" s="79"/>
      <c r="F14" s="79"/>
      <c r="G14" s="79"/>
      <c r="H14" s="80" t="s">
        <v>618</v>
      </c>
      <c r="I14" s="79"/>
      <c r="J14" s="79"/>
      <c r="K14" s="79"/>
      <c r="L14" s="79"/>
      <c r="M14" s="79"/>
      <c r="N14" s="79"/>
      <c r="O14" s="79"/>
      <c r="P14" s="79"/>
      <c r="Q14" s="79"/>
      <c r="R14" s="79"/>
      <c r="S14" s="79"/>
      <c r="T14" s="79"/>
      <c r="U14" s="79"/>
      <c r="V14" s="79"/>
      <c r="W14" s="83"/>
    </row>
    <row r="15" spans="1:23" ht="60">
      <c r="A15" s="78" t="e">
        <f>IF(AND($B15&lt;&gt;"",$C$5="1",NOT(ISBLANK($C15))),"header",IF(AND($B15&lt;&gt;"",$C$5&lt;&gt;"1",NOT(ISBLANK($C15))),"broke",IF(AND($B15&lt;&gt;"",#REF!="01",NOT(ISBLANK(#REF!))),"header",IF(AND($B15&lt;&gt;"",#REF!&lt;&gt;"01",NOT(ISBLANK(#REF!))),"broke",IF(AND($B15&lt;&gt;"",#REF!&lt;&gt;"01",NOT(ISBLANK(#REF!))),"broke",IF(AND($C$5="1",ISBLANK($C15),ISBLANK($B15)),"broke",""))))))</f>
        <v>#REF!</v>
      </c>
      <c r="C15" s="78" t="s">
        <v>619</v>
      </c>
      <c r="D15" s="15"/>
      <c r="E15" s="79"/>
      <c r="F15" s="79"/>
      <c r="G15" s="79"/>
      <c r="H15" s="85" t="s">
        <v>620</v>
      </c>
      <c r="I15" s="88" t="s">
        <v>621</v>
      </c>
      <c r="J15" s="79" t="s">
        <v>1181</v>
      </c>
      <c r="K15" s="89"/>
      <c r="L15" s="89"/>
      <c r="M15" s="90"/>
      <c r="N15" s="91"/>
      <c r="O15" s="90"/>
      <c r="P15" s="90"/>
      <c r="Q15" s="90"/>
      <c r="R15" s="92"/>
      <c r="S15" s="92"/>
      <c r="T15" s="92"/>
      <c r="U15" s="90"/>
      <c r="V15" s="83"/>
      <c r="W15" s="83"/>
    </row>
    <row r="16" spans="1:23" ht="45">
      <c r="A16" s="78" t="e">
        <f>IF(AND($B16&lt;&gt;"",$C$5="1",NOT(ISBLANK($C16))),"header",IF(AND($B16&lt;&gt;"",$C$5&lt;&gt;"1",NOT(ISBLANK($C16))),"broke",IF(AND($B16&lt;&gt;"",#REF!="01",NOT(ISBLANK(#REF!))),"header",IF(AND($B16&lt;&gt;"",#REF!&lt;&gt;"01",NOT(ISBLANK(#REF!))),"broke",IF(AND($B16&lt;&gt;"",#REF!&lt;&gt;"01",NOT(ISBLANK(#REF!))),"broke",IF(AND($C$5="1",ISBLANK($C16),ISBLANK($B16)),"broke",""))))))</f>
        <v>#REF!</v>
      </c>
      <c r="C16" s="78" t="s">
        <v>622</v>
      </c>
      <c r="D16" s="15"/>
      <c r="E16" s="79"/>
      <c r="F16" s="79"/>
      <c r="G16" s="79"/>
      <c r="H16" s="85" t="s">
        <v>1171</v>
      </c>
      <c r="I16" s="88" t="s">
        <v>623</v>
      </c>
      <c r="J16" s="79" t="s">
        <v>1180</v>
      </c>
      <c r="K16" s="89"/>
      <c r="L16" s="89"/>
      <c r="M16" s="90"/>
      <c r="N16" s="91"/>
      <c r="O16" s="90"/>
      <c r="P16" s="90"/>
      <c r="Q16" s="90"/>
      <c r="R16" s="92"/>
      <c r="S16" s="92"/>
      <c r="T16" s="92"/>
      <c r="U16" s="90"/>
      <c r="V16" s="83"/>
      <c r="W16" s="83"/>
    </row>
    <row r="17" spans="1:40" ht="90">
      <c r="A17" s="78" t="e">
        <f>IF(AND($B17&lt;&gt;"",$C$5="1",NOT(ISBLANK($C17))),"header",IF(AND($B17&lt;&gt;"",$C$5&lt;&gt;"1",NOT(ISBLANK($C17))),"broke",IF(AND($B17&lt;&gt;"",#REF!="01",NOT(ISBLANK(#REF!))),"header",IF(AND($B17&lt;&gt;"",#REF!&lt;&gt;"01",NOT(ISBLANK(#REF!))),"broke",IF(AND($B17&lt;&gt;"",#REF!&lt;&gt;"01",NOT(ISBLANK(#REF!))),"broke",IF(AND($C$5="1",ISBLANK($C17),ISBLANK($B17)),"broke",""))))))</f>
        <v>#REF!</v>
      </c>
      <c r="C17" s="78" t="s">
        <v>624</v>
      </c>
      <c r="D17" s="15"/>
      <c r="E17" s="79"/>
      <c r="F17" s="79"/>
      <c r="G17" s="79"/>
      <c r="H17" s="85" t="s">
        <v>625</v>
      </c>
      <c r="I17" s="88" t="s">
        <v>626</v>
      </c>
      <c r="J17" s="79" t="s">
        <v>1177</v>
      </c>
      <c r="K17" s="89"/>
      <c r="L17" s="89"/>
      <c r="M17" s="90"/>
      <c r="N17" s="91"/>
      <c r="O17" s="90"/>
      <c r="P17" s="90"/>
      <c r="Q17" s="90"/>
      <c r="R17" s="92"/>
      <c r="S17" s="92"/>
      <c r="T17" s="92"/>
      <c r="U17" s="90"/>
      <c r="V17" s="83"/>
      <c r="W17" s="83"/>
    </row>
    <row r="18" spans="1:40" ht="15">
      <c r="A18" s="78" t="s">
        <v>600</v>
      </c>
      <c r="B18" s="78">
        <v>2</v>
      </c>
      <c r="C18" s="78" t="s">
        <v>627</v>
      </c>
      <c r="D18" s="78"/>
      <c r="E18" s="79"/>
      <c r="F18" s="79"/>
      <c r="G18" s="79"/>
      <c r="H18" s="80" t="s">
        <v>628</v>
      </c>
      <c r="I18" s="79"/>
      <c r="J18" s="79"/>
      <c r="K18" s="79"/>
      <c r="L18" s="79"/>
      <c r="M18" s="79"/>
      <c r="N18" s="79"/>
      <c r="O18" s="79"/>
      <c r="P18" s="79"/>
      <c r="Q18" s="79"/>
      <c r="R18" s="79"/>
      <c r="S18" s="79"/>
      <c r="T18" s="79"/>
      <c r="U18" s="79"/>
      <c r="V18" s="79"/>
      <c r="W18" s="83"/>
    </row>
    <row r="19" spans="1:40" ht="60">
      <c r="A19" s="78" t="e">
        <f>IF(AND($B19&lt;&gt;"",$C$5="1",NOT(ISBLANK($C19))),"header",IF(AND($B19&lt;&gt;"",$C$5&lt;&gt;"1",NOT(ISBLANK($C19))),"broke",IF(AND($B19&lt;&gt;"",#REF!="01",NOT(ISBLANK(#REF!))),"header",IF(AND($B19&lt;&gt;"",#REF!&lt;&gt;"01",NOT(ISBLANK(#REF!))),"broke",IF(AND($B19&lt;&gt;"",#REF!&lt;&gt;"01",NOT(ISBLANK(#REF!))),"broke",IF(AND($C$5="1",ISBLANK($C19),ISBLANK($B19)),"broke",""))))))</f>
        <v>#REF!</v>
      </c>
      <c r="C19" s="78" t="s">
        <v>629</v>
      </c>
      <c r="D19" s="15"/>
      <c r="E19" s="79"/>
      <c r="F19" s="79"/>
      <c r="G19" s="79"/>
      <c r="H19" s="85" t="s">
        <v>630</v>
      </c>
      <c r="I19" s="88" t="s">
        <v>631</v>
      </c>
      <c r="J19" s="79" t="s">
        <v>1176</v>
      </c>
      <c r="K19" s="89"/>
      <c r="L19" s="89"/>
      <c r="M19" s="90"/>
      <c r="N19" s="91"/>
      <c r="O19" s="90"/>
      <c r="P19" s="90"/>
      <c r="Q19" s="90"/>
      <c r="R19" s="92"/>
      <c r="S19" s="92"/>
      <c r="T19" s="92"/>
      <c r="U19" s="90"/>
      <c r="V19" s="83"/>
      <c r="W19" s="83"/>
    </row>
    <row r="20" spans="1:40" ht="120">
      <c r="A20" s="78" t="e">
        <f>IF(AND($B20&lt;&gt;"",$C$5="1",NOT(ISBLANK($C20))),"header",IF(AND($B20&lt;&gt;"",$C$5&lt;&gt;"1",NOT(ISBLANK($C20))),"broke",IF(AND($B20&lt;&gt;"",#REF!="01",NOT(ISBLANK(#REF!))),"header",IF(AND($B20&lt;&gt;"",#REF!&lt;&gt;"01",NOT(ISBLANK(#REF!))),"broke",IF(AND($B20&lt;&gt;"",#REF!&lt;&gt;"01",NOT(ISBLANK(#REF!))),"broke",IF(AND($C$5="1",ISBLANK($C20),ISBLANK($B20)),"broke",""))))))</f>
        <v>#REF!</v>
      </c>
      <c r="C20" s="78" t="s">
        <v>632</v>
      </c>
      <c r="D20" s="15"/>
      <c r="E20" s="79"/>
      <c r="F20" s="79"/>
      <c r="G20" s="79"/>
      <c r="H20" s="85" t="s">
        <v>633</v>
      </c>
      <c r="I20" s="88" t="s">
        <v>634</v>
      </c>
      <c r="J20" s="79" t="s">
        <v>1182</v>
      </c>
      <c r="K20" s="89"/>
      <c r="L20" s="89"/>
      <c r="M20" s="90"/>
      <c r="N20" s="91"/>
      <c r="O20" s="90"/>
      <c r="P20" s="90"/>
      <c r="Q20" s="90"/>
      <c r="R20" s="92"/>
      <c r="S20" s="92"/>
      <c r="T20" s="92"/>
      <c r="U20" s="90"/>
      <c r="V20" s="83"/>
      <c r="W20" s="83"/>
    </row>
    <row r="21" spans="1:40" s="101" customFormat="1" ht="15">
      <c r="A21" s="78" t="s">
        <v>600</v>
      </c>
      <c r="B21" s="98">
        <v>1</v>
      </c>
      <c r="C21" s="98" t="s">
        <v>635</v>
      </c>
      <c r="D21" s="98" t="s">
        <v>14</v>
      </c>
      <c r="E21" s="98" t="s">
        <v>636</v>
      </c>
      <c r="F21" s="98" t="s">
        <v>637</v>
      </c>
      <c r="G21" s="98" t="s">
        <v>638</v>
      </c>
      <c r="H21" s="99" t="s">
        <v>292</v>
      </c>
      <c r="I21" s="99"/>
      <c r="J21" s="99"/>
      <c r="K21" s="99"/>
      <c r="L21" s="99"/>
      <c r="M21" s="99"/>
      <c r="N21" s="99"/>
      <c r="O21" s="99"/>
      <c r="P21" s="99"/>
      <c r="Q21" s="99"/>
      <c r="R21" s="99"/>
      <c r="S21" s="99"/>
      <c r="T21" s="99"/>
      <c r="U21" s="99"/>
      <c r="V21" s="99"/>
      <c r="W21" s="100"/>
    </row>
    <row r="22" spans="1:40" ht="45">
      <c r="A22" s="159" t="e">
        <f>IF(AND($B22&lt;&gt;"",$C$5="1",NOT(ISBLANK($C22))),"header",IF(AND($B22&lt;&gt;"",$C$5&lt;&gt;"1",NOT(ISBLANK($C22))),"broke",IF(AND($B22&lt;&gt;"",#REF!="01",NOT(ISBLANK(#REF!))),"header",IF(AND($B22&lt;&gt;"",#REF!&lt;&gt;"01",NOT(ISBLANK(#REF!))),"broke",IF(AND($B22&lt;&gt;"",#REF!&lt;&gt;"01",NOT(ISBLANK(#REF!))),"broke",IF(AND($C$5="1",ISBLANK($C22),ISBLANK($B22)),"broke","Control"))))))</f>
        <v>#REF!</v>
      </c>
      <c r="B22" s="160"/>
      <c r="C22" s="78" t="s">
        <v>639</v>
      </c>
      <c r="D22" s="15"/>
      <c r="E22" s="79"/>
      <c r="F22" s="79"/>
      <c r="G22" s="79"/>
      <c r="H22" s="85" t="s">
        <v>640</v>
      </c>
      <c r="I22" s="88" t="s">
        <v>1166</v>
      </c>
      <c r="J22" s="87" t="s">
        <v>1183</v>
      </c>
      <c r="K22" s="89"/>
      <c r="L22" s="89"/>
      <c r="M22" s="90"/>
      <c r="N22" s="90"/>
      <c r="O22" s="90"/>
      <c r="P22" s="90"/>
      <c r="Q22" s="90"/>
      <c r="R22" s="90"/>
      <c r="S22" s="90"/>
      <c r="T22" s="90"/>
      <c r="U22" s="90"/>
      <c r="V22" s="90"/>
      <c r="W22" s="90"/>
      <c r="X22" s="102"/>
      <c r="Y22" s="102"/>
      <c r="Z22" s="102"/>
      <c r="AA22" s="102"/>
      <c r="AB22" s="102"/>
      <c r="AC22" s="102"/>
      <c r="AD22" s="102"/>
      <c r="AE22" s="102"/>
      <c r="AF22" s="102"/>
      <c r="AG22" s="102"/>
      <c r="AH22" s="102"/>
      <c r="AI22" s="102"/>
      <c r="AJ22" s="102"/>
      <c r="AK22" s="102"/>
      <c r="AL22" s="102"/>
      <c r="AM22" s="102"/>
      <c r="AN22" s="102"/>
    </row>
    <row r="23" spans="1:40" ht="60">
      <c r="A23" s="78" t="e">
        <f>IF(AND($B23&lt;&gt;"",$C$5="1",NOT(ISBLANK($C23))),"header",IF(AND($B23&lt;&gt;"",$C$5&lt;&gt;"1",NOT(ISBLANK($C23))),"broke",IF(AND($B23&lt;&gt;"",#REF!="01",NOT(ISBLANK(#REF!))),"header",IF(AND($B23&lt;&gt;"",#REF!&lt;&gt;"01",NOT(ISBLANK(#REF!))),"broke",IF(AND($B23&lt;&gt;"",#REF!&lt;&gt;"01",NOT(ISBLANK(#REF!))),"broke",IF(AND($C$5="1",ISBLANK($C23),ISBLANK($B23)),"broke",""))))))</f>
        <v>#REF!</v>
      </c>
      <c r="C23" s="78" t="s">
        <v>641</v>
      </c>
      <c r="D23" s="15"/>
      <c r="E23" s="79"/>
      <c r="F23" s="79"/>
      <c r="G23" s="79"/>
      <c r="H23" s="85" t="s">
        <v>642</v>
      </c>
      <c r="I23" s="88" t="s">
        <v>643</v>
      </c>
      <c r="J23" s="79" t="s">
        <v>1184</v>
      </c>
      <c r="K23" s="89"/>
      <c r="L23" s="89"/>
      <c r="M23" s="90"/>
      <c r="N23" s="91"/>
      <c r="O23" s="90"/>
      <c r="P23" s="90"/>
      <c r="Q23" s="90"/>
      <c r="R23" s="92"/>
      <c r="S23" s="92"/>
      <c r="T23" s="92"/>
      <c r="U23" s="90"/>
      <c r="V23" s="83"/>
      <c r="W23" s="83"/>
    </row>
    <row r="24" spans="1:40" ht="15">
      <c r="A24" s="78" t="s">
        <v>600</v>
      </c>
      <c r="B24" s="78">
        <v>1</v>
      </c>
      <c r="C24" s="78" t="s">
        <v>644</v>
      </c>
      <c r="D24" s="78"/>
      <c r="E24" s="79"/>
      <c r="F24" s="79"/>
      <c r="G24" s="79"/>
      <c r="H24" s="80" t="s">
        <v>645</v>
      </c>
      <c r="I24" s="79"/>
      <c r="J24" s="79"/>
      <c r="K24" s="79"/>
      <c r="L24" s="79"/>
      <c r="M24" s="79"/>
      <c r="N24" s="79"/>
      <c r="O24" s="79"/>
      <c r="P24" s="79"/>
      <c r="Q24" s="79"/>
      <c r="R24" s="79"/>
      <c r="S24" s="79"/>
      <c r="T24" s="79"/>
      <c r="U24" s="79"/>
      <c r="V24" s="79"/>
      <c r="W24" s="83"/>
    </row>
    <row r="25" spans="1:40" ht="75">
      <c r="A25" s="78" t="e">
        <f>IF(AND($B25&lt;&gt;"",$C$5="1",NOT(ISBLANK($C25))),"header",IF(AND($B25&lt;&gt;"",$C$5&lt;&gt;"1",NOT(ISBLANK($C25))),"broke",IF(AND($B25&lt;&gt;"",#REF!="01",NOT(ISBLANK(#REF!))),"header",IF(AND($B25&lt;&gt;"",#REF!&lt;&gt;"01",NOT(ISBLANK(#REF!))),"broke",IF(AND($B25&lt;&gt;"",#REF!&lt;&gt;"01",NOT(ISBLANK(#REF!))),"broke",IF(AND($C$5="1",ISBLANK($C25),ISBLANK($B25)),"broke",""))))))</f>
        <v>#REF!</v>
      </c>
      <c r="C25" s="78" t="s">
        <v>646</v>
      </c>
      <c r="D25" s="15"/>
      <c r="E25" s="79"/>
      <c r="F25" s="79"/>
      <c r="G25" s="79"/>
      <c r="H25" s="94" t="s">
        <v>1290</v>
      </c>
      <c r="I25" s="88" t="s">
        <v>1164</v>
      </c>
      <c r="J25" s="79" t="s">
        <v>1291</v>
      </c>
      <c r="K25" s="89"/>
      <c r="L25" s="89"/>
      <c r="M25" s="90"/>
      <c r="N25" s="91"/>
      <c r="O25" s="90"/>
      <c r="P25" s="90"/>
      <c r="Q25" s="90"/>
      <c r="R25" s="90"/>
      <c r="S25" s="83"/>
      <c r="T25" s="83"/>
      <c r="U25" s="83"/>
      <c r="V25" s="83"/>
      <c r="W25" s="83"/>
    </row>
    <row r="26" spans="1:40" s="110" customFormat="1">
      <c r="A26" s="238" t="e">
        <f>IF(AND($B26&lt;&gt;"",$C$5="1",NOT(ISBLANK($C26))),"header",IF(AND($B26&lt;&gt;"",$C$5&lt;&gt;"1",NOT(ISBLANK($C26))),"broke",IF(AND($B26&lt;&gt;"",#REF!="01",NOT(ISBLANK(#REF!))),"header",IF(AND($B26&lt;&gt;"",#REF!&lt;&gt;"01",NOT(ISBLANK(#REF!))),"broke",IF(AND($B26&lt;&gt;"",#REF!&lt;&gt;"01",NOT(ISBLANK(#REF!))),"broke",IF(AND($C$5="1",ISBLANK($C26),ISBLANK($B26)),"broke","Control"))))))</f>
        <v>#REF!</v>
      </c>
      <c r="B26" s="238"/>
      <c r="C26" s="239"/>
      <c r="D26" s="240"/>
      <c r="E26" s="241"/>
      <c r="F26" s="79"/>
      <c r="G26" s="79"/>
      <c r="H26" s="242">
        <v>2</v>
      </c>
      <c r="I26" s="243"/>
      <c r="J26" s="88"/>
      <c r="K26" s="244"/>
      <c r="L26" s="102"/>
      <c r="M26" s="245"/>
      <c r="N26" s="246"/>
      <c r="O26" s="247"/>
      <c r="P26" s="247"/>
      <c r="Q26" s="248"/>
      <c r="R26" s="249"/>
      <c r="S26" s="249"/>
      <c r="T26" s="249"/>
      <c r="U26" s="247"/>
      <c r="V26" s="250"/>
      <c r="W26" s="251"/>
    </row>
    <row r="27" spans="1:40" s="110" customFormat="1">
      <c r="A27" s="70"/>
      <c r="B27" s="70"/>
      <c r="C27" s="103"/>
      <c r="D27" s="103"/>
      <c r="E27" s="103"/>
      <c r="F27" s="103"/>
      <c r="G27" s="103"/>
      <c r="H27" s="104"/>
      <c r="I27" s="104"/>
      <c r="J27" s="104"/>
      <c r="K27" s="105"/>
      <c r="L27" s="105"/>
      <c r="M27" s="106"/>
      <c r="N27" s="107"/>
      <c r="O27" s="106"/>
      <c r="P27" s="106"/>
      <c r="Q27" s="106"/>
      <c r="R27" s="108"/>
      <c r="S27" s="108"/>
      <c r="T27" s="108"/>
      <c r="U27" s="106"/>
      <c r="V27" s="109"/>
      <c r="W27" s="109"/>
    </row>
    <row r="28" spans="1:40" s="110" customFormat="1">
      <c r="A28" s="70"/>
      <c r="B28" s="70"/>
      <c r="C28" s="103"/>
      <c r="D28" s="103"/>
      <c r="E28" s="103"/>
      <c r="F28" s="103"/>
      <c r="G28" s="103"/>
      <c r="H28" s="104"/>
      <c r="I28" s="104"/>
      <c r="J28" s="104"/>
      <c r="K28" s="105"/>
      <c r="L28" s="105"/>
      <c r="M28" s="106"/>
      <c r="N28" s="107"/>
      <c r="O28" s="106"/>
      <c r="P28" s="106"/>
      <c r="Q28" s="106"/>
      <c r="R28" s="108"/>
      <c r="S28" s="108"/>
      <c r="T28" s="108"/>
      <c r="U28" s="106"/>
      <c r="V28" s="109"/>
      <c r="W28" s="109"/>
    </row>
    <row r="29" spans="1:40" s="110" customFormat="1">
      <c r="A29" s="70"/>
      <c r="B29" s="70"/>
      <c r="C29" s="103"/>
      <c r="D29" s="103"/>
      <c r="E29" s="103"/>
      <c r="F29" s="103"/>
      <c r="G29" s="103"/>
      <c r="H29" s="104"/>
      <c r="I29" s="104"/>
      <c r="J29" s="104"/>
      <c r="K29" s="105"/>
      <c r="L29" s="105"/>
      <c r="M29" s="106"/>
      <c r="N29" s="107"/>
      <c r="O29" s="106"/>
      <c r="P29" s="106"/>
      <c r="Q29" s="106"/>
      <c r="R29" s="108"/>
      <c r="S29" s="108"/>
      <c r="T29" s="108"/>
      <c r="U29" s="106"/>
      <c r="V29" s="109"/>
      <c r="W29" s="109"/>
    </row>
    <row r="30" spans="1:40" s="110" customFormat="1">
      <c r="A30" s="70"/>
      <c r="B30" s="70"/>
      <c r="C30" s="103"/>
      <c r="D30" s="103"/>
      <c r="E30" s="103"/>
      <c r="F30" s="103"/>
      <c r="G30" s="103"/>
      <c r="H30" s="104"/>
      <c r="I30" s="104"/>
      <c r="J30" s="104"/>
      <c r="K30" s="105"/>
      <c r="L30" s="105"/>
      <c r="M30" s="106"/>
      <c r="N30" s="107"/>
      <c r="O30" s="106"/>
      <c r="P30" s="106"/>
      <c r="Q30" s="106"/>
      <c r="R30" s="108"/>
      <c r="S30" s="108"/>
      <c r="T30" s="108"/>
      <c r="U30" s="106"/>
      <c r="V30" s="109"/>
      <c r="W30" s="109"/>
    </row>
    <row r="31" spans="1:40" s="110" customFormat="1">
      <c r="A31" s="70"/>
      <c r="B31" s="70"/>
      <c r="C31" s="103"/>
      <c r="D31" s="103"/>
      <c r="E31" s="103"/>
      <c r="F31" s="103"/>
      <c r="G31" s="103"/>
      <c r="H31" s="104"/>
      <c r="I31" s="104"/>
      <c r="J31" s="104"/>
      <c r="K31" s="105"/>
      <c r="L31" s="105"/>
      <c r="M31" s="106"/>
      <c r="N31" s="107"/>
      <c r="O31" s="106"/>
      <c r="P31" s="106"/>
      <c r="Q31" s="106"/>
      <c r="R31" s="108"/>
      <c r="S31" s="108"/>
      <c r="T31" s="108"/>
      <c r="U31" s="106"/>
      <c r="V31" s="109"/>
      <c r="W31" s="109"/>
    </row>
    <row r="32" spans="1:40" s="110" customFormat="1">
      <c r="A32" s="70"/>
      <c r="B32" s="70"/>
      <c r="C32" s="103"/>
      <c r="D32" s="103"/>
      <c r="E32" s="103"/>
      <c r="F32" s="103"/>
      <c r="G32" s="103"/>
      <c r="H32" s="104"/>
      <c r="I32" s="104"/>
      <c r="J32" s="104"/>
      <c r="K32" s="105"/>
      <c r="L32" s="105"/>
      <c r="M32" s="106"/>
      <c r="N32" s="107"/>
      <c r="O32" s="106"/>
      <c r="P32" s="106"/>
      <c r="Q32" s="106"/>
      <c r="R32" s="108"/>
      <c r="S32" s="108"/>
      <c r="T32" s="108"/>
      <c r="U32" s="106"/>
      <c r="V32" s="109"/>
      <c r="W32" s="109"/>
    </row>
    <row r="33" spans="1:23" s="110" customFormat="1">
      <c r="A33" s="70"/>
      <c r="B33" s="70"/>
      <c r="C33" s="103"/>
      <c r="D33" s="103"/>
      <c r="E33" s="103"/>
      <c r="F33" s="103"/>
      <c r="G33" s="103"/>
      <c r="H33" s="104"/>
      <c r="I33" s="104"/>
      <c r="J33" s="104"/>
      <c r="K33" s="105"/>
      <c r="L33" s="105"/>
      <c r="M33" s="106"/>
      <c r="N33" s="107"/>
      <c r="O33" s="106"/>
      <c r="P33" s="106"/>
      <c r="Q33" s="106"/>
      <c r="R33" s="108"/>
      <c r="S33" s="108"/>
      <c r="T33" s="108"/>
      <c r="U33" s="106"/>
      <c r="V33" s="109"/>
      <c r="W33" s="109"/>
    </row>
    <row r="34" spans="1:23" s="110" customFormat="1">
      <c r="A34" s="70"/>
      <c r="B34" s="70"/>
      <c r="C34" s="103"/>
      <c r="D34" s="103"/>
      <c r="E34" s="103"/>
      <c r="F34" s="103"/>
      <c r="G34" s="103"/>
      <c r="H34" s="104"/>
      <c r="I34" s="104"/>
      <c r="J34" s="104"/>
      <c r="K34" s="105"/>
      <c r="L34" s="105"/>
      <c r="M34" s="106"/>
      <c r="N34" s="107"/>
      <c r="O34" s="106"/>
      <c r="P34" s="106"/>
      <c r="Q34" s="106"/>
      <c r="R34" s="108"/>
      <c r="S34" s="108"/>
      <c r="T34" s="108"/>
      <c r="U34" s="106"/>
      <c r="V34" s="109"/>
      <c r="W34" s="109"/>
    </row>
    <row r="35" spans="1:23" s="110" customFormat="1">
      <c r="A35" s="70"/>
      <c r="B35" s="70"/>
      <c r="C35" s="103"/>
      <c r="D35" s="103"/>
      <c r="E35" s="103"/>
      <c r="F35" s="103"/>
      <c r="G35" s="103"/>
      <c r="H35" s="104"/>
      <c r="I35" s="104"/>
      <c r="J35" s="104"/>
      <c r="K35" s="105"/>
      <c r="L35" s="105"/>
      <c r="M35" s="106"/>
      <c r="N35" s="107"/>
      <c r="O35" s="106"/>
      <c r="P35" s="106"/>
      <c r="Q35" s="106"/>
      <c r="R35" s="108"/>
      <c r="S35" s="108"/>
      <c r="T35" s="108"/>
      <c r="U35" s="106"/>
      <c r="V35" s="109"/>
      <c r="W35" s="109"/>
    </row>
    <row r="36" spans="1:23" s="110" customFormat="1">
      <c r="A36" s="70"/>
      <c r="B36" s="70"/>
      <c r="C36" s="103"/>
      <c r="D36" s="103"/>
      <c r="E36" s="103"/>
      <c r="F36" s="103"/>
      <c r="G36" s="103"/>
      <c r="H36" s="104"/>
      <c r="I36" s="104"/>
      <c r="J36" s="104"/>
      <c r="K36" s="105"/>
      <c r="L36" s="105"/>
      <c r="M36" s="106"/>
      <c r="N36" s="107"/>
      <c r="O36" s="106"/>
      <c r="P36" s="106"/>
      <c r="Q36" s="106"/>
      <c r="R36" s="108"/>
      <c r="S36" s="108"/>
      <c r="T36" s="108"/>
      <c r="U36" s="106"/>
      <c r="V36" s="109"/>
      <c r="W36" s="109"/>
    </row>
    <row r="37" spans="1:23" s="110" customFormat="1">
      <c r="A37" s="70"/>
      <c r="B37" s="70"/>
      <c r="C37" s="103"/>
      <c r="D37" s="103"/>
      <c r="E37" s="103"/>
      <c r="F37" s="103"/>
      <c r="G37" s="103"/>
      <c r="H37" s="104"/>
      <c r="I37" s="104"/>
      <c r="J37" s="104"/>
      <c r="K37" s="105"/>
      <c r="L37" s="105"/>
      <c r="M37" s="106"/>
      <c r="N37" s="107"/>
      <c r="O37" s="106"/>
      <c r="P37" s="106"/>
      <c r="Q37" s="106"/>
      <c r="R37" s="108"/>
      <c r="S37" s="108"/>
      <c r="T37" s="108"/>
      <c r="U37" s="106"/>
      <c r="V37" s="109"/>
      <c r="W37" s="109"/>
    </row>
    <row r="38" spans="1:23" s="110" customFormat="1">
      <c r="A38" s="70"/>
      <c r="B38" s="70"/>
      <c r="C38" s="103"/>
      <c r="D38" s="103"/>
      <c r="E38" s="103"/>
      <c r="F38" s="103"/>
      <c r="G38" s="103"/>
      <c r="H38" s="104"/>
      <c r="I38" s="104"/>
      <c r="J38" s="104"/>
      <c r="K38" s="105"/>
      <c r="L38" s="105"/>
      <c r="M38" s="106"/>
      <c r="N38" s="107"/>
      <c r="O38" s="106"/>
      <c r="P38" s="106"/>
      <c r="Q38" s="106"/>
      <c r="R38" s="108"/>
      <c r="S38" s="108"/>
      <c r="T38" s="108"/>
      <c r="U38" s="106"/>
      <c r="V38" s="109"/>
      <c r="W38" s="109"/>
    </row>
    <row r="39" spans="1:23" s="110" customFormat="1">
      <c r="A39" s="70"/>
      <c r="B39" s="70"/>
      <c r="C39" s="103"/>
      <c r="D39" s="103"/>
      <c r="E39" s="103"/>
      <c r="F39" s="103"/>
      <c r="G39" s="103"/>
      <c r="H39" s="104"/>
      <c r="I39" s="104"/>
      <c r="J39" s="104"/>
      <c r="K39" s="105"/>
      <c r="L39" s="105"/>
      <c r="M39" s="106"/>
      <c r="N39" s="107"/>
      <c r="O39" s="106"/>
      <c r="P39" s="106"/>
      <c r="Q39" s="106"/>
      <c r="R39" s="108"/>
      <c r="S39" s="108"/>
      <c r="T39" s="108"/>
      <c r="U39" s="106"/>
      <c r="V39" s="109"/>
      <c r="W39" s="109"/>
    </row>
    <row r="40" spans="1:23" s="110" customFormat="1">
      <c r="A40" s="70"/>
      <c r="B40" s="70"/>
      <c r="C40" s="103"/>
      <c r="D40" s="103"/>
      <c r="E40" s="103"/>
      <c r="F40" s="103"/>
      <c r="G40" s="103"/>
      <c r="H40" s="104"/>
      <c r="I40" s="104"/>
      <c r="J40" s="104"/>
      <c r="K40" s="105"/>
      <c r="L40" s="105"/>
      <c r="M40" s="106"/>
      <c r="N40" s="107"/>
      <c r="O40" s="106"/>
      <c r="P40" s="106"/>
      <c r="Q40" s="106"/>
      <c r="R40" s="108"/>
      <c r="S40" s="108"/>
      <c r="T40" s="108"/>
      <c r="U40" s="106"/>
      <c r="V40" s="109"/>
      <c r="W40" s="109"/>
    </row>
    <row r="41" spans="1:23" s="110" customFormat="1">
      <c r="A41" s="70"/>
      <c r="B41" s="70"/>
      <c r="C41" s="103"/>
      <c r="D41" s="103"/>
      <c r="E41" s="103"/>
      <c r="F41" s="103"/>
      <c r="G41" s="103"/>
      <c r="H41" s="104"/>
      <c r="I41" s="104"/>
      <c r="J41" s="104"/>
      <c r="K41" s="105"/>
      <c r="L41" s="105"/>
      <c r="M41" s="106"/>
      <c r="N41" s="107"/>
      <c r="O41" s="106"/>
      <c r="P41" s="106"/>
      <c r="Q41" s="106"/>
      <c r="R41" s="108"/>
      <c r="S41" s="108"/>
      <c r="T41" s="108"/>
      <c r="U41" s="106"/>
      <c r="V41" s="109"/>
      <c r="W41" s="109"/>
    </row>
    <row r="42" spans="1:23" s="110" customFormat="1">
      <c r="A42" s="70"/>
      <c r="B42" s="70"/>
      <c r="C42" s="103"/>
      <c r="D42" s="103"/>
      <c r="E42" s="103"/>
      <c r="F42" s="103"/>
      <c r="G42" s="103"/>
      <c r="H42" s="104"/>
      <c r="I42" s="104"/>
      <c r="J42" s="104"/>
      <c r="K42" s="105"/>
      <c r="L42" s="105"/>
      <c r="M42" s="106"/>
      <c r="N42" s="107"/>
      <c r="O42" s="106"/>
      <c r="P42" s="106"/>
      <c r="Q42" s="106"/>
      <c r="R42" s="108"/>
      <c r="S42" s="108"/>
      <c r="T42" s="108"/>
      <c r="U42" s="106"/>
      <c r="V42" s="109"/>
      <c r="W42" s="109"/>
    </row>
    <row r="43" spans="1:23" s="110" customFormat="1">
      <c r="A43" s="70"/>
      <c r="B43" s="70"/>
      <c r="C43" s="103"/>
      <c r="D43" s="103"/>
      <c r="E43" s="103"/>
      <c r="F43" s="103"/>
      <c r="G43" s="103"/>
      <c r="H43" s="104"/>
      <c r="I43" s="104"/>
      <c r="J43" s="104"/>
      <c r="K43" s="105"/>
      <c r="L43" s="105"/>
      <c r="M43" s="106"/>
      <c r="N43" s="107"/>
      <c r="O43" s="106"/>
      <c r="P43" s="106"/>
      <c r="Q43" s="106"/>
      <c r="R43" s="108"/>
      <c r="S43" s="108"/>
      <c r="T43" s="108"/>
      <c r="U43" s="106"/>
      <c r="V43" s="109"/>
      <c r="W43" s="109"/>
    </row>
    <row r="44" spans="1:23" s="110" customFormat="1">
      <c r="A44" s="70"/>
      <c r="B44" s="70"/>
      <c r="C44" s="103"/>
      <c r="D44" s="103"/>
      <c r="E44" s="103"/>
      <c r="F44" s="103"/>
      <c r="G44" s="103"/>
      <c r="H44" s="104"/>
      <c r="I44" s="104"/>
      <c r="J44" s="104"/>
      <c r="K44" s="105"/>
      <c r="L44" s="105"/>
      <c r="M44" s="106"/>
      <c r="N44" s="107"/>
      <c r="O44" s="106"/>
      <c r="P44" s="106"/>
      <c r="Q44" s="106"/>
      <c r="R44" s="108"/>
      <c r="S44" s="108"/>
      <c r="T44" s="108"/>
      <c r="U44" s="106"/>
      <c r="V44" s="109"/>
      <c r="W44" s="109"/>
    </row>
    <row r="45" spans="1:23" s="110" customFormat="1">
      <c r="A45" s="70"/>
      <c r="B45" s="70"/>
      <c r="C45" s="103"/>
      <c r="D45" s="103"/>
      <c r="E45" s="103"/>
      <c r="F45" s="103"/>
      <c r="G45" s="103"/>
      <c r="H45" s="104"/>
      <c r="I45" s="104"/>
      <c r="J45" s="104"/>
      <c r="K45" s="105"/>
      <c r="L45" s="105"/>
      <c r="M45" s="106"/>
      <c r="N45" s="107"/>
      <c r="O45" s="106"/>
      <c r="P45" s="106"/>
      <c r="Q45" s="106"/>
      <c r="R45" s="108"/>
      <c r="S45" s="108"/>
      <c r="T45" s="108"/>
      <c r="U45" s="106"/>
      <c r="V45" s="109"/>
      <c r="W45" s="109"/>
    </row>
    <row r="46" spans="1:23" s="110" customFormat="1">
      <c r="A46" s="70"/>
      <c r="B46" s="70"/>
      <c r="C46" s="103"/>
      <c r="D46" s="103"/>
      <c r="E46" s="103"/>
      <c r="F46" s="103"/>
      <c r="G46" s="103"/>
      <c r="H46" s="104"/>
      <c r="I46" s="104"/>
      <c r="J46" s="104"/>
      <c r="K46" s="105"/>
      <c r="L46" s="105"/>
      <c r="M46" s="106"/>
      <c r="N46" s="107"/>
      <c r="O46" s="106"/>
      <c r="P46" s="106"/>
      <c r="Q46" s="106"/>
      <c r="R46" s="108"/>
      <c r="S46" s="108"/>
      <c r="T46" s="108"/>
      <c r="U46" s="106"/>
      <c r="V46" s="109"/>
      <c r="W46" s="109"/>
    </row>
    <row r="47" spans="1:23" s="110" customFormat="1">
      <c r="A47" s="70"/>
      <c r="B47" s="70"/>
      <c r="C47" s="103"/>
      <c r="D47" s="103"/>
      <c r="E47" s="103"/>
      <c r="F47" s="103"/>
      <c r="G47" s="103"/>
      <c r="H47" s="104"/>
      <c r="I47" s="104"/>
      <c r="J47" s="104"/>
      <c r="K47" s="105"/>
      <c r="L47" s="105"/>
      <c r="M47" s="106"/>
      <c r="N47" s="107"/>
      <c r="O47" s="106"/>
      <c r="P47" s="106"/>
      <c r="Q47" s="106"/>
      <c r="R47" s="108"/>
      <c r="S47" s="108"/>
      <c r="T47" s="108"/>
      <c r="U47" s="106"/>
      <c r="V47" s="109"/>
      <c r="W47" s="109"/>
    </row>
    <row r="48" spans="1:23" s="110" customFormat="1">
      <c r="A48" s="70"/>
      <c r="B48" s="70"/>
      <c r="C48" s="103"/>
      <c r="D48" s="103"/>
      <c r="E48" s="103"/>
      <c r="F48" s="103"/>
      <c r="G48" s="103"/>
      <c r="H48" s="104"/>
      <c r="I48" s="104"/>
      <c r="J48" s="104"/>
      <c r="K48" s="105"/>
      <c r="L48" s="105"/>
      <c r="M48" s="106"/>
      <c r="N48" s="107"/>
      <c r="O48" s="106"/>
      <c r="P48" s="106"/>
      <c r="Q48" s="106"/>
      <c r="R48" s="108"/>
      <c r="S48" s="108"/>
      <c r="T48" s="108"/>
      <c r="U48" s="106"/>
      <c r="V48" s="109"/>
      <c r="W48" s="109"/>
    </row>
    <row r="49" spans="1:23" s="110" customFormat="1">
      <c r="A49" s="70"/>
      <c r="B49" s="70"/>
      <c r="C49" s="103"/>
      <c r="D49" s="103"/>
      <c r="E49" s="103"/>
      <c r="F49" s="103"/>
      <c r="G49" s="103"/>
      <c r="H49" s="104"/>
      <c r="I49" s="104"/>
      <c r="J49" s="104"/>
      <c r="K49" s="105"/>
      <c r="L49" s="105"/>
      <c r="M49" s="106"/>
      <c r="N49" s="107"/>
      <c r="O49" s="106"/>
      <c r="P49" s="106"/>
      <c r="Q49" s="106"/>
      <c r="R49" s="108"/>
      <c r="S49" s="108"/>
      <c r="T49" s="108"/>
      <c r="U49" s="106"/>
      <c r="V49" s="109"/>
      <c r="W49" s="109"/>
    </row>
    <row r="50" spans="1:23" s="110" customFormat="1">
      <c r="A50" s="70"/>
      <c r="B50" s="70"/>
      <c r="C50" s="103"/>
      <c r="D50" s="103"/>
      <c r="E50" s="103"/>
      <c r="F50" s="103"/>
      <c r="G50" s="103"/>
      <c r="H50" s="104"/>
      <c r="I50" s="104"/>
      <c r="J50" s="104"/>
      <c r="K50" s="105"/>
      <c r="L50" s="105"/>
      <c r="M50" s="106"/>
      <c r="N50" s="107"/>
      <c r="O50" s="106"/>
      <c r="P50" s="106"/>
      <c r="Q50" s="106"/>
      <c r="R50" s="108"/>
      <c r="S50" s="108"/>
      <c r="T50" s="108"/>
      <c r="U50" s="106"/>
      <c r="V50" s="109"/>
      <c r="W50" s="109"/>
    </row>
    <row r="51" spans="1:23" s="110" customFormat="1">
      <c r="A51" s="70"/>
      <c r="B51" s="70"/>
      <c r="C51" s="103"/>
      <c r="D51" s="103"/>
      <c r="E51" s="103"/>
      <c r="F51" s="103"/>
      <c r="G51" s="103"/>
      <c r="H51" s="104"/>
      <c r="I51" s="104"/>
      <c r="J51" s="104"/>
      <c r="K51" s="105"/>
      <c r="L51" s="105"/>
      <c r="M51" s="106"/>
      <c r="N51" s="107"/>
      <c r="O51" s="106"/>
      <c r="P51" s="106"/>
      <c r="Q51" s="106"/>
      <c r="R51" s="108"/>
      <c r="S51" s="108"/>
      <c r="T51" s="108"/>
      <c r="U51" s="106"/>
      <c r="V51" s="109"/>
      <c r="W51" s="109"/>
    </row>
    <row r="52" spans="1:23" s="110" customFormat="1">
      <c r="A52" s="70"/>
      <c r="B52" s="70"/>
      <c r="C52" s="103"/>
      <c r="D52" s="103"/>
      <c r="E52" s="103"/>
      <c r="F52" s="103"/>
      <c r="G52" s="103"/>
      <c r="H52" s="104"/>
      <c r="I52" s="104"/>
      <c r="J52" s="104"/>
      <c r="K52" s="105"/>
      <c r="L52" s="105"/>
      <c r="M52" s="106"/>
      <c r="N52" s="107"/>
      <c r="O52" s="106"/>
      <c r="P52" s="106"/>
      <c r="Q52" s="106"/>
      <c r="R52" s="108"/>
      <c r="S52" s="108"/>
      <c r="T52" s="108"/>
      <c r="U52" s="106"/>
      <c r="V52" s="109"/>
      <c r="W52" s="109"/>
    </row>
    <row r="53" spans="1:23" s="110" customFormat="1">
      <c r="A53" s="70"/>
      <c r="B53" s="70"/>
      <c r="C53" s="103"/>
      <c r="D53" s="103"/>
      <c r="E53" s="103"/>
      <c r="F53" s="103"/>
      <c r="G53" s="103"/>
      <c r="H53" s="104"/>
      <c r="I53" s="104"/>
      <c r="J53" s="104"/>
      <c r="K53" s="105"/>
      <c r="L53" s="105"/>
      <c r="M53" s="106"/>
      <c r="N53" s="107"/>
      <c r="O53" s="106"/>
      <c r="P53" s="106"/>
      <c r="Q53" s="106"/>
      <c r="R53" s="108"/>
      <c r="S53" s="108"/>
      <c r="T53" s="108"/>
      <c r="U53" s="106"/>
      <c r="V53" s="109"/>
      <c r="W53" s="109"/>
    </row>
    <row r="54" spans="1:23" s="110" customFormat="1">
      <c r="A54" s="70"/>
      <c r="B54" s="70"/>
      <c r="C54" s="103"/>
      <c r="D54" s="103"/>
      <c r="E54" s="103"/>
      <c r="F54" s="103"/>
      <c r="G54" s="103"/>
      <c r="H54" s="104"/>
      <c r="I54" s="104"/>
      <c r="J54" s="104"/>
      <c r="K54" s="105"/>
      <c r="L54" s="105"/>
      <c r="M54" s="106"/>
      <c r="N54" s="107"/>
      <c r="O54" s="106"/>
      <c r="P54" s="106"/>
      <c r="Q54" s="106"/>
      <c r="R54" s="108"/>
      <c r="S54" s="108"/>
      <c r="T54" s="108"/>
      <c r="U54" s="106"/>
      <c r="V54" s="109"/>
      <c r="W54" s="109"/>
    </row>
    <row r="55" spans="1:23" s="110" customFormat="1">
      <c r="A55" s="70"/>
      <c r="B55" s="70"/>
      <c r="C55" s="103"/>
      <c r="D55" s="103"/>
      <c r="E55" s="103"/>
      <c r="F55" s="103"/>
      <c r="G55" s="103"/>
      <c r="H55" s="104"/>
      <c r="I55" s="104"/>
      <c r="J55" s="104"/>
      <c r="K55" s="105"/>
      <c r="L55" s="105"/>
      <c r="M55" s="106"/>
      <c r="N55" s="107"/>
      <c r="O55" s="106"/>
      <c r="P55" s="106"/>
      <c r="Q55" s="106"/>
      <c r="R55" s="108"/>
      <c r="S55" s="108"/>
      <c r="T55" s="108"/>
      <c r="U55" s="106"/>
      <c r="V55" s="109"/>
      <c r="W55" s="109"/>
    </row>
    <row r="56" spans="1:23" s="110" customFormat="1">
      <c r="A56" s="70"/>
      <c r="B56" s="70"/>
      <c r="C56" s="103"/>
      <c r="D56" s="103"/>
      <c r="E56" s="103"/>
      <c r="F56" s="103"/>
      <c r="G56" s="103"/>
      <c r="H56" s="104"/>
      <c r="I56" s="104"/>
      <c r="J56" s="104"/>
      <c r="K56" s="105"/>
      <c r="L56" s="105"/>
      <c r="M56" s="106"/>
      <c r="N56" s="107"/>
      <c r="O56" s="106"/>
      <c r="P56" s="106"/>
      <c r="Q56" s="106"/>
      <c r="R56" s="108"/>
      <c r="S56" s="108"/>
      <c r="T56" s="108"/>
      <c r="U56" s="106"/>
      <c r="V56" s="109"/>
      <c r="W56" s="109"/>
    </row>
    <row r="57" spans="1:23" s="110" customFormat="1">
      <c r="A57" s="70"/>
      <c r="B57" s="70"/>
      <c r="C57" s="103"/>
      <c r="D57" s="103"/>
      <c r="E57" s="103"/>
      <c r="F57" s="103"/>
      <c r="G57" s="103"/>
      <c r="H57" s="104"/>
      <c r="I57" s="104"/>
      <c r="J57" s="104"/>
      <c r="K57" s="105"/>
      <c r="L57" s="105"/>
      <c r="M57" s="106"/>
      <c r="N57" s="107"/>
      <c r="O57" s="106"/>
      <c r="P57" s="106"/>
      <c r="Q57" s="106"/>
      <c r="R57" s="108"/>
      <c r="S57" s="108"/>
      <c r="T57" s="108"/>
      <c r="U57" s="106"/>
      <c r="V57" s="109"/>
      <c r="W57" s="109"/>
    </row>
    <row r="58" spans="1:23" s="110" customFormat="1">
      <c r="A58" s="70"/>
      <c r="B58" s="70"/>
      <c r="C58" s="103"/>
      <c r="D58" s="103"/>
      <c r="E58" s="103"/>
      <c r="F58" s="103"/>
      <c r="G58" s="103"/>
      <c r="H58" s="104"/>
      <c r="I58" s="104"/>
      <c r="J58" s="104"/>
      <c r="K58" s="105"/>
      <c r="L58" s="105"/>
      <c r="M58" s="106"/>
      <c r="N58" s="107"/>
      <c r="O58" s="106"/>
      <c r="P58" s="106"/>
      <c r="Q58" s="106"/>
      <c r="R58" s="108"/>
      <c r="S58" s="108"/>
      <c r="T58" s="108"/>
      <c r="U58" s="106"/>
      <c r="V58" s="109"/>
      <c r="W58" s="109"/>
    </row>
    <row r="59" spans="1:23" s="110" customFormat="1">
      <c r="A59" s="70"/>
      <c r="B59" s="70"/>
      <c r="C59" s="103"/>
      <c r="D59" s="103"/>
      <c r="E59" s="103"/>
      <c r="F59" s="103"/>
      <c r="G59" s="103"/>
      <c r="H59" s="104"/>
      <c r="I59" s="104"/>
      <c r="J59" s="104"/>
      <c r="K59" s="105"/>
      <c r="L59" s="105"/>
      <c r="M59" s="106"/>
      <c r="N59" s="107"/>
      <c r="O59" s="106"/>
      <c r="P59" s="106"/>
      <c r="Q59" s="106"/>
      <c r="R59" s="108"/>
      <c r="S59" s="108"/>
      <c r="T59" s="108"/>
      <c r="U59" s="106"/>
      <c r="V59" s="109"/>
      <c r="W59" s="109"/>
    </row>
    <row r="60" spans="1:23" s="110" customFormat="1">
      <c r="A60" s="70"/>
      <c r="B60" s="70"/>
      <c r="C60" s="103"/>
      <c r="D60" s="103"/>
      <c r="E60" s="103"/>
      <c r="F60" s="103"/>
      <c r="G60" s="103"/>
      <c r="H60" s="104"/>
      <c r="I60" s="104"/>
      <c r="J60" s="104"/>
      <c r="K60" s="105"/>
      <c r="L60" s="105"/>
      <c r="M60" s="106"/>
      <c r="N60" s="107"/>
      <c r="O60" s="106"/>
      <c r="P60" s="106"/>
      <c r="Q60" s="106"/>
      <c r="R60" s="108"/>
      <c r="S60" s="108"/>
      <c r="T60" s="108"/>
      <c r="U60" s="106"/>
      <c r="V60" s="109"/>
      <c r="W60" s="109"/>
    </row>
    <row r="61" spans="1:23" s="110" customFormat="1">
      <c r="A61" s="70"/>
      <c r="B61" s="70"/>
      <c r="C61" s="103"/>
      <c r="D61" s="103"/>
      <c r="E61" s="103"/>
      <c r="F61" s="103"/>
      <c r="G61" s="103"/>
      <c r="H61" s="104"/>
      <c r="I61" s="104"/>
      <c r="J61" s="104"/>
      <c r="K61" s="105"/>
      <c r="L61" s="105"/>
      <c r="M61" s="106"/>
      <c r="N61" s="107"/>
      <c r="O61" s="106"/>
      <c r="P61" s="106"/>
      <c r="Q61" s="106"/>
      <c r="R61" s="108"/>
      <c r="S61" s="108"/>
      <c r="T61" s="108"/>
      <c r="U61" s="106"/>
      <c r="V61" s="109"/>
      <c r="W61" s="109"/>
    </row>
    <row r="62" spans="1:23" s="110" customFormat="1">
      <c r="A62" s="70"/>
      <c r="B62" s="70"/>
      <c r="C62" s="103"/>
      <c r="D62" s="103"/>
      <c r="E62" s="103"/>
      <c r="F62" s="103"/>
      <c r="G62" s="103"/>
      <c r="H62" s="104"/>
      <c r="I62" s="104"/>
      <c r="J62" s="104"/>
      <c r="K62" s="105"/>
      <c r="L62" s="105"/>
      <c r="M62" s="106"/>
      <c r="N62" s="107"/>
      <c r="O62" s="106"/>
      <c r="P62" s="106"/>
      <c r="Q62" s="106"/>
      <c r="R62" s="108"/>
      <c r="S62" s="108"/>
      <c r="T62" s="108"/>
      <c r="U62" s="106"/>
      <c r="V62" s="109"/>
      <c r="W62" s="109"/>
    </row>
    <row r="63" spans="1:23" s="110" customFormat="1">
      <c r="A63" s="70"/>
      <c r="B63" s="70"/>
      <c r="C63" s="103"/>
      <c r="D63" s="103"/>
      <c r="E63" s="103"/>
      <c r="F63" s="103"/>
      <c r="G63" s="103"/>
      <c r="H63" s="104"/>
      <c r="I63" s="104"/>
      <c r="J63" s="104"/>
      <c r="K63" s="105"/>
      <c r="L63" s="105"/>
      <c r="M63" s="106"/>
      <c r="N63" s="107"/>
      <c r="O63" s="106"/>
      <c r="P63" s="106"/>
      <c r="Q63" s="106"/>
      <c r="R63" s="108"/>
      <c r="S63" s="108"/>
      <c r="T63" s="108"/>
      <c r="U63" s="106"/>
      <c r="V63" s="109"/>
      <c r="W63" s="109"/>
    </row>
    <row r="64" spans="1:23" s="110" customFormat="1">
      <c r="A64" s="70"/>
      <c r="B64" s="70"/>
      <c r="C64" s="103"/>
      <c r="D64" s="103"/>
      <c r="E64" s="103"/>
      <c r="F64" s="103"/>
      <c r="G64" s="103"/>
      <c r="H64" s="104"/>
      <c r="I64" s="104"/>
      <c r="J64" s="104"/>
      <c r="K64" s="105"/>
      <c r="L64" s="105"/>
      <c r="M64" s="106"/>
      <c r="N64" s="107"/>
      <c r="O64" s="106"/>
      <c r="P64" s="106"/>
      <c r="Q64" s="106"/>
      <c r="R64" s="108"/>
      <c r="S64" s="108"/>
      <c r="T64" s="108"/>
      <c r="U64" s="106"/>
      <c r="V64" s="109"/>
      <c r="W64" s="109"/>
    </row>
    <row r="65" spans="1:23" s="110" customFormat="1">
      <c r="A65" s="70"/>
      <c r="B65" s="70"/>
      <c r="C65" s="103"/>
      <c r="D65" s="103"/>
      <c r="E65" s="103"/>
      <c r="F65" s="103"/>
      <c r="G65" s="103"/>
      <c r="H65" s="104"/>
      <c r="I65" s="104"/>
      <c r="J65" s="104"/>
      <c r="K65" s="105"/>
      <c r="L65" s="105"/>
      <c r="M65" s="106"/>
      <c r="N65" s="107"/>
      <c r="O65" s="106"/>
      <c r="P65" s="106"/>
      <c r="Q65" s="106"/>
      <c r="R65" s="108"/>
      <c r="S65" s="108"/>
      <c r="T65" s="108"/>
      <c r="U65" s="106"/>
      <c r="V65" s="109"/>
      <c r="W65" s="109"/>
    </row>
    <row r="66" spans="1:23" s="110" customFormat="1">
      <c r="A66" s="70"/>
      <c r="B66" s="70"/>
      <c r="C66" s="103"/>
      <c r="D66" s="103"/>
      <c r="E66" s="103"/>
      <c r="F66" s="103"/>
      <c r="G66" s="103"/>
      <c r="H66" s="104"/>
      <c r="I66" s="104"/>
      <c r="J66" s="104"/>
      <c r="K66" s="105"/>
      <c r="L66" s="105"/>
      <c r="M66" s="106"/>
      <c r="N66" s="107"/>
      <c r="O66" s="106"/>
      <c r="P66" s="106"/>
      <c r="Q66" s="106"/>
      <c r="R66" s="108"/>
      <c r="S66" s="108"/>
      <c r="T66" s="108"/>
      <c r="U66" s="106"/>
      <c r="V66" s="109"/>
      <c r="W66" s="109"/>
    </row>
    <row r="67" spans="1:23" s="110" customFormat="1">
      <c r="A67" s="70"/>
      <c r="B67" s="70"/>
      <c r="C67" s="103"/>
      <c r="D67" s="103"/>
      <c r="E67" s="103"/>
      <c r="F67" s="103"/>
      <c r="G67" s="103"/>
      <c r="H67" s="104"/>
      <c r="I67" s="104"/>
      <c r="J67" s="104"/>
      <c r="K67" s="105"/>
      <c r="L67" s="105"/>
      <c r="M67" s="106"/>
      <c r="N67" s="107"/>
      <c r="O67" s="106"/>
      <c r="P67" s="106"/>
      <c r="Q67" s="106"/>
      <c r="R67" s="108"/>
      <c r="S67" s="108"/>
      <c r="T67" s="108"/>
      <c r="U67" s="106"/>
      <c r="V67" s="109"/>
      <c r="W67" s="109"/>
    </row>
    <row r="68" spans="1:23" s="110" customFormat="1">
      <c r="A68" s="70"/>
      <c r="B68" s="70"/>
      <c r="C68" s="103"/>
      <c r="D68" s="103"/>
      <c r="E68" s="103"/>
      <c r="F68" s="103"/>
      <c r="G68" s="103"/>
      <c r="H68" s="104"/>
      <c r="I68" s="104"/>
      <c r="J68" s="104"/>
      <c r="K68" s="105"/>
      <c r="L68" s="105"/>
      <c r="M68" s="106"/>
      <c r="N68" s="107"/>
      <c r="O68" s="106"/>
      <c r="P68" s="106"/>
      <c r="Q68" s="106"/>
      <c r="R68" s="108"/>
      <c r="S68" s="108"/>
      <c r="T68" s="108"/>
      <c r="U68" s="106"/>
      <c r="V68" s="109"/>
      <c r="W68" s="109"/>
    </row>
    <row r="69" spans="1:23" s="110" customFormat="1">
      <c r="A69" s="70"/>
      <c r="B69" s="70"/>
      <c r="C69" s="103"/>
      <c r="D69" s="103"/>
      <c r="E69" s="103"/>
      <c r="F69" s="103"/>
      <c r="G69" s="103"/>
      <c r="H69" s="104"/>
      <c r="I69" s="104"/>
      <c r="J69" s="104"/>
      <c r="K69" s="105"/>
      <c r="L69" s="105"/>
      <c r="M69" s="106"/>
      <c r="N69" s="107"/>
      <c r="O69" s="106"/>
      <c r="P69" s="106"/>
      <c r="Q69" s="106"/>
      <c r="R69" s="108"/>
      <c r="S69" s="108"/>
      <c r="T69" s="108"/>
      <c r="U69" s="106"/>
      <c r="V69" s="109"/>
      <c r="W69" s="109"/>
    </row>
    <row r="70" spans="1:23" s="110" customFormat="1">
      <c r="A70" s="70"/>
      <c r="B70" s="70"/>
      <c r="C70" s="103"/>
      <c r="D70" s="103"/>
      <c r="E70" s="103"/>
      <c r="F70" s="103"/>
      <c r="G70" s="103"/>
      <c r="H70" s="104"/>
      <c r="I70" s="104"/>
      <c r="J70" s="104"/>
      <c r="K70" s="105"/>
      <c r="L70" s="105"/>
      <c r="M70" s="106"/>
      <c r="N70" s="107"/>
      <c r="O70" s="106"/>
      <c r="P70" s="106"/>
      <c r="Q70" s="106"/>
      <c r="R70" s="108"/>
      <c r="S70" s="108"/>
      <c r="T70" s="108"/>
      <c r="U70" s="106"/>
      <c r="V70" s="109"/>
      <c r="W70" s="109"/>
    </row>
    <row r="71" spans="1:23" s="110" customFormat="1">
      <c r="A71" s="70"/>
      <c r="B71" s="70"/>
      <c r="C71" s="103"/>
      <c r="D71" s="103"/>
      <c r="E71" s="103"/>
      <c r="F71" s="103"/>
      <c r="G71" s="103"/>
      <c r="H71" s="104"/>
      <c r="I71" s="104"/>
      <c r="J71" s="104"/>
      <c r="K71" s="105"/>
      <c r="L71" s="105"/>
      <c r="M71" s="106"/>
      <c r="N71" s="107"/>
      <c r="O71" s="106"/>
      <c r="P71" s="106"/>
      <c r="Q71" s="106"/>
      <c r="R71" s="108"/>
      <c r="S71" s="108"/>
      <c r="T71" s="108"/>
      <c r="U71" s="106"/>
      <c r="V71" s="109"/>
      <c r="W71" s="109"/>
    </row>
    <row r="72" spans="1:23" s="110" customFormat="1">
      <c r="A72" s="70"/>
      <c r="B72" s="70"/>
      <c r="C72" s="103"/>
      <c r="D72" s="103"/>
      <c r="E72" s="103"/>
      <c r="F72" s="103"/>
      <c r="G72" s="103"/>
      <c r="H72" s="104"/>
      <c r="I72" s="104"/>
      <c r="J72" s="104"/>
      <c r="K72" s="105"/>
      <c r="L72" s="105"/>
      <c r="M72" s="106"/>
      <c r="N72" s="107"/>
      <c r="O72" s="106"/>
      <c r="P72" s="106"/>
      <c r="Q72" s="106"/>
      <c r="R72" s="108"/>
      <c r="S72" s="108"/>
      <c r="T72" s="108"/>
      <c r="U72" s="106"/>
      <c r="V72" s="109"/>
      <c r="W72" s="109"/>
    </row>
    <row r="73" spans="1:23" s="110" customFormat="1">
      <c r="A73" s="70"/>
      <c r="B73" s="70"/>
      <c r="C73" s="103"/>
      <c r="D73" s="103"/>
      <c r="E73" s="103"/>
      <c r="F73" s="103"/>
      <c r="G73" s="103"/>
      <c r="H73" s="104"/>
      <c r="I73" s="104"/>
      <c r="J73" s="104"/>
      <c r="K73" s="105"/>
      <c r="L73" s="105"/>
      <c r="M73" s="106"/>
      <c r="N73" s="107"/>
      <c r="O73" s="106"/>
      <c r="P73" s="106"/>
      <c r="Q73" s="106"/>
      <c r="R73" s="108"/>
      <c r="S73" s="108"/>
      <c r="T73" s="108"/>
      <c r="U73" s="106"/>
      <c r="V73" s="109"/>
      <c r="W73" s="109"/>
    </row>
    <row r="74" spans="1:23" s="110" customFormat="1">
      <c r="A74" s="70"/>
      <c r="B74" s="70"/>
      <c r="C74" s="103"/>
      <c r="D74" s="103"/>
      <c r="E74" s="103"/>
      <c r="F74" s="103"/>
      <c r="G74" s="103"/>
      <c r="H74" s="104"/>
      <c r="I74" s="104"/>
      <c r="J74" s="104"/>
      <c r="K74" s="105"/>
      <c r="L74" s="105"/>
      <c r="M74" s="106"/>
      <c r="N74" s="107"/>
      <c r="O74" s="106"/>
      <c r="P74" s="106"/>
      <c r="Q74" s="106"/>
      <c r="R74" s="108"/>
      <c r="S74" s="108"/>
      <c r="T74" s="108"/>
      <c r="U74" s="106"/>
      <c r="V74" s="109"/>
      <c r="W74" s="109"/>
    </row>
    <row r="75" spans="1:23" s="110" customFormat="1">
      <c r="A75" s="70"/>
      <c r="B75" s="70"/>
      <c r="C75" s="103"/>
      <c r="D75" s="103"/>
      <c r="E75" s="103"/>
      <c r="F75" s="103"/>
      <c r="G75" s="103"/>
      <c r="H75" s="104"/>
      <c r="I75" s="104"/>
      <c r="J75" s="104"/>
      <c r="K75" s="105"/>
      <c r="L75" s="105"/>
      <c r="M75" s="106"/>
      <c r="N75" s="107"/>
      <c r="O75" s="106"/>
      <c r="P75" s="106"/>
      <c r="Q75" s="106"/>
      <c r="R75" s="108"/>
      <c r="S75" s="108"/>
      <c r="T75" s="108"/>
      <c r="U75" s="106"/>
      <c r="V75" s="109"/>
      <c r="W75" s="109"/>
    </row>
    <row r="76" spans="1:23" s="110" customFormat="1">
      <c r="A76" s="70"/>
      <c r="B76" s="70"/>
      <c r="C76" s="103"/>
      <c r="D76" s="103"/>
      <c r="E76" s="103"/>
      <c r="F76" s="103"/>
      <c r="G76" s="103"/>
      <c r="H76" s="104"/>
      <c r="I76" s="104"/>
      <c r="J76" s="104"/>
      <c r="K76" s="105"/>
      <c r="L76" s="105"/>
      <c r="M76" s="106"/>
      <c r="N76" s="107"/>
      <c r="O76" s="106"/>
      <c r="P76" s="106"/>
      <c r="Q76" s="106"/>
      <c r="R76" s="108"/>
      <c r="S76" s="108"/>
      <c r="T76" s="108"/>
      <c r="U76" s="106"/>
      <c r="V76" s="109"/>
      <c r="W76" s="109"/>
    </row>
    <row r="77" spans="1:23" s="110" customFormat="1">
      <c r="A77" s="70"/>
      <c r="B77" s="70"/>
      <c r="C77" s="103"/>
      <c r="D77" s="103"/>
      <c r="E77" s="103"/>
      <c r="F77" s="103"/>
      <c r="G77" s="103"/>
      <c r="H77" s="104"/>
      <c r="I77" s="104"/>
      <c r="J77" s="104"/>
      <c r="K77" s="105"/>
      <c r="L77" s="105"/>
      <c r="M77" s="106"/>
      <c r="N77" s="107"/>
      <c r="O77" s="106"/>
      <c r="P77" s="106"/>
      <c r="Q77" s="106"/>
      <c r="R77" s="108"/>
      <c r="S77" s="108"/>
      <c r="T77" s="108"/>
      <c r="U77" s="106"/>
      <c r="V77" s="109"/>
      <c r="W77" s="109"/>
    </row>
    <row r="78" spans="1:23" s="110" customFormat="1">
      <c r="A78" s="70"/>
      <c r="B78" s="70"/>
      <c r="C78" s="103"/>
      <c r="D78" s="103"/>
      <c r="E78" s="103"/>
      <c r="F78" s="103"/>
      <c r="G78" s="103"/>
      <c r="H78" s="104"/>
      <c r="I78" s="104"/>
      <c r="J78" s="104"/>
      <c r="K78" s="105"/>
      <c r="L78" s="105"/>
      <c r="M78" s="106"/>
      <c r="N78" s="107"/>
      <c r="O78" s="106"/>
      <c r="P78" s="106"/>
      <c r="Q78" s="106"/>
      <c r="R78" s="108"/>
      <c r="S78" s="108"/>
      <c r="T78" s="108"/>
      <c r="U78" s="106"/>
      <c r="V78" s="109"/>
      <c r="W78" s="109"/>
    </row>
    <row r="79" spans="1:23" s="110" customFormat="1">
      <c r="A79" s="70"/>
      <c r="B79" s="70"/>
      <c r="C79" s="103"/>
      <c r="D79" s="103"/>
      <c r="E79" s="103"/>
      <c r="F79" s="103"/>
      <c r="G79" s="103"/>
      <c r="H79" s="104"/>
      <c r="I79" s="104"/>
      <c r="J79" s="104"/>
      <c r="K79" s="105"/>
      <c r="L79" s="105"/>
      <c r="M79" s="106"/>
      <c r="N79" s="107"/>
      <c r="O79" s="106"/>
      <c r="P79" s="106"/>
      <c r="Q79" s="106"/>
      <c r="R79" s="108"/>
      <c r="S79" s="108"/>
      <c r="T79" s="108"/>
      <c r="U79" s="106"/>
      <c r="V79" s="109"/>
      <c r="W79" s="109"/>
    </row>
    <row r="80" spans="1:23" s="110" customFormat="1">
      <c r="A80" s="70"/>
      <c r="B80" s="70"/>
      <c r="C80" s="103"/>
      <c r="D80" s="103"/>
      <c r="E80" s="103"/>
      <c r="F80" s="103"/>
      <c r="G80" s="103"/>
      <c r="H80" s="104"/>
      <c r="I80" s="104"/>
      <c r="J80" s="104"/>
      <c r="K80" s="105"/>
      <c r="L80" s="105"/>
      <c r="M80" s="106"/>
      <c r="N80" s="107"/>
      <c r="O80" s="106"/>
      <c r="P80" s="106"/>
      <c r="Q80" s="106"/>
      <c r="R80" s="108"/>
      <c r="S80" s="108"/>
      <c r="T80" s="108"/>
      <c r="U80" s="106"/>
      <c r="V80" s="109"/>
      <c r="W80" s="109"/>
    </row>
    <row r="81" spans="1:23" s="110" customFormat="1">
      <c r="A81" s="70"/>
      <c r="B81" s="70"/>
      <c r="C81" s="103"/>
      <c r="D81" s="103"/>
      <c r="E81" s="103"/>
      <c r="F81" s="103"/>
      <c r="G81" s="103"/>
      <c r="H81" s="104"/>
      <c r="I81" s="104"/>
      <c r="J81" s="104"/>
      <c r="K81" s="105"/>
      <c r="L81" s="105"/>
      <c r="M81" s="106"/>
      <c r="N81" s="107"/>
      <c r="O81" s="106"/>
      <c r="P81" s="106"/>
      <c r="Q81" s="106"/>
      <c r="R81" s="108"/>
      <c r="S81" s="108"/>
      <c r="T81" s="108"/>
      <c r="U81" s="106"/>
      <c r="V81" s="109"/>
      <c r="W81" s="109"/>
    </row>
    <row r="82" spans="1:23" s="110" customFormat="1">
      <c r="A82" s="70"/>
      <c r="B82" s="70"/>
      <c r="C82" s="103"/>
      <c r="D82" s="103"/>
      <c r="E82" s="103"/>
      <c r="F82" s="103"/>
      <c r="G82" s="103"/>
      <c r="H82" s="104"/>
      <c r="I82" s="104"/>
      <c r="J82" s="104"/>
      <c r="K82" s="105"/>
      <c r="L82" s="105"/>
      <c r="M82" s="106"/>
      <c r="N82" s="107"/>
      <c r="O82" s="106"/>
      <c r="P82" s="106"/>
      <c r="Q82" s="106"/>
      <c r="R82" s="108"/>
      <c r="S82" s="108"/>
      <c r="T82" s="108"/>
      <c r="U82" s="106"/>
      <c r="V82" s="109"/>
      <c r="W82" s="109"/>
    </row>
    <row r="83" spans="1:23" s="110" customFormat="1">
      <c r="A83" s="70"/>
      <c r="B83" s="70"/>
      <c r="C83" s="103"/>
      <c r="D83" s="103"/>
      <c r="E83" s="103"/>
      <c r="F83" s="103"/>
      <c r="G83" s="103"/>
      <c r="H83" s="104"/>
      <c r="I83" s="104"/>
      <c r="J83" s="104"/>
      <c r="K83" s="105"/>
      <c r="L83" s="105"/>
      <c r="M83" s="106"/>
      <c r="N83" s="107"/>
      <c r="O83" s="106"/>
      <c r="P83" s="106"/>
      <c r="Q83" s="106"/>
      <c r="R83" s="108"/>
      <c r="S83" s="108"/>
      <c r="T83" s="108"/>
      <c r="U83" s="106"/>
      <c r="V83" s="109"/>
      <c r="W83" s="109"/>
    </row>
    <row r="84" spans="1:23" s="110" customFormat="1">
      <c r="A84" s="70"/>
      <c r="B84" s="70"/>
      <c r="C84" s="103"/>
      <c r="D84" s="103"/>
      <c r="E84" s="103"/>
      <c r="F84" s="103"/>
      <c r="G84" s="103"/>
      <c r="H84" s="104"/>
      <c r="I84" s="104"/>
      <c r="J84" s="104"/>
      <c r="K84" s="105"/>
      <c r="L84" s="105"/>
      <c r="M84" s="106"/>
      <c r="N84" s="107"/>
      <c r="O84" s="106"/>
      <c r="P84" s="106"/>
      <c r="Q84" s="106"/>
      <c r="R84" s="108"/>
      <c r="S84" s="108"/>
      <c r="T84" s="108"/>
      <c r="U84" s="106"/>
      <c r="V84" s="109"/>
      <c r="W84" s="109"/>
    </row>
    <row r="85" spans="1:23">
      <c r="C85" s="78"/>
      <c r="D85" s="78"/>
      <c r="E85" s="78"/>
      <c r="F85" s="78"/>
      <c r="G85" s="78"/>
      <c r="H85" s="111"/>
      <c r="I85" s="111"/>
      <c r="J85" s="111"/>
      <c r="K85" s="112"/>
      <c r="L85" s="112"/>
      <c r="M85" s="113"/>
      <c r="N85" s="114"/>
      <c r="O85" s="113"/>
      <c r="P85" s="113"/>
      <c r="Q85" s="113"/>
      <c r="R85" s="92"/>
      <c r="S85" s="92"/>
      <c r="T85" s="92"/>
      <c r="U85" s="113"/>
      <c r="V85" s="71"/>
      <c r="W85" s="71"/>
    </row>
    <row r="86" spans="1:23">
      <c r="C86" s="78"/>
      <c r="D86" s="78"/>
      <c r="E86" s="78"/>
      <c r="F86" s="78"/>
      <c r="G86" s="78"/>
      <c r="H86" s="111"/>
      <c r="I86" s="111"/>
      <c r="J86" s="111"/>
      <c r="K86" s="112"/>
      <c r="L86" s="112"/>
      <c r="M86" s="113"/>
      <c r="N86" s="114"/>
      <c r="O86" s="113"/>
      <c r="P86" s="113"/>
      <c r="Q86" s="113"/>
      <c r="R86" s="92"/>
      <c r="S86" s="92"/>
      <c r="T86" s="92"/>
      <c r="U86" s="113"/>
      <c r="V86" s="71"/>
      <c r="W86" s="71"/>
    </row>
    <row r="87" spans="1:23">
      <c r="C87" s="78"/>
      <c r="D87" s="78"/>
      <c r="E87" s="78"/>
      <c r="F87" s="78"/>
      <c r="G87" s="78"/>
      <c r="H87" s="111"/>
      <c r="I87" s="111"/>
      <c r="J87" s="111"/>
      <c r="K87" s="112"/>
      <c r="L87" s="112"/>
      <c r="M87" s="113"/>
      <c r="N87" s="114"/>
      <c r="O87" s="113"/>
      <c r="P87" s="113"/>
      <c r="Q87" s="113"/>
      <c r="R87" s="92"/>
      <c r="S87" s="92"/>
      <c r="T87" s="92"/>
      <c r="U87" s="113"/>
      <c r="V87" s="71"/>
      <c r="W87" s="71"/>
    </row>
    <row r="88" spans="1:23">
      <c r="C88" s="78"/>
      <c r="D88" s="78"/>
      <c r="E88" s="78"/>
      <c r="F88" s="78"/>
      <c r="G88" s="78"/>
      <c r="H88" s="111"/>
      <c r="I88" s="111"/>
      <c r="J88" s="111"/>
      <c r="K88" s="112"/>
      <c r="L88" s="112"/>
      <c r="M88" s="113"/>
      <c r="N88" s="114"/>
      <c r="O88" s="113"/>
      <c r="P88" s="113"/>
      <c r="Q88" s="113"/>
      <c r="R88" s="92"/>
      <c r="S88" s="92"/>
      <c r="T88" s="92"/>
      <c r="U88" s="113"/>
      <c r="V88" s="71"/>
      <c r="W88" s="71"/>
    </row>
    <row r="89" spans="1:23">
      <c r="C89" s="78"/>
      <c r="D89" s="78"/>
      <c r="E89" s="78"/>
      <c r="F89" s="78"/>
      <c r="G89" s="78"/>
      <c r="H89" s="111"/>
      <c r="I89" s="111"/>
      <c r="J89" s="111"/>
      <c r="K89" s="112"/>
      <c r="L89" s="112"/>
      <c r="M89" s="113"/>
      <c r="N89" s="114"/>
      <c r="O89" s="113"/>
      <c r="P89" s="113"/>
      <c r="Q89" s="113"/>
      <c r="R89" s="92"/>
      <c r="S89" s="92"/>
      <c r="T89" s="92"/>
      <c r="U89" s="113"/>
      <c r="V89" s="71"/>
      <c r="W89" s="71"/>
    </row>
    <row r="90" spans="1:23">
      <c r="C90" s="78"/>
      <c r="D90" s="78"/>
      <c r="E90" s="78"/>
      <c r="F90" s="78"/>
      <c r="G90" s="78"/>
      <c r="H90" s="111"/>
      <c r="I90" s="111"/>
      <c r="J90" s="111"/>
      <c r="K90" s="112"/>
      <c r="L90" s="112"/>
      <c r="M90" s="113"/>
      <c r="N90" s="114"/>
      <c r="O90" s="113"/>
      <c r="P90" s="113"/>
      <c r="Q90" s="113"/>
      <c r="R90" s="92"/>
      <c r="S90" s="92"/>
      <c r="T90" s="92"/>
      <c r="U90" s="113"/>
      <c r="V90" s="71"/>
      <c r="W90" s="71"/>
    </row>
    <row r="91" spans="1:23">
      <c r="C91" s="78"/>
      <c r="D91" s="78"/>
      <c r="E91" s="78"/>
      <c r="F91" s="78"/>
      <c r="G91" s="78"/>
      <c r="H91" s="111"/>
      <c r="I91" s="111"/>
      <c r="J91" s="111"/>
      <c r="K91" s="112"/>
      <c r="L91" s="112"/>
      <c r="M91" s="113"/>
      <c r="N91" s="114"/>
      <c r="O91" s="113"/>
      <c r="P91" s="113"/>
      <c r="Q91" s="113"/>
      <c r="R91" s="92"/>
      <c r="S91" s="92"/>
      <c r="T91" s="92"/>
      <c r="U91" s="113"/>
      <c r="V91" s="71"/>
      <c r="W91" s="71"/>
    </row>
    <row r="92" spans="1:23">
      <c r="C92" s="78"/>
      <c r="D92" s="78"/>
      <c r="E92" s="78"/>
      <c r="F92" s="78"/>
      <c r="G92" s="78"/>
      <c r="H92" s="111"/>
      <c r="I92" s="111"/>
      <c r="J92" s="111"/>
      <c r="K92" s="112"/>
      <c r="L92" s="112"/>
      <c r="M92" s="113"/>
      <c r="N92" s="114"/>
      <c r="O92" s="113"/>
      <c r="P92" s="113"/>
      <c r="Q92" s="113"/>
      <c r="R92" s="92"/>
      <c r="S92" s="92"/>
      <c r="T92" s="92"/>
      <c r="U92" s="113"/>
      <c r="V92" s="71"/>
      <c r="W92" s="71"/>
    </row>
    <row r="93" spans="1:23">
      <c r="C93" s="78"/>
      <c r="D93" s="78"/>
      <c r="E93" s="78"/>
      <c r="F93" s="78"/>
      <c r="G93" s="78"/>
      <c r="H93" s="111"/>
      <c r="I93" s="111"/>
      <c r="J93" s="111"/>
      <c r="K93" s="112"/>
      <c r="L93" s="112"/>
      <c r="M93" s="113"/>
      <c r="N93" s="114"/>
      <c r="O93" s="113"/>
      <c r="P93" s="113"/>
      <c r="Q93" s="113"/>
      <c r="R93" s="92"/>
      <c r="S93" s="92"/>
      <c r="T93" s="92"/>
      <c r="U93" s="113"/>
      <c r="V93" s="71"/>
      <c r="W93" s="71"/>
    </row>
    <row r="94" spans="1:23">
      <c r="C94" s="78"/>
      <c r="D94" s="78"/>
      <c r="E94" s="78"/>
      <c r="F94" s="78"/>
      <c r="G94" s="78"/>
      <c r="H94" s="111"/>
      <c r="I94" s="111"/>
      <c r="J94" s="111"/>
      <c r="K94" s="112"/>
      <c r="L94" s="112"/>
      <c r="M94" s="113"/>
      <c r="N94" s="114"/>
      <c r="O94" s="113"/>
      <c r="P94" s="113"/>
      <c r="Q94" s="113"/>
      <c r="R94" s="92"/>
      <c r="S94" s="92"/>
      <c r="T94" s="92"/>
      <c r="U94" s="113"/>
      <c r="V94" s="71"/>
      <c r="W94" s="71"/>
    </row>
    <row r="95" spans="1:23">
      <c r="C95" s="78"/>
      <c r="D95" s="78"/>
      <c r="E95" s="78"/>
      <c r="F95" s="78"/>
      <c r="G95" s="78"/>
      <c r="H95" s="111"/>
      <c r="I95" s="111"/>
      <c r="J95" s="111"/>
      <c r="K95" s="112"/>
      <c r="L95" s="112"/>
      <c r="M95" s="113"/>
      <c r="N95" s="114"/>
      <c r="O95" s="113"/>
      <c r="P95" s="113"/>
      <c r="Q95" s="113"/>
      <c r="R95" s="92"/>
      <c r="S95" s="92"/>
      <c r="T95" s="92"/>
      <c r="U95" s="113"/>
      <c r="V95" s="71"/>
      <c r="W95" s="71"/>
    </row>
    <row r="96" spans="1:23">
      <c r="C96" s="78"/>
      <c r="D96" s="78"/>
      <c r="E96" s="78"/>
      <c r="F96" s="78"/>
      <c r="G96" s="78"/>
      <c r="H96" s="111"/>
      <c r="I96" s="111"/>
      <c r="J96" s="111"/>
      <c r="K96" s="112"/>
      <c r="L96" s="112"/>
      <c r="M96" s="113"/>
      <c r="N96" s="114"/>
      <c r="O96" s="113"/>
      <c r="P96" s="113"/>
      <c r="Q96" s="113"/>
      <c r="R96" s="92"/>
      <c r="S96" s="92"/>
      <c r="T96" s="92"/>
      <c r="U96" s="113"/>
      <c r="V96" s="71"/>
      <c r="W96" s="71"/>
    </row>
    <row r="97" spans="3:23">
      <c r="C97" s="78"/>
      <c r="D97" s="78"/>
      <c r="E97" s="78"/>
      <c r="F97" s="78"/>
      <c r="G97" s="78"/>
      <c r="H97" s="111"/>
      <c r="I97" s="111"/>
      <c r="J97" s="111"/>
      <c r="K97" s="112"/>
      <c r="L97" s="112"/>
      <c r="M97" s="113"/>
      <c r="N97" s="114"/>
      <c r="O97" s="113"/>
      <c r="P97" s="113"/>
      <c r="Q97" s="113"/>
      <c r="R97" s="92"/>
      <c r="S97" s="92"/>
      <c r="T97" s="92"/>
      <c r="U97" s="113"/>
      <c r="V97" s="71"/>
      <c r="W97" s="71"/>
    </row>
    <row r="98" spans="3:23">
      <c r="C98" s="78"/>
      <c r="D98" s="78"/>
      <c r="E98" s="78"/>
      <c r="F98" s="78"/>
      <c r="G98" s="78"/>
      <c r="H98" s="111"/>
      <c r="I98" s="111"/>
      <c r="J98" s="111"/>
      <c r="K98" s="112"/>
      <c r="L98" s="112"/>
      <c r="M98" s="113"/>
      <c r="N98" s="114"/>
      <c r="O98" s="113"/>
      <c r="P98" s="113"/>
      <c r="Q98" s="113"/>
      <c r="R98" s="92"/>
      <c r="S98" s="92"/>
      <c r="T98" s="92"/>
      <c r="U98" s="113"/>
      <c r="V98" s="71"/>
      <c r="W98" s="71"/>
    </row>
    <row r="99" spans="3:23">
      <c r="C99" s="78"/>
      <c r="D99" s="78"/>
      <c r="E99" s="78"/>
      <c r="F99" s="78"/>
      <c r="G99" s="78"/>
      <c r="H99" s="111"/>
      <c r="I99" s="111"/>
      <c r="J99" s="111"/>
      <c r="K99" s="112"/>
      <c r="L99" s="112"/>
      <c r="M99" s="113"/>
      <c r="N99" s="114"/>
      <c r="O99" s="113"/>
      <c r="P99" s="113"/>
      <c r="Q99" s="113"/>
      <c r="R99" s="92"/>
      <c r="S99" s="92"/>
      <c r="T99" s="92"/>
      <c r="U99" s="113"/>
      <c r="V99" s="71"/>
      <c r="W99" s="71"/>
    </row>
    <row r="100" spans="3:23">
      <c r="C100" s="78"/>
      <c r="D100" s="78"/>
      <c r="E100" s="78"/>
      <c r="F100" s="78"/>
      <c r="G100" s="78"/>
      <c r="H100" s="111"/>
      <c r="I100" s="111"/>
      <c r="J100" s="111"/>
      <c r="K100" s="112"/>
      <c r="L100" s="112"/>
      <c r="M100" s="113"/>
      <c r="N100" s="114"/>
      <c r="O100" s="113"/>
      <c r="P100" s="113"/>
      <c r="Q100" s="113"/>
      <c r="R100" s="92"/>
      <c r="S100" s="92"/>
      <c r="T100" s="92"/>
      <c r="U100" s="113"/>
      <c r="V100" s="71"/>
      <c r="W100" s="71"/>
    </row>
    <row r="101" spans="3:23">
      <c r="C101" s="78"/>
      <c r="D101" s="78"/>
      <c r="E101" s="78"/>
      <c r="F101" s="78"/>
      <c r="G101" s="78"/>
      <c r="H101" s="111"/>
      <c r="I101" s="111"/>
      <c r="J101" s="111"/>
      <c r="K101" s="112"/>
      <c r="L101" s="112"/>
      <c r="M101" s="113"/>
      <c r="N101" s="114"/>
      <c r="O101" s="113"/>
      <c r="P101" s="113"/>
      <c r="Q101" s="113"/>
      <c r="R101" s="92"/>
      <c r="S101" s="92"/>
      <c r="T101" s="92"/>
      <c r="U101" s="113"/>
      <c r="V101" s="71"/>
      <c r="W101" s="71"/>
    </row>
    <row r="102" spans="3:23">
      <c r="C102" s="78"/>
      <c r="D102" s="78"/>
      <c r="E102" s="78"/>
      <c r="F102" s="78"/>
      <c r="G102" s="78"/>
      <c r="H102" s="111"/>
      <c r="I102" s="111"/>
      <c r="J102" s="111"/>
      <c r="K102" s="112"/>
      <c r="L102" s="112"/>
      <c r="M102" s="113"/>
      <c r="N102" s="114"/>
      <c r="O102" s="113"/>
      <c r="P102" s="113"/>
      <c r="Q102" s="113"/>
      <c r="R102" s="92"/>
      <c r="S102" s="92"/>
      <c r="T102" s="92"/>
      <c r="U102" s="113"/>
      <c r="V102" s="71"/>
      <c r="W102" s="71"/>
    </row>
    <row r="103" spans="3:23">
      <c r="C103" s="78"/>
      <c r="D103" s="78"/>
      <c r="E103" s="78"/>
      <c r="F103" s="78"/>
      <c r="G103" s="78"/>
      <c r="H103" s="111"/>
      <c r="I103" s="111"/>
      <c r="J103" s="111"/>
      <c r="K103" s="112"/>
      <c r="L103" s="112"/>
      <c r="M103" s="113"/>
      <c r="N103" s="114"/>
      <c r="O103" s="113"/>
      <c r="P103" s="113"/>
      <c r="Q103" s="113"/>
      <c r="R103" s="92"/>
      <c r="S103" s="92"/>
      <c r="T103" s="92"/>
      <c r="U103" s="113"/>
      <c r="V103" s="71"/>
      <c r="W103" s="71"/>
    </row>
    <row r="104" spans="3:23">
      <c r="C104" s="78"/>
      <c r="D104" s="78"/>
      <c r="E104" s="78"/>
      <c r="F104" s="78"/>
      <c r="G104" s="78"/>
      <c r="H104" s="111"/>
      <c r="I104" s="111"/>
      <c r="J104" s="111"/>
      <c r="K104" s="112"/>
      <c r="L104" s="112"/>
      <c r="M104" s="113"/>
      <c r="N104" s="114"/>
      <c r="O104" s="113"/>
      <c r="P104" s="113"/>
      <c r="Q104" s="113"/>
      <c r="R104" s="92"/>
      <c r="S104" s="92"/>
      <c r="T104" s="92"/>
      <c r="U104" s="113"/>
      <c r="V104" s="71"/>
      <c r="W104" s="71"/>
    </row>
    <row r="105" spans="3:23">
      <c r="C105" s="78"/>
      <c r="D105" s="78"/>
      <c r="E105" s="78"/>
      <c r="F105" s="78"/>
      <c r="G105" s="78"/>
      <c r="H105" s="111"/>
      <c r="I105" s="111"/>
      <c r="J105" s="111"/>
      <c r="K105" s="112"/>
      <c r="L105" s="112"/>
      <c r="M105" s="113"/>
      <c r="N105" s="114"/>
      <c r="O105" s="113"/>
      <c r="P105" s="113"/>
      <c r="Q105" s="113"/>
      <c r="R105" s="92"/>
      <c r="S105" s="92"/>
      <c r="T105" s="92"/>
      <c r="U105" s="113"/>
      <c r="V105" s="71"/>
      <c r="W105" s="71"/>
    </row>
    <row r="106" spans="3:23">
      <c r="C106" s="78"/>
      <c r="D106" s="78"/>
      <c r="E106" s="78"/>
      <c r="F106" s="78"/>
      <c r="G106" s="78"/>
      <c r="H106" s="111"/>
      <c r="I106" s="111"/>
      <c r="J106" s="111"/>
      <c r="K106" s="112"/>
      <c r="L106" s="112"/>
      <c r="M106" s="113"/>
      <c r="N106" s="114"/>
      <c r="O106" s="113"/>
      <c r="P106" s="113"/>
      <c r="Q106" s="113"/>
      <c r="R106" s="92"/>
      <c r="S106" s="92"/>
      <c r="T106" s="92"/>
      <c r="U106" s="113"/>
      <c r="V106" s="71"/>
      <c r="W106" s="71"/>
    </row>
    <row r="107" spans="3:23">
      <c r="C107" s="78"/>
      <c r="D107" s="78"/>
      <c r="E107" s="78"/>
      <c r="F107" s="78"/>
      <c r="G107" s="78"/>
      <c r="H107" s="111"/>
      <c r="I107" s="111"/>
      <c r="J107" s="111"/>
      <c r="K107" s="112"/>
      <c r="L107" s="112"/>
      <c r="M107" s="113"/>
      <c r="N107" s="114"/>
      <c r="O107" s="113"/>
      <c r="P107" s="113"/>
      <c r="Q107" s="113"/>
      <c r="R107" s="92"/>
      <c r="S107" s="92"/>
      <c r="T107" s="92"/>
      <c r="U107" s="113"/>
      <c r="V107" s="71"/>
      <c r="W107" s="71"/>
    </row>
    <row r="108" spans="3:23">
      <c r="C108" s="78"/>
      <c r="D108" s="78"/>
      <c r="E108" s="78"/>
      <c r="F108" s="78"/>
      <c r="G108" s="78"/>
      <c r="H108" s="111"/>
      <c r="I108" s="111"/>
      <c r="J108" s="111"/>
      <c r="K108" s="112"/>
      <c r="L108" s="112"/>
      <c r="M108" s="113"/>
      <c r="N108" s="114"/>
      <c r="O108" s="113"/>
      <c r="P108" s="113"/>
      <c r="Q108" s="113"/>
      <c r="R108" s="92"/>
      <c r="S108" s="92"/>
      <c r="T108" s="92"/>
      <c r="U108" s="113"/>
      <c r="V108" s="71"/>
      <c r="W108" s="71"/>
    </row>
    <row r="109" spans="3:23">
      <c r="C109" s="78"/>
      <c r="D109" s="78"/>
      <c r="E109" s="78"/>
      <c r="F109" s="78"/>
      <c r="G109" s="78"/>
      <c r="H109" s="111"/>
      <c r="I109" s="111"/>
      <c r="J109" s="111"/>
      <c r="K109" s="112"/>
      <c r="L109" s="112"/>
      <c r="M109" s="113"/>
      <c r="N109" s="114"/>
      <c r="O109" s="113"/>
      <c r="P109" s="113"/>
      <c r="Q109" s="113"/>
      <c r="R109" s="92"/>
      <c r="S109" s="92"/>
      <c r="T109" s="92"/>
      <c r="U109" s="113"/>
      <c r="V109" s="71"/>
      <c r="W109" s="71"/>
    </row>
    <row r="110" spans="3:23">
      <c r="C110" s="78"/>
      <c r="D110" s="78"/>
      <c r="E110" s="78"/>
      <c r="F110" s="78"/>
      <c r="G110" s="78"/>
      <c r="H110" s="111"/>
      <c r="I110" s="111"/>
      <c r="J110" s="111"/>
      <c r="K110" s="112"/>
      <c r="L110" s="112"/>
      <c r="M110" s="113"/>
      <c r="N110" s="114"/>
      <c r="O110" s="113"/>
      <c r="P110" s="113"/>
      <c r="Q110" s="113"/>
      <c r="R110" s="92"/>
      <c r="S110" s="92"/>
      <c r="T110" s="92"/>
      <c r="U110" s="113"/>
      <c r="V110" s="71"/>
      <c r="W110" s="71"/>
    </row>
    <row r="111" spans="3:23">
      <c r="C111" s="78"/>
      <c r="D111" s="78"/>
      <c r="E111" s="78"/>
      <c r="F111" s="78"/>
      <c r="G111" s="78"/>
      <c r="H111" s="111"/>
      <c r="I111" s="111"/>
      <c r="J111" s="111"/>
      <c r="K111" s="112"/>
      <c r="L111" s="112"/>
      <c r="M111" s="113"/>
      <c r="N111" s="114"/>
      <c r="O111" s="113"/>
      <c r="P111" s="113"/>
      <c r="Q111" s="113"/>
      <c r="R111" s="92"/>
      <c r="S111" s="92"/>
      <c r="T111" s="92"/>
      <c r="U111" s="113"/>
      <c r="V111" s="71"/>
      <c r="W111" s="71"/>
    </row>
    <row r="112" spans="3:23">
      <c r="C112" s="78"/>
      <c r="D112" s="78"/>
      <c r="E112" s="78"/>
      <c r="F112" s="78"/>
      <c r="G112" s="78"/>
      <c r="H112" s="111"/>
      <c r="I112" s="111"/>
      <c r="J112" s="111"/>
      <c r="K112" s="112"/>
      <c r="L112" s="112"/>
      <c r="M112" s="113"/>
      <c r="N112" s="114"/>
      <c r="O112" s="113"/>
      <c r="P112" s="113"/>
      <c r="Q112" s="113"/>
      <c r="R112" s="92"/>
      <c r="S112" s="92"/>
      <c r="T112" s="92"/>
      <c r="U112" s="113"/>
      <c r="V112" s="71"/>
      <c r="W112" s="71"/>
    </row>
    <row r="113" spans="3:23">
      <c r="C113" s="78"/>
      <c r="D113" s="78"/>
      <c r="E113" s="78"/>
      <c r="F113" s="78"/>
      <c r="G113" s="78"/>
      <c r="H113" s="111"/>
      <c r="I113" s="111"/>
      <c r="J113" s="111"/>
      <c r="K113" s="112"/>
      <c r="L113" s="112"/>
      <c r="M113" s="113"/>
      <c r="N113" s="114"/>
      <c r="O113" s="113"/>
      <c r="P113" s="113"/>
      <c r="Q113" s="113"/>
      <c r="R113" s="92"/>
      <c r="S113" s="92"/>
      <c r="T113" s="92"/>
      <c r="U113" s="113"/>
      <c r="V113" s="71"/>
      <c r="W113" s="71"/>
    </row>
    <row r="114" spans="3:23">
      <c r="C114" s="78"/>
      <c r="D114" s="78"/>
      <c r="E114" s="78"/>
      <c r="F114" s="78"/>
      <c r="G114" s="78"/>
      <c r="H114" s="111"/>
      <c r="I114" s="111"/>
      <c r="J114" s="111"/>
      <c r="K114" s="112"/>
      <c r="L114" s="112"/>
      <c r="M114" s="113"/>
      <c r="N114" s="114"/>
      <c r="O114" s="113"/>
      <c r="P114" s="113"/>
      <c r="Q114" s="113"/>
      <c r="R114" s="92"/>
      <c r="S114" s="92"/>
      <c r="T114" s="92"/>
      <c r="U114" s="113"/>
      <c r="V114" s="71"/>
      <c r="W114" s="71"/>
    </row>
    <row r="115" spans="3:23">
      <c r="C115" s="78"/>
      <c r="D115" s="78"/>
      <c r="E115" s="78"/>
      <c r="F115" s="78"/>
      <c r="G115" s="78"/>
      <c r="H115" s="111"/>
      <c r="I115" s="111"/>
      <c r="J115" s="111"/>
      <c r="K115" s="112"/>
      <c r="L115" s="112"/>
      <c r="M115" s="113"/>
      <c r="N115" s="114"/>
      <c r="O115" s="113"/>
      <c r="P115" s="113"/>
      <c r="Q115" s="113"/>
      <c r="R115" s="92"/>
      <c r="S115" s="92"/>
      <c r="T115" s="92"/>
      <c r="U115" s="113"/>
      <c r="V115" s="71"/>
      <c r="W115" s="71"/>
    </row>
    <row r="116" spans="3:23">
      <c r="C116" s="78"/>
      <c r="D116" s="78"/>
      <c r="E116" s="78"/>
      <c r="F116" s="78"/>
      <c r="G116" s="78"/>
      <c r="H116" s="111"/>
      <c r="I116" s="111"/>
      <c r="J116" s="111"/>
      <c r="K116" s="112"/>
      <c r="L116" s="112"/>
      <c r="M116" s="113"/>
      <c r="N116" s="114"/>
      <c r="O116" s="113"/>
      <c r="P116" s="113"/>
      <c r="Q116" s="113"/>
      <c r="R116" s="92"/>
      <c r="S116" s="92"/>
      <c r="T116" s="92"/>
      <c r="U116" s="113"/>
      <c r="V116" s="71"/>
      <c r="W116" s="71"/>
    </row>
    <row r="117" spans="3:23">
      <c r="C117" s="78"/>
      <c r="D117" s="78"/>
      <c r="E117" s="78"/>
      <c r="F117" s="78"/>
      <c r="G117" s="78"/>
      <c r="H117" s="111"/>
      <c r="I117" s="111"/>
      <c r="J117" s="111"/>
      <c r="K117" s="112"/>
      <c r="L117" s="112"/>
      <c r="M117" s="113"/>
      <c r="N117" s="114"/>
      <c r="O117" s="113"/>
      <c r="P117" s="113"/>
      <c r="Q117" s="113"/>
      <c r="R117" s="92"/>
      <c r="S117" s="92"/>
      <c r="T117" s="92"/>
      <c r="U117" s="113"/>
      <c r="V117" s="71"/>
      <c r="W117" s="71"/>
    </row>
    <row r="118" spans="3:23">
      <c r="C118" s="78"/>
      <c r="D118" s="78"/>
      <c r="E118" s="78"/>
      <c r="F118" s="78"/>
      <c r="G118" s="78"/>
      <c r="H118" s="111"/>
      <c r="I118" s="111"/>
      <c r="J118" s="111"/>
      <c r="K118" s="112"/>
      <c r="L118" s="112"/>
      <c r="M118" s="113"/>
      <c r="N118" s="114"/>
      <c r="O118" s="113"/>
      <c r="P118" s="113"/>
      <c r="Q118" s="113"/>
      <c r="R118" s="92"/>
      <c r="S118" s="92"/>
      <c r="T118" s="92"/>
      <c r="U118" s="113"/>
      <c r="V118" s="71"/>
      <c r="W118" s="71"/>
    </row>
    <row r="119" spans="3:23">
      <c r="C119" s="78"/>
      <c r="D119" s="78"/>
      <c r="E119" s="78"/>
      <c r="F119" s="78"/>
      <c r="G119" s="78"/>
      <c r="H119" s="111"/>
      <c r="I119" s="111"/>
      <c r="J119" s="111"/>
      <c r="K119" s="112"/>
      <c r="L119" s="112"/>
      <c r="M119" s="113"/>
      <c r="N119" s="114"/>
      <c r="O119" s="113"/>
      <c r="P119" s="113"/>
      <c r="Q119" s="113"/>
      <c r="R119" s="92"/>
      <c r="S119" s="92"/>
      <c r="T119" s="92"/>
      <c r="U119" s="113"/>
      <c r="V119" s="71"/>
      <c r="W119" s="71"/>
    </row>
    <row r="120" spans="3:23">
      <c r="C120" s="78"/>
      <c r="D120" s="78"/>
      <c r="E120" s="78"/>
      <c r="F120" s="78"/>
      <c r="G120" s="78"/>
      <c r="H120" s="111"/>
      <c r="I120" s="111"/>
      <c r="J120" s="111"/>
      <c r="K120" s="112"/>
      <c r="L120" s="112"/>
      <c r="M120" s="113"/>
      <c r="N120" s="114"/>
      <c r="O120" s="113"/>
      <c r="P120" s="113"/>
      <c r="Q120" s="113"/>
      <c r="R120" s="92"/>
      <c r="S120" s="92"/>
      <c r="T120" s="92"/>
      <c r="U120" s="113"/>
      <c r="V120" s="71"/>
      <c r="W120" s="71"/>
    </row>
    <row r="121" spans="3:23">
      <c r="C121" s="78"/>
      <c r="D121" s="78"/>
      <c r="E121" s="78"/>
      <c r="F121" s="78"/>
      <c r="G121" s="78"/>
      <c r="H121" s="111"/>
      <c r="I121" s="111"/>
      <c r="J121" s="111"/>
      <c r="K121" s="112"/>
      <c r="L121" s="112"/>
      <c r="M121" s="113"/>
      <c r="N121" s="114"/>
      <c r="O121" s="113"/>
      <c r="P121" s="113"/>
      <c r="Q121" s="113"/>
      <c r="R121" s="92"/>
      <c r="S121" s="92"/>
      <c r="T121" s="92"/>
      <c r="U121" s="113"/>
      <c r="V121" s="71"/>
      <c r="W121" s="71"/>
    </row>
    <row r="122" spans="3:23">
      <c r="C122" s="78"/>
      <c r="D122" s="78"/>
      <c r="E122" s="78"/>
      <c r="F122" s="78"/>
      <c r="G122" s="78"/>
      <c r="H122" s="111"/>
      <c r="I122" s="111"/>
      <c r="J122" s="111"/>
      <c r="K122" s="112"/>
      <c r="L122" s="112"/>
      <c r="M122" s="113"/>
      <c r="N122" s="114"/>
      <c r="O122" s="113"/>
      <c r="P122" s="113"/>
      <c r="Q122" s="113"/>
      <c r="R122" s="92"/>
      <c r="S122" s="92"/>
      <c r="T122" s="92"/>
      <c r="U122" s="113"/>
      <c r="V122" s="71"/>
      <c r="W122" s="71"/>
    </row>
    <row r="123" spans="3:23">
      <c r="C123" s="78"/>
      <c r="D123" s="78"/>
      <c r="E123" s="78"/>
      <c r="F123" s="78"/>
      <c r="G123" s="78"/>
      <c r="H123" s="111"/>
      <c r="I123" s="111"/>
      <c r="J123" s="111"/>
      <c r="K123" s="112"/>
      <c r="L123" s="112"/>
      <c r="M123" s="113"/>
      <c r="N123" s="114"/>
      <c r="O123" s="113"/>
      <c r="P123" s="113"/>
      <c r="Q123" s="113"/>
      <c r="R123" s="92"/>
      <c r="S123" s="92"/>
      <c r="T123" s="92"/>
      <c r="U123" s="113"/>
      <c r="V123" s="71"/>
      <c r="W123" s="71"/>
    </row>
    <row r="124" spans="3:23">
      <c r="C124" s="78"/>
      <c r="D124" s="78"/>
      <c r="E124" s="78"/>
      <c r="F124" s="78"/>
      <c r="G124" s="78"/>
      <c r="H124" s="111"/>
      <c r="I124" s="111"/>
      <c r="J124" s="111"/>
      <c r="K124" s="112"/>
      <c r="L124" s="112"/>
      <c r="M124" s="113"/>
      <c r="N124" s="114"/>
      <c r="O124" s="113"/>
      <c r="P124" s="113"/>
      <c r="Q124" s="113"/>
      <c r="R124" s="92"/>
      <c r="S124" s="92"/>
      <c r="T124" s="92"/>
      <c r="U124" s="113"/>
      <c r="V124" s="71"/>
      <c r="W124" s="71"/>
    </row>
    <row r="125" spans="3:23">
      <c r="C125" s="78"/>
      <c r="D125" s="78"/>
      <c r="E125" s="78"/>
      <c r="F125" s="78"/>
      <c r="G125" s="78"/>
      <c r="H125" s="111"/>
      <c r="I125" s="111"/>
      <c r="J125" s="111"/>
      <c r="K125" s="112"/>
      <c r="L125" s="112"/>
      <c r="M125" s="113"/>
      <c r="N125" s="114"/>
      <c r="O125" s="113"/>
      <c r="P125" s="113"/>
      <c r="Q125" s="113"/>
      <c r="R125" s="92"/>
      <c r="S125" s="92"/>
      <c r="T125" s="92"/>
      <c r="U125" s="113"/>
      <c r="V125" s="71"/>
      <c r="W125" s="71"/>
    </row>
    <row r="126" spans="3:23">
      <c r="C126" s="78"/>
      <c r="D126" s="78"/>
      <c r="E126" s="78"/>
      <c r="F126" s="78"/>
      <c r="G126" s="78"/>
      <c r="H126" s="111"/>
      <c r="I126" s="111"/>
      <c r="J126" s="111"/>
      <c r="K126" s="112"/>
      <c r="L126" s="112"/>
      <c r="M126" s="113"/>
      <c r="N126" s="114"/>
      <c r="O126" s="113"/>
      <c r="P126" s="113"/>
      <c r="Q126" s="113"/>
      <c r="R126" s="92"/>
      <c r="S126" s="92"/>
      <c r="T126" s="92"/>
      <c r="U126" s="113"/>
      <c r="V126" s="71"/>
      <c r="W126" s="71"/>
    </row>
    <row r="127" spans="3:23">
      <c r="C127" s="78"/>
      <c r="D127" s="78"/>
      <c r="E127" s="78"/>
      <c r="F127" s="78"/>
      <c r="G127" s="78"/>
      <c r="H127" s="111"/>
      <c r="I127" s="111"/>
      <c r="J127" s="111"/>
      <c r="K127" s="112"/>
      <c r="L127" s="112"/>
      <c r="M127" s="113"/>
      <c r="N127" s="114"/>
      <c r="O127" s="113"/>
      <c r="P127" s="113"/>
      <c r="Q127" s="113"/>
      <c r="R127" s="92"/>
      <c r="S127" s="92"/>
      <c r="T127" s="92"/>
      <c r="U127" s="113"/>
      <c r="V127" s="71"/>
      <c r="W127" s="71"/>
    </row>
    <row r="128" spans="3:23">
      <c r="C128" s="78"/>
      <c r="D128" s="78"/>
      <c r="E128" s="78"/>
      <c r="F128" s="78"/>
      <c r="G128" s="78"/>
      <c r="H128" s="111"/>
      <c r="I128" s="111"/>
      <c r="J128" s="111"/>
      <c r="K128" s="112"/>
      <c r="L128" s="112"/>
      <c r="M128" s="113"/>
      <c r="N128" s="114"/>
      <c r="O128" s="113"/>
      <c r="P128" s="113"/>
      <c r="Q128" s="113"/>
      <c r="R128" s="92"/>
      <c r="S128" s="92"/>
      <c r="T128" s="92"/>
      <c r="U128" s="113"/>
      <c r="V128" s="71"/>
      <c r="W128" s="71"/>
    </row>
    <row r="129" spans="3:23">
      <c r="C129" s="78"/>
      <c r="D129" s="78"/>
      <c r="E129" s="78"/>
      <c r="F129" s="78"/>
      <c r="G129" s="78"/>
      <c r="H129" s="111"/>
      <c r="I129" s="111"/>
      <c r="J129" s="111"/>
      <c r="K129" s="112"/>
      <c r="L129" s="112"/>
      <c r="M129" s="113"/>
      <c r="N129" s="114"/>
      <c r="O129" s="113"/>
      <c r="P129" s="113"/>
      <c r="Q129" s="113"/>
      <c r="R129" s="92"/>
      <c r="S129" s="92"/>
      <c r="T129" s="92"/>
      <c r="U129" s="113"/>
      <c r="V129" s="71"/>
      <c r="W129" s="71"/>
    </row>
    <row r="130" spans="3:23">
      <c r="C130" s="78"/>
      <c r="D130" s="78"/>
      <c r="E130" s="78"/>
      <c r="F130" s="78"/>
      <c r="G130" s="78"/>
      <c r="H130" s="111"/>
      <c r="I130" s="111"/>
      <c r="J130" s="111"/>
      <c r="K130" s="112"/>
      <c r="L130" s="112"/>
      <c r="M130" s="113"/>
      <c r="N130" s="114"/>
      <c r="O130" s="113"/>
      <c r="P130" s="113"/>
      <c r="Q130" s="113"/>
      <c r="R130" s="92"/>
      <c r="S130" s="92"/>
      <c r="T130" s="92"/>
      <c r="U130" s="113"/>
      <c r="V130" s="71"/>
      <c r="W130" s="71"/>
    </row>
    <row r="131" spans="3:23">
      <c r="C131" s="78"/>
      <c r="D131" s="78"/>
      <c r="E131" s="78"/>
      <c r="F131" s="78"/>
      <c r="G131" s="78"/>
      <c r="H131" s="111"/>
      <c r="I131" s="111"/>
      <c r="J131" s="111"/>
      <c r="K131" s="112"/>
      <c r="L131" s="112"/>
      <c r="M131" s="113"/>
      <c r="N131" s="114"/>
      <c r="O131" s="113"/>
      <c r="P131" s="113"/>
      <c r="Q131" s="113"/>
      <c r="R131" s="92"/>
      <c r="S131" s="92"/>
      <c r="T131" s="92"/>
      <c r="U131" s="113"/>
      <c r="V131" s="71"/>
      <c r="W131" s="71"/>
    </row>
    <row r="132" spans="3:23">
      <c r="C132" s="78"/>
      <c r="D132" s="78"/>
      <c r="E132" s="78"/>
      <c r="F132" s="78"/>
      <c r="G132" s="78"/>
      <c r="H132" s="111"/>
      <c r="I132" s="111"/>
      <c r="J132" s="111"/>
      <c r="K132" s="112"/>
      <c r="L132" s="112"/>
      <c r="M132" s="113"/>
      <c r="N132" s="114"/>
      <c r="O132" s="113"/>
      <c r="P132" s="113"/>
      <c r="Q132" s="113"/>
      <c r="R132" s="92"/>
      <c r="S132" s="92"/>
      <c r="T132" s="92"/>
      <c r="U132" s="113"/>
      <c r="V132" s="71"/>
      <c r="W132" s="71"/>
    </row>
    <row r="133" spans="3:23">
      <c r="C133" s="78"/>
      <c r="D133" s="78"/>
      <c r="E133" s="78"/>
      <c r="F133" s="78"/>
      <c r="G133" s="78"/>
      <c r="H133" s="111"/>
      <c r="I133" s="111"/>
      <c r="J133" s="111"/>
      <c r="K133" s="112"/>
      <c r="L133" s="112"/>
      <c r="M133" s="113"/>
      <c r="N133" s="114"/>
      <c r="O133" s="113"/>
      <c r="P133" s="113"/>
      <c r="Q133" s="113"/>
      <c r="R133" s="92"/>
      <c r="S133" s="92"/>
      <c r="T133" s="92"/>
      <c r="U133" s="113"/>
      <c r="V133" s="71"/>
      <c r="W133" s="71"/>
    </row>
    <row r="134" spans="3:23">
      <c r="C134" s="78"/>
      <c r="D134" s="78"/>
      <c r="E134" s="78"/>
      <c r="F134" s="78"/>
      <c r="G134" s="78"/>
      <c r="H134" s="111"/>
      <c r="I134" s="111"/>
      <c r="J134" s="111"/>
      <c r="K134" s="112"/>
      <c r="L134" s="112"/>
      <c r="M134" s="113"/>
      <c r="N134" s="114"/>
      <c r="O134" s="113"/>
      <c r="P134" s="113"/>
      <c r="Q134" s="113"/>
      <c r="R134" s="92"/>
      <c r="S134" s="92"/>
      <c r="T134" s="92"/>
      <c r="U134" s="113"/>
      <c r="V134" s="71"/>
      <c r="W134" s="71"/>
    </row>
    <row r="135" spans="3:23">
      <c r="C135" s="78"/>
      <c r="D135" s="78"/>
      <c r="E135" s="78"/>
      <c r="F135" s="78"/>
      <c r="G135" s="78"/>
      <c r="H135" s="111"/>
      <c r="I135" s="111"/>
      <c r="J135" s="111"/>
      <c r="K135" s="112"/>
      <c r="L135" s="112"/>
      <c r="M135" s="113"/>
      <c r="N135" s="114"/>
      <c r="O135" s="113"/>
      <c r="P135" s="113"/>
      <c r="Q135" s="113"/>
      <c r="R135" s="92"/>
      <c r="S135" s="92"/>
      <c r="T135" s="92"/>
      <c r="U135" s="113"/>
      <c r="V135" s="71"/>
      <c r="W135" s="71"/>
    </row>
    <row r="136" spans="3:23">
      <c r="C136" s="78"/>
      <c r="D136" s="78"/>
      <c r="E136" s="78"/>
      <c r="F136" s="78"/>
      <c r="G136" s="78"/>
      <c r="H136" s="111"/>
      <c r="I136" s="111"/>
      <c r="J136" s="111"/>
      <c r="K136" s="112"/>
      <c r="L136" s="112"/>
      <c r="M136" s="113"/>
      <c r="N136" s="114"/>
      <c r="O136" s="113"/>
      <c r="P136" s="113"/>
      <c r="Q136" s="113"/>
      <c r="R136" s="92"/>
      <c r="S136" s="92"/>
      <c r="T136" s="92"/>
      <c r="U136" s="113"/>
      <c r="V136" s="71"/>
      <c r="W136" s="71"/>
    </row>
    <row r="137" spans="3:23">
      <c r="C137" s="78"/>
      <c r="D137" s="78"/>
      <c r="E137" s="78"/>
      <c r="F137" s="78"/>
      <c r="G137" s="78"/>
      <c r="H137" s="111"/>
      <c r="I137" s="111"/>
      <c r="J137" s="111"/>
      <c r="K137" s="112"/>
      <c r="L137" s="112"/>
      <c r="M137" s="113"/>
      <c r="N137" s="114"/>
      <c r="O137" s="113"/>
      <c r="P137" s="113"/>
      <c r="Q137" s="113"/>
      <c r="R137" s="92"/>
      <c r="S137" s="92"/>
      <c r="T137" s="92"/>
      <c r="U137" s="113"/>
      <c r="V137" s="71"/>
      <c r="W137" s="71"/>
    </row>
    <row r="138" spans="3:23">
      <c r="C138" s="78"/>
      <c r="D138" s="78"/>
      <c r="E138" s="78"/>
      <c r="F138" s="78"/>
      <c r="G138" s="78"/>
      <c r="H138" s="111"/>
      <c r="I138" s="111"/>
      <c r="J138" s="111"/>
      <c r="K138" s="112"/>
      <c r="L138" s="112"/>
      <c r="M138" s="113"/>
      <c r="N138" s="114"/>
      <c r="O138" s="113"/>
      <c r="P138" s="113"/>
      <c r="Q138" s="113"/>
      <c r="R138" s="92"/>
      <c r="S138" s="92"/>
      <c r="T138" s="92"/>
      <c r="U138" s="113"/>
      <c r="V138" s="71"/>
      <c r="W138" s="71"/>
    </row>
    <row r="139" spans="3:23">
      <c r="C139" s="78"/>
      <c r="D139" s="78"/>
      <c r="E139" s="78"/>
      <c r="F139" s="78"/>
      <c r="G139" s="78"/>
      <c r="H139" s="111"/>
      <c r="I139" s="111"/>
      <c r="J139" s="111"/>
      <c r="K139" s="112"/>
      <c r="L139" s="112"/>
      <c r="M139" s="113"/>
      <c r="N139" s="114"/>
      <c r="O139" s="113"/>
      <c r="P139" s="113"/>
      <c r="Q139" s="113"/>
      <c r="R139" s="92"/>
      <c r="S139" s="92"/>
      <c r="T139" s="92"/>
      <c r="U139" s="113"/>
      <c r="V139" s="71"/>
      <c r="W139" s="71"/>
    </row>
    <row r="140" spans="3:23">
      <c r="C140" s="78"/>
      <c r="D140" s="78"/>
      <c r="E140" s="78"/>
      <c r="F140" s="78"/>
      <c r="G140" s="78"/>
      <c r="H140" s="111"/>
      <c r="I140" s="111"/>
      <c r="J140" s="111"/>
      <c r="K140" s="112"/>
      <c r="L140" s="112"/>
      <c r="M140" s="113"/>
      <c r="N140" s="114"/>
      <c r="O140" s="113"/>
      <c r="P140" s="113"/>
      <c r="Q140" s="113"/>
      <c r="R140" s="92"/>
      <c r="S140" s="92"/>
      <c r="T140" s="92"/>
      <c r="U140" s="113"/>
      <c r="V140" s="71"/>
      <c r="W140" s="71"/>
    </row>
    <row r="141" spans="3:23">
      <c r="C141" s="78"/>
      <c r="D141" s="78"/>
      <c r="E141" s="78"/>
      <c r="F141" s="78"/>
      <c r="G141" s="78"/>
      <c r="H141" s="111"/>
      <c r="I141" s="111"/>
      <c r="J141" s="111"/>
      <c r="K141" s="112"/>
      <c r="L141" s="112"/>
      <c r="M141" s="113"/>
      <c r="N141" s="114"/>
      <c r="O141" s="113"/>
      <c r="P141" s="113"/>
      <c r="Q141" s="113"/>
      <c r="R141" s="92"/>
      <c r="S141" s="92"/>
      <c r="T141" s="92"/>
      <c r="U141" s="113"/>
      <c r="V141" s="71"/>
      <c r="W141" s="71"/>
    </row>
    <row r="142" spans="3:23">
      <c r="C142" s="78"/>
      <c r="D142" s="78"/>
      <c r="E142" s="78"/>
      <c r="F142" s="78"/>
      <c r="G142" s="78"/>
      <c r="H142" s="111"/>
      <c r="I142" s="111"/>
      <c r="J142" s="111"/>
      <c r="K142" s="112"/>
      <c r="L142" s="112"/>
      <c r="M142" s="113"/>
      <c r="N142" s="114"/>
      <c r="O142" s="113"/>
      <c r="P142" s="113"/>
      <c r="Q142" s="113"/>
      <c r="R142" s="92"/>
      <c r="S142" s="92"/>
      <c r="T142" s="92"/>
      <c r="U142" s="113"/>
      <c r="V142" s="71"/>
      <c r="W142" s="71"/>
    </row>
    <row r="143" spans="3:23">
      <c r="C143" s="78"/>
      <c r="D143" s="78"/>
      <c r="E143" s="78"/>
      <c r="F143" s="78"/>
      <c r="G143" s="78"/>
      <c r="H143" s="111"/>
      <c r="I143" s="111"/>
      <c r="J143" s="111"/>
      <c r="K143" s="112"/>
      <c r="L143" s="112"/>
      <c r="M143" s="113"/>
      <c r="N143" s="114"/>
      <c r="O143" s="113"/>
      <c r="P143" s="113"/>
      <c r="Q143" s="113"/>
      <c r="R143" s="92"/>
      <c r="S143" s="92"/>
      <c r="T143" s="92"/>
      <c r="U143" s="113"/>
      <c r="V143" s="71"/>
      <c r="W143" s="71"/>
    </row>
    <row r="144" spans="3:23">
      <c r="C144" s="78"/>
      <c r="D144" s="78"/>
      <c r="E144" s="78"/>
      <c r="F144" s="78"/>
      <c r="G144" s="78"/>
      <c r="H144" s="111"/>
      <c r="I144" s="111"/>
      <c r="J144" s="111"/>
      <c r="K144" s="112"/>
      <c r="L144" s="112"/>
      <c r="M144" s="113"/>
      <c r="N144" s="114"/>
      <c r="O144" s="113"/>
      <c r="P144" s="113"/>
      <c r="Q144" s="113"/>
      <c r="R144" s="92"/>
      <c r="S144" s="92"/>
      <c r="T144" s="92"/>
      <c r="U144" s="113"/>
      <c r="V144" s="71"/>
      <c r="W144" s="71"/>
    </row>
    <row r="145" spans="3:23">
      <c r="C145" s="78"/>
      <c r="D145" s="78"/>
      <c r="E145" s="78"/>
      <c r="F145" s="78"/>
      <c r="G145" s="78"/>
      <c r="H145" s="111"/>
      <c r="I145" s="111"/>
      <c r="J145" s="111"/>
      <c r="K145" s="112"/>
      <c r="L145" s="112"/>
      <c r="M145" s="113"/>
      <c r="N145" s="114"/>
      <c r="O145" s="113"/>
      <c r="P145" s="113"/>
      <c r="Q145" s="113"/>
      <c r="R145" s="92"/>
      <c r="S145" s="92"/>
      <c r="T145" s="92"/>
      <c r="U145" s="113"/>
      <c r="V145" s="71"/>
      <c r="W145" s="71"/>
    </row>
    <row r="146" spans="3:23">
      <c r="C146" s="78"/>
      <c r="D146" s="78"/>
      <c r="E146" s="78"/>
      <c r="F146" s="78"/>
      <c r="G146" s="78"/>
      <c r="H146" s="111"/>
      <c r="I146" s="111"/>
      <c r="J146" s="111"/>
      <c r="K146" s="112"/>
      <c r="L146" s="112"/>
      <c r="M146" s="113"/>
      <c r="N146" s="114"/>
      <c r="O146" s="113"/>
      <c r="P146" s="113"/>
      <c r="Q146" s="113"/>
      <c r="R146" s="92"/>
      <c r="S146" s="92"/>
      <c r="T146" s="92"/>
      <c r="U146" s="113"/>
      <c r="V146" s="71"/>
      <c r="W146" s="71"/>
    </row>
    <row r="147" spans="3:23">
      <c r="C147" s="78"/>
      <c r="D147" s="78"/>
      <c r="E147" s="78"/>
      <c r="F147" s="78"/>
      <c r="G147" s="78"/>
      <c r="H147" s="111"/>
      <c r="I147" s="111"/>
      <c r="J147" s="111"/>
      <c r="K147" s="112"/>
      <c r="L147" s="112"/>
      <c r="M147" s="113"/>
      <c r="N147" s="114"/>
      <c r="O147" s="113"/>
      <c r="P147" s="113"/>
      <c r="Q147" s="113"/>
      <c r="R147" s="92"/>
      <c r="S147" s="92"/>
      <c r="T147" s="92"/>
      <c r="U147" s="113"/>
      <c r="V147" s="71"/>
      <c r="W147" s="71"/>
    </row>
    <row r="148" spans="3:23">
      <c r="C148" s="78"/>
      <c r="D148" s="78"/>
      <c r="E148" s="78"/>
      <c r="F148" s="78"/>
      <c r="G148" s="78"/>
      <c r="H148" s="111"/>
      <c r="I148" s="111"/>
      <c r="J148" s="111"/>
      <c r="K148" s="112"/>
      <c r="L148" s="112"/>
      <c r="M148" s="113"/>
      <c r="N148" s="114"/>
      <c r="O148" s="113"/>
      <c r="P148" s="113"/>
      <c r="Q148" s="113"/>
      <c r="R148" s="92"/>
      <c r="S148" s="92"/>
      <c r="T148" s="92"/>
      <c r="U148" s="113"/>
      <c r="V148" s="71"/>
      <c r="W148" s="71"/>
    </row>
    <row r="149" spans="3:23">
      <c r="C149" s="78"/>
      <c r="D149" s="78"/>
      <c r="E149" s="78"/>
      <c r="F149" s="78"/>
      <c r="G149" s="78"/>
      <c r="H149" s="111"/>
      <c r="I149" s="111"/>
      <c r="J149" s="111"/>
      <c r="K149" s="112"/>
      <c r="L149" s="112"/>
      <c r="M149" s="113"/>
      <c r="N149" s="114"/>
      <c r="O149" s="113"/>
      <c r="P149" s="113"/>
      <c r="Q149" s="113"/>
      <c r="R149" s="92"/>
      <c r="S149" s="92"/>
      <c r="T149" s="92"/>
      <c r="U149" s="113"/>
      <c r="V149" s="71"/>
      <c r="W149" s="71"/>
    </row>
    <row r="150" spans="3:23">
      <c r="C150" s="78"/>
      <c r="D150" s="78"/>
      <c r="E150" s="78"/>
      <c r="F150" s="78"/>
      <c r="G150" s="78"/>
      <c r="H150" s="111"/>
      <c r="I150" s="111"/>
      <c r="J150" s="111"/>
      <c r="K150" s="112"/>
      <c r="L150" s="112"/>
      <c r="M150" s="113"/>
      <c r="N150" s="114"/>
      <c r="O150" s="113"/>
      <c r="P150" s="113"/>
      <c r="Q150" s="113"/>
      <c r="R150" s="92"/>
      <c r="S150" s="92"/>
      <c r="T150" s="92"/>
      <c r="U150" s="113"/>
      <c r="V150" s="71"/>
      <c r="W150" s="71"/>
    </row>
    <row r="151" spans="3:23">
      <c r="C151" s="78"/>
      <c r="D151" s="78"/>
      <c r="E151" s="78"/>
      <c r="F151" s="78"/>
      <c r="G151" s="78"/>
      <c r="H151" s="111"/>
      <c r="I151" s="111"/>
      <c r="J151" s="111"/>
      <c r="K151" s="112"/>
      <c r="L151" s="112"/>
      <c r="M151" s="113"/>
      <c r="N151" s="114"/>
      <c r="O151" s="113"/>
      <c r="P151" s="113"/>
      <c r="Q151" s="113"/>
      <c r="R151" s="92"/>
      <c r="S151" s="92"/>
      <c r="T151" s="92"/>
      <c r="U151" s="113"/>
      <c r="V151" s="71"/>
      <c r="W151" s="71"/>
    </row>
    <row r="152" spans="3:23">
      <c r="C152" s="78"/>
      <c r="D152" s="78"/>
      <c r="E152" s="78"/>
      <c r="F152" s="78"/>
      <c r="G152" s="78"/>
      <c r="H152" s="111"/>
      <c r="I152" s="111"/>
      <c r="J152" s="111"/>
      <c r="K152" s="112"/>
      <c r="L152" s="112"/>
      <c r="M152" s="113"/>
      <c r="N152" s="114"/>
      <c r="O152" s="113"/>
      <c r="P152" s="113"/>
      <c r="Q152" s="113"/>
      <c r="R152" s="92"/>
      <c r="S152" s="92"/>
      <c r="T152" s="92"/>
      <c r="U152" s="113"/>
      <c r="V152" s="71"/>
      <c r="W152" s="71"/>
    </row>
    <row r="153" spans="3:23">
      <c r="C153" s="78"/>
      <c r="D153" s="78"/>
      <c r="E153" s="78"/>
      <c r="F153" s="78"/>
      <c r="G153" s="78"/>
      <c r="H153" s="111"/>
      <c r="I153" s="111"/>
      <c r="J153" s="111"/>
      <c r="K153" s="112"/>
      <c r="L153" s="112"/>
      <c r="M153" s="113"/>
      <c r="N153" s="114"/>
      <c r="O153" s="113"/>
      <c r="P153" s="113"/>
      <c r="Q153" s="113"/>
      <c r="R153" s="92"/>
      <c r="S153" s="92"/>
      <c r="T153" s="92"/>
      <c r="U153" s="113"/>
      <c r="V153" s="71"/>
      <c r="W153" s="71"/>
    </row>
    <row r="154" spans="3:23">
      <c r="C154" s="78"/>
      <c r="D154" s="78"/>
      <c r="E154" s="78"/>
      <c r="F154" s="78"/>
      <c r="G154" s="78"/>
      <c r="H154" s="111"/>
      <c r="I154" s="111"/>
      <c r="J154" s="111"/>
      <c r="K154" s="112"/>
      <c r="L154" s="112"/>
      <c r="M154" s="113"/>
      <c r="N154" s="114"/>
      <c r="O154" s="113"/>
      <c r="P154" s="113"/>
      <c r="Q154" s="113"/>
      <c r="R154" s="92"/>
      <c r="S154" s="92"/>
      <c r="T154" s="92"/>
      <c r="U154" s="113"/>
      <c r="V154" s="71"/>
      <c r="W154" s="71"/>
    </row>
    <row r="155" spans="3:23">
      <c r="C155" s="78"/>
      <c r="D155" s="78"/>
      <c r="E155" s="78"/>
      <c r="F155" s="78"/>
      <c r="G155" s="78"/>
      <c r="H155" s="111"/>
      <c r="I155" s="111"/>
      <c r="J155" s="111"/>
      <c r="K155" s="112"/>
      <c r="L155" s="112"/>
      <c r="M155" s="113"/>
      <c r="N155" s="114"/>
      <c r="O155" s="113"/>
      <c r="P155" s="113"/>
      <c r="Q155" s="113"/>
      <c r="R155" s="92"/>
      <c r="S155" s="92"/>
      <c r="T155" s="92"/>
      <c r="U155" s="113"/>
      <c r="V155" s="71"/>
      <c r="W155" s="71"/>
    </row>
    <row r="156" spans="3:23">
      <c r="C156" s="78"/>
      <c r="D156" s="78"/>
      <c r="E156" s="78"/>
      <c r="F156" s="78"/>
      <c r="G156" s="78"/>
      <c r="H156" s="111"/>
      <c r="I156" s="111"/>
      <c r="J156" s="111"/>
      <c r="K156" s="112"/>
      <c r="L156" s="112"/>
      <c r="M156" s="113"/>
      <c r="N156" s="114"/>
      <c r="O156" s="113"/>
      <c r="P156" s="113"/>
      <c r="Q156" s="113"/>
      <c r="R156" s="92"/>
      <c r="S156" s="92"/>
      <c r="T156" s="92"/>
      <c r="U156" s="113"/>
      <c r="V156" s="71"/>
      <c r="W156" s="71"/>
    </row>
    <row r="157" spans="3:23">
      <c r="C157" s="78"/>
      <c r="D157" s="78"/>
      <c r="E157" s="78"/>
      <c r="F157" s="78"/>
      <c r="G157" s="78"/>
      <c r="H157" s="111"/>
      <c r="I157" s="111"/>
      <c r="J157" s="111"/>
      <c r="K157" s="112"/>
      <c r="L157" s="112"/>
      <c r="M157" s="113"/>
      <c r="N157" s="114"/>
      <c r="O157" s="113"/>
      <c r="P157" s="113"/>
      <c r="Q157" s="113"/>
      <c r="R157" s="92"/>
      <c r="S157" s="92"/>
      <c r="T157" s="92"/>
      <c r="U157" s="113"/>
      <c r="V157" s="71"/>
      <c r="W157" s="71"/>
    </row>
    <row r="158" spans="3:23">
      <c r="C158" s="78"/>
      <c r="D158" s="78"/>
      <c r="E158" s="78"/>
      <c r="F158" s="78"/>
      <c r="G158" s="78"/>
      <c r="H158" s="111"/>
      <c r="I158" s="111"/>
      <c r="J158" s="111"/>
      <c r="K158" s="112"/>
      <c r="L158" s="112"/>
      <c r="M158" s="113"/>
      <c r="N158" s="114"/>
      <c r="O158" s="113"/>
      <c r="P158" s="113"/>
      <c r="Q158" s="113"/>
      <c r="R158" s="92"/>
      <c r="S158" s="92"/>
      <c r="T158" s="92"/>
      <c r="U158" s="113"/>
      <c r="V158" s="71"/>
      <c r="W158" s="71"/>
    </row>
    <row r="159" spans="3:23">
      <c r="C159" s="78"/>
      <c r="D159" s="78"/>
      <c r="E159" s="78"/>
      <c r="F159" s="78"/>
      <c r="G159" s="78"/>
      <c r="H159" s="111"/>
      <c r="I159" s="111"/>
      <c r="J159" s="111"/>
      <c r="K159" s="112"/>
      <c r="L159" s="112"/>
      <c r="M159" s="113"/>
      <c r="N159" s="114"/>
      <c r="O159" s="113"/>
      <c r="P159" s="113"/>
      <c r="Q159" s="113"/>
      <c r="R159" s="92"/>
      <c r="S159" s="92"/>
      <c r="T159" s="92"/>
      <c r="U159" s="113"/>
      <c r="V159" s="71"/>
      <c r="W159" s="71"/>
    </row>
    <row r="160" spans="3:23">
      <c r="C160" s="78"/>
      <c r="D160" s="78"/>
      <c r="E160" s="78"/>
      <c r="F160" s="78"/>
      <c r="G160" s="78"/>
      <c r="H160" s="111"/>
      <c r="I160" s="111"/>
      <c r="J160" s="111"/>
      <c r="K160" s="112"/>
      <c r="L160" s="112"/>
      <c r="M160" s="113"/>
      <c r="N160" s="114"/>
      <c r="O160" s="113"/>
      <c r="P160" s="113"/>
      <c r="Q160" s="113"/>
      <c r="R160" s="92"/>
      <c r="S160" s="92"/>
      <c r="T160" s="92"/>
      <c r="U160" s="113"/>
      <c r="V160" s="71"/>
      <c r="W160" s="71"/>
    </row>
    <row r="161" spans="1:23">
      <c r="C161" s="78"/>
      <c r="D161" s="78"/>
      <c r="E161" s="78"/>
      <c r="F161" s="78"/>
      <c r="G161" s="78"/>
      <c r="H161" s="111"/>
      <c r="I161" s="111"/>
      <c r="J161" s="111"/>
      <c r="K161" s="112"/>
      <c r="L161" s="112"/>
      <c r="M161" s="113"/>
      <c r="N161" s="114"/>
      <c r="O161" s="113"/>
      <c r="P161" s="113"/>
      <c r="Q161" s="113"/>
      <c r="R161" s="92"/>
      <c r="S161" s="92"/>
      <c r="T161" s="92"/>
      <c r="U161" s="113"/>
      <c r="V161" s="71"/>
      <c r="W161" s="71"/>
    </row>
    <row r="162" spans="1:23">
      <c r="A162" s="115"/>
      <c r="B162" s="115"/>
      <c r="C162" s="116"/>
      <c r="D162" s="116"/>
      <c r="E162" s="116"/>
      <c r="F162" s="116"/>
      <c r="G162" s="116"/>
      <c r="H162" s="117"/>
      <c r="I162" s="117"/>
      <c r="J162" s="117"/>
      <c r="K162" s="118"/>
      <c r="L162" s="118"/>
      <c r="M162" s="119"/>
      <c r="N162" s="120"/>
      <c r="O162" s="119"/>
      <c r="P162" s="119"/>
      <c r="Q162" s="119"/>
      <c r="R162" s="121"/>
      <c r="S162" s="121"/>
      <c r="T162" s="121"/>
      <c r="U162" s="119"/>
      <c r="V162" s="122"/>
      <c r="W162" s="123"/>
    </row>
    <row r="163" spans="1:23">
      <c r="A163" s="160"/>
      <c r="B163" s="160"/>
      <c r="C163" s="124"/>
      <c r="D163" s="124"/>
      <c r="E163" s="124"/>
      <c r="F163" s="124"/>
      <c r="G163" s="124"/>
      <c r="H163" s="125"/>
      <c r="I163" s="125"/>
      <c r="J163" s="125"/>
      <c r="K163" s="126"/>
      <c r="L163" s="126"/>
      <c r="M163" s="127"/>
      <c r="N163" s="128"/>
      <c r="O163" s="127"/>
      <c r="P163" s="127"/>
      <c r="Q163" s="127"/>
      <c r="R163" s="129"/>
      <c r="S163" s="129"/>
      <c r="T163" s="129"/>
      <c r="U163" s="127"/>
      <c r="V163" s="130"/>
      <c r="W163" s="161"/>
    </row>
    <row r="164" spans="1:23">
      <c r="A164" s="160"/>
      <c r="B164" s="160"/>
      <c r="C164" s="124"/>
      <c r="D164" s="124"/>
      <c r="E164" s="124"/>
      <c r="F164" s="124"/>
      <c r="G164" s="124"/>
      <c r="H164" s="125"/>
      <c r="I164" s="125"/>
      <c r="J164" s="125"/>
      <c r="K164" s="126"/>
      <c r="L164" s="126"/>
      <c r="M164" s="127"/>
      <c r="N164" s="128"/>
      <c r="O164" s="127"/>
      <c r="P164" s="127"/>
      <c r="Q164" s="127"/>
      <c r="R164" s="129"/>
      <c r="S164" s="129"/>
      <c r="T164" s="129"/>
      <c r="U164" s="127"/>
      <c r="V164" s="130"/>
      <c r="W164" s="161"/>
    </row>
    <row r="165" spans="1:23">
      <c r="A165" s="160"/>
      <c r="B165" s="160"/>
      <c r="C165" s="124"/>
      <c r="D165" s="124"/>
      <c r="E165" s="124"/>
      <c r="F165" s="124"/>
      <c r="G165" s="124"/>
      <c r="H165" s="125"/>
      <c r="I165" s="125"/>
      <c r="J165" s="125"/>
      <c r="K165" s="126"/>
      <c r="L165" s="126"/>
      <c r="M165" s="127"/>
      <c r="N165" s="128"/>
      <c r="O165" s="127"/>
      <c r="P165" s="127"/>
      <c r="Q165" s="127"/>
      <c r="R165" s="129"/>
      <c r="S165" s="129"/>
      <c r="T165" s="129"/>
      <c r="U165" s="127"/>
      <c r="V165" s="130"/>
      <c r="W165" s="161"/>
    </row>
    <row r="166" spans="1:23">
      <c r="A166" s="160"/>
      <c r="B166" s="160"/>
      <c r="C166" s="124"/>
      <c r="D166" s="124"/>
      <c r="E166" s="124"/>
      <c r="F166" s="124"/>
      <c r="G166" s="124"/>
      <c r="H166" s="125"/>
      <c r="I166" s="125"/>
      <c r="J166" s="125"/>
      <c r="K166" s="126"/>
      <c r="L166" s="126"/>
      <c r="M166" s="127"/>
      <c r="N166" s="128"/>
      <c r="O166" s="127"/>
      <c r="P166" s="127"/>
      <c r="Q166" s="127"/>
      <c r="R166" s="129"/>
      <c r="S166" s="129"/>
      <c r="T166" s="129"/>
      <c r="U166" s="127"/>
      <c r="V166" s="130"/>
      <c r="W166" s="161"/>
    </row>
    <row r="167" spans="1:23">
      <c r="A167" s="160"/>
      <c r="B167" s="160"/>
      <c r="C167" s="124"/>
      <c r="D167" s="124"/>
      <c r="E167" s="124"/>
      <c r="F167" s="124"/>
      <c r="G167" s="124"/>
      <c r="H167" s="125"/>
      <c r="I167" s="125"/>
      <c r="J167" s="125"/>
      <c r="K167" s="126"/>
      <c r="L167" s="126"/>
      <c r="M167" s="127"/>
      <c r="N167" s="128"/>
      <c r="O167" s="127"/>
      <c r="P167" s="127"/>
      <c r="Q167" s="127"/>
      <c r="R167" s="129"/>
      <c r="S167" s="129"/>
      <c r="T167" s="129"/>
      <c r="U167" s="127"/>
      <c r="V167" s="130"/>
      <c r="W167" s="161"/>
    </row>
    <row r="168" spans="1:23">
      <c r="A168" s="160"/>
      <c r="B168" s="160"/>
      <c r="C168" s="124"/>
      <c r="D168" s="124"/>
      <c r="E168" s="124"/>
      <c r="F168" s="124"/>
      <c r="G168" s="124"/>
      <c r="H168" s="125"/>
      <c r="I168" s="125"/>
      <c r="J168" s="125"/>
      <c r="K168" s="126"/>
      <c r="L168" s="126"/>
      <c r="M168" s="127"/>
      <c r="N168" s="128"/>
      <c r="O168" s="127"/>
      <c r="P168" s="127"/>
      <c r="Q168" s="127"/>
      <c r="R168" s="129"/>
      <c r="S168" s="129"/>
      <c r="T168" s="129"/>
      <c r="U168" s="127"/>
      <c r="V168" s="130"/>
      <c r="W168" s="161"/>
    </row>
    <row r="169" spans="1:23">
      <c r="A169" s="160"/>
      <c r="B169" s="160"/>
      <c r="C169" s="124"/>
      <c r="D169" s="124"/>
      <c r="E169" s="124"/>
      <c r="F169" s="124"/>
      <c r="G169" s="124"/>
      <c r="H169" s="125"/>
      <c r="I169" s="125"/>
      <c r="J169" s="125"/>
      <c r="K169" s="126"/>
      <c r="L169" s="126"/>
      <c r="M169" s="127"/>
      <c r="N169" s="128"/>
      <c r="O169" s="127"/>
      <c r="P169" s="127"/>
      <c r="Q169" s="127"/>
      <c r="R169" s="129"/>
      <c r="S169" s="129"/>
      <c r="T169" s="129"/>
      <c r="U169" s="127"/>
      <c r="V169" s="130"/>
      <c r="W169" s="161"/>
    </row>
    <row r="170" spans="1:23">
      <c r="A170" s="160"/>
      <c r="B170" s="160"/>
      <c r="C170" s="124"/>
      <c r="D170" s="124"/>
      <c r="E170" s="124"/>
      <c r="F170" s="124"/>
      <c r="G170" s="124"/>
      <c r="H170" s="125"/>
      <c r="I170" s="125"/>
      <c r="J170" s="125"/>
      <c r="K170" s="126"/>
      <c r="L170" s="126"/>
      <c r="M170" s="127"/>
      <c r="N170" s="128"/>
      <c r="O170" s="127"/>
      <c r="P170" s="127"/>
      <c r="Q170" s="127"/>
      <c r="R170" s="129"/>
      <c r="S170" s="129"/>
      <c r="T170" s="129"/>
      <c r="U170" s="127"/>
      <c r="V170" s="130"/>
      <c r="W170" s="161"/>
    </row>
    <row r="171" spans="1:23">
      <c r="A171" s="160"/>
      <c r="B171" s="160"/>
      <c r="C171" s="124"/>
      <c r="D171" s="124"/>
      <c r="E171" s="124"/>
      <c r="F171" s="124"/>
      <c r="G171" s="124"/>
      <c r="H171" s="125"/>
      <c r="I171" s="125"/>
      <c r="J171" s="125"/>
      <c r="K171" s="126"/>
      <c r="L171" s="126"/>
      <c r="M171" s="127"/>
      <c r="N171" s="128"/>
      <c r="O171" s="127"/>
      <c r="P171" s="127"/>
      <c r="Q171" s="127"/>
      <c r="R171" s="129"/>
      <c r="S171" s="129"/>
      <c r="T171" s="129"/>
      <c r="U171" s="127"/>
      <c r="V171" s="130"/>
      <c r="W171" s="161"/>
    </row>
    <row r="172" spans="1:23">
      <c r="A172" s="160"/>
      <c r="B172" s="160"/>
      <c r="C172" s="124"/>
      <c r="D172" s="124"/>
      <c r="E172" s="124"/>
      <c r="F172" s="124"/>
      <c r="G172" s="124"/>
      <c r="H172" s="125"/>
      <c r="I172" s="125"/>
      <c r="J172" s="125"/>
      <c r="K172" s="126"/>
      <c r="L172" s="126"/>
      <c r="M172" s="127"/>
      <c r="N172" s="128"/>
      <c r="O172" s="127"/>
      <c r="P172" s="127"/>
      <c r="Q172" s="127"/>
      <c r="R172" s="129"/>
      <c r="S172" s="129"/>
      <c r="T172" s="129"/>
      <c r="U172" s="127"/>
      <c r="V172" s="130"/>
      <c r="W172" s="161"/>
    </row>
    <row r="173" spans="1:23">
      <c r="A173" s="160"/>
      <c r="B173" s="160"/>
      <c r="C173" s="124"/>
      <c r="D173" s="124"/>
      <c r="E173" s="124"/>
      <c r="F173" s="124"/>
      <c r="G173" s="124"/>
      <c r="H173" s="125"/>
      <c r="I173" s="125"/>
      <c r="J173" s="125"/>
      <c r="K173" s="126"/>
      <c r="L173" s="126"/>
      <c r="M173" s="127"/>
      <c r="N173" s="128"/>
      <c r="O173" s="127"/>
      <c r="P173" s="127"/>
      <c r="Q173" s="127"/>
      <c r="R173" s="129"/>
      <c r="S173" s="129"/>
      <c r="T173" s="129"/>
      <c r="U173" s="127"/>
      <c r="V173" s="130"/>
      <c r="W173" s="161"/>
    </row>
  </sheetData>
  <mergeCells count="1">
    <mergeCell ref="C1:T1"/>
  </mergeCells>
  <phoneticPr fontId="50" type="noConversion"/>
  <conditionalFormatting sqref="A4:H6 A7:C7 E7:H7 A8:H8 A9:C9 E9:H9 A10:H10 A11:C11 E11:H11 A12:G12 A13:C13 E13:G13 A14:H14 A15:C17 E15:H17 A18:H18 A19:C20 E19:H20 A21:H21 A22:C23 E22:H23 A24:H24 A25:C25 E25:G25">
    <cfRule type="expression" dxfId="115" priority="131">
      <formula>$A4="header"</formula>
    </cfRule>
  </conditionalFormatting>
  <conditionalFormatting sqref="A4:J4 L4:N4 P4:W4 A5:W6 A7:C7 E7:H7 K7 L7:W15 A8:K8 A9:C9 E9:K9 A10:K10 A11:C11 E11:K11 A12:G12 I12:K12 A13:C13 E13:G13 J13:K14 A14:I14 E15:K15 A15:C17 E16:W17 A18:W18 A19:C20 E19:W20 A21:W21 E22:I22 K22 M22:AN22 A22:C23 L22:L25 E23:K23 M23:W25 A24:K24 A25:C25 E25:G25 I25 K25">
    <cfRule type="expression" dxfId="114" priority="130">
      <formula>$A4="blank"</formula>
    </cfRule>
  </conditionalFormatting>
  <conditionalFormatting sqref="C5:C15 C17:C19 C22:C25">
    <cfRule type="expression" dxfId="113" priority="132">
      <formula>#REF!="01"</formula>
    </cfRule>
  </conditionalFormatting>
  <conditionalFormatting sqref="C16">
    <cfRule type="expression" dxfId="112" priority="107">
      <formula>#REF!="01"</formula>
    </cfRule>
  </conditionalFormatting>
  <conditionalFormatting sqref="C20">
    <cfRule type="expression" dxfId="111" priority="91">
      <formula>#REF!="01"</formula>
    </cfRule>
  </conditionalFormatting>
  <conditionalFormatting sqref="C21:G21">
    <cfRule type="expression" dxfId="110" priority="98">
      <formula>#REF!="01"</formula>
    </cfRule>
  </conditionalFormatting>
  <conditionalFormatting sqref="D5:D6 D8 D10 D12 D14 D18 D21 D24">
    <cfRule type="cellIs" dxfId="109" priority="138" operator="between">
      <formula>0</formula>
      <formula>2</formula>
    </cfRule>
    <cfRule type="cellIs" dxfId="108" priority="137" operator="between">
      <formula>2</formula>
      <formula>2.99999</formula>
    </cfRule>
    <cfRule type="cellIs" dxfId="107" priority="136" operator="between">
      <formula>4</formula>
      <formula>5</formula>
    </cfRule>
    <cfRule type="cellIs" dxfId="106" priority="135" operator="between">
      <formula>3</formula>
      <formula>3.99999</formula>
    </cfRule>
    <cfRule type="cellIs" dxfId="105" priority="134" operator="equal">
      <formula>""</formula>
    </cfRule>
  </conditionalFormatting>
  <conditionalFormatting sqref="D7">
    <cfRule type="cellIs" dxfId="104" priority="90" operator="equal">
      <formula>"Nicht OK"</formula>
    </cfRule>
    <cfRule type="cellIs" dxfId="103" priority="89" operator="equal">
      <formula>"OK"</formula>
    </cfRule>
    <cfRule type="cellIs" dxfId="102" priority="88" operator="equal">
      <formula>""</formula>
    </cfRule>
    <cfRule type="expression" dxfId="101" priority="87">
      <formula>$A7="header"</formula>
    </cfRule>
    <cfRule type="expression" dxfId="100" priority="86">
      <formula>$A7="blank"</formula>
    </cfRule>
    <cfRule type="expression" dxfId="99" priority="85">
      <formula>$A7="header"</formula>
    </cfRule>
  </conditionalFormatting>
  <conditionalFormatting sqref="D9">
    <cfRule type="cellIs" dxfId="98" priority="78" operator="equal">
      <formula>"Nicht OK"</formula>
    </cfRule>
    <cfRule type="cellIs" dxfId="97" priority="77" operator="equal">
      <formula>"OK"</formula>
    </cfRule>
    <cfRule type="cellIs" dxfId="96" priority="76" operator="equal">
      <formula>""</formula>
    </cfRule>
    <cfRule type="expression" dxfId="95" priority="75">
      <formula>$A9="header"</formula>
    </cfRule>
    <cfRule type="expression" dxfId="94" priority="74">
      <formula>$A9="blank"</formula>
    </cfRule>
    <cfRule type="expression" dxfId="93" priority="73">
      <formula>$A9="header"</formula>
    </cfRule>
  </conditionalFormatting>
  <conditionalFormatting sqref="D11">
    <cfRule type="cellIs" dxfId="92" priority="72" operator="equal">
      <formula>"Nicht OK"</formula>
    </cfRule>
    <cfRule type="expression" dxfId="91" priority="67">
      <formula>$A11="header"</formula>
    </cfRule>
    <cfRule type="cellIs" dxfId="90" priority="71" operator="equal">
      <formula>"OK"</formula>
    </cfRule>
    <cfRule type="cellIs" dxfId="89" priority="70" operator="equal">
      <formula>""</formula>
    </cfRule>
    <cfRule type="expression" dxfId="88" priority="69">
      <formula>$A11="header"</formula>
    </cfRule>
    <cfRule type="expression" dxfId="87" priority="68">
      <formula>$A11="blank"</formula>
    </cfRule>
  </conditionalFormatting>
  <conditionalFormatting sqref="D13">
    <cfRule type="cellIs" dxfId="86" priority="66" operator="equal">
      <formula>"Nicht OK"</formula>
    </cfRule>
    <cfRule type="cellIs" dxfId="85" priority="64" operator="equal">
      <formula>""</formula>
    </cfRule>
    <cfRule type="expression" dxfId="84" priority="63">
      <formula>$A13="header"</formula>
    </cfRule>
    <cfRule type="cellIs" dxfId="83" priority="65" operator="equal">
      <formula>"OK"</formula>
    </cfRule>
    <cfRule type="expression" dxfId="82" priority="62">
      <formula>$A13="blank"</formula>
    </cfRule>
    <cfRule type="expression" dxfId="81" priority="61">
      <formula>$A13="header"</formula>
    </cfRule>
  </conditionalFormatting>
  <conditionalFormatting sqref="D15:D17">
    <cfRule type="cellIs" dxfId="80" priority="48" operator="equal">
      <formula>"Nicht OK"</formula>
    </cfRule>
    <cfRule type="cellIs" dxfId="79" priority="47" operator="equal">
      <formula>"OK"</formula>
    </cfRule>
    <cfRule type="cellIs" dxfId="78" priority="46" operator="equal">
      <formula>""</formula>
    </cfRule>
    <cfRule type="expression" dxfId="77" priority="44">
      <formula>$A15="blank"</formula>
    </cfRule>
    <cfRule type="expression" dxfId="76" priority="43">
      <formula>$A15="header"</formula>
    </cfRule>
    <cfRule type="expression" dxfId="75" priority="45">
      <formula>$A15="header"</formula>
    </cfRule>
  </conditionalFormatting>
  <conditionalFormatting sqref="D19:D20">
    <cfRule type="expression" dxfId="74" priority="31">
      <formula>$A19="header"</formula>
    </cfRule>
    <cfRule type="expression" dxfId="73" priority="29">
      <formula>$A19="header"</formula>
    </cfRule>
    <cfRule type="expression" dxfId="72" priority="30">
      <formula>$A19="blank"</formula>
    </cfRule>
    <cfRule type="cellIs" dxfId="71" priority="34" operator="equal">
      <formula>"Nicht OK"</formula>
    </cfRule>
    <cfRule type="cellIs" dxfId="70" priority="33" operator="equal">
      <formula>"OK"</formula>
    </cfRule>
    <cfRule type="cellIs" dxfId="69" priority="32" operator="equal">
      <formula>""</formula>
    </cfRule>
  </conditionalFormatting>
  <conditionalFormatting sqref="D21">
    <cfRule type="expression" dxfId="68" priority="35">
      <formula>#REF!="01"</formula>
    </cfRule>
    <cfRule type="expression" dxfId="67" priority="36">
      <formula>#REF!="01"</formula>
    </cfRule>
    <cfRule type="cellIs" dxfId="66" priority="101" operator="between">
      <formula>3</formula>
      <formula>3.99999</formula>
    </cfRule>
    <cfRule type="cellIs" dxfId="65" priority="102" operator="between">
      <formula>4</formula>
      <formula>5</formula>
    </cfRule>
    <cfRule type="cellIs" dxfId="64" priority="100" operator="equal">
      <formula>""</formula>
    </cfRule>
    <cfRule type="cellIs" dxfId="63" priority="103" operator="between">
      <formula>2</formula>
      <formula>2.99999</formula>
    </cfRule>
    <cfRule type="cellIs" dxfId="62" priority="104" operator="between">
      <formula>0</formula>
      <formula>2</formula>
    </cfRule>
  </conditionalFormatting>
  <conditionalFormatting sqref="D22:D23">
    <cfRule type="expression" dxfId="61" priority="17">
      <formula>$A22="header"</formula>
    </cfRule>
    <cfRule type="expression" dxfId="60" priority="18">
      <formula>$A22="blank"</formula>
    </cfRule>
    <cfRule type="expression" dxfId="59" priority="19">
      <formula>$A22="header"</formula>
    </cfRule>
    <cfRule type="cellIs" dxfId="58" priority="21" operator="equal">
      <formula>"OK"</formula>
    </cfRule>
    <cfRule type="cellIs" dxfId="57" priority="22" operator="equal">
      <formula>"Nicht OK"</formula>
    </cfRule>
    <cfRule type="cellIs" dxfId="56" priority="20" operator="equal">
      <formula>""</formula>
    </cfRule>
  </conditionalFormatting>
  <conditionalFormatting sqref="D25">
    <cfRule type="expression" dxfId="55" priority="11">
      <formula>$A25="header"</formula>
    </cfRule>
    <cfRule type="cellIs" dxfId="54" priority="15" operator="equal">
      <formula>"OK"</formula>
    </cfRule>
    <cfRule type="cellIs" dxfId="53" priority="16" operator="equal">
      <formula>"Nicht OK"</formula>
    </cfRule>
    <cfRule type="expression" dxfId="52" priority="12">
      <formula>$A25="blank"</formula>
    </cfRule>
    <cfRule type="expression" dxfId="51" priority="13">
      <formula>$A25="header"</formula>
    </cfRule>
    <cfRule type="cellIs" dxfId="50" priority="14" operator="equal">
      <formula>""</formula>
    </cfRule>
  </conditionalFormatting>
  <conditionalFormatting sqref="H12:H13">
    <cfRule type="expression" dxfId="49" priority="114">
      <formula>$A12="header"</formula>
    </cfRule>
    <cfRule type="expression" dxfId="48" priority="117">
      <formula>#REF!="01"</formula>
    </cfRule>
    <cfRule type="expression" dxfId="47" priority="116">
      <formula>$A12="header"</formula>
    </cfRule>
    <cfRule type="expression" dxfId="46" priority="115">
      <formula>$A12="blank"</formula>
    </cfRule>
  </conditionalFormatting>
  <conditionalFormatting sqref="H16">
    <cfRule type="expression" dxfId="45" priority="108">
      <formula>#REF!="01"</formula>
    </cfRule>
  </conditionalFormatting>
  <conditionalFormatting sqref="H25">
    <cfRule type="expression" dxfId="44" priority="6">
      <formula>#REF!="01"</formula>
    </cfRule>
    <cfRule type="expression" dxfId="43" priority="4">
      <formula>$A25="blank"</formula>
    </cfRule>
    <cfRule type="expression" dxfId="42" priority="3">
      <formula>$A25="header"</formula>
    </cfRule>
    <cfRule type="expression" dxfId="41" priority="5">
      <formula>$A25="header"</formula>
    </cfRule>
  </conditionalFormatting>
  <conditionalFormatting sqref="H5:I6 H7:H8 H9:I10 I12 H14 H15:I15 I16:I17 H17 H18:I19 H22:I24 I25">
    <cfRule type="expression" dxfId="40" priority="133">
      <formula>#REF!="01"</formula>
    </cfRule>
  </conditionalFormatting>
  <conditionalFormatting sqref="H11:I11">
    <cfRule type="expression" dxfId="39" priority="118">
      <formula>#REF!="01"</formula>
    </cfRule>
  </conditionalFormatting>
  <conditionalFormatting sqref="H20:I21">
    <cfRule type="expression" dxfId="38" priority="92">
      <formula>#REF!="01"</formula>
    </cfRule>
  </conditionalFormatting>
  <conditionalFormatting sqref="I7">
    <cfRule type="expression" dxfId="37" priority="122">
      <formula>$A7="blank"</formula>
    </cfRule>
    <cfRule type="expression" dxfId="36" priority="123">
      <formula>#REF!="01"</formula>
    </cfRule>
    <cfRule type="expression" dxfId="35" priority="121">
      <formula>$A7="header"</formula>
    </cfRule>
  </conditionalFormatting>
  <conditionalFormatting sqref="J7">
    <cfRule type="expression" dxfId="34" priority="119">
      <formula>$A7="header"</formula>
    </cfRule>
    <cfRule type="expression" dxfId="33" priority="120">
      <formula>$A7="blank"</formula>
    </cfRule>
  </conditionalFormatting>
  <conditionalFormatting sqref="J22">
    <cfRule type="expression" dxfId="32" priority="125">
      <formula>$A22="blank"</formula>
    </cfRule>
    <cfRule type="expression" dxfId="31" priority="124">
      <formula>$A22="header"</formula>
    </cfRule>
    <cfRule type="expression" dxfId="30" priority="126">
      <formula>#REF!="01"</formula>
    </cfRule>
  </conditionalFormatting>
  <conditionalFormatting sqref="J25">
    <cfRule type="expression" dxfId="29" priority="1">
      <formula>$A25="header"</formula>
    </cfRule>
    <cfRule type="expression" dxfId="28" priority="2">
      <formula>$A25="blank"</formula>
    </cfRule>
  </conditionalFormatting>
  <conditionalFormatting sqref="K4">
    <cfRule type="expression" dxfId="27" priority="7">
      <formula>$A4="header"</formula>
    </cfRule>
    <cfRule type="expression" dxfId="26" priority="8">
      <formula>$A4="blank"</formula>
    </cfRule>
  </conditionalFormatting>
  <conditionalFormatting sqref="O4">
    <cfRule type="expression" dxfId="25" priority="10">
      <formula>$A4="blank"</formula>
    </cfRule>
    <cfRule type="expression" dxfId="24" priority="9">
      <formula>$A4="header"</formula>
    </cfRule>
  </conditionalFormatting>
  <conditionalFormatting sqref="P4:W4 A21:W21 A4:J4 L4:N4 A5:W6 A7:C7 E7:H7 K7 L7:W15 A8:K8 A9:C9 E9:K9 A10:K10 A11:C11 E11:K11 A12:G12 I12:K12 A13:C13 E13:G13 J13:K14 A14:I14 E15:K15 A15:C17 E16:W17 A18:W18 A19:C20 E19:W20 E22:I22 K22 M22:AN22 A22:C23 L22:L25 E23:K23 M23:W25 A24:K24 A25:C25 E25:G25 I25 K25">
    <cfRule type="expression" dxfId="23" priority="129">
      <formula>$A4="header"</formula>
    </cfRule>
  </conditionalFormatting>
  <conditionalFormatting sqref="V4:W4">
    <cfRule type="expression" dxfId="22" priority="128">
      <formula>$A4="blank"</formula>
    </cfRule>
    <cfRule type="expression" dxfId="21" priority="127">
      <formula>$A4="header"</formula>
    </cfRule>
  </conditionalFormatting>
  <dataValidations count="2">
    <dataValidation type="list" allowBlank="1" showDropDown="1" showInputMessage="1" showErrorMessage="1" sqref="D5:D6 D8 D10 D12 D14 D18 D24" xr:uid="{7CAB0238-DE9D-4B1D-91FA-55516DDAB834}">
      <formula1>"NA,0,1,2,3,4,5"</formula1>
    </dataValidation>
    <dataValidation type="list" allowBlank="1" showInputMessage="1" showErrorMessage="1" sqref="D7 D9 D11 D13 D15:D17 D19:D20 D22:D23 D25" xr:uid="{C1BD7E8B-0911-4AA7-9C3C-D3A1858FB9E9}">
      <formula1>"na,OK, Not OK"</formula1>
    </dataValidation>
  </dataValidations>
  <pageMargins left="0.7" right="0.7" top="0.78740157499999996" bottom="0.78740157499999996" header="0.3" footer="0.3"/>
  <pageSetup paperSize="9" scale="23" orientation="portrait" r:id="rId1"/>
  <rowBreaks count="1" manualBreakCount="1">
    <brk id="25" max="16383" man="1"/>
  </rowBreaks>
  <colBreaks count="2" manualBreakCount="2">
    <brk id="10" max="25" man="1"/>
    <brk id="18" max="25" man="1"/>
  </col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rgb="FFFFFF00"/>
  </sheetPr>
  <dimension ref="A1:AN290"/>
  <sheetViews>
    <sheetView zoomScaleNormal="100" workbookViewId="0"/>
  </sheetViews>
  <sheetFormatPr baseColWidth="10" defaultColWidth="11.33203125" defaultRowHeight="14"/>
  <cols>
    <col min="1" max="1" width="1.6640625" style="191" customWidth="1"/>
    <col min="2" max="2" width="10.6640625" style="275" customWidth="1"/>
    <col min="3" max="3" width="17" style="275" customWidth="1"/>
    <col min="4" max="5" width="9" style="275" customWidth="1"/>
    <col min="6" max="6" width="40.6640625" style="275" customWidth="1"/>
    <col min="7" max="7" width="10.6640625" style="275" customWidth="1"/>
    <col min="8" max="8" width="10.6640625" style="279" customWidth="1"/>
    <col min="9" max="9" width="1.6640625" style="198" customWidth="1"/>
    <col min="10" max="11" width="8.33203125" style="277" customWidth="1"/>
    <col min="12" max="12" width="9.33203125" style="277" customWidth="1"/>
    <col min="13" max="13" width="14.33203125" style="278" customWidth="1"/>
    <col min="14" max="14" width="11.33203125" style="277"/>
    <col min="15" max="18" width="11.33203125" style="278"/>
    <col min="19" max="20" width="11.33203125" style="279"/>
    <col min="21" max="16384" width="11.33203125" style="275"/>
  </cols>
  <sheetData>
    <row r="1" spans="1:20" s="216" customFormat="1" ht="60" customHeight="1">
      <c r="A1" s="210"/>
      <c r="B1" s="387" t="s">
        <v>1284</v>
      </c>
      <c r="C1" s="386"/>
      <c r="D1" s="386"/>
      <c r="E1" s="386"/>
      <c r="F1" s="386"/>
      <c r="H1" s="252"/>
      <c r="I1" s="253"/>
      <c r="J1" s="254"/>
      <c r="K1" s="254"/>
      <c r="L1" s="254"/>
      <c r="M1" s="254"/>
      <c r="N1" s="254"/>
      <c r="O1" s="254"/>
      <c r="P1" s="254"/>
      <c r="Q1" s="254"/>
      <c r="R1" s="254"/>
      <c r="S1" s="252"/>
      <c r="T1" s="252"/>
    </row>
    <row r="2" spans="1:20" s="210" customFormat="1" ht="20.25" customHeight="1">
      <c r="B2" s="255"/>
      <c r="C2" s="256"/>
      <c r="H2" s="253"/>
      <c r="I2" s="253"/>
      <c r="J2" s="257"/>
      <c r="K2" s="257"/>
      <c r="L2" s="257"/>
      <c r="M2" s="257"/>
      <c r="N2" s="257"/>
      <c r="O2" s="257"/>
      <c r="P2" s="257"/>
      <c r="Q2" s="257"/>
      <c r="R2" s="257"/>
      <c r="S2" s="253"/>
      <c r="T2" s="253"/>
    </row>
    <row r="3" spans="1:20" s="210" customFormat="1" ht="18" customHeight="1">
      <c r="B3" s="258" t="s">
        <v>647</v>
      </c>
      <c r="C3" s="259">
        <f>Cover!C3</f>
        <v>0</v>
      </c>
      <c r="D3" s="260"/>
      <c r="E3" s="260"/>
      <c r="F3" s="260"/>
      <c r="G3" s="260"/>
      <c r="H3" s="261"/>
      <c r="I3" s="253"/>
      <c r="J3" s="257"/>
      <c r="K3" s="257"/>
      <c r="L3" s="257"/>
      <c r="M3" s="257"/>
      <c r="N3" s="257"/>
      <c r="O3" s="257"/>
      <c r="P3" s="257"/>
      <c r="Q3" s="257"/>
      <c r="R3" s="257"/>
      <c r="S3" s="253"/>
      <c r="T3" s="253"/>
    </row>
    <row r="4" spans="1:20" s="210" customFormat="1" ht="18" customHeight="1">
      <c r="B4" s="258" t="s">
        <v>648</v>
      </c>
      <c r="C4" s="259">
        <f>Cover!C7</f>
        <v>0</v>
      </c>
      <c r="D4" s="260"/>
      <c r="E4" s="260"/>
      <c r="F4" s="260"/>
      <c r="G4" s="260"/>
      <c r="H4" s="261"/>
      <c r="I4" s="253"/>
      <c r="J4" s="257"/>
      <c r="K4" s="257"/>
      <c r="L4" s="257"/>
      <c r="M4" s="257"/>
      <c r="N4" s="257"/>
      <c r="O4" s="257"/>
      <c r="P4" s="257"/>
      <c r="Q4" s="257"/>
      <c r="R4" s="257"/>
      <c r="S4" s="253"/>
      <c r="T4" s="253"/>
    </row>
    <row r="5" spans="1:20" s="269" customFormat="1" ht="18" customHeight="1">
      <c r="A5" s="191"/>
      <c r="B5" s="259" t="s">
        <v>649</v>
      </c>
      <c r="C5" s="262">
        <f>Cover!C11</f>
        <v>0</v>
      </c>
      <c r="D5" s="263"/>
      <c r="E5" s="263"/>
      <c r="F5" s="263"/>
      <c r="G5" s="264"/>
      <c r="H5" s="265"/>
      <c r="I5" s="198"/>
      <c r="J5" s="266"/>
      <c r="K5" s="266"/>
      <c r="L5" s="266"/>
      <c r="M5" s="267"/>
      <c r="N5" s="266"/>
      <c r="O5" s="267"/>
      <c r="P5" s="267"/>
      <c r="Q5" s="267"/>
      <c r="R5" s="267"/>
      <c r="S5" s="268"/>
      <c r="T5" s="268"/>
    </row>
    <row r="6" spans="1:20" s="269" customFormat="1" ht="30.75" customHeight="1">
      <c r="A6" s="191"/>
      <c r="B6" s="380" t="s">
        <v>650</v>
      </c>
      <c r="C6" s="381"/>
      <c r="D6" s="270" t="str">
        <f>J106</f>
        <v/>
      </c>
      <c r="E6" s="271"/>
      <c r="F6" s="272" t="s">
        <v>651</v>
      </c>
      <c r="G6" s="270">
        <f>G106</f>
        <v>3</v>
      </c>
      <c r="H6" s="273"/>
      <c r="I6" s="198"/>
      <c r="J6" s="266"/>
      <c r="K6" s="266"/>
      <c r="L6" s="266"/>
      <c r="M6" s="267"/>
      <c r="N6" s="266"/>
      <c r="O6" s="267"/>
      <c r="P6" s="267"/>
      <c r="Q6" s="267"/>
      <c r="R6" s="267"/>
      <c r="S6" s="268"/>
      <c r="T6" s="268"/>
    </row>
    <row r="7" spans="1:20" ht="30.75" customHeight="1">
      <c r="B7" s="274" t="s">
        <v>652</v>
      </c>
      <c r="H7" s="276"/>
    </row>
    <row r="8" spans="1:20" ht="155.25" customHeight="1">
      <c r="B8" s="274"/>
      <c r="H8" s="276"/>
    </row>
    <row r="9" spans="1:20" ht="126.75" customHeight="1">
      <c r="B9" s="274"/>
      <c r="H9" s="276"/>
    </row>
    <row r="10" spans="1:20" ht="28.5" customHeight="1">
      <c r="B10" s="274"/>
      <c r="H10" s="276"/>
    </row>
    <row r="11" spans="1:20" ht="31.5" customHeight="1">
      <c r="B11" s="280" t="s">
        <v>653</v>
      </c>
      <c r="C11" s="281"/>
      <c r="D11" s="281"/>
      <c r="E11" s="281"/>
      <c r="F11" s="281"/>
      <c r="G11" s="281"/>
      <c r="H11" s="282"/>
    </row>
    <row r="12" spans="1:20" ht="63" customHeight="1">
      <c r="B12" s="283"/>
      <c r="H12" s="284"/>
    </row>
    <row r="13" spans="1:20" ht="63" customHeight="1">
      <c r="B13" s="283"/>
      <c r="H13" s="284"/>
    </row>
    <row r="14" spans="1:20" ht="63" customHeight="1">
      <c r="B14" s="283"/>
      <c r="H14" s="284"/>
    </row>
    <row r="15" spans="1:20" ht="63" customHeight="1">
      <c r="B15" s="283"/>
      <c r="H15" s="284"/>
    </row>
    <row r="16" spans="1:20" ht="30.75" customHeight="1">
      <c r="B16" s="283"/>
      <c r="H16" s="284"/>
    </row>
    <row r="17" spans="1:40" ht="27" customHeight="1">
      <c r="B17" s="285"/>
      <c r="C17" s="286"/>
      <c r="D17" s="286"/>
      <c r="E17" s="286"/>
      <c r="F17" s="286"/>
      <c r="G17" s="286"/>
      <c r="H17" s="287"/>
    </row>
    <row r="18" spans="1:40" ht="18.75" customHeight="1">
      <c r="B18" s="288"/>
    </row>
    <row r="19" spans="1:40" s="216" customFormat="1" ht="60" customHeight="1">
      <c r="A19" s="210"/>
      <c r="B19" s="388" t="s">
        <v>654</v>
      </c>
      <c r="C19" s="388"/>
      <c r="D19" s="388"/>
      <c r="E19" s="388"/>
      <c r="F19" s="388"/>
      <c r="H19" s="252"/>
      <c r="I19" s="253"/>
      <c r="J19" s="254"/>
      <c r="K19" s="254"/>
      <c r="L19" s="254"/>
      <c r="M19" s="254"/>
      <c r="N19" s="254"/>
      <c r="O19" s="254"/>
      <c r="P19" s="254"/>
      <c r="Q19" s="254"/>
      <c r="R19" s="254"/>
      <c r="S19" s="252"/>
      <c r="T19" s="252"/>
      <c r="W19" s="254"/>
      <c r="X19" s="254"/>
      <c r="Y19" s="254"/>
      <c r="Z19" s="254"/>
      <c r="AA19" s="254"/>
      <c r="AB19" s="254"/>
      <c r="AC19" s="254"/>
      <c r="AD19" s="254"/>
      <c r="AE19" s="254"/>
      <c r="AF19" s="254"/>
      <c r="AG19" s="254"/>
      <c r="AH19" s="254"/>
      <c r="AI19" s="254"/>
      <c r="AJ19" s="254"/>
      <c r="AK19" s="254"/>
      <c r="AL19" s="254"/>
      <c r="AM19" s="254"/>
      <c r="AN19" s="254"/>
    </row>
    <row r="20" spans="1:40" ht="33" customHeight="1">
      <c r="B20" s="380" t="s">
        <v>650</v>
      </c>
      <c r="C20" s="381"/>
      <c r="D20" s="289" t="str">
        <f>J69</f>
        <v/>
      </c>
      <c r="E20" s="271"/>
      <c r="F20" s="272" t="s">
        <v>651</v>
      </c>
      <c r="G20" s="270">
        <f>G69</f>
        <v>3</v>
      </c>
      <c r="H20" s="273"/>
      <c r="J20" s="290"/>
      <c r="K20" s="290"/>
      <c r="L20" s="290"/>
      <c r="M20" s="291"/>
      <c r="N20" s="290"/>
      <c r="O20" s="291"/>
      <c r="P20" s="291"/>
      <c r="Q20" s="291"/>
      <c r="R20" s="291"/>
      <c r="S20" s="292"/>
      <c r="T20" s="292"/>
      <c r="U20" s="291"/>
      <c r="V20" s="291"/>
      <c r="W20" s="291"/>
      <c r="X20" s="291"/>
      <c r="Y20" s="291"/>
      <c r="Z20" s="278"/>
      <c r="AA20" s="278"/>
      <c r="AB20" s="278"/>
      <c r="AC20" s="278"/>
      <c r="AD20" s="278"/>
      <c r="AE20" s="278"/>
      <c r="AF20" s="278"/>
      <c r="AG20" s="278"/>
      <c r="AH20" s="278"/>
      <c r="AI20" s="278"/>
      <c r="AJ20" s="278"/>
      <c r="AK20" s="278"/>
      <c r="AL20" s="278"/>
      <c r="AM20" s="278"/>
      <c r="AN20" s="278"/>
    </row>
    <row r="21" spans="1:40" ht="20.25" customHeight="1">
      <c r="B21" s="288" t="s">
        <v>655</v>
      </c>
      <c r="J21" s="290"/>
      <c r="K21" s="290"/>
      <c r="L21" s="290"/>
      <c r="M21" s="291"/>
      <c r="N21" s="290"/>
      <c r="O21" s="291"/>
      <c r="P21" s="291"/>
      <c r="Q21" s="291"/>
      <c r="R21" s="291"/>
      <c r="S21" s="292"/>
      <c r="T21" s="292"/>
      <c r="U21" s="291"/>
      <c r="V21" s="291"/>
      <c r="W21" s="291"/>
      <c r="X21" s="291"/>
      <c r="Y21" s="291"/>
      <c r="Z21" s="278"/>
      <c r="AA21" s="278"/>
      <c r="AB21" s="278"/>
      <c r="AC21" s="278"/>
      <c r="AD21" s="278"/>
      <c r="AE21" s="278"/>
      <c r="AF21" s="278"/>
      <c r="AG21" s="278"/>
      <c r="AH21" s="278"/>
      <c r="AI21" s="278"/>
      <c r="AJ21" s="278"/>
      <c r="AK21" s="278"/>
      <c r="AL21" s="278"/>
      <c r="AM21" s="278"/>
      <c r="AN21" s="278"/>
    </row>
    <row r="22" spans="1:40" s="269" customFormat="1" ht="43.5" customHeight="1">
      <c r="A22" s="200"/>
      <c r="B22" s="293" t="s">
        <v>656</v>
      </c>
      <c r="C22" s="382" t="s">
        <v>657</v>
      </c>
      <c r="D22" s="382"/>
      <c r="E22" s="382"/>
      <c r="F22" s="382"/>
      <c r="G22" s="294" t="s">
        <v>658</v>
      </c>
      <c r="H22" s="295" t="s">
        <v>659</v>
      </c>
      <c r="I22" s="296"/>
      <c r="J22" s="297" t="s">
        <v>660</v>
      </c>
      <c r="K22" s="297"/>
      <c r="L22" s="297"/>
      <c r="M22" s="298" t="s">
        <v>661</v>
      </c>
      <c r="N22" s="298" t="s">
        <v>662</v>
      </c>
      <c r="O22" s="299"/>
      <c r="P22" s="299"/>
      <c r="Q22" s="299"/>
      <c r="R22" s="299"/>
      <c r="S22" s="300"/>
      <c r="T22" s="300"/>
      <c r="U22" s="301"/>
      <c r="V22" s="301"/>
      <c r="W22" s="301"/>
      <c r="X22" s="301"/>
      <c r="Y22" s="301"/>
      <c r="Z22" s="267"/>
      <c r="AA22" s="267"/>
      <c r="AB22" s="267"/>
      <c r="AC22" s="267"/>
      <c r="AD22" s="267"/>
      <c r="AE22" s="267"/>
      <c r="AF22" s="267"/>
      <c r="AG22" s="267"/>
      <c r="AH22" s="267"/>
      <c r="AI22" s="267"/>
      <c r="AJ22" s="267"/>
      <c r="AK22" s="267"/>
      <c r="AL22" s="267"/>
      <c r="AM22" s="267"/>
      <c r="AN22" s="267"/>
    </row>
    <row r="23" spans="1:40" ht="28.5" customHeight="1">
      <c r="B23" s="302" t="s">
        <v>194</v>
      </c>
      <c r="C23" s="377" t="str">
        <f>VLOOKUP(B23,'Information Security'!$C$3:$H$66,6,FALSE)</f>
        <v>To what extent are information security policies available?</v>
      </c>
      <c r="D23" s="378"/>
      <c r="E23" s="378"/>
      <c r="F23" s="379"/>
      <c r="G23" s="303">
        <f t="shared" ref="G23:G68" si="0">IF(H23="na","na",3)</f>
        <v>3</v>
      </c>
      <c r="H23" s="304" t="str">
        <f>IF(ISBLANK(VLOOKUP(B23,'Information Security'!$C$3:$D$66,2,FALSE)),"",VLOOKUP(B23,'Information Security'!$C$3:$D$66,2,FALSE))</f>
        <v/>
      </c>
      <c r="J23" s="290" t="str">
        <f>IF(H23="na","",IF(H23="","",IF((H23)&gt;G23,G23,(H23))))</f>
        <v/>
      </c>
      <c r="K23" s="305"/>
      <c r="L23" s="306"/>
      <c r="M23" s="307"/>
      <c r="N23" s="307"/>
      <c r="O23" s="308"/>
      <c r="P23" s="308"/>
      <c r="Q23" s="308"/>
      <c r="R23" s="308"/>
      <c r="S23" s="292"/>
      <c r="T23" s="292"/>
      <c r="U23" s="291"/>
      <c r="V23" s="291"/>
      <c r="W23" s="291"/>
      <c r="X23" s="291"/>
      <c r="Y23" s="291"/>
      <c r="Z23" s="278"/>
      <c r="AA23" s="278"/>
      <c r="AB23" s="278"/>
      <c r="AC23" s="278"/>
      <c r="AD23" s="278"/>
      <c r="AE23" s="278"/>
      <c r="AF23" s="278"/>
      <c r="AG23" s="278"/>
      <c r="AH23" s="278"/>
      <c r="AI23" s="278"/>
      <c r="AJ23" s="278"/>
      <c r="AK23" s="278"/>
      <c r="AL23" s="278"/>
      <c r="AM23" s="278"/>
      <c r="AN23" s="278"/>
    </row>
    <row r="24" spans="1:40" ht="28.5" customHeight="1">
      <c r="B24" s="302" t="s">
        <v>204</v>
      </c>
      <c r="C24" s="377" t="str">
        <f>VLOOKUP(B24,'Information Security'!$C$3:$H$66,6,FALSE)</f>
        <v>To what extent is information security managed within the organization?</v>
      </c>
      <c r="D24" s="378"/>
      <c r="E24" s="378"/>
      <c r="F24" s="379"/>
      <c r="G24" s="303">
        <f t="shared" si="0"/>
        <v>3</v>
      </c>
      <c r="H24" s="304" t="str">
        <f>IF(ISBLANK(VLOOKUP(B24,'Information Security'!$C$3:$D$66,2,FALSE)),"",VLOOKUP(B24,'Information Security'!$C$3:$D$66,2,FALSE))</f>
        <v/>
      </c>
      <c r="J24" s="290" t="str">
        <f t="shared" ref="J24:J68" si="1">IF(H24="na","",IF(H24="","",IF((H24)&gt;G24,G24,(H24))))</f>
        <v/>
      </c>
      <c r="K24" s="305"/>
      <c r="L24" s="306"/>
      <c r="M24" s="307"/>
      <c r="N24" s="307"/>
      <c r="O24" s="308"/>
      <c r="P24" s="308"/>
      <c r="Q24" s="308"/>
      <c r="R24" s="308"/>
      <c r="S24" s="292"/>
      <c r="T24" s="292"/>
      <c r="U24" s="291"/>
      <c r="V24" s="291"/>
      <c r="W24" s="291"/>
      <c r="X24" s="291"/>
      <c r="Y24" s="291"/>
      <c r="Z24" s="278"/>
      <c r="AA24" s="278"/>
      <c r="AB24" s="278"/>
      <c r="AC24" s="278"/>
      <c r="AD24" s="278"/>
      <c r="AE24" s="278"/>
      <c r="AF24" s="278"/>
      <c r="AG24" s="278"/>
      <c r="AH24" s="278"/>
      <c r="AI24" s="278"/>
      <c r="AJ24" s="278"/>
      <c r="AK24" s="278"/>
      <c r="AL24" s="278"/>
      <c r="AM24" s="278"/>
      <c r="AN24" s="278"/>
    </row>
    <row r="25" spans="1:40" ht="28.5" customHeight="1">
      <c r="B25" s="302" t="s">
        <v>210</v>
      </c>
      <c r="C25" s="377" t="str">
        <f>VLOOKUP(B25,'Information Security'!$C$3:$H$66,6,FALSE)</f>
        <v>To what extent are information security responsibilities organized?</v>
      </c>
      <c r="D25" s="378"/>
      <c r="E25" s="378"/>
      <c r="F25" s="379"/>
      <c r="G25" s="303">
        <f t="shared" si="0"/>
        <v>3</v>
      </c>
      <c r="H25" s="304" t="str">
        <f>IF(ISBLANK(VLOOKUP(B25,'Information Security'!$C$3:$D$66,2,FALSE)),"",VLOOKUP(B25,'Information Security'!$C$3:$D$66,2,FALSE))</f>
        <v/>
      </c>
      <c r="J25" s="290" t="str">
        <f t="shared" si="1"/>
        <v/>
      </c>
      <c r="K25" s="305"/>
      <c r="L25" s="306"/>
      <c r="M25" s="306">
        <v>3</v>
      </c>
      <c r="N25" s="306" t="str">
        <f>IF(COUNT($H$23:$H$35)=0,"na",SUM($H$23:$H$35)/COUNT($H$23:$H$35))</f>
        <v>na</v>
      </c>
      <c r="O25" s="308" t="s">
        <v>663</v>
      </c>
      <c r="P25" s="308"/>
      <c r="Q25" s="308"/>
      <c r="R25" s="144"/>
      <c r="S25" s="292"/>
      <c r="T25" s="292"/>
      <c r="U25" s="291"/>
      <c r="V25" s="291"/>
      <c r="W25" s="291"/>
      <c r="X25" s="291"/>
      <c r="Y25" s="291"/>
      <c r="Z25" s="278"/>
      <c r="AA25" s="278"/>
      <c r="AB25" s="278"/>
      <c r="AC25" s="278"/>
      <c r="AD25" s="278"/>
      <c r="AE25" s="278"/>
      <c r="AF25" s="278"/>
      <c r="AG25" s="278"/>
      <c r="AH25" s="278"/>
      <c r="AI25" s="278"/>
      <c r="AJ25" s="278"/>
      <c r="AK25" s="278"/>
      <c r="AL25" s="278"/>
      <c r="AM25" s="278"/>
      <c r="AN25" s="278"/>
    </row>
    <row r="26" spans="1:40" ht="28.5" customHeight="1">
      <c r="B26" s="302" t="s">
        <v>216</v>
      </c>
      <c r="C26" s="377" t="str">
        <f>VLOOKUP(B26,'Information Security'!$C$3:$H$66,6,FALSE)</f>
        <v>To what extent are information security requirements considered in projects?</v>
      </c>
      <c r="D26" s="378"/>
      <c r="E26" s="378"/>
      <c r="F26" s="379"/>
      <c r="G26" s="303">
        <f t="shared" si="0"/>
        <v>3</v>
      </c>
      <c r="H26" s="304" t="str">
        <f>IF(ISBLANK(VLOOKUP(B26,'Information Security'!$C$3:$D$66,2,FALSE)),"",VLOOKUP(B26,'Information Security'!$C$3:$D$66,2,FALSE))</f>
        <v/>
      </c>
      <c r="J26" s="290" t="str">
        <f t="shared" si="1"/>
        <v/>
      </c>
      <c r="K26" s="306"/>
      <c r="L26" s="306"/>
      <c r="M26" s="306">
        <v>3</v>
      </c>
      <c r="N26" s="306" t="str">
        <f>IF(COUNT($H$38:$H$41)=0,"na",SUM($H$38:$H$41)/COUNT($H$38:$H$41))</f>
        <v>na</v>
      </c>
      <c r="O26" s="309" t="s">
        <v>664</v>
      </c>
      <c r="P26" s="308"/>
      <c r="Q26" s="308"/>
      <c r="R26" s="144"/>
      <c r="S26" s="292"/>
      <c r="T26" s="292"/>
      <c r="U26" s="291"/>
      <c r="V26" s="291"/>
      <c r="W26" s="291"/>
      <c r="X26" s="291"/>
      <c r="Y26" s="291"/>
      <c r="Z26" s="278"/>
      <c r="AA26" s="278"/>
      <c r="AB26" s="278"/>
      <c r="AC26" s="278"/>
      <c r="AD26" s="278"/>
      <c r="AE26" s="278"/>
      <c r="AF26" s="278"/>
      <c r="AG26" s="278"/>
      <c r="AH26" s="278"/>
      <c r="AI26" s="278"/>
      <c r="AJ26" s="278"/>
      <c r="AK26" s="278"/>
      <c r="AL26" s="278"/>
      <c r="AM26" s="278"/>
      <c r="AN26" s="278"/>
    </row>
    <row r="27" spans="1:40" ht="28.5" customHeight="1">
      <c r="B27" s="302" t="s">
        <v>222</v>
      </c>
      <c r="C27" s="377" t="str">
        <f>VLOOKUP(B27,'Information Security'!$C$3:$H$66,6,FALSE)</f>
        <v>To what extent are the responsibilities between external IT service providers and the own organization defined?</v>
      </c>
      <c r="D27" s="378"/>
      <c r="E27" s="378"/>
      <c r="F27" s="379"/>
      <c r="G27" s="303">
        <f t="shared" si="0"/>
        <v>3</v>
      </c>
      <c r="H27" s="304" t="str">
        <f>IF(ISBLANK(VLOOKUP(B27,'Information Security'!$C$3:$D$66,2,FALSE)),"",VLOOKUP(B27,'Information Security'!$C$3:$D$66,2,FALSE))</f>
        <v/>
      </c>
      <c r="J27" s="290" t="str">
        <f t="shared" si="1"/>
        <v/>
      </c>
      <c r="K27" s="306"/>
      <c r="L27" s="306"/>
      <c r="M27" s="306">
        <v>3</v>
      </c>
      <c r="N27" s="306" t="str">
        <f>IF(COUNT($H$42:$H$45)=0,"na",SUM($H$42:$H$45)/COUNT($H$42:$H$45))</f>
        <v>na</v>
      </c>
      <c r="O27" s="309" t="s">
        <v>665</v>
      </c>
      <c r="P27" s="308"/>
      <c r="Q27" s="308"/>
      <c r="R27" s="144"/>
      <c r="S27" s="292"/>
      <c r="T27" s="292"/>
      <c r="U27" s="291"/>
      <c r="V27" s="291"/>
      <c r="W27" s="291"/>
      <c r="X27" s="291"/>
      <c r="Y27" s="291"/>
      <c r="Z27" s="278"/>
      <c r="AA27" s="278"/>
      <c r="AB27" s="278"/>
      <c r="AC27" s="278"/>
      <c r="AD27" s="278"/>
      <c r="AE27" s="278"/>
      <c r="AF27" s="278"/>
      <c r="AG27" s="278"/>
      <c r="AH27" s="278"/>
      <c r="AI27" s="278"/>
      <c r="AJ27" s="278"/>
      <c r="AK27" s="278"/>
      <c r="AL27" s="278"/>
      <c r="AM27" s="278"/>
      <c r="AN27" s="278"/>
    </row>
    <row r="28" spans="1:40" ht="28.5" customHeight="1">
      <c r="B28" s="302" t="s">
        <v>230</v>
      </c>
      <c r="C28" s="377" t="str">
        <f>VLOOKUP(B28,'Information Security'!$C$3:$H$66,6,FALSE)</f>
        <v xml:space="preserve">To what extent are information assets identified and recorded? </v>
      </c>
      <c r="D28" s="378"/>
      <c r="E28" s="378"/>
      <c r="F28" s="379"/>
      <c r="G28" s="303">
        <f t="shared" si="0"/>
        <v>3</v>
      </c>
      <c r="H28" s="304" t="str">
        <f>IF(ISBLANK(VLOOKUP(B28,'Information Security'!$C$3:$D$66,2,FALSE)),"",VLOOKUP(B28,'Information Security'!$C$3:$D$66,2,FALSE))</f>
        <v/>
      </c>
      <c r="J28" s="290" t="str">
        <f t="shared" si="1"/>
        <v/>
      </c>
      <c r="K28" s="306"/>
      <c r="L28" s="306"/>
      <c r="M28" s="306">
        <v>3</v>
      </c>
      <c r="N28" s="306" t="str">
        <f>IF(COUNT($H$46:$H$49)=0,"na",SUM($H$46:$H$49)/COUNT($H$46:$H$49))</f>
        <v>na</v>
      </c>
      <c r="O28" s="309" t="s">
        <v>666</v>
      </c>
      <c r="P28" s="308"/>
      <c r="Q28" s="308"/>
      <c r="R28" s="144"/>
      <c r="S28" s="292"/>
      <c r="T28" s="292"/>
      <c r="U28" s="291"/>
      <c r="V28" s="291"/>
      <c r="W28" s="291"/>
      <c r="X28" s="291"/>
      <c r="Y28" s="291"/>
      <c r="Z28" s="278"/>
      <c r="AA28" s="278"/>
      <c r="AB28" s="278"/>
      <c r="AC28" s="278"/>
      <c r="AD28" s="278"/>
      <c r="AE28" s="278"/>
      <c r="AF28" s="278"/>
      <c r="AG28" s="278"/>
      <c r="AH28" s="278"/>
      <c r="AI28" s="278"/>
      <c r="AJ28" s="278"/>
      <c r="AK28" s="278"/>
      <c r="AL28" s="278"/>
      <c r="AM28" s="278"/>
      <c r="AN28" s="278"/>
    </row>
    <row r="29" spans="1:40" ht="28.5" customHeight="1">
      <c r="B29" s="302" t="s">
        <v>234</v>
      </c>
      <c r="C29" s="377" t="str">
        <f>VLOOKUP(B29,'Information Security'!$C$3:$H$66,6,FALSE)</f>
        <v>To what extent are information assets classified and managed in terms of their protection needs?</v>
      </c>
      <c r="D29" s="378"/>
      <c r="E29" s="378"/>
      <c r="F29" s="379"/>
      <c r="G29" s="303">
        <f t="shared" si="0"/>
        <v>3</v>
      </c>
      <c r="H29" s="304" t="str">
        <f>IF(ISBLANK(VLOOKUP(B29,'Information Security'!$C$3:$D$66,2,FALSE)),"",VLOOKUP(B29,'Information Security'!$C$3:$D$66,2,FALSE))</f>
        <v/>
      </c>
      <c r="J29" s="290" t="str">
        <f t="shared" si="1"/>
        <v/>
      </c>
      <c r="K29" s="306"/>
      <c r="L29" s="306"/>
      <c r="M29" s="306">
        <v>3</v>
      </c>
      <c r="N29" s="306" t="str">
        <f>IF(COUNT($H$50:$H$64)=0,"na",SUM($H$50:$H$64)/COUNT($H$50:$H$64))</f>
        <v>na</v>
      </c>
      <c r="O29" s="309" t="s">
        <v>667</v>
      </c>
      <c r="P29" s="308"/>
      <c r="Q29" s="308"/>
      <c r="R29" s="144"/>
      <c r="S29" s="292"/>
      <c r="T29" s="292"/>
      <c r="U29" s="291"/>
      <c r="V29" s="291"/>
      <c r="W29" s="291"/>
      <c r="X29" s="291"/>
      <c r="Y29" s="291"/>
      <c r="Z29" s="278"/>
      <c r="AA29" s="278"/>
      <c r="AB29" s="278"/>
      <c r="AC29" s="278"/>
      <c r="AD29" s="278"/>
      <c r="AE29" s="278"/>
      <c r="AF29" s="278"/>
      <c r="AG29" s="278"/>
      <c r="AH29" s="278"/>
      <c r="AI29" s="278"/>
      <c r="AJ29" s="278"/>
      <c r="AK29" s="278"/>
      <c r="AL29" s="278"/>
      <c r="AM29" s="278"/>
      <c r="AN29" s="278"/>
    </row>
    <row r="30" spans="1:40" ht="28.5" customHeight="1">
      <c r="B30" s="302" t="s">
        <v>238</v>
      </c>
      <c r="C30" s="377" t="str">
        <f>VLOOKUP(B30,'Information Security'!$C$3:$H$66,6,FALSE)</f>
        <v>To what extent is it ensured that only evaluated and approved external IT services are used for processing the organization’s information assets?</v>
      </c>
      <c r="D30" s="378"/>
      <c r="E30" s="378"/>
      <c r="F30" s="379"/>
      <c r="G30" s="303">
        <f t="shared" si="0"/>
        <v>3</v>
      </c>
      <c r="H30" s="304" t="str">
        <f>IF(ISBLANK(VLOOKUP(B30,'Information Security'!$C$3:$D$66,2,FALSE)),"",VLOOKUP(B30,'Information Security'!$C$3:$D$66,2,FALSE))</f>
        <v/>
      </c>
      <c r="J30" s="290" t="str">
        <f t="shared" si="1"/>
        <v/>
      </c>
      <c r="K30" s="306"/>
      <c r="L30" s="306"/>
      <c r="M30" s="306">
        <v>3</v>
      </c>
      <c r="N30" s="306" t="str">
        <f>IF(COUNT($H$65:$H$66)=0,"na",SUM($H$65:$H$66)/COUNT($H$65:$H$66))</f>
        <v>na</v>
      </c>
      <c r="O30" s="309" t="s">
        <v>668</v>
      </c>
      <c r="P30" s="308"/>
      <c r="Q30" s="308"/>
      <c r="R30" s="144"/>
      <c r="S30" s="292"/>
      <c r="T30" s="292"/>
      <c r="U30" s="291"/>
      <c r="V30" s="291"/>
      <c r="W30" s="291"/>
      <c r="X30" s="291"/>
      <c r="Y30" s="291"/>
      <c r="Z30" s="278"/>
      <c r="AA30" s="278"/>
      <c r="AB30" s="278"/>
      <c r="AC30" s="278"/>
      <c r="AD30" s="278"/>
      <c r="AE30" s="278"/>
      <c r="AF30" s="278"/>
      <c r="AG30" s="278"/>
      <c r="AH30" s="278"/>
      <c r="AI30" s="278"/>
      <c r="AJ30" s="278"/>
      <c r="AK30" s="278"/>
      <c r="AL30" s="278"/>
      <c r="AM30" s="278"/>
      <c r="AN30" s="278"/>
    </row>
    <row r="31" spans="1:40" ht="28.5" customHeight="1">
      <c r="B31" s="310" t="s">
        <v>244</v>
      </c>
      <c r="C31" s="377" t="str">
        <f>VLOOKUP(B31,'Information Security'!$C$3:$H$66,6,FALSE)</f>
        <v>To what extent is it ensured that only evaluated and approved software is used for processing the organization’s information assets?</v>
      </c>
      <c r="D31" s="378"/>
      <c r="E31" s="378"/>
      <c r="F31" s="379"/>
      <c r="G31" s="303">
        <f t="shared" ref="G31" si="2">IF(H31="na","na",3)</f>
        <v>3</v>
      </c>
      <c r="H31" s="304" t="str">
        <f>IF(ISBLANK(VLOOKUP(B31,'Information Security'!$C$3:$D$66,2,FALSE)),"",VLOOKUP(B31,'Information Security'!$C$3:$D$66,2,FALSE))</f>
        <v/>
      </c>
      <c r="J31" s="290" t="str">
        <f t="shared" si="1"/>
        <v/>
      </c>
      <c r="K31" s="306"/>
      <c r="L31" s="306"/>
      <c r="M31" s="306">
        <f>G47</f>
        <v>3</v>
      </c>
      <c r="N31" s="306" t="str">
        <f>IF(COUNT($H$67:$H$68)=0,"na",SUM($H$67:$H$68)/COUNT($H$67:$H$68))</f>
        <v>na</v>
      </c>
      <c r="O31" s="309" t="s">
        <v>669</v>
      </c>
      <c r="P31" s="308"/>
      <c r="Q31" s="308"/>
      <c r="R31" s="144"/>
      <c r="S31" s="292"/>
      <c r="T31" s="292"/>
      <c r="U31" s="291"/>
      <c r="V31" s="291"/>
      <c r="W31" s="291"/>
      <c r="X31" s="291"/>
      <c r="Y31" s="291"/>
      <c r="Z31" s="278"/>
      <c r="AA31" s="278"/>
      <c r="AB31" s="278"/>
      <c r="AC31" s="278"/>
      <c r="AD31" s="278"/>
      <c r="AE31" s="278"/>
      <c r="AF31" s="278"/>
      <c r="AG31" s="278"/>
      <c r="AH31" s="278"/>
      <c r="AI31" s="278"/>
      <c r="AJ31" s="278"/>
      <c r="AK31" s="278"/>
      <c r="AL31" s="278"/>
      <c r="AM31" s="278"/>
      <c r="AN31" s="278"/>
    </row>
    <row r="32" spans="1:40" ht="28.5" customHeight="1">
      <c r="B32" s="302" t="s">
        <v>256</v>
      </c>
      <c r="C32" s="377" t="str">
        <f>VLOOKUP(B32,'Information Security'!$C$3:$H$66,6,FALSE)</f>
        <v>To what extent are information security risks managed?</v>
      </c>
      <c r="D32" s="378"/>
      <c r="E32" s="378"/>
      <c r="F32" s="379"/>
      <c r="G32" s="303">
        <f t="shared" si="0"/>
        <v>3</v>
      </c>
      <c r="H32" s="304" t="str">
        <f>IF(ISBLANK(VLOOKUP(B32,'Information Security'!$C$3:$D$66,2,FALSE)),"",VLOOKUP(B32,'Information Security'!$C$3:$D$66,2,FALSE))</f>
        <v/>
      </c>
      <c r="J32" s="290" t="str">
        <f t="shared" si="1"/>
        <v/>
      </c>
      <c r="K32" s="306"/>
      <c r="L32" s="306"/>
      <c r="M32" s="306" t="str">
        <f>IF($H$104="","na",SUM($G$78:$G$103)/COUNT($G$78:$G$103))</f>
        <v>na</v>
      </c>
      <c r="N32" s="306" t="str">
        <f>IF(COUNT($H$78:$H$103)=0,"na",SUM($H$78:$H$103)/COUNT($H$78:$H$103))</f>
        <v>na</v>
      </c>
      <c r="O32" s="308" t="str">
        <f>IF($M$32="na","8 Prototypte Protection (na)","8 Prototypte Protection")</f>
        <v>8 Prototypte Protection (na)</v>
      </c>
      <c r="P32" s="308"/>
      <c r="Q32" s="308"/>
      <c r="R32" s="144"/>
      <c r="S32" s="292"/>
      <c r="T32" s="292"/>
      <c r="U32" s="291"/>
      <c r="V32" s="291"/>
      <c r="W32" s="291"/>
      <c r="X32" s="291"/>
      <c r="Y32" s="291"/>
      <c r="Z32" s="278"/>
      <c r="AA32" s="278"/>
      <c r="AB32" s="278"/>
      <c r="AC32" s="278"/>
      <c r="AD32" s="278"/>
      <c r="AE32" s="278"/>
      <c r="AF32" s="278"/>
      <c r="AG32" s="278"/>
      <c r="AH32" s="278"/>
      <c r="AI32" s="278"/>
      <c r="AJ32" s="278"/>
      <c r="AK32" s="278"/>
      <c r="AL32" s="278"/>
      <c r="AM32" s="278"/>
      <c r="AN32" s="278"/>
    </row>
    <row r="33" spans="1:40" ht="28.5" customHeight="1">
      <c r="B33" s="302" t="s">
        <v>264</v>
      </c>
      <c r="C33" s="377" t="str">
        <f>VLOOKUP(B33,'Information Security'!$C$3:$H$66,6,FALSE)</f>
        <v>To what extent is compliance with information security ensured in procedures and processes?</v>
      </c>
      <c r="D33" s="378"/>
      <c r="E33" s="378"/>
      <c r="F33" s="379"/>
      <c r="G33" s="303">
        <f t="shared" si="0"/>
        <v>3</v>
      </c>
      <c r="H33" s="304" t="str">
        <f>IF(ISBLANK(VLOOKUP(B33,'Information Security'!$C$3:$D$66,2,FALSE)),"",VLOOKUP(B33,'Information Security'!$C$3:$D$66,2,FALSE))</f>
        <v/>
      </c>
      <c r="J33" s="290" t="str">
        <f t="shared" si="1"/>
        <v/>
      </c>
      <c r="K33" s="306"/>
      <c r="L33" s="306"/>
      <c r="M33" s="306"/>
      <c r="N33" s="306"/>
      <c r="O33" s="309"/>
      <c r="P33" s="308"/>
      <c r="Q33" s="308"/>
      <c r="R33" s="308"/>
      <c r="S33" s="292"/>
      <c r="T33" s="292"/>
      <c r="U33" s="291"/>
      <c r="V33" s="291"/>
      <c r="W33" s="291"/>
      <c r="X33" s="291"/>
      <c r="Y33" s="291"/>
      <c r="Z33" s="278"/>
      <c r="AA33" s="278"/>
      <c r="AB33" s="278"/>
      <c r="AC33" s="278"/>
      <c r="AD33" s="278"/>
      <c r="AE33" s="278"/>
      <c r="AF33" s="278"/>
      <c r="AG33" s="278"/>
      <c r="AH33" s="278"/>
      <c r="AI33" s="278"/>
      <c r="AJ33" s="278"/>
      <c r="AK33" s="278"/>
      <c r="AL33" s="278"/>
      <c r="AM33" s="278"/>
      <c r="AN33" s="278"/>
    </row>
    <row r="34" spans="1:40" ht="28.5" customHeight="1">
      <c r="B34" s="302" t="s">
        <v>270</v>
      </c>
      <c r="C34" s="377" t="str">
        <f>VLOOKUP(B34,'Information Security'!$C$3:$H$66,6,FALSE)</f>
        <v>To what extent is the ISMS reviewed by an independent authority?</v>
      </c>
      <c r="D34" s="378"/>
      <c r="E34" s="378"/>
      <c r="F34" s="379"/>
      <c r="G34" s="303">
        <f t="shared" si="0"/>
        <v>3</v>
      </c>
      <c r="H34" s="304" t="str">
        <f>IF(ISBLANK(VLOOKUP(B34,'Information Security'!$C$3:$D$66,2,FALSE)),"",VLOOKUP(B34,'Information Security'!$C$3:$D$66,2,FALSE))</f>
        <v/>
      </c>
      <c r="J34" s="290" t="str">
        <f t="shared" si="1"/>
        <v/>
      </c>
      <c r="K34" s="306"/>
      <c r="L34" s="306"/>
      <c r="M34" s="306"/>
      <c r="N34" s="306"/>
      <c r="O34" s="309"/>
      <c r="P34" s="308"/>
      <c r="Q34" s="308"/>
      <c r="R34" s="308"/>
      <c r="S34" s="292"/>
      <c r="T34" s="292"/>
      <c r="U34" s="291"/>
      <c r="V34" s="291"/>
      <c r="W34" s="291"/>
      <c r="X34" s="291"/>
      <c r="Y34" s="291"/>
      <c r="Z34" s="278"/>
      <c r="AA34" s="278"/>
      <c r="AB34" s="278"/>
      <c r="AC34" s="278"/>
      <c r="AD34" s="278"/>
      <c r="AE34" s="278"/>
      <c r="AF34" s="278"/>
      <c r="AG34" s="278"/>
      <c r="AH34" s="278"/>
      <c r="AI34" s="278"/>
      <c r="AJ34" s="278"/>
      <c r="AK34" s="278"/>
      <c r="AL34" s="278"/>
      <c r="AM34" s="278"/>
      <c r="AN34" s="278"/>
    </row>
    <row r="35" spans="1:40" ht="28.5" customHeight="1">
      <c r="B35" s="302" t="s">
        <v>276</v>
      </c>
      <c r="C35" s="377" t="str">
        <f>VLOOKUP(B35,'Information Security'!$C$3:$H$66,6,FALSE)</f>
        <v>To what extent are information security relevant events or observations reported?</v>
      </c>
      <c r="D35" s="378"/>
      <c r="E35" s="378"/>
      <c r="F35" s="379"/>
      <c r="G35" s="303">
        <f t="shared" si="0"/>
        <v>3</v>
      </c>
      <c r="H35" s="304" t="str">
        <f>IF(ISBLANK(VLOOKUP(B35,'Information Security'!$C$3:$D$66,2,FALSE)),"",VLOOKUP(B35,'Information Security'!$C$3:$D$66,2,FALSE))</f>
        <v/>
      </c>
      <c r="J35" s="290" t="str">
        <f t="shared" si="1"/>
        <v/>
      </c>
      <c r="K35" s="306"/>
      <c r="L35" s="306"/>
      <c r="M35" s="306">
        <v>3</v>
      </c>
      <c r="N35" s="306" t="str">
        <f>H23</f>
        <v/>
      </c>
      <c r="O35" s="308" t="s">
        <v>670</v>
      </c>
      <c r="P35" s="308"/>
      <c r="Q35" s="308"/>
      <c r="R35" s="308"/>
      <c r="S35" s="292"/>
      <c r="T35" s="292"/>
      <c r="U35" s="291"/>
      <c r="V35" s="291"/>
      <c r="W35" s="291"/>
      <c r="X35" s="291"/>
      <c r="Y35" s="291"/>
      <c r="Z35" s="278"/>
      <c r="AA35" s="278"/>
      <c r="AB35" s="278"/>
      <c r="AC35" s="278"/>
      <c r="AD35" s="278"/>
      <c r="AE35" s="278"/>
      <c r="AF35" s="278"/>
      <c r="AG35" s="278"/>
      <c r="AH35" s="278"/>
      <c r="AI35" s="278"/>
      <c r="AJ35" s="278"/>
      <c r="AK35" s="278"/>
      <c r="AL35" s="278"/>
      <c r="AM35" s="278"/>
      <c r="AN35" s="278"/>
    </row>
    <row r="36" spans="1:40" ht="28.5" customHeight="1">
      <c r="B36" s="302" t="s">
        <v>279</v>
      </c>
      <c r="C36" s="377" t="str">
        <f>VLOOKUP(B36,'Information Security'!$C$3:$H$66,6,FALSE)</f>
        <v xml:space="preserve">To what extent are reported security events managed?
</v>
      </c>
      <c r="D36" s="378"/>
      <c r="E36" s="378"/>
      <c r="F36" s="379"/>
      <c r="G36" s="303">
        <f t="shared" ref="G36:G37" si="3">IF(H36="na","na",3)</f>
        <v>3</v>
      </c>
      <c r="H36" s="304" t="str">
        <f>IF(ISBLANK(VLOOKUP(B36,'Information Security'!$C$3:$D$66,2,FALSE)),"",VLOOKUP(B36,'Information Security'!$C$3:$D$66,2,FALSE))</f>
        <v/>
      </c>
      <c r="J36" s="290" t="str">
        <f t="shared" si="1"/>
        <v/>
      </c>
      <c r="K36" s="306"/>
      <c r="L36" s="306"/>
      <c r="M36" s="306">
        <v>3</v>
      </c>
      <c r="N36" s="306" t="str">
        <f>IF(COUNT($H$24:$H$27)=0,"na",SUM($H$24:$H$27)/COUNT($H$24:$H$27))</f>
        <v>na</v>
      </c>
      <c r="O36" s="308" t="s">
        <v>671</v>
      </c>
      <c r="P36" s="308"/>
      <c r="Q36" s="308"/>
      <c r="R36" s="308"/>
      <c r="S36" s="292"/>
      <c r="T36" s="292"/>
      <c r="U36" s="291"/>
      <c r="V36" s="291"/>
      <c r="W36" s="291"/>
      <c r="X36" s="291"/>
      <c r="Y36" s="291"/>
      <c r="Z36" s="278"/>
      <c r="AA36" s="278"/>
      <c r="AB36" s="278"/>
      <c r="AC36" s="278"/>
      <c r="AD36" s="278"/>
      <c r="AE36" s="278"/>
      <c r="AF36" s="278"/>
      <c r="AG36" s="278"/>
      <c r="AH36" s="278"/>
      <c r="AI36" s="278"/>
      <c r="AJ36" s="278"/>
      <c r="AK36" s="278"/>
      <c r="AL36" s="278"/>
      <c r="AM36" s="278"/>
      <c r="AN36" s="278"/>
    </row>
    <row r="37" spans="1:40" ht="28.5" customHeight="1">
      <c r="B37" s="302" t="s">
        <v>286</v>
      </c>
      <c r="C37" s="377" t="str">
        <f>VLOOKUP(B37,'Information Security'!$C$3:$H$66,6,FALSE)</f>
        <v xml:space="preserve">To what extent is the organization prepared to handle crisis situations?
</v>
      </c>
      <c r="D37" s="378"/>
      <c r="E37" s="378"/>
      <c r="F37" s="379"/>
      <c r="G37" s="303">
        <f t="shared" si="3"/>
        <v>3</v>
      </c>
      <c r="H37" s="304" t="str">
        <f>IF(ISBLANK(VLOOKUP(B37,'Information Security'!$C$3:$D$66,2,FALSE)),"",VLOOKUP(B37,'Information Security'!$C$3:$D$66,2,FALSE))</f>
        <v/>
      </c>
      <c r="J37" s="290" t="str">
        <f t="shared" si="1"/>
        <v/>
      </c>
      <c r="K37" s="306"/>
      <c r="L37" s="306"/>
      <c r="M37" s="306">
        <v>3</v>
      </c>
      <c r="N37" s="306" t="str">
        <f>IF(COUNT($H$28:$H$31)=0,"na",SUM($H$28:$H$31)/COUNT($H$28:$H$31))</f>
        <v>na</v>
      </c>
      <c r="O37" s="308" t="s">
        <v>672</v>
      </c>
      <c r="P37" s="308"/>
      <c r="Q37" s="308"/>
      <c r="R37" s="308"/>
      <c r="S37" s="292"/>
      <c r="T37" s="292"/>
      <c r="U37" s="291"/>
      <c r="V37" s="291"/>
      <c r="W37" s="291"/>
      <c r="X37" s="291"/>
      <c r="Y37" s="291"/>
      <c r="Z37" s="278"/>
      <c r="AA37" s="278"/>
      <c r="AB37" s="278"/>
      <c r="AC37" s="278"/>
      <c r="AD37" s="278"/>
      <c r="AE37" s="278"/>
      <c r="AF37" s="278"/>
      <c r="AG37" s="278"/>
      <c r="AH37" s="278"/>
      <c r="AI37" s="278"/>
      <c r="AJ37" s="278"/>
      <c r="AK37" s="278"/>
      <c r="AL37" s="278"/>
      <c r="AM37" s="278"/>
      <c r="AN37" s="278"/>
    </row>
    <row r="38" spans="1:40" ht="28.5" customHeight="1">
      <c r="B38" s="302" t="s">
        <v>293</v>
      </c>
      <c r="C38" s="377" t="str">
        <f>VLOOKUP(B38,'Information Security'!$C$3:$H$66,6,FALSE)</f>
        <v>To what extent is the qualification of employees for sensitive work fields ensured?</v>
      </c>
      <c r="D38" s="378"/>
      <c r="E38" s="378"/>
      <c r="F38" s="379"/>
      <c r="G38" s="303">
        <f t="shared" si="0"/>
        <v>3</v>
      </c>
      <c r="H38" s="304" t="str">
        <f>IF(ISBLANK(VLOOKUP(B38,'Information Security'!$C$3:$D$66,2,FALSE)),"",VLOOKUP(B38,'Information Security'!$C$3:$D$66,2,FALSE))</f>
        <v/>
      </c>
      <c r="J38" s="290" t="str">
        <f t="shared" si="1"/>
        <v/>
      </c>
      <c r="K38" s="306"/>
      <c r="L38" s="306"/>
      <c r="M38" s="306">
        <v>3</v>
      </c>
      <c r="N38" s="306" t="str">
        <f>$H$32</f>
        <v/>
      </c>
      <c r="O38" s="308" t="s">
        <v>673</v>
      </c>
      <c r="P38" s="308"/>
      <c r="Q38" s="308"/>
      <c r="R38" s="308"/>
      <c r="S38" s="292"/>
      <c r="T38" s="292"/>
      <c r="U38" s="291"/>
      <c r="V38" s="291"/>
      <c r="W38" s="291"/>
      <c r="X38" s="291"/>
      <c r="Y38" s="291"/>
      <c r="Z38" s="278"/>
      <c r="AA38" s="278"/>
      <c r="AB38" s="278"/>
      <c r="AC38" s="278"/>
      <c r="AD38" s="278"/>
      <c r="AE38" s="278"/>
      <c r="AF38" s="278"/>
      <c r="AG38" s="278"/>
      <c r="AH38" s="278"/>
      <c r="AI38" s="278"/>
      <c r="AJ38" s="278"/>
      <c r="AK38" s="278"/>
      <c r="AL38" s="278"/>
      <c r="AM38" s="278"/>
      <c r="AN38" s="278"/>
    </row>
    <row r="39" spans="1:40" s="279" customFormat="1" ht="28.5" customHeight="1">
      <c r="A39" s="198"/>
      <c r="B39" s="302" t="s">
        <v>298</v>
      </c>
      <c r="C39" s="377" t="str">
        <f>VLOOKUP(B39,'Information Security'!$C$3:$H$66,6,FALSE)</f>
        <v>To what extent is all staff contractually bound to comply with information security policies?</v>
      </c>
      <c r="D39" s="378"/>
      <c r="E39" s="378"/>
      <c r="F39" s="379"/>
      <c r="G39" s="303">
        <f t="shared" si="0"/>
        <v>3</v>
      </c>
      <c r="H39" s="304" t="str">
        <f>IF(ISBLANK(VLOOKUP(B39,'Information Security'!$C$3:$D$66,2,FALSE)),"",VLOOKUP(B39,'Information Security'!$C$3:$D$66,2,FALSE))</f>
        <v/>
      </c>
      <c r="I39" s="198"/>
      <c r="J39" s="290" t="str">
        <f t="shared" si="1"/>
        <v/>
      </c>
      <c r="K39" s="306"/>
      <c r="L39" s="306"/>
      <c r="M39" s="306">
        <v>3</v>
      </c>
      <c r="N39" s="306" t="str">
        <f>IF(COUNT($H$33:$H$34)=0,"na",SUM($H$33:$H$34)/COUNT($H$33:$H$34))</f>
        <v>na</v>
      </c>
      <c r="O39" s="308" t="s">
        <v>674</v>
      </c>
      <c r="P39" s="308"/>
      <c r="Q39" s="308"/>
      <c r="R39" s="308"/>
      <c r="S39" s="292"/>
      <c r="T39" s="292"/>
      <c r="U39" s="291"/>
      <c r="V39" s="291"/>
      <c r="W39" s="291"/>
      <c r="X39" s="291"/>
      <c r="Y39" s="291"/>
      <c r="Z39" s="278"/>
      <c r="AA39" s="278"/>
      <c r="AB39" s="278"/>
      <c r="AC39" s="278"/>
      <c r="AD39" s="278"/>
      <c r="AE39" s="278"/>
      <c r="AF39" s="278"/>
      <c r="AG39" s="278"/>
      <c r="AH39" s="278"/>
      <c r="AI39" s="278"/>
      <c r="AJ39" s="278"/>
    </row>
    <row r="40" spans="1:40" ht="28.5" customHeight="1">
      <c r="B40" s="302" t="s">
        <v>304</v>
      </c>
      <c r="C40" s="377" t="str">
        <f>VLOOKUP(B40,'Information Security'!$C$3:$H$66,6,FALSE)</f>
        <v>To what extent is staff made aware of and trained with respect to the risks arising from the handling of information?</v>
      </c>
      <c r="D40" s="378"/>
      <c r="E40" s="378"/>
      <c r="F40" s="379"/>
      <c r="G40" s="303">
        <f t="shared" si="0"/>
        <v>3</v>
      </c>
      <c r="H40" s="304" t="str">
        <f>IF(ISBLANK(VLOOKUP(B40,'Information Security'!$C$3:$D$66,2,FALSE)),"",VLOOKUP(B40,'Information Security'!$C$3:$D$66,2,FALSE))</f>
        <v/>
      </c>
      <c r="J40" s="290" t="str">
        <f t="shared" si="1"/>
        <v/>
      </c>
      <c r="K40" s="306"/>
      <c r="L40" s="306"/>
      <c r="M40" s="306">
        <v>3</v>
      </c>
      <c r="N40" s="306" t="str">
        <f>IF(COUNT($H$35:$H$37)=0,"na",SUM($H$35:$H$37)/COUNT($H$35:$H$37))</f>
        <v>na</v>
      </c>
      <c r="O40" s="308" t="s">
        <v>675</v>
      </c>
      <c r="P40" s="308"/>
      <c r="Q40" s="308"/>
      <c r="R40" s="308"/>
      <c r="S40" s="292"/>
      <c r="T40" s="292"/>
      <c r="U40" s="291"/>
      <c r="V40" s="291"/>
      <c r="W40" s="291"/>
      <c r="X40" s="291"/>
      <c r="Y40" s="291"/>
      <c r="Z40" s="278"/>
      <c r="AA40" s="278"/>
      <c r="AB40" s="278"/>
      <c r="AC40" s="278"/>
      <c r="AD40" s="278"/>
      <c r="AE40" s="278"/>
      <c r="AF40" s="278"/>
      <c r="AG40" s="278"/>
      <c r="AH40" s="278"/>
      <c r="AI40" s="278"/>
      <c r="AJ40" s="278"/>
      <c r="AK40" s="278"/>
      <c r="AL40" s="278"/>
      <c r="AM40" s="278"/>
      <c r="AN40" s="278"/>
    </row>
    <row r="41" spans="1:40" ht="28.5" customHeight="1">
      <c r="B41" s="302" t="s">
        <v>309</v>
      </c>
      <c r="C41" s="377" t="str">
        <f>VLOOKUP(B41,'Information Security'!$C$3:$H$66,6,FALSE)</f>
        <v>To what extent is mobile work regulated?</v>
      </c>
      <c r="D41" s="378"/>
      <c r="E41" s="378"/>
      <c r="F41" s="379"/>
      <c r="G41" s="303">
        <f t="shared" si="0"/>
        <v>3</v>
      </c>
      <c r="H41" s="304" t="str">
        <f>IF(ISBLANK(VLOOKUP(B41,'Information Security'!$C$3:$D$66,2,FALSE)),"",VLOOKUP(B41,'Information Security'!$C$3:$D$66,2,FALSE))</f>
        <v/>
      </c>
      <c r="J41" s="290" t="str">
        <f t="shared" si="1"/>
        <v/>
      </c>
      <c r="K41" s="306"/>
      <c r="L41" s="306"/>
      <c r="M41" s="306">
        <f>G58</f>
        <v>3</v>
      </c>
      <c r="N41" s="306" t="str">
        <f>IF(COUNT($H$38:$H$41)=0,"na",SUM($H$38:$H$41)/COUNT($H$38:$H$41))</f>
        <v>na</v>
      </c>
      <c r="O41" s="308" t="s">
        <v>676</v>
      </c>
      <c r="P41" s="308"/>
      <c r="Q41" s="308"/>
      <c r="R41" s="308"/>
      <c r="S41" s="292"/>
      <c r="T41" s="292"/>
      <c r="U41" s="291"/>
      <c r="V41" s="291"/>
      <c r="W41" s="291"/>
      <c r="X41" s="291"/>
      <c r="Y41" s="291"/>
      <c r="Z41" s="278"/>
      <c r="AA41" s="278"/>
      <c r="AB41" s="278"/>
      <c r="AC41" s="278"/>
      <c r="AD41" s="278"/>
      <c r="AE41" s="278"/>
      <c r="AF41" s="278"/>
      <c r="AG41" s="278"/>
      <c r="AH41" s="278"/>
      <c r="AI41" s="278"/>
      <c r="AJ41" s="278"/>
      <c r="AK41" s="278"/>
      <c r="AL41" s="278"/>
      <c r="AM41" s="278"/>
      <c r="AN41" s="278"/>
    </row>
    <row r="42" spans="1:40" ht="28.5" customHeight="1">
      <c r="B42" s="302" t="s">
        <v>318</v>
      </c>
      <c r="C42" s="377" t="str">
        <f>VLOOKUP(B42,'Information Security'!$C$3:$H$66,6,FALSE)</f>
        <v>To what extent are security zones managed to protect information assets?</v>
      </c>
      <c r="D42" s="378"/>
      <c r="E42" s="378"/>
      <c r="F42" s="379"/>
      <c r="G42" s="303">
        <f>IF(H42="na","na",3)</f>
        <v>3</v>
      </c>
      <c r="H42" s="304" t="str">
        <f>IF(ISBLANK(VLOOKUP(B42,'Information Security'!$C$3:$D$66,2,FALSE)),"",VLOOKUP(B42,'Information Security'!$C$3:$D$66,2,FALSE))</f>
        <v/>
      </c>
      <c r="J42" s="290" t="str">
        <f t="shared" si="1"/>
        <v/>
      </c>
      <c r="K42" s="306"/>
      <c r="L42" s="306"/>
      <c r="M42" s="306">
        <v>3</v>
      </c>
      <c r="N42" s="306" t="str">
        <f>IF(COUNT($H$42:$H$45)=0,"na",SUM($H$42:$H$45)/COUNT($H$42:$H$45))</f>
        <v>na</v>
      </c>
      <c r="O42" s="308" t="s">
        <v>677</v>
      </c>
      <c r="P42" s="308"/>
      <c r="Q42" s="308"/>
      <c r="R42" s="308"/>
      <c r="S42" s="292"/>
      <c r="T42" s="292"/>
      <c r="U42" s="291"/>
      <c r="V42" s="291"/>
      <c r="W42" s="291"/>
      <c r="X42" s="291"/>
      <c r="Y42" s="291"/>
      <c r="Z42" s="278"/>
      <c r="AA42" s="278"/>
      <c r="AB42" s="278"/>
      <c r="AC42" s="278"/>
      <c r="AD42" s="278"/>
      <c r="AE42" s="278"/>
      <c r="AF42" s="278"/>
      <c r="AG42" s="278"/>
      <c r="AH42" s="278"/>
      <c r="AI42" s="278"/>
      <c r="AJ42" s="278"/>
      <c r="AK42" s="278"/>
      <c r="AL42" s="278"/>
      <c r="AM42" s="278"/>
      <c r="AN42" s="278"/>
    </row>
    <row r="43" spans="1:40" ht="28.5" customHeight="1">
      <c r="B43" s="302" t="s">
        <v>325</v>
      </c>
      <c r="C43" s="377" t="str">
        <f>VLOOKUP(B43,'Information Security'!$C$3:$H$66,6,FALSE)</f>
        <v>Superseded by 1.6.3, 5.2.8 and 5.2.9</v>
      </c>
      <c r="D43" s="378"/>
      <c r="E43" s="378"/>
      <c r="F43" s="379"/>
      <c r="G43" s="303" t="str">
        <f t="shared" si="0"/>
        <v>na</v>
      </c>
      <c r="H43" s="304" t="s">
        <v>326</v>
      </c>
      <c r="J43" s="290" t="str">
        <f t="shared" si="1"/>
        <v/>
      </c>
      <c r="K43" s="306"/>
      <c r="L43" s="306"/>
      <c r="M43" s="306">
        <v>3</v>
      </c>
      <c r="N43" s="306" t="str">
        <f>IF(COUNT($H$46:$H$48)=0,"na",SUM($H$46:$H$48)/COUNT($H$46:$H$48))</f>
        <v>na</v>
      </c>
      <c r="O43" s="308" t="s">
        <v>678</v>
      </c>
      <c r="P43" s="308"/>
      <c r="Q43" s="308"/>
      <c r="R43" s="308"/>
      <c r="S43" s="292"/>
      <c r="T43" s="292"/>
      <c r="U43" s="291"/>
      <c r="V43" s="291"/>
      <c r="W43" s="291"/>
      <c r="X43" s="291"/>
      <c r="Y43" s="291"/>
      <c r="Z43" s="278"/>
      <c r="AA43" s="278"/>
      <c r="AB43" s="278"/>
      <c r="AC43" s="278"/>
      <c r="AD43" s="278"/>
      <c r="AE43" s="278"/>
      <c r="AF43" s="278"/>
      <c r="AG43" s="278"/>
      <c r="AH43" s="278"/>
      <c r="AI43" s="278"/>
      <c r="AJ43" s="278"/>
      <c r="AK43" s="278"/>
      <c r="AL43" s="278"/>
      <c r="AM43" s="278"/>
      <c r="AN43" s="278"/>
    </row>
    <row r="44" spans="1:40" ht="28.5" customHeight="1">
      <c r="B44" s="302" t="s">
        <v>328</v>
      </c>
      <c r="C44" s="377" t="str">
        <f>VLOOKUP(B44,'Information Security'!$C$3:$H$66,6,FALSE)</f>
        <v>To what extent is the handling of supporting assets managed?</v>
      </c>
      <c r="D44" s="378"/>
      <c r="E44" s="378"/>
      <c r="F44" s="379"/>
      <c r="G44" s="303">
        <f t="shared" si="0"/>
        <v>3</v>
      </c>
      <c r="H44" s="304" t="str">
        <f>IF(ISBLANK(VLOOKUP(B44,'Information Security'!$C$3:$D$66,2,FALSE)),"",VLOOKUP(B44,'Information Security'!$C$3:$D$66,2,FALSE))</f>
        <v/>
      </c>
      <c r="J44" s="290" t="str">
        <f t="shared" si="1"/>
        <v/>
      </c>
      <c r="K44" s="306"/>
      <c r="L44" s="306"/>
      <c r="M44" s="306">
        <v>3</v>
      </c>
      <c r="N44" s="306" t="str">
        <f>$H$49</f>
        <v/>
      </c>
      <c r="O44" s="308" t="s">
        <v>679</v>
      </c>
      <c r="P44" s="308"/>
      <c r="Q44" s="308"/>
      <c r="R44" s="308"/>
      <c r="S44" s="292"/>
      <c r="T44" s="292"/>
      <c r="U44" s="291"/>
      <c r="V44" s="291"/>
      <c r="W44" s="291"/>
      <c r="X44" s="291"/>
      <c r="Y44" s="291"/>
      <c r="Z44" s="278"/>
      <c r="AA44" s="278"/>
      <c r="AB44" s="278"/>
      <c r="AC44" s="278"/>
      <c r="AD44" s="278"/>
      <c r="AE44" s="278"/>
      <c r="AF44" s="278"/>
      <c r="AG44" s="278"/>
      <c r="AH44" s="278"/>
      <c r="AI44" s="278"/>
      <c r="AJ44" s="278"/>
      <c r="AK44" s="278"/>
      <c r="AL44" s="278"/>
      <c r="AM44" s="278"/>
      <c r="AN44" s="278"/>
    </row>
    <row r="45" spans="1:40" ht="28.5" customHeight="1">
      <c r="B45" s="302" t="s">
        <v>334</v>
      </c>
      <c r="C45" s="377" t="str">
        <f>VLOOKUP(B45,'Information Security'!$C$3:$H$66,6,FALSE)</f>
        <v>To what extent is the handling of mobile IT devices and mobile data storage devices managed?</v>
      </c>
      <c r="D45" s="378"/>
      <c r="E45" s="378"/>
      <c r="F45" s="379"/>
      <c r="G45" s="303">
        <f t="shared" si="0"/>
        <v>3</v>
      </c>
      <c r="H45" s="304" t="str">
        <f>IF(ISBLANK(VLOOKUP(B45,'Information Security'!$C$3:$D$66,2,FALSE)),"",VLOOKUP(B45,'Information Security'!$C$3:$D$66,2,FALSE))</f>
        <v/>
      </c>
      <c r="J45" s="290" t="str">
        <f t="shared" si="1"/>
        <v/>
      </c>
      <c r="K45" s="306"/>
      <c r="L45" s="306"/>
      <c r="M45" s="306">
        <v>3</v>
      </c>
      <c r="N45" s="306" t="str">
        <f>IF(COUNT($H$50:$H$51)=0,"na",SUM($H$50:$H$51)/COUNT($H$50:$H$51))</f>
        <v>na</v>
      </c>
      <c r="O45" s="308" t="s">
        <v>680</v>
      </c>
      <c r="P45" s="308"/>
      <c r="Q45" s="308"/>
      <c r="R45" s="308"/>
      <c r="S45" s="292"/>
      <c r="T45" s="292"/>
      <c r="U45" s="291"/>
      <c r="V45" s="291"/>
      <c r="W45" s="291"/>
      <c r="X45" s="291"/>
      <c r="Y45" s="291"/>
      <c r="Z45" s="278"/>
      <c r="AA45" s="278"/>
      <c r="AB45" s="278"/>
      <c r="AC45" s="278"/>
      <c r="AD45" s="278"/>
      <c r="AE45" s="278"/>
      <c r="AF45" s="278"/>
      <c r="AG45" s="278"/>
      <c r="AH45" s="278"/>
      <c r="AI45" s="278"/>
      <c r="AJ45" s="278"/>
      <c r="AK45" s="278"/>
      <c r="AL45" s="278"/>
      <c r="AM45" s="278"/>
      <c r="AN45" s="278"/>
    </row>
    <row r="46" spans="1:40" ht="28.5" customHeight="1">
      <c r="A46" s="198"/>
      <c r="B46" s="302" t="s">
        <v>345</v>
      </c>
      <c r="C46" s="377" t="str">
        <f>VLOOKUP(B46,'Information Security'!$C$3:$H$66,6,FALSE)</f>
        <v>To what extent is the use of identification means managed?</v>
      </c>
      <c r="D46" s="378"/>
      <c r="E46" s="378"/>
      <c r="F46" s="379"/>
      <c r="G46" s="303">
        <f t="shared" si="0"/>
        <v>3</v>
      </c>
      <c r="H46" s="304" t="str">
        <f>IF(ISBLANK(VLOOKUP(B46,'Information Security'!$C$3:$D$66,2,FALSE)),"",VLOOKUP(B46,'Information Security'!$C$3:$D$66,2,FALSE))</f>
        <v/>
      </c>
      <c r="J46" s="290" t="str">
        <f t="shared" si="1"/>
        <v/>
      </c>
      <c r="K46" s="306"/>
      <c r="L46" s="306"/>
      <c r="M46" s="306">
        <v>3</v>
      </c>
      <c r="N46" s="306" t="str">
        <f>IF(COUNT($H$52:$H$60)=0,"na",SUM($H$52:$H$60)/COUNT($H$52:$H$60))</f>
        <v>na</v>
      </c>
      <c r="O46" s="308" t="s">
        <v>681</v>
      </c>
      <c r="P46" s="308"/>
      <c r="Q46" s="308"/>
      <c r="R46" s="308"/>
      <c r="S46" s="292"/>
      <c r="T46" s="292"/>
      <c r="U46" s="291"/>
      <c r="V46" s="291"/>
      <c r="W46" s="291"/>
      <c r="X46" s="291"/>
      <c r="Y46" s="291"/>
      <c r="Z46" s="278"/>
      <c r="AA46" s="278"/>
      <c r="AB46" s="278"/>
      <c r="AC46" s="278"/>
      <c r="AD46" s="278"/>
      <c r="AE46" s="278"/>
      <c r="AF46" s="278"/>
      <c r="AG46" s="278"/>
      <c r="AH46" s="278"/>
      <c r="AI46" s="278"/>
      <c r="AJ46" s="278"/>
      <c r="AK46" s="278"/>
      <c r="AL46" s="278"/>
      <c r="AM46" s="278"/>
      <c r="AN46" s="278"/>
    </row>
    <row r="47" spans="1:40" ht="28.5" customHeight="1">
      <c r="B47" s="302" t="s">
        <v>351</v>
      </c>
      <c r="C47" s="377" t="str">
        <f>VLOOKUP(B47,'Information Security'!$C$3:$H$66,6,FALSE)</f>
        <v>To what extent is the user access to IT services and IT systems secured?</v>
      </c>
      <c r="D47" s="378"/>
      <c r="E47" s="378"/>
      <c r="F47" s="379"/>
      <c r="G47" s="303">
        <f t="shared" si="0"/>
        <v>3</v>
      </c>
      <c r="H47" s="304" t="str">
        <f>IF(ISBLANK(VLOOKUP(B47,'Information Security'!$C$3:$D$66,2,FALSE)),"",VLOOKUP(B47,'Information Security'!$C$3:$D$66,2,FALSE))</f>
        <v/>
      </c>
      <c r="J47" s="290" t="str">
        <f t="shared" si="1"/>
        <v/>
      </c>
      <c r="K47" s="306"/>
      <c r="L47" s="306"/>
      <c r="M47" s="306">
        <v>3</v>
      </c>
      <c r="N47" s="306" t="str">
        <f>IF(COUNT($H$61:$H$64)=0,"na",SUM($H$61:$H$64)/COUNT($H$61:$H$64))</f>
        <v>na</v>
      </c>
      <c r="O47" s="308" t="s">
        <v>682</v>
      </c>
      <c r="P47" s="308"/>
      <c r="Q47" s="308"/>
      <c r="R47" s="308"/>
      <c r="S47" s="292"/>
      <c r="T47" s="292"/>
      <c r="U47" s="291"/>
      <c r="V47" s="291"/>
      <c r="W47" s="291"/>
      <c r="X47" s="291"/>
      <c r="Y47" s="291"/>
      <c r="Z47" s="278"/>
      <c r="AA47" s="278"/>
      <c r="AB47" s="278"/>
      <c r="AC47" s="278"/>
      <c r="AD47" s="278"/>
      <c r="AE47" s="278"/>
      <c r="AF47" s="278"/>
      <c r="AG47" s="278"/>
      <c r="AH47" s="278"/>
      <c r="AI47" s="278"/>
      <c r="AJ47" s="278"/>
      <c r="AK47" s="278"/>
      <c r="AL47" s="278"/>
      <c r="AM47" s="278"/>
      <c r="AN47" s="278"/>
    </row>
    <row r="48" spans="1:40" ht="28.5" customHeight="1">
      <c r="B48" s="302" t="s">
        <v>356</v>
      </c>
      <c r="C48" s="377" t="str">
        <f>VLOOKUP(B48,'Information Security'!$C$3:$H$66,6,FALSE)</f>
        <v xml:space="preserve">To what extent are user accounts and login information securely managed and applied? </v>
      </c>
      <c r="D48" s="378"/>
      <c r="E48" s="378"/>
      <c r="F48" s="379"/>
      <c r="G48" s="303">
        <f t="shared" si="0"/>
        <v>3</v>
      </c>
      <c r="H48" s="304" t="str">
        <f>IF(ISBLANK(VLOOKUP(B48,'Information Security'!$C$3:$D$66,2,FALSE)),"",VLOOKUP(B48,'Information Security'!$C$3:$D$66,2,FALSE))</f>
        <v/>
      </c>
      <c r="J48" s="290" t="str">
        <f t="shared" si="1"/>
        <v/>
      </c>
      <c r="K48" s="306"/>
      <c r="L48" s="306"/>
      <c r="M48" s="306">
        <f>G68</f>
        <v>3</v>
      </c>
      <c r="N48" s="306" t="str">
        <f>IF(COUNT($H$65:$H$66)=0,"na",SUM($H$65:$H$66)/COUNT($H$65:$H$66))</f>
        <v>na</v>
      </c>
      <c r="O48" s="308" t="s">
        <v>683</v>
      </c>
      <c r="Q48" s="308"/>
      <c r="R48" s="145"/>
      <c r="S48" s="134"/>
      <c r="T48" s="135"/>
      <c r="U48" s="291"/>
      <c r="V48" s="291"/>
      <c r="W48" s="291"/>
      <c r="X48" s="291"/>
      <c r="Y48" s="291"/>
      <c r="Z48" s="278"/>
      <c r="AA48" s="278"/>
      <c r="AB48" s="278"/>
      <c r="AC48" s="278"/>
      <c r="AD48" s="278"/>
      <c r="AE48" s="278"/>
      <c r="AF48" s="278"/>
      <c r="AG48" s="278"/>
      <c r="AH48" s="278"/>
      <c r="AI48" s="278"/>
      <c r="AJ48" s="278"/>
      <c r="AK48" s="278"/>
      <c r="AL48" s="278"/>
      <c r="AM48" s="278"/>
      <c r="AN48" s="278"/>
    </row>
    <row r="49" spans="1:40" ht="28.5" customHeight="1">
      <c r="B49" s="302" t="s">
        <v>363</v>
      </c>
      <c r="C49" s="377" t="str">
        <f>VLOOKUP(B49,'Information Security'!$C$3:$H$66,6,FALSE)</f>
        <v>To what extent are access rights assigned and managed?</v>
      </c>
      <c r="D49" s="378"/>
      <c r="E49" s="378"/>
      <c r="F49" s="379"/>
      <c r="G49" s="303">
        <f>IF(H49="na","na",3)</f>
        <v>3</v>
      </c>
      <c r="H49" s="304" t="str">
        <f>IF(ISBLANK(VLOOKUP(B49,'Information Security'!$C$3:$D$66,2,FALSE)),"",VLOOKUP(B49,'Information Security'!$C$3:$D$66,2,FALSE))</f>
        <v/>
      </c>
      <c r="J49" s="290" t="str">
        <f t="shared" si="1"/>
        <v/>
      </c>
      <c r="K49" s="306"/>
      <c r="L49" s="306"/>
      <c r="M49" s="306">
        <v>3</v>
      </c>
      <c r="N49" s="306" t="str">
        <f>IF(COUNT($H$67:$H$68)=0,"na",SUM($H$67:$H$68)/COUNT($H$67:$H$68))</f>
        <v>na</v>
      </c>
      <c r="O49" s="308" t="s">
        <v>684</v>
      </c>
      <c r="P49" s="308"/>
      <c r="Q49" s="308"/>
      <c r="R49" s="145"/>
      <c r="S49" s="134"/>
      <c r="T49" s="135"/>
      <c r="U49" s="291"/>
      <c r="V49" s="291"/>
      <c r="W49" s="291"/>
      <c r="X49" s="291"/>
      <c r="Y49" s="291"/>
      <c r="Z49" s="278"/>
      <c r="AA49" s="278"/>
      <c r="AB49" s="278"/>
      <c r="AC49" s="278"/>
      <c r="AD49" s="278"/>
      <c r="AE49" s="278"/>
      <c r="AF49" s="278"/>
      <c r="AG49" s="278"/>
      <c r="AH49" s="278"/>
      <c r="AI49" s="278"/>
      <c r="AJ49" s="278"/>
      <c r="AK49" s="278"/>
      <c r="AL49" s="278"/>
      <c r="AM49" s="278"/>
      <c r="AN49" s="278"/>
    </row>
    <row r="50" spans="1:40" ht="28.5" customHeight="1">
      <c r="B50" s="302" t="s">
        <v>373</v>
      </c>
      <c r="C50" s="377" t="str">
        <f>VLOOKUP(B50,'Information Security'!$C$3:$H$66,6,FALSE)</f>
        <v>To what extent is the use of cryptographic procedures managed?</v>
      </c>
      <c r="D50" s="378"/>
      <c r="E50" s="378"/>
      <c r="F50" s="379"/>
      <c r="G50" s="303">
        <f t="shared" si="0"/>
        <v>3</v>
      </c>
      <c r="H50" s="304" t="str">
        <f>IF(ISBLANK(VLOOKUP(B50,'Information Security'!$C$3:$D$66,2,FALSE)),"",VLOOKUP(B50,'Information Security'!$C$3:$D$66,2,FALSE))</f>
        <v/>
      </c>
      <c r="J50" s="290" t="str">
        <f t="shared" si="1"/>
        <v/>
      </c>
      <c r="K50" s="306"/>
      <c r="L50" s="306"/>
      <c r="M50" s="306" t="str">
        <f>IF($H$104="","na",SUM($G$78:$G$103)/COUNT($G$78:$G$103))</f>
        <v>na</v>
      </c>
      <c r="N50" s="306" t="str">
        <f>IF(COUNT($H$78:$H$85)=0,"na",SUM($H$78:$H$85)/COUNT($H$78:$H$85))</f>
        <v>na</v>
      </c>
      <c r="O50" s="308" t="str">
        <f>IF($H$104="","8.1 Prototypte Protection - Physical and Environmental Security
                    (na)","8.1 Prototypte Protection - Physical and Environmental Security")</f>
        <v>8.1 Prototypte Protection - Physical and Environmental Security (na)</v>
      </c>
      <c r="P50" s="308"/>
      <c r="Q50" s="308"/>
      <c r="R50" s="145"/>
      <c r="S50" s="134"/>
      <c r="T50" s="135"/>
      <c r="U50" s="291"/>
      <c r="V50" s="291"/>
      <c r="W50" s="291"/>
      <c r="X50" s="291"/>
      <c r="Y50" s="291"/>
      <c r="Z50" s="278"/>
      <c r="AA50" s="278"/>
      <c r="AB50" s="278"/>
      <c r="AC50" s="278"/>
      <c r="AD50" s="278"/>
      <c r="AE50" s="278"/>
      <c r="AF50" s="278"/>
      <c r="AG50" s="278"/>
      <c r="AH50" s="278"/>
      <c r="AI50" s="278"/>
      <c r="AJ50" s="278"/>
      <c r="AK50" s="278"/>
      <c r="AL50" s="278"/>
      <c r="AM50" s="278"/>
      <c r="AN50" s="278"/>
    </row>
    <row r="51" spans="1:40" ht="28.5" customHeight="1">
      <c r="B51" s="302" t="s">
        <v>378</v>
      </c>
      <c r="C51" s="377" t="str">
        <f>VLOOKUP(B51,'Information Security'!$C$3:$H$66,6,FALSE)</f>
        <v>To what extent is information protected during transfer?</v>
      </c>
      <c r="D51" s="378"/>
      <c r="E51" s="378"/>
      <c r="F51" s="379"/>
      <c r="G51" s="303">
        <f t="shared" si="0"/>
        <v>3</v>
      </c>
      <c r="H51" s="304" t="str">
        <f>IF(ISBLANK(VLOOKUP(B51,'Information Security'!$C$3:$D$66,2,FALSE)),"",VLOOKUP(B51,'Information Security'!$C$3:$D$66,2,FALSE))</f>
        <v/>
      </c>
      <c r="J51" s="290" t="str">
        <f t="shared" si="1"/>
        <v/>
      </c>
      <c r="K51" s="306"/>
      <c r="L51" s="306"/>
      <c r="M51" s="306" t="str">
        <f>IF($H$104="","na",SUM($G$78:$G$103)/COUNT($G$78:$G$103))</f>
        <v>na</v>
      </c>
      <c r="N51" s="306" t="str">
        <f>IF(COUNT($H$87:$H$93)=0,"na",SUM($H$87:$H$93)/COUNT($H$87:$H$93))</f>
        <v>na</v>
      </c>
      <c r="O51" s="308" t="str">
        <f>IF($H$104="","8.2 Prototypte Protection - Organizational Requirements (na)","8.2
                    Prototypte Protection - Organizational Requirements")</f>
        <v>8.2 Prototypte Protection - Organizational Requirements (na)</v>
      </c>
      <c r="P51" s="308"/>
      <c r="Q51" s="308"/>
      <c r="R51" s="145"/>
      <c r="S51" s="134"/>
      <c r="T51" s="135"/>
      <c r="U51" s="291"/>
      <c r="V51" s="291"/>
      <c r="W51" s="291"/>
      <c r="X51" s="291"/>
      <c r="Y51" s="291"/>
      <c r="Z51" s="278"/>
      <c r="AA51" s="278"/>
      <c r="AB51" s="278"/>
      <c r="AC51" s="278"/>
      <c r="AD51" s="278"/>
      <c r="AE51" s="278"/>
      <c r="AF51" s="278"/>
      <c r="AG51" s="278"/>
      <c r="AH51" s="278"/>
      <c r="AI51" s="278"/>
      <c r="AJ51" s="278"/>
      <c r="AK51" s="278"/>
      <c r="AL51" s="278"/>
      <c r="AM51" s="278"/>
      <c r="AN51" s="278"/>
    </row>
    <row r="52" spans="1:40" ht="28.5" customHeight="1">
      <c r="B52" s="302" t="s">
        <v>389</v>
      </c>
      <c r="C52" s="377" t="str">
        <f>VLOOKUP(B52,'Information Security'!$C$3:$H$66,6,FALSE)</f>
        <v xml:space="preserve">To what extent are changes managed? </v>
      </c>
      <c r="D52" s="378"/>
      <c r="E52" s="378"/>
      <c r="F52" s="379"/>
      <c r="G52" s="303">
        <f t="shared" si="0"/>
        <v>3</v>
      </c>
      <c r="H52" s="304" t="str">
        <f>IF(ISBLANK(VLOOKUP(B52,'Information Security'!$C$3:$D$66,2,FALSE)),"",VLOOKUP(B52,'Information Security'!$C$3:$D$66,2,FALSE))</f>
        <v/>
      </c>
      <c r="J52" s="290" t="str">
        <f t="shared" si="1"/>
        <v/>
      </c>
      <c r="K52" s="306"/>
      <c r="L52" s="306"/>
      <c r="M52" s="306" t="str">
        <f>IF($H$104="","na",SUM($G$78:$G$103)/COUNT($G$78:$G$103))</f>
        <v>na</v>
      </c>
      <c r="N52" s="306" t="str">
        <f>IF(COUNT($H$95:$H$96)=0,"na",SUM($H$95:$H$96)/COUNT($H$95:$H$96))</f>
        <v>na</v>
      </c>
      <c r="O52" s="308" t="str">
        <f>IF($H$104="","8.3 Prototypte Protection - Handling of vehicles, components and
                    parts (na)","8.3 Prototypte Protection - Handling of vehicles, components and
                    parts")</f>
        <v>8.3 Prototypte Protection - Handling of vehicles, components and parts (na)</v>
      </c>
      <c r="P52" s="308"/>
      <c r="Q52" s="308"/>
      <c r="R52" s="145"/>
      <c r="S52" s="134"/>
      <c r="T52" s="135"/>
      <c r="U52" s="291"/>
      <c r="V52" s="291"/>
      <c r="W52" s="291"/>
      <c r="X52" s="291"/>
      <c r="Y52" s="291"/>
      <c r="Z52" s="278"/>
      <c r="AA52" s="278"/>
      <c r="AB52" s="278"/>
      <c r="AC52" s="278"/>
      <c r="AD52" s="278"/>
      <c r="AE52" s="278"/>
      <c r="AF52" s="278"/>
      <c r="AG52" s="278"/>
      <c r="AH52" s="278"/>
      <c r="AI52" s="278"/>
      <c r="AJ52" s="278"/>
      <c r="AK52" s="278"/>
      <c r="AL52" s="278"/>
      <c r="AM52" s="278"/>
      <c r="AN52" s="278"/>
    </row>
    <row r="53" spans="1:40" ht="28.5" customHeight="1">
      <c r="B53" s="302" t="s">
        <v>394</v>
      </c>
      <c r="C53" s="377" t="str">
        <f>VLOOKUP(B53,'Information Security'!$C$3:$H$66,6,FALSE)</f>
        <v>To what extent are development and testing environments separated from operational environments?</v>
      </c>
      <c r="D53" s="378"/>
      <c r="E53" s="378"/>
      <c r="F53" s="379"/>
      <c r="G53" s="303">
        <f t="shared" si="0"/>
        <v>3</v>
      </c>
      <c r="H53" s="304" t="str">
        <f>IF(ISBLANK(VLOOKUP(B53,'Information Security'!$C$3:$D$66,2,FALSE)),"",VLOOKUP(B53,'Information Security'!$C$3:$D$66,2,FALSE))</f>
        <v/>
      </c>
      <c r="J53" s="290" t="str">
        <f t="shared" si="1"/>
        <v/>
      </c>
      <c r="K53" s="306"/>
      <c r="L53" s="306"/>
      <c r="M53" s="306" t="str">
        <f>IF($H$104="","na",SUM($G$78:$G$103)/COUNT($G$78:$G$103))</f>
        <v>na</v>
      </c>
      <c r="N53" s="306" t="str">
        <f>IF(COUNT($H$98:$H$100)=0,"na",SUM($H$98:$H$100)/COUNT($H$98:$H$100))</f>
        <v>na</v>
      </c>
      <c r="O53" s="308" t="str">
        <f>IF($H$104="","8.4 Prototypte Protection - Requirements for trial vehicles
                    (na)","8.4 Prototypte Protection - Requirements for trial vehicles")</f>
        <v>8.4 Prototypte Protection - Requirements for trial vehicles (na)</v>
      </c>
      <c r="P53" s="308"/>
      <c r="Q53" s="308"/>
      <c r="R53" s="145"/>
      <c r="S53" s="134"/>
      <c r="T53" s="135"/>
      <c r="U53" s="291"/>
      <c r="V53" s="291"/>
      <c r="W53" s="291"/>
      <c r="X53" s="291"/>
      <c r="Y53" s="291"/>
      <c r="Z53" s="278"/>
      <c r="AA53" s="278"/>
      <c r="AB53" s="278"/>
      <c r="AC53" s="278"/>
      <c r="AD53" s="278"/>
      <c r="AE53" s="278"/>
      <c r="AF53" s="278"/>
      <c r="AG53" s="278"/>
      <c r="AH53" s="278"/>
      <c r="AI53" s="278"/>
      <c r="AJ53" s="278"/>
      <c r="AK53" s="278"/>
      <c r="AL53" s="278"/>
      <c r="AM53" s="278"/>
      <c r="AN53" s="278"/>
    </row>
    <row r="54" spans="1:40" ht="28.5" customHeight="1">
      <c r="B54" s="302" t="s">
        <v>399</v>
      </c>
      <c r="C54" s="377" t="str">
        <f>VLOOKUP(B54,'Information Security'!$C$3:$H$66,6,FALSE)</f>
        <v>To what extent are IT systems protected against malware?</v>
      </c>
      <c r="D54" s="378"/>
      <c r="E54" s="378"/>
      <c r="F54" s="379"/>
      <c r="G54" s="303">
        <f t="shared" si="0"/>
        <v>3</v>
      </c>
      <c r="H54" s="304" t="str">
        <f>IF(ISBLANK(VLOOKUP(B54,'Information Security'!$C$3:$D$66,2,FALSE)),"",VLOOKUP(B54,'Information Security'!$C$3:$D$66,2,FALSE))</f>
        <v/>
      </c>
      <c r="J54" s="290" t="str">
        <f t="shared" si="1"/>
        <v/>
      </c>
      <c r="K54" s="306"/>
      <c r="L54" s="306"/>
      <c r="M54" s="306" t="str">
        <f>IF($H$104="","na",SUM($G$78:$G$103)/COUNT($G$78:$G$103))</f>
        <v>na</v>
      </c>
      <c r="N54" s="306" t="str">
        <f>IF(COUNT($H$102:$H$103)=0,"na",SUM($H$102:$H$103)/COUNT($H$102:$H$103))</f>
        <v>na</v>
      </c>
      <c r="O54" s="308" t="str">
        <f>IF($H$104="","8.5 Prototypte Protection - Requirements for events and shootings
                    (na)","8.5 Prototypte Protection - Requirements for events and shootings")</f>
        <v>8.5 Prototypte Protection - Requirements for events and shootings (na)</v>
      </c>
      <c r="P54" s="308"/>
      <c r="Q54" s="308"/>
      <c r="R54" s="145"/>
      <c r="S54" s="134"/>
      <c r="T54" s="135"/>
      <c r="U54" s="291"/>
      <c r="V54" s="291"/>
      <c r="W54" s="291"/>
      <c r="X54" s="291"/>
      <c r="Y54" s="291"/>
      <c r="Z54" s="278"/>
      <c r="AA54" s="278"/>
      <c r="AB54" s="278"/>
      <c r="AC54" s="278"/>
      <c r="AD54" s="278"/>
      <c r="AE54" s="278"/>
      <c r="AF54" s="278"/>
      <c r="AG54" s="278"/>
      <c r="AH54" s="278"/>
      <c r="AI54" s="278"/>
      <c r="AJ54" s="278"/>
      <c r="AK54" s="278"/>
      <c r="AL54" s="278"/>
      <c r="AM54" s="278"/>
      <c r="AN54" s="278"/>
    </row>
    <row r="55" spans="1:40" ht="28.5" customHeight="1">
      <c r="B55" s="302" t="s">
        <v>405</v>
      </c>
      <c r="C55" s="377" t="str">
        <f>VLOOKUP(B55,'Information Security'!$C$3:$H$66,6,FALSE)</f>
        <v>To what extent are event logs recorded and analysed?</v>
      </c>
      <c r="D55" s="378"/>
      <c r="E55" s="378"/>
      <c r="F55" s="379"/>
      <c r="G55" s="303">
        <f t="shared" si="0"/>
        <v>3</v>
      </c>
      <c r="H55" s="304" t="str">
        <f>IF(ISBLANK(VLOOKUP(B55,'Information Security'!$C$3:$D$66,2,FALSE)),"",VLOOKUP(B55,'Information Security'!$C$3:$D$66,2,FALSE))</f>
        <v/>
      </c>
      <c r="J55" s="290" t="str">
        <f t="shared" si="1"/>
        <v/>
      </c>
      <c r="K55" s="306"/>
      <c r="L55" s="306"/>
      <c r="P55" s="308"/>
      <c r="Q55" s="308"/>
      <c r="R55" s="145"/>
      <c r="S55" s="134"/>
      <c r="T55" s="135"/>
      <c r="U55" s="291"/>
      <c r="V55" s="291"/>
      <c r="W55" s="291"/>
      <c r="X55" s="291"/>
      <c r="Y55" s="291"/>
      <c r="Z55" s="278"/>
      <c r="AA55" s="278"/>
      <c r="AB55" s="278"/>
      <c r="AC55" s="278"/>
      <c r="AD55" s="278"/>
      <c r="AE55" s="278"/>
      <c r="AF55" s="278"/>
      <c r="AG55" s="278"/>
      <c r="AH55" s="278"/>
      <c r="AI55" s="278"/>
      <c r="AJ55" s="278"/>
      <c r="AK55" s="278"/>
      <c r="AL55" s="278"/>
      <c r="AM55" s="278"/>
      <c r="AN55" s="278"/>
    </row>
    <row r="56" spans="1:40" ht="28.5" customHeight="1">
      <c r="B56" s="302" t="s">
        <v>412</v>
      </c>
      <c r="C56" s="377" t="str">
        <f>VLOOKUP(B56,'Information Security'!$C$3:$H$66,6,FALSE)</f>
        <v xml:space="preserve">To what extent are vulnerabilities identified and addressed? </v>
      </c>
      <c r="D56" s="378"/>
      <c r="E56" s="378"/>
      <c r="F56" s="379"/>
      <c r="G56" s="303">
        <f t="shared" si="0"/>
        <v>3</v>
      </c>
      <c r="H56" s="304" t="str">
        <f>IF(ISBLANK(VLOOKUP(B56,'Information Security'!$C$3:$D$66,2,FALSE)),"",VLOOKUP(B56,'Information Security'!$C$3:$D$66,2,FALSE))</f>
        <v/>
      </c>
      <c r="J56" s="290" t="str">
        <f t="shared" si="1"/>
        <v/>
      </c>
      <c r="K56" s="306"/>
      <c r="L56" s="306"/>
      <c r="P56" s="308"/>
      <c r="Q56" s="308"/>
      <c r="R56" s="145"/>
      <c r="S56" s="134"/>
      <c r="T56" s="135"/>
      <c r="U56" s="291"/>
      <c r="V56" s="291"/>
      <c r="W56" s="291"/>
      <c r="X56" s="291"/>
      <c r="Y56" s="291"/>
      <c r="Z56" s="278"/>
      <c r="AA56" s="278"/>
      <c r="AB56" s="278"/>
      <c r="AC56" s="278"/>
      <c r="AD56" s="278"/>
      <c r="AE56" s="278"/>
      <c r="AF56" s="278"/>
      <c r="AG56" s="278"/>
      <c r="AH56" s="278"/>
      <c r="AI56" s="278"/>
      <c r="AJ56" s="278"/>
      <c r="AK56" s="278"/>
      <c r="AL56" s="278"/>
      <c r="AM56" s="278"/>
      <c r="AN56" s="278"/>
    </row>
    <row r="57" spans="1:40" ht="28.5" customHeight="1">
      <c r="B57" s="302" t="s">
        <v>417</v>
      </c>
      <c r="C57" s="377" t="str">
        <f>VLOOKUP(B57,'Information Security'!$C$3:$H$66,6,FALSE)</f>
        <v>To what extent are IT systems and services technically checked (system and service audit)?</v>
      </c>
      <c r="D57" s="378"/>
      <c r="E57" s="378"/>
      <c r="F57" s="379"/>
      <c r="G57" s="303">
        <f t="shared" si="0"/>
        <v>3</v>
      </c>
      <c r="H57" s="304" t="str">
        <f>IF(ISBLANK(VLOOKUP(B57,'Information Security'!$C$3:$D$66,2,FALSE)),"",VLOOKUP(B57,'Information Security'!$C$3:$D$66,2,FALSE))</f>
        <v/>
      </c>
      <c r="J57" s="290" t="str">
        <f t="shared" si="1"/>
        <v/>
      </c>
      <c r="K57" s="306"/>
      <c r="L57" s="306"/>
      <c r="P57" s="308"/>
      <c r="Q57" s="308"/>
      <c r="R57" s="145"/>
      <c r="S57" s="134"/>
      <c r="T57" s="135"/>
      <c r="U57" s="291"/>
      <c r="V57" s="291"/>
      <c r="W57" s="291"/>
      <c r="X57" s="291"/>
      <c r="Y57" s="291"/>
      <c r="Z57" s="278"/>
      <c r="AA57" s="278"/>
      <c r="AB57" s="278"/>
      <c r="AC57" s="278"/>
      <c r="AD57" s="278"/>
      <c r="AE57" s="278"/>
      <c r="AF57" s="278"/>
      <c r="AG57" s="278"/>
      <c r="AH57" s="278"/>
      <c r="AI57" s="278"/>
      <c r="AJ57" s="278"/>
      <c r="AK57" s="278"/>
      <c r="AL57" s="278"/>
      <c r="AM57" s="278"/>
      <c r="AN57" s="278"/>
    </row>
    <row r="58" spans="1:40" ht="28.5" customHeight="1">
      <c r="B58" s="302" t="s">
        <v>422</v>
      </c>
      <c r="C58" s="377" t="str">
        <f>VLOOKUP(B58,'Information Security'!$C$3:$H$66,6,FALSE)</f>
        <v xml:space="preserve">To what extent is the network of the organization managed?
</v>
      </c>
      <c r="D58" s="378"/>
      <c r="E58" s="378"/>
      <c r="F58" s="379"/>
      <c r="G58" s="303">
        <f t="shared" si="0"/>
        <v>3</v>
      </c>
      <c r="H58" s="304" t="str">
        <f>IF(ISBLANK(VLOOKUP(B58,'Information Security'!$C$3:$D$66,2,FALSE)),"",VLOOKUP(B58,'Information Security'!$C$3:$D$66,2,FALSE))</f>
        <v/>
      </c>
      <c r="J58" s="290" t="str">
        <f t="shared" si="1"/>
        <v/>
      </c>
      <c r="K58" s="306"/>
      <c r="L58" s="306"/>
      <c r="P58" s="308"/>
      <c r="Q58" s="308"/>
      <c r="R58" s="145"/>
      <c r="S58" s="134"/>
      <c r="T58" s="135"/>
      <c r="U58" s="291"/>
      <c r="V58" s="291"/>
      <c r="W58" s="291"/>
      <c r="X58" s="291"/>
      <c r="Y58" s="291"/>
      <c r="Z58" s="278"/>
      <c r="AA58" s="278"/>
      <c r="AB58" s="278"/>
      <c r="AC58" s="278"/>
      <c r="AD58" s="278"/>
      <c r="AE58" s="278"/>
      <c r="AF58" s="278"/>
      <c r="AG58" s="278"/>
      <c r="AH58" s="278"/>
      <c r="AI58" s="278"/>
      <c r="AJ58" s="278"/>
      <c r="AK58" s="278"/>
      <c r="AL58" s="278"/>
      <c r="AM58" s="278"/>
      <c r="AN58" s="278"/>
    </row>
    <row r="59" spans="1:40" ht="28.5" customHeight="1">
      <c r="B59" s="302" t="s">
        <v>429</v>
      </c>
      <c r="C59" s="377" t="str">
        <f>VLOOKUP(B59,'Information Security'!$C$3:$H$66,6,FALSE)</f>
        <v>To what extent is continuity planning for IT services in place?</v>
      </c>
      <c r="D59" s="378"/>
      <c r="E59" s="378"/>
      <c r="F59" s="379"/>
      <c r="G59" s="303">
        <f t="shared" ref="G59:G60" si="4">IF(H59="na","na",3)</f>
        <v>3</v>
      </c>
      <c r="H59" s="304" t="str">
        <f>IF(ISBLANK(VLOOKUP(B59,'Information Security'!$C$3:$D$66,2,FALSE)),"",VLOOKUP(B59,'Information Security'!$C$3:$D$66,2,FALSE))</f>
        <v/>
      </c>
      <c r="J59" s="290" t="str">
        <f t="shared" si="1"/>
        <v/>
      </c>
      <c r="K59" s="306"/>
      <c r="L59" s="306"/>
      <c r="M59" s="306"/>
      <c r="N59" s="306"/>
      <c r="O59" s="308"/>
      <c r="P59" s="308"/>
      <c r="Q59" s="308"/>
      <c r="R59" s="145"/>
      <c r="S59" s="134"/>
      <c r="T59" s="135"/>
      <c r="U59" s="291"/>
      <c r="V59" s="291"/>
      <c r="W59" s="291"/>
      <c r="X59" s="291"/>
      <c r="Y59" s="291"/>
      <c r="Z59" s="278"/>
      <c r="AA59" s="278"/>
      <c r="AB59" s="278"/>
      <c r="AC59" s="278"/>
      <c r="AD59" s="278"/>
      <c r="AE59" s="278"/>
      <c r="AF59" s="278"/>
      <c r="AG59" s="278"/>
      <c r="AH59" s="278"/>
      <c r="AI59" s="278"/>
      <c r="AJ59" s="278"/>
      <c r="AK59" s="278"/>
      <c r="AL59" s="278"/>
      <c r="AM59" s="278"/>
      <c r="AN59" s="278"/>
    </row>
    <row r="60" spans="1:40" ht="28.5" customHeight="1">
      <c r="B60" s="302" t="s">
        <v>436</v>
      </c>
      <c r="C60" s="377" t="str">
        <f>VLOOKUP(B60,'Information Security'!$C$3:$H$66,6,FALSE)</f>
        <v>To what extent is the backup and recovery of data and IT services ensured?</v>
      </c>
      <c r="D60" s="378"/>
      <c r="E60" s="378"/>
      <c r="F60" s="379"/>
      <c r="G60" s="303">
        <f t="shared" si="4"/>
        <v>3</v>
      </c>
      <c r="H60" s="304" t="str">
        <f>IF(ISBLANK(VLOOKUP(B60,'Information Security'!$C$3:$D$66,2,FALSE)),"",VLOOKUP(B60,'Information Security'!$C$3:$D$66,2,FALSE))</f>
        <v/>
      </c>
      <c r="J60" s="290" t="str">
        <f t="shared" si="1"/>
        <v/>
      </c>
      <c r="K60" s="306"/>
      <c r="L60" s="306"/>
      <c r="M60" s="306"/>
      <c r="N60" s="306"/>
      <c r="O60" s="308"/>
      <c r="P60" s="308"/>
      <c r="Q60" s="308"/>
      <c r="R60" s="145"/>
      <c r="S60" s="134"/>
      <c r="T60" s="135"/>
      <c r="U60" s="291"/>
      <c r="V60" s="291"/>
      <c r="W60" s="291"/>
      <c r="X60" s="291"/>
      <c r="Y60" s="291"/>
      <c r="Z60" s="278"/>
      <c r="AA60" s="278"/>
      <c r="AB60" s="278"/>
      <c r="AC60" s="278"/>
      <c r="AD60" s="278"/>
      <c r="AE60" s="278"/>
      <c r="AF60" s="278"/>
      <c r="AG60" s="278"/>
      <c r="AH60" s="278"/>
      <c r="AI60" s="278"/>
      <c r="AJ60" s="278"/>
      <c r="AK60" s="278"/>
      <c r="AL60" s="278"/>
      <c r="AM60" s="278"/>
      <c r="AN60" s="278"/>
    </row>
    <row r="61" spans="1:40" ht="28.5" customHeight="1">
      <c r="B61" s="302" t="s">
        <v>442</v>
      </c>
      <c r="C61" s="377" t="str">
        <f>VLOOKUP(B61,'Information Security'!$C$3:$H$66,6,FALSE)</f>
        <v>To what extent is information security considered in new or further developed IT systems?</v>
      </c>
      <c r="D61" s="378"/>
      <c r="E61" s="378"/>
      <c r="F61" s="379"/>
      <c r="G61" s="303">
        <f t="shared" si="0"/>
        <v>3</v>
      </c>
      <c r="H61" s="304" t="str">
        <f>IF(ISBLANK(VLOOKUP(B61,'Information Security'!$C$3:$D$66,2,FALSE)),"",VLOOKUP(B61,'Information Security'!$C$3:$D$66,2,FALSE))</f>
        <v/>
      </c>
      <c r="J61" s="290" t="str">
        <f t="shared" si="1"/>
        <v/>
      </c>
      <c r="K61" s="306"/>
      <c r="L61" s="306"/>
      <c r="M61" s="306"/>
      <c r="N61" s="306"/>
      <c r="O61" s="308"/>
      <c r="P61" s="308"/>
      <c r="Q61" s="308"/>
      <c r="R61" s="145"/>
      <c r="S61" s="134"/>
      <c r="T61" s="135"/>
      <c r="U61" s="291"/>
      <c r="V61" s="291"/>
      <c r="W61" s="291"/>
      <c r="X61" s="291"/>
      <c r="Y61" s="291"/>
      <c r="Z61" s="278"/>
      <c r="AA61" s="278"/>
      <c r="AB61" s="278"/>
      <c r="AC61" s="278"/>
      <c r="AD61" s="278"/>
      <c r="AE61" s="278"/>
      <c r="AF61" s="278"/>
      <c r="AG61" s="278"/>
      <c r="AH61" s="278"/>
      <c r="AI61" s="278"/>
      <c r="AJ61" s="278"/>
      <c r="AK61" s="278"/>
      <c r="AL61" s="278"/>
      <c r="AM61" s="278"/>
      <c r="AN61" s="278"/>
    </row>
    <row r="62" spans="1:40" ht="28.5" customHeight="1">
      <c r="B62" s="302" t="s">
        <v>446</v>
      </c>
      <c r="C62" s="377" t="str">
        <f>VLOOKUP(B62,'Information Security'!$C$3:$H$66,6,FALSE)</f>
        <v>To what extent are requirements for network services defined?</v>
      </c>
      <c r="D62" s="378"/>
      <c r="E62" s="378"/>
      <c r="F62" s="379"/>
      <c r="G62" s="303">
        <f t="shared" si="0"/>
        <v>3</v>
      </c>
      <c r="H62" s="304" t="str">
        <f>IF(ISBLANK(VLOOKUP(B62,'Information Security'!$C$3:$D$66,2,FALSE)),"",VLOOKUP(B62,'Information Security'!$C$3:$D$66,2,FALSE))</f>
        <v/>
      </c>
      <c r="J62" s="290" t="str">
        <f t="shared" si="1"/>
        <v/>
      </c>
      <c r="K62" s="306"/>
      <c r="L62" s="306"/>
      <c r="M62" s="306"/>
      <c r="N62" s="306"/>
      <c r="O62" s="308"/>
      <c r="P62" s="308"/>
      <c r="Q62" s="308"/>
      <c r="R62" s="145"/>
      <c r="S62" s="134"/>
      <c r="T62" s="135"/>
      <c r="U62" s="291"/>
      <c r="V62" s="291"/>
      <c r="W62" s="291"/>
      <c r="X62" s="291"/>
      <c r="Y62" s="291"/>
      <c r="Z62" s="278"/>
      <c r="AA62" s="278"/>
      <c r="AB62" s="278"/>
      <c r="AC62" s="278"/>
      <c r="AD62" s="278"/>
      <c r="AE62" s="278"/>
      <c r="AF62" s="278"/>
      <c r="AG62" s="278"/>
      <c r="AH62" s="278"/>
      <c r="AI62" s="278"/>
      <c r="AJ62" s="278"/>
      <c r="AK62" s="278"/>
      <c r="AL62" s="278"/>
      <c r="AM62" s="278"/>
      <c r="AN62" s="278"/>
    </row>
    <row r="63" spans="1:40" ht="28.5" customHeight="1">
      <c r="A63" s="198"/>
      <c r="B63" s="302" t="s">
        <v>453</v>
      </c>
      <c r="C63" s="377" t="str">
        <f>VLOOKUP(B63,'Information Security'!$C$3:$H$66,6,FALSE)</f>
        <v xml:space="preserve">To what extent is the return and secure removal of information assets from external IT services regulated? </v>
      </c>
      <c r="D63" s="378"/>
      <c r="E63" s="378"/>
      <c r="F63" s="379"/>
      <c r="G63" s="303">
        <f t="shared" si="0"/>
        <v>3</v>
      </c>
      <c r="H63" s="304" t="str">
        <f>IF(ISBLANK(VLOOKUP(B63,'Information Security'!$C$3:$D$66,2,FALSE)),"",VLOOKUP(B63,'Information Security'!$C$3:$D$66,2,FALSE))</f>
        <v/>
      </c>
      <c r="J63" s="290" t="str">
        <f t="shared" si="1"/>
        <v/>
      </c>
      <c r="K63" s="306"/>
      <c r="L63" s="306"/>
      <c r="M63" s="306"/>
      <c r="N63" s="306"/>
      <c r="O63" s="308"/>
      <c r="P63" s="308"/>
      <c r="Q63" s="308"/>
      <c r="R63" s="145"/>
      <c r="S63" s="134"/>
      <c r="T63" s="135"/>
      <c r="U63" s="291"/>
      <c r="V63" s="291"/>
      <c r="W63" s="291"/>
      <c r="X63" s="291"/>
      <c r="Y63" s="291"/>
      <c r="Z63" s="278"/>
      <c r="AA63" s="278"/>
      <c r="AB63" s="278"/>
      <c r="AC63" s="278"/>
      <c r="AD63" s="278"/>
      <c r="AE63" s="278"/>
      <c r="AF63" s="278"/>
      <c r="AG63" s="278"/>
      <c r="AH63" s="278"/>
      <c r="AI63" s="278"/>
      <c r="AJ63" s="278"/>
      <c r="AK63" s="278"/>
      <c r="AL63" s="278"/>
      <c r="AM63" s="278"/>
      <c r="AN63" s="278"/>
    </row>
    <row r="64" spans="1:40" ht="28.5" customHeight="1">
      <c r="B64" s="302" t="s">
        <v>458</v>
      </c>
      <c r="C64" s="377" t="str">
        <f>VLOOKUP(B64,'Information Security'!$C$3:$H$66,6,FALSE)</f>
        <v>To what extent is information protected in shared external IT services?</v>
      </c>
      <c r="D64" s="378"/>
      <c r="E64" s="378"/>
      <c r="F64" s="379"/>
      <c r="G64" s="303">
        <f t="shared" si="0"/>
        <v>3</v>
      </c>
      <c r="H64" s="304" t="str">
        <f>IF(ISBLANK(VLOOKUP(B64,'Information Security'!$C$3:$D$66,2,FALSE)),"",VLOOKUP(B64,'Information Security'!$C$3:$D$66,2,FALSE))</f>
        <v/>
      </c>
      <c r="J64" s="290" t="str">
        <f t="shared" si="1"/>
        <v/>
      </c>
      <c r="K64" s="306"/>
      <c r="L64" s="306"/>
      <c r="M64" s="306"/>
      <c r="N64" s="306"/>
      <c r="O64" s="308"/>
      <c r="P64" s="308"/>
      <c r="Q64" s="308"/>
      <c r="R64" s="145"/>
      <c r="S64" s="134"/>
      <c r="T64" s="135"/>
      <c r="U64" s="291"/>
      <c r="V64" s="291"/>
      <c r="W64" s="291"/>
      <c r="X64" s="291"/>
      <c r="Y64" s="291"/>
      <c r="Z64" s="278"/>
      <c r="AA64" s="278"/>
      <c r="AB64" s="278"/>
      <c r="AC64" s="278"/>
      <c r="AD64" s="278"/>
      <c r="AE64" s="278"/>
      <c r="AF64" s="278"/>
      <c r="AG64" s="278"/>
      <c r="AH64" s="278"/>
      <c r="AI64" s="278"/>
      <c r="AJ64" s="278"/>
      <c r="AK64" s="278"/>
      <c r="AL64" s="278"/>
      <c r="AM64" s="278"/>
      <c r="AN64" s="278"/>
    </row>
    <row r="65" spans="1:40" ht="28.5" customHeight="1">
      <c r="B65" s="302" t="s">
        <v>464</v>
      </c>
      <c r="C65" s="377" t="str">
        <f>VLOOKUP(B65,'Information Security'!$C$3:$H$66,6,FALSE)</f>
        <v xml:space="preserve">To what extent is information security ensured among contractors and cooperation partners?
</v>
      </c>
      <c r="D65" s="378"/>
      <c r="E65" s="378"/>
      <c r="F65" s="379"/>
      <c r="G65" s="303">
        <f t="shared" si="0"/>
        <v>3</v>
      </c>
      <c r="H65" s="304" t="str">
        <f>IF(ISBLANK(VLOOKUP(B65,'Information Security'!$C$3:$D$66,2,FALSE)),"",VLOOKUP(B65,'Information Security'!$C$3:$D$66,2,FALSE))</f>
        <v/>
      </c>
      <c r="J65" s="290" t="str">
        <f t="shared" si="1"/>
        <v/>
      </c>
      <c r="K65" s="306"/>
      <c r="L65" s="306"/>
      <c r="M65" s="306"/>
      <c r="N65" s="306"/>
      <c r="O65" s="308"/>
      <c r="P65" s="308"/>
      <c r="Q65" s="308"/>
      <c r="R65" s="145"/>
      <c r="S65" s="134"/>
      <c r="T65" s="135"/>
      <c r="U65" s="291"/>
      <c r="V65" s="291"/>
      <c r="W65" s="291"/>
      <c r="X65" s="291"/>
      <c r="Y65" s="291"/>
      <c r="Z65" s="278"/>
      <c r="AA65" s="278"/>
      <c r="AB65" s="278"/>
      <c r="AC65" s="278"/>
      <c r="AD65" s="278"/>
      <c r="AE65" s="278"/>
      <c r="AF65" s="278"/>
      <c r="AG65" s="278"/>
      <c r="AH65" s="278"/>
      <c r="AI65" s="278"/>
      <c r="AJ65" s="278"/>
      <c r="AK65" s="278"/>
      <c r="AL65" s="278"/>
      <c r="AM65" s="278"/>
      <c r="AN65" s="278"/>
    </row>
    <row r="66" spans="1:40" ht="28.5" customHeight="1">
      <c r="B66" s="302" t="s">
        <v>475</v>
      </c>
      <c r="C66" s="377" t="str">
        <f>VLOOKUP(B66,'Information Security'!$C$3:$H$66,6,FALSE)</f>
        <v>To what extent is non-disclosure regarding the exchange of information contractually agreed?</v>
      </c>
      <c r="D66" s="378"/>
      <c r="E66" s="378"/>
      <c r="F66" s="379"/>
      <c r="G66" s="303">
        <f t="shared" si="0"/>
        <v>3</v>
      </c>
      <c r="H66" s="304" t="str">
        <f>IF(ISBLANK(VLOOKUP(B66,'Information Security'!$C$3:$D$66,2,FALSE)),"",VLOOKUP(B66,'Information Security'!$C$3:$D$66,2,FALSE))</f>
        <v/>
      </c>
      <c r="J66" s="290" t="str">
        <f t="shared" si="1"/>
        <v/>
      </c>
      <c r="K66" s="306"/>
      <c r="L66" s="306"/>
      <c r="M66" s="306"/>
      <c r="N66" s="306"/>
      <c r="O66" s="308"/>
      <c r="P66" s="308"/>
      <c r="Q66" s="308"/>
      <c r="R66" s="145"/>
      <c r="S66" s="134"/>
      <c r="T66" s="135"/>
      <c r="U66" s="291"/>
      <c r="V66" s="291"/>
      <c r="W66" s="291"/>
      <c r="X66" s="291"/>
      <c r="Y66" s="291"/>
      <c r="Z66" s="278"/>
      <c r="AA66" s="278"/>
      <c r="AB66" s="278"/>
      <c r="AC66" s="278"/>
      <c r="AD66" s="278"/>
      <c r="AE66" s="278"/>
      <c r="AF66" s="278"/>
      <c r="AG66" s="278"/>
      <c r="AH66" s="278"/>
      <c r="AI66" s="278"/>
      <c r="AJ66" s="278"/>
      <c r="AK66" s="278"/>
      <c r="AL66" s="278"/>
      <c r="AM66" s="278"/>
      <c r="AN66" s="278"/>
    </row>
    <row r="67" spans="1:40" ht="28.5" customHeight="1">
      <c r="B67" s="302" t="s">
        <v>481</v>
      </c>
      <c r="C67" s="377" t="str">
        <f>VLOOKUP(B67,'Information Security'!$C$3:$H$66,6,FALSE)</f>
        <v>To what extent is compliance with regulatory and contractual provisions ensured?</v>
      </c>
      <c r="D67" s="378"/>
      <c r="E67" s="378"/>
      <c r="F67" s="379"/>
      <c r="G67" s="303">
        <f>IF(H67="na","na",3)</f>
        <v>3</v>
      </c>
      <c r="H67" s="304" t="str">
        <f>IF(ISBLANK(VLOOKUP(B67,'Information Security'!$C$3:$D$66,2,FALSE)),"",VLOOKUP(B67,'Information Security'!$C$3:$D$66,2,FALSE))</f>
        <v/>
      </c>
      <c r="J67" s="290" t="str">
        <f t="shared" si="1"/>
        <v/>
      </c>
      <c r="K67" s="306"/>
      <c r="L67" s="306"/>
      <c r="M67" s="306"/>
      <c r="N67" s="306"/>
      <c r="O67" s="308"/>
      <c r="P67" s="308"/>
      <c r="Q67" s="308"/>
      <c r="R67" s="145"/>
      <c r="S67" s="134"/>
      <c r="T67" s="135"/>
      <c r="U67" s="291"/>
      <c r="V67" s="291"/>
      <c r="W67" s="291"/>
      <c r="X67" s="291"/>
      <c r="Y67" s="291"/>
      <c r="Z67" s="278"/>
      <c r="AA67" s="278"/>
      <c r="AB67" s="278"/>
      <c r="AC67" s="278"/>
      <c r="AD67" s="278"/>
      <c r="AE67" s="278"/>
      <c r="AF67" s="278"/>
      <c r="AG67" s="278"/>
      <c r="AH67" s="278"/>
      <c r="AI67" s="278"/>
      <c r="AJ67" s="278"/>
      <c r="AK67" s="278"/>
      <c r="AL67" s="278"/>
      <c r="AM67" s="278"/>
      <c r="AN67" s="278"/>
    </row>
    <row r="68" spans="1:40" ht="28.5" customHeight="1">
      <c r="B68" s="302" t="s">
        <v>486</v>
      </c>
      <c r="C68" s="377" t="str">
        <f>VLOOKUP(B68,'Information Security'!$C$3:$H$66,6,FALSE)</f>
        <v xml:space="preserve">To what extent is the protection of personally identifiable data considered when implementing information security? </v>
      </c>
      <c r="D68" s="378"/>
      <c r="E68" s="378"/>
      <c r="F68" s="379"/>
      <c r="G68" s="303">
        <f t="shared" si="0"/>
        <v>3</v>
      </c>
      <c r="H68" s="304" t="str">
        <f>IF(ISBLANK(VLOOKUP(B68,'Information Security'!$C$3:$D$66,2,FALSE)),"",VLOOKUP(B68,'Information Security'!$C$3:$D$66,2,FALSE))</f>
        <v/>
      </c>
      <c r="J68" s="290" t="str">
        <f t="shared" si="1"/>
        <v/>
      </c>
      <c r="K68" s="306"/>
      <c r="L68" s="306"/>
      <c r="M68" s="306"/>
      <c r="N68" s="306"/>
      <c r="O68" s="308"/>
      <c r="P68" s="308"/>
      <c r="Q68" s="308"/>
      <c r="R68" s="145"/>
      <c r="S68" s="134"/>
      <c r="T68" s="135"/>
      <c r="U68" s="291"/>
      <c r="V68" s="291"/>
      <c r="W68" s="291"/>
      <c r="X68" s="291"/>
      <c r="Y68" s="291"/>
      <c r="Z68" s="278"/>
      <c r="AA68" s="278"/>
      <c r="AB68" s="278"/>
      <c r="AC68" s="278"/>
      <c r="AD68" s="278"/>
      <c r="AE68" s="278"/>
      <c r="AF68" s="278"/>
      <c r="AG68" s="278"/>
      <c r="AH68" s="278"/>
      <c r="AI68" s="278"/>
      <c r="AJ68" s="278"/>
      <c r="AK68" s="278"/>
      <c r="AL68" s="278"/>
      <c r="AM68" s="278"/>
      <c r="AN68" s="278"/>
    </row>
    <row r="69" spans="1:40" ht="15">
      <c r="B69" s="311" t="s">
        <v>685</v>
      </c>
      <c r="C69" s="312" t="s">
        <v>686</v>
      </c>
      <c r="G69" s="313">
        <f>SUM(G23:G68)/COUNT(G23:G68)</f>
        <v>3</v>
      </c>
      <c r="H69" s="314" t="str">
        <f>IF(COUNT(H23:H68)=0,"",SUM(H23:H68)/COUNT(H23:H68))</f>
        <v/>
      </c>
      <c r="J69" s="315" t="str">
        <f>IF(COUNT(J23:J68)=0,"",SUM(J23:J68)/COUNT(J23:J68))</f>
        <v/>
      </c>
      <c r="K69" s="316"/>
      <c r="L69" s="315"/>
      <c r="M69" s="317"/>
      <c r="N69" s="317"/>
      <c r="O69" s="291"/>
      <c r="P69" s="291"/>
      <c r="Q69" s="291"/>
      <c r="R69" s="145"/>
      <c r="S69" s="134"/>
      <c r="T69" s="4"/>
      <c r="U69" s="291"/>
      <c r="V69" s="291"/>
      <c r="W69" s="291"/>
      <c r="X69" s="291"/>
      <c r="Y69" s="291"/>
      <c r="Z69" s="278"/>
      <c r="AA69" s="278"/>
      <c r="AB69" s="278"/>
      <c r="AC69" s="278"/>
      <c r="AD69" s="278"/>
      <c r="AE69" s="278"/>
      <c r="AF69" s="278"/>
      <c r="AG69" s="278"/>
      <c r="AH69" s="278"/>
      <c r="AI69" s="278"/>
      <c r="AJ69" s="278"/>
      <c r="AK69" s="278"/>
      <c r="AL69" s="278"/>
      <c r="AM69" s="278"/>
      <c r="AN69" s="278"/>
    </row>
    <row r="70" spans="1:40" ht="15">
      <c r="B70" s="318"/>
      <c r="C70" s="312" t="s">
        <v>687</v>
      </c>
      <c r="G70" s="319"/>
      <c r="J70" s="290"/>
      <c r="K70" s="290"/>
      <c r="L70" s="290"/>
      <c r="M70" s="291"/>
      <c r="N70" s="290"/>
      <c r="O70" s="291"/>
      <c r="P70" s="291"/>
      <c r="Q70" s="291"/>
      <c r="R70" s="145"/>
      <c r="S70" s="134"/>
      <c r="T70" s="4"/>
      <c r="U70" s="291"/>
      <c r="V70" s="291"/>
      <c r="W70" s="291"/>
      <c r="X70" s="291"/>
      <c r="Y70" s="291"/>
      <c r="Z70" s="278"/>
      <c r="AA70" s="278"/>
      <c r="AB70" s="278"/>
      <c r="AC70" s="278"/>
      <c r="AD70" s="278"/>
      <c r="AE70" s="278"/>
      <c r="AF70" s="278"/>
      <c r="AG70" s="278"/>
      <c r="AH70" s="278"/>
      <c r="AI70" s="278"/>
      <c r="AJ70" s="278"/>
      <c r="AK70" s="278"/>
      <c r="AL70" s="278"/>
      <c r="AM70" s="278"/>
      <c r="AN70" s="278"/>
    </row>
    <row r="71" spans="1:40" ht="15">
      <c r="C71" s="312" t="s">
        <v>688</v>
      </c>
      <c r="G71" s="319"/>
      <c r="J71" s="290"/>
      <c r="K71" s="290"/>
      <c r="L71" s="290"/>
      <c r="M71" s="291"/>
      <c r="N71" s="290"/>
      <c r="O71" s="291"/>
      <c r="P71" s="291"/>
      <c r="Q71" s="291"/>
      <c r="R71" s="145"/>
      <c r="S71" s="134"/>
      <c r="T71" s="4"/>
      <c r="U71" s="291"/>
      <c r="V71" s="291"/>
      <c r="W71" s="291"/>
      <c r="X71" s="291"/>
      <c r="Y71" s="291"/>
      <c r="Z71" s="278"/>
      <c r="AA71" s="278"/>
      <c r="AB71" s="278"/>
      <c r="AC71" s="278"/>
      <c r="AD71" s="278"/>
      <c r="AE71" s="278"/>
      <c r="AF71" s="278"/>
      <c r="AG71" s="278"/>
      <c r="AH71" s="278"/>
      <c r="AI71" s="278"/>
      <c r="AJ71" s="278"/>
      <c r="AK71" s="278"/>
      <c r="AL71" s="278"/>
      <c r="AM71" s="278"/>
      <c r="AN71" s="278"/>
    </row>
    <row r="72" spans="1:40" ht="20.25" customHeight="1">
      <c r="B72" s="320"/>
      <c r="R72" s="291"/>
      <c r="S72" s="292"/>
      <c r="T72" s="292"/>
      <c r="U72" s="291"/>
      <c r="V72" s="278"/>
      <c r="W72" s="278"/>
      <c r="X72" s="278"/>
      <c r="Y72" s="278"/>
      <c r="Z72" s="278"/>
      <c r="AA72" s="278"/>
      <c r="AB72" s="278"/>
      <c r="AC72" s="278"/>
      <c r="AD72" s="278"/>
      <c r="AE72" s="278"/>
      <c r="AF72" s="278"/>
      <c r="AG72" s="278"/>
      <c r="AH72" s="278"/>
      <c r="AI72" s="278"/>
      <c r="AJ72" s="278"/>
      <c r="AK72" s="278"/>
      <c r="AL72" s="278"/>
      <c r="AM72" s="278"/>
      <c r="AN72" s="278"/>
    </row>
    <row r="73" spans="1:40" ht="60" customHeight="1">
      <c r="B73" s="385" t="s">
        <v>689</v>
      </c>
      <c r="C73" s="386"/>
      <c r="D73" s="386"/>
      <c r="E73" s="386"/>
      <c r="F73" s="386"/>
      <c r="G73" s="216"/>
      <c r="H73" s="252"/>
      <c r="R73" s="291"/>
      <c r="S73" s="292"/>
      <c r="T73" s="292"/>
      <c r="U73" s="291"/>
      <c r="V73" s="278"/>
      <c r="W73" s="278"/>
      <c r="X73" s="278"/>
      <c r="Y73" s="278"/>
      <c r="Z73" s="278"/>
      <c r="AA73" s="278"/>
      <c r="AB73" s="278"/>
      <c r="AC73" s="278"/>
      <c r="AD73" s="278"/>
      <c r="AE73" s="278"/>
      <c r="AF73" s="278"/>
      <c r="AG73" s="278"/>
      <c r="AH73" s="278"/>
      <c r="AI73" s="278"/>
      <c r="AJ73" s="278"/>
      <c r="AK73" s="278"/>
      <c r="AL73" s="278"/>
      <c r="AM73" s="278"/>
      <c r="AN73" s="278"/>
    </row>
    <row r="74" spans="1:40" ht="33.75" customHeight="1">
      <c r="B74" s="380" t="s">
        <v>650</v>
      </c>
      <c r="C74" s="381"/>
      <c r="D74" s="270" t="str">
        <f>J104</f>
        <v/>
      </c>
      <c r="E74" s="271"/>
      <c r="F74" s="272" t="s">
        <v>651</v>
      </c>
      <c r="G74" s="270">
        <f>G104</f>
        <v>3</v>
      </c>
      <c r="H74" s="273"/>
      <c r="R74" s="291"/>
      <c r="S74" s="292"/>
      <c r="T74" s="292"/>
      <c r="U74" s="291"/>
      <c r="V74" s="278"/>
      <c r="W74" s="278"/>
      <c r="X74" s="278"/>
      <c r="Y74" s="278"/>
      <c r="Z74" s="278"/>
      <c r="AA74" s="278"/>
      <c r="AB74" s="278"/>
      <c r="AC74" s="278"/>
      <c r="AD74" s="278"/>
      <c r="AE74" s="278"/>
      <c r="AF74" s="278"/>
      <c r="AG74" s="278"/>
      <c r="AH74" s="278"/>
      <c r="AI74" s="278"/>
      <c r="AJ74" s="278"/>
      <c r="AK74" s="278"/>
      <c r="AL74" s="278"/>
      <c r="AM74" s="278"/>
      <c r="AN74" s="278"/>
    </row>
    <row r="75" spans="1:40" ht="20.25" customHeight="1">
      <c r="B75" s="288" t="s">
        <v>655</v>
      </c>
      <c r="R75" s="291"/>
      <c r="S75" s="292"/>
      <c r="T75" s="292"/>
      <c r="U75" s="291"/>
      <c r="V75" s="278"/>
      <c r="W75" s="278"/>
      <c r="X75" s="278"/>
      <c r="Y75" s="278"/>
      <c r="Z75" s="278"/>
      <c r="AA75" s="278"/>
      <c r="AB75" s="278"/>
      <c r="AC75" s="278"/>
      <c r="AD75" s="278"/>
      <c r="AE75" s="278"/>
      <c r="AF75" s="278"/>
      <c r="AG75" s="278"/>
      <c r="AH75" s="278"/>
      <c r="AI75" s="278"/>
      <c r="AJ75" s="278"/>
      <c r="AK75" s="278"/>
      <c r="AL75" s="278"/>
      <c r="AM75" s="278"/>
      <c r="AN75" s="278"/>
    </row>
    <row r="76" spans="1:40" s="269" customFormat="1" ht="30">
      <c r="A76" s="200"/>
      <c r="B76" s="293" t="s">
        <v>656</v>
      </c>
      <c r="C76" s="382" t="s">
        <v>657</v>
      </c>
      <c r="D76" s="382"/>
      <c r="E76" s="382"/>
      <c r="F76" s="382"/>
      <c r="G76" s="294" t="s">
        <v>658</v>
      </c>
      <c r="H76" s="321" t="s">
        <v>659</v>
      </c>
      <c r="I76" s="296"/>
      <c r="J76" s="297" t="s">
        <v>660</v>
      </c>
      <c r="K76" s="266"/>
      <c r="L76" s="266"/>
      <c r="M76" s="267"/>
      <c r="N76" s="266"/>
      <c r="O76" s="267"/>
      <c r="P76" s="267"/>
      <c r="Q76" s="267"/>
      <c r="R76" s="301"/>
      <c r="S76" s="300"/>
      <c r="T76" s="300"/>
      <c r="U76" s="301"/>
      <c r="V76" s="267"/>
      <c r="W76" s="267"/>
      <c r="X76" s="267"/>
      <c r="Y76" s="267"/>
      <c r="Z76" s="267"/>
      <c r="AA76" s="267"/>
      <c r="AB76" s="267"/>
      <c r="AC76" s="267"/>
      <c r="AD76" s="267"/>
      <c r="AE76" s="267"/>
      <c r="AF76" s="267"/>
      <c r="AG76" s="267"/>
      <c r="AH76" s="267"/>
      <c r="AI76" s="267"/>
      <c r="AJ76" s="267"/>
      <c r="AK76" s="267"/>
      <c r="AL76" s="267"/>
      <c r="AM76" s="267"/>
      <c r="AN76" s="267"/>
    </row>
    <row r="77" spans="1:40" s="269" customFormat="1">
      <c r="A77" s="200"/>
      <c r="B77" s="322" t="s">
        <v>494</v>
      </c>
      <c r="C77" s="323" t="s">
        <v>495</v>
      </c>
      <c r="D77" s="324"/>
      <c r="E77" s="324"/>
      <c r="F77" s="324"/>
      <c r="G77" s="294"/>
      <c r="H77" s="321"/>
      <c r="I77" s="296"/>
      <c r="J77" s="266"/>
      <c r="K77" s="266"/>
      <c r="L77" s="266"/>
      <c r="M77" s="267"/>
      <c r="N77" s="266"/>
      <c r="O77" s="267"/>
      <c r="P77" s="267"/>
      <c r="Q77" s="267"/>
      <c r="R77" s="301"/>
      <c r="S77" s="300"/>
      <c r="T77" s="300"/>
      <c r="U77" s="301"/>
      <c r="V77" s="267"/>
      <c r="W77" s="267"/>
      <c r="X77" s="267"/>
      <c r="Y77" s="267"/>
      <c r="Z77" s="267"/>
      <c r="AA77" s="267"/>
      <c r="AB77" s="267"/>
      <c r="AC77" s="267"/>
      <c r="AD77" s="267"/>
      <c r="AE77" s="267"/>
      <c r="AF77" s="267"/>
      <c r="AG77" s="267"/>
      <c r="AH77" s="267"/>
      <c r="AI77" s="267"/>
      <c r="AJ77" s="267"/>
      <c r="AK77" s="267"/>
      <c r="AL77" s="267"/>
      <c r="AM77" s="267"/>
      <c r="AN77" s="267"/>
    </row>
    <row r="78" spans="1:40" ht="15">
      <c r="B78" s="325" t="s">
        <v>497</v>
      </c>
      <c r="C78" s="326" t="s">
        <v>690</v>
      </c>
      <c r="D78" s="327"/>
      <c r="E78" s="327"/>
      <c r="F78" s="327"/>
      <c r="G78" s="328">
        <f>IF(H78="na","na",3)</f>
        <v>3</v>
      </c>
      <c r="H78" s="329" t="str">
        <f>IF(ISBLANK('Prototype Protection'!D5),"",'Prototype Protection'!D5)</f>
        <v/>
      </c>
      <c r="J78" s="277" t="str">
        <f t="shared" ref="J78:J103" si="5">IF(H78="na","",IF(H78="","",IF((H78)&gt;G78,G78,(H78))))</f>
        <v/>
      </c>
      <c r="R78" s="291"/>
      <c r="S78" s="292"/>
      <c r="T78" s="292"/>
      <c r="U78" s="291"/>
      <c r="V78" s="278"/>
      <c r="W78" s="278"/>
      <c r="X78" s="278"/>
      <c r="Y78" s="278"/>
      <c r="Z78" s="278"/>
      <c r="AA78" s="278"/>
      <c r="AB78" s="278"/>
      <c r="AC78" s="278"/>
      <c r="AD78" s="278"/>
      <c r="AE78" s="278"/>
      <c r="AF78" s="278"/>
      <c r="AG78" s="278"/>
      <c r="AH78" s="278"/>
      <c r="AI78" s="278"/>
      <c r="AJ78" s="278"/>
      <c r="AK78" s="278"/>
      <c r="AL78" s="278"/>
      <c r="AM78" s="278"/>
      <c r="AN78" s="278"/>
    </row>
    <row r="79" spans="1:40" ht="15">
      <c r="B79" s="325" t="s">
        <v>502</v>
      </c>
      <c r="C79" s="326" t="s">
        <v>691</v>
      </c>
      <c r="D79" s="330"/>
      <c r="E79" s="330"/>
      <c r="F79" s="330"/>
      <c r="G79" s="328">
        <f>IF(H79="na","na",3)</f>
        <v>3</v>
      </c>
      <c r="H79" s="329" t="str">
        <f>IF(ISBLANK('Prototype Protection'!D6),"",'Prototype Protection'!D6)</f>
        <v/>
      </c>
      <c r="J79" s="277" t="str">
        <f t="shared" si="5"/>
        <v/>
      </c>
      <c r="R79" s="291"/>
      <c r="S79" s="292"/>
      <c r="T79" s="292"/>
      <c r="U79" s="291"/>
      <c r="V79" s="278"/>
      <c r="W79" s="278"/>
      <c r="X79" s="278"/>
      <c r="Y79" s="278"/>
      <c r="Z79" s="278"/>
      <c r="AA79" s="278"/>
      <c r="AB79" s="278"/>
      <c r="AC79" s="278"/>
      <c r="AD79" s="278"/>
      <c r="AE79" s="278"/>
      <c r="AF79" s="278"/>
      <c r="AG79" s="278"/>
      <c r="AH79" s="278"/>
      <c r="AI79" s="278"/>
      <c r="AJ79" s="278"/>
      <c r="AK79" s="278"/>
      <c r="AL79" s="278"/>
      <c r="AM79" s="278"/>
      <c r="AN79" s="278"/>
    </row>
    <row r="80" spans="1:40" ht="15">
      <c r="B80" s="325" t="s">
        <v>506</v>
      </c>
      <c r="C80" s="326" t="s">
        <v>692</v>
      </c>
      <c r="D80" s="330"/>
      <c r="E80" s="330"/>
      <c r="F80" s="330"/>
      <c r="G80" s="328">
        <f t="shared" ref="G80:G103" si="6">IF(H80="na","na",3)</f>
        <v>3</v>
      </c>
      <c r="H80" s="329" t="str">
        <f>IF(ISBLANK('Prototype Protection'!D7),"",'Prototype Protection'!D7)</f>
        <v/>
      </c>
      <c r="J80" s="277" t="str">
        <f t="shared" si="5"/>
        <v/>
      </c>
      <c r="R80" s="291"/>
      <c r="S80" s="292"/>
      <c r="T80" s="292"/>
      <c r="U80" s="291"/>
      <c r="V80" s="278"/>
      <c r="W80" s="278"/>
      <c r="X80" s="278"/>
      <c r="Y80" s="278"/>
      <c r="Z80" s="278"/>
      <c r="AA80" s="278"/>
      <c r="AB80" s="278"/>
      <c r="AC80" s="278"/>
      <c r="AD80" s="278"/>
      <c r="AE80" s="278"/>
      <c r="AF80" s="278"/>
      <c r="AG80" s="278"/>
      <c r="AH80" s="278"/>
      <c r="AI80" s="278"/>
      <c r="AJ80" s="278"/>
      <c r="AK80" s="278"/>
      <c r="AL80" s="278"/>
      <c r="AM80" s="278"/>
      <c r="AN80" s="278"/>
    </row>
    <row r="81" spans="2:40" ht="15">
      <c r="B81" s="325" t="s">
        <v>510</v>
      </c>
      <c r="C81" s="326" t="s">
        <v>693</v>
      </c>
      <c r="D81" s="331"/>
      <c r="E81" s="331"/>
      <c r="F81" s="331"/>
      <c r="G81" s="328">
        <f t="shared" si="6"/>
        <v>3</v>
      </c>
      <c r="H81" s="329" t="str">
        <f>IF(ISBLANK('Prototype Protection'!D8),"",'Prototype Protection'!D8)</f>
        <v/>
      </c>
      <c r="J81" s="277" t="str">
        <f t="shared" si="5"/>
        <v/>
      </c>
      <c r="R81" s="291"/>
      <c r="S81" s="292"/>
      <c r="T81" s="292"/>
      <c r="U81" s="291"/>
      <c r="V81" s="278"/>
      <c r="W81" s="278"/>
      <c r="X81" s="278"/>
      <c r="Y81" s="278"/>
      <c r="Z81" s="278"/>
      <c r="AA81" s="278"/>
      <c r="AB81" s="278"/>
      <c r="AC81" s="278"/>
      <c r="AD81" s="278"/>
      <c r="AE81" s="278"/>
      <c r="AF81" s="278"/>
      <c r="AG81" s="278"/>
      <c r="AH81" s="278"/>
      <c r="AI81" s="278"/>
      <c r="AJ81" s="278"/>
      <c r="AK81" s="278"/>
      <c r="AL81" s="278"/>
      <c r="AM81" s="278"/>
      <c r="AN81" s="278"/>
    </row>
    <row r="82" spans="2:40" ht="15">
      <c r="B82" s="325" t="s">
        <v>516</v>
      </c>
      <c r="C82" s="326" t="s">
        <v>694</v>
      </c>
      <c r="D82" s="331"/>
      <c r="E82" s="331"/>
      <c r="F82" s="331"/>
      <c r="G82" s="328">
        <f t="shared" si="6"/>
        <v>3</v>
      </c>
      <c r="H82" s="329" t="str">
        <f>IF(ISBLANK('Prototype Protection'!D9),"",'Prototype Protection'!D9)</f>
        <v/>
      </c>
      <c r="J82" s="277" t="str">
        <f t="shared" si="5"/>
        <v/>
      </c>
      <c r="R82" s="291"/>
      <c r="S82" s="292"/>
      <c r="T82" s="292"/>
      <c r="U82" s="291"/>
      <c r="V82" s="278"/>
      <c r="W82" s="278"/>
      <c r="X82" s="278"/>
      <c r="Y82" s="278"/>
      <c r="Z82" s="278"/>
      <c r="AA82" s="278"/>
      <c r="AB82" s="278"/>
      <c r="AC82" s="278"/>
      <c r="AD82" s="278"/>
      <c r="AE82" s="278"/>
      <c r="AF82" s="278"/>
      <c r="AG82" s="278"/>
      <c r="AH82" s="278"/>
      <c r="AI82" s="278"/>
      <c r="AJ82" s="278"/>
      <c r="AK82" s="278"/>
      <c r="AL82" s="278"/>
      <c r="AM82" s="278"/>
      <c r="AN82" s="278"/>
    </row>
    <row r="83" spans="2:40" ht="15">
      <c r="B83" s="325" t="s">
        <v>520</v>
      </c>
      <c r="C83" s="326" t="s">
        <v>695</v>
      </c>
      <c r="D83" s="331"/>
      <c r="E83" s="331"/>
      <c r="F83" s="331"/>
      <c r="G83" s="328">
        <f t="shared" si="6"/>
        <v>3</v>
      </c>
      <c r="H83" s="329" t="str">
        <f>IF(ISBLANK('Prototype Protection'!D10),"",'Prototype Protection'!D10)</f>
        <v/>
      </c>
      <c r="J83" s="277" t="str">
        <f t="shared" si="5"/>
        <v/>
      </c>
      <c r="R83" s="291"/>
      <c r="S83" s="292"/>
      <c r="T83" s="292"/>
      <c r="U83" s="291"/>
      <c r="V83" s="278"/>
      <c r="W83" s="278"/>
      <c r="X83" s="278"/>
      <c r="Y83" s="278"/>
      <c r="Z83" s="278"/>
      <c r="AA83" s="278"/>
      <c r="AB83" s="278"/>
      <c r="AC83" s="278"/>
      <c r="AD83" s="278"/>
      <c r="AE83" s="278"/>
      <c r="AF83" s="278"/>
      <c r="AG83" s="278"/>
      <c r="AH83" s="278"/>
      <c r="AI83" s="278"/>
      <c r="AJ83" s="278"/>
      <c r="AK83" s="278"/>
      <c r="AL83" s="278"/>
      <c r="AM83" s="278"/>
      <c r="AN83" s="278"/>
    </row>
    <row r="84" spans="2:40" ht="15">
      <c r="B84" s="325" t="s">
        <v>522</v>
      </c>
      <c r="C84" s="326" t="s">
        <v>696</v>
      </c>
      <c r="D84" s="331"/>
      <c r="E84" s="331"/>
      <c r="F84" s="331"/>
      <c r="G84" s="328">
        <f t="shared" si="6"/>
        <v>3</v>
      </c>
      <c r="H84" s="329" t="str">
        <f>IF(ISBLANK('Prototype Protection'!D11),"",'Prototype Protection'!D11)</f>
        <v/>
      </c>
      <c r="J84" s="277" t="str">
        <f t="shared" si="5"/>
        <v/>
      </c>
      <c r="R84" s="291"/>
      <c r="S84" s="292"/>
      <c r="T84" s="292"/>
      <c r="U84" s="291"/>
      <c r="V84" s="278"/>
      <c r="W84" s="278"/>
      <c r="X84" s="278"/>
      <c r="Y84" s="278"/>
      <c r="Z84" s="278"/>
      <c r="AA84" s="278"/>
      <c r="AB84" s="278"/>
      <c r="AC84" s="278"/>
      <c r="AD84" s="278"/>
      <c r="AE84" s="278"/>
      <c r="AF84" s="278"/>
      <c r="AG84" s="278"/>
      <c r="AH84" s="278"/>
      <c r="AI84" s="278"/>
      <c r="AJ84" s="278"/>
      <c r="AK84" s="278"/>
      <c r="AL84" s="278"/>
      <c r="AM84" s="278"/>
      <c r="AN84" s="278"/>
    </row>
    <row r="85" spans="2:40" ht="15">
      <c r="B85" s="325" t="s">
        <v>525</v>
      </c>
      <c r="C85" s="326" t="s">
        <v>697</v>
      </c>
      <c r="D85" s="331"/>
      <c r="E85" s="331"/>
      <c r="F85" s="331"/>
      <c r="G85" s="328">
        <f t="shared" si="6"/>
        <v>3</v>
      </c>
      <c r="H85" s="329" t="str">
        <f>IF(ISBLANK('Prototype Protection'!D12),"",'Prototype Protection'!D12)</f>
        <v/>
      </c>
      <c r="J85" s="277" t="str">
        <f t="shared" si="5"/>
        <v/>
      </c>
      <c r="U85" s="278"/>
      <c r="V85" s="278"/>
      <c r="W85" s="278"/>
      <c r="X85" s="278"/>
      <c r="Y85" s="278"/>
      <c r="Z85" s="278"/>
      <c r="AA85" s="278"/>
      <c r="AB85" s="278"/>
      <c r="AC85" s="278"/>
      <c r="AD85" s="278"/>
      <c r="AE85" s="278"/>
      <c r="AF85" s="278"/>
      <c r="AG85" s="278"/>
      <c r="AH85" s="278"/>
      <c r="AI85" s="278"/>
      <c r="AJ85" s="278"/>
      <c r="AK85" s="278"/>
      <c r="AL85" s="278"/>
      <c r="AM85" s="278"/>
      <c r="AN85" s="278"/>
    </row>
    <row r="86" spans="2:40">
      <c r="B86" s="322" t="s">
        <v>530</v>
      </c>
      <c r="C86" s="332" t="s">
        <v>531</v>
      </c>
      <c r="D86" s="331"/>
      <c r="E86" s="331"/>
      <c r="F86" s="331"/>
      <c r="G86" s="328"/>
      <c r="H86" s="329" t="str">
        <f>IF(ISBLANK('Prototype Protection'!D13),"",'Prototype Protection'!D13)</f>
        <v/>
      </c>
      <c r="J86" s="277" t="str">
        <f t="shared" si="5"/>
        <v/>
      </c>
      <c r="U86" s="278"/>
      <c r="V86" s="278"/>
      <c r="W86" s="278"/>
      <c r="X86" s="278"/>
      <c r="Y86" s="278"/>
      <c r="Z86" s="278"/>
      <c r="AA86" s="278"/>
      <c r="AB86" s="278"/>
      <c r="AC86" s="278"/>
      <c r="AD86" s="278"/>
      <c r="AE86" s="278"/>
      <c r="AF86" s="278"/>
      <c r="AG86" s="278"/>
      <c r="AH86" s="278"/>
      <c r="AI86" s="278"/>
      <c r="AJ86" s="278"/>
      <c r="AK86" s="278"/>
      <c r="AL86" s="278"/>
      <c r="AM86" s="278"/>
      <c r="AN86" s="278"/>
    </row>
    <row r="87" spans="2:40" ht="15">
      <c r="B87" s="325" t="s">
        <v>533</v>
      </c>
      <c r="C87" s="326" t="s">
        <v>698</v>
      </c>
      <c r="D87" s="331"/>
      <c r="E87" s="331"/>
      <c r="F87" s="331"/>
      <c r="G87" s="328">
        <f t="shared" si="6"/>
        <v>3</v>
      </c>
      <c r="H87" s="329" t="str">
        <f>IF(ISBLANK('Prototype Protection'!D14),"",'Prototype Protection'!D14)</f>
        <v/>
      </c>
      <c r="J87" s="277" t="str">
        <f t="shared" si="5"/>
        <v/>
      </c>
      <c r="U87" s="278"/>
      <c r="V87" s="278"/>
      <c r="W87" s="278"/>
      <c r="X87" s="278"/>
      <c r="Y87" s="278"/>
      <c r="Z87" s="278"/>
      <c r="AA87" s="278"/>
      <c r="AB87" s="278"/>
      <c r="AC87" s="278"/>
      <c r="AD87" s="278"/>
      <c r="AE87" s="278"/>
      <c r="AF87" s="278"/>
      <c r="AG87" s="278"/>
      <c r="AH87" s="278"/>
      <c r="AI87" s="278"/>
      <c r="AJ87" s="278"/>
      <c r="AK87" s="278"/>
      <c r="AL87" s="278"/>
      <c r="AM87" s="278"/>
      <c r="AN87" s="278"/>
    </row>
    <row r="88" spans="2:40" ht="15">
      <c r="B88" s="325" t="s">
        <v>537</v>
      </c>
      <c r="C88" s="326" t="s">
        <v>699</v>
      </c>
      <c r="D88" s="331"/>
      <c r="E88" s="331"/>
      <c r="F88" s="331"/>
      <c r="G88" s="328">
        <f t="shared" si="6"/>
        <v>3</v>
      </c>
      <c r="H88" s="329" t="str">
        <f>IF(ISBLANK('Prototype Protection'!D15),"",'Prototype Protection'!D15)</f>
        <v/>
      </c>
      <c r="J88" s="277" t="str">
        <f t="shared" si="5"/>
        <v/>
      </c>
      <c r="U88" s="278"/>
      <c r="V88" s="278"/>
      <c r="W88" s="278"/>
      <c r="X88" s="278"/>
      <c r="Y88" s="278"/>
      <c r="Z88" s="278"/>
      <c r="AA88" s="278"/>
      <c r="AB88" s="278"/>
      <c r="AC88" s="278"/>
      <c r="AD88" s="278"/>
      <c r="AE88" s="278"/>
      <c r="AF88" s="278"/>
      <c r="AG88" s="278"/>
      <c r="AH88" s="278"/>
      <c r="AI88" s="278"/>
      <c r="AJ88" s="278"/>
      <c r="AK88" s="278"/>
      <c r="AL88" s="278"/>
      <c r="AM88" s="278"/>
      <c r="AN88" s="278"/>
    </row>
    <row r="89" spans="2:40" ht="15">
      <c r="B89" s="325" t="s">
        <v>540</v>
      </c>
      <c r="C89" s="326" t="s">
        <v>700</v>
      </c>
      <c r="D89" s="331"/>
      <c r="E89" s="331"/>
      <c r="F89" s="331"/>
      <c r="G89" s="328">
        <f t="shared" si="6"/>
        <v>3</v>
      </c>
      <c r="H89" s="329" t="str">
        <f>IF(ISBLANK('Prototype Protection'!D16),"",'Prototype Protection'!D16)</f>
        <v/>
      </c>
      <c r="J89" s="277" t="str">
        <f t="shared" si="5"/>
        <v/>
      </c>
      <c r="U89" s="278"/>
      <c r="V89" s="278"/>
      <c r="W89" s="278"/>
      <c r="X89" s="278"/>
      <c r="Y89" s="278"/>
      <c r="Z89" s="278"/>
      <c r="AA89" s="278"/>
      <c r="AB89" s="278"/>
      <c r="AC89" s="278"/>
      <c r="AD89" s="278"/>
      <c r="AE89" s="278"/>
      <c r="AF89" s="278"/>
      <c r="AG89" s="278"/>
      <c r="AH89" s="278"/>
      <c r="AI89" s="278"/>
      <c r="AJ89" s="278"/>
      <c r="AK89" s="278"/>
      <c r="AL89" s="278"/>
      <c r="AM89" s="278"/>
      <c r="AN89" s="278"/>
    </row>
    <row r="90" spans="2:40" ht="15">
      <c r="B90" s="325" t="s">
        <v>544</v>
      </c>
      <c r="C90" s="326" t="s">
        <v>701</v>
      </c>
      <c r="D90" s="331"/>
      <c r="E90" s="331"/>
      <c r="F90" s="331"/>
      <c r="G90" s="328">
        <f t="shared" si="6"/>
        <v>3</v>
      </c>
      <c r="H90" s="329" t="str">
        <f>IF(ISBLANK('Prototype Protection'!D17),"",'Prototype Protection'!D17)</f>
        <v/>
      </c>
      <c r="J90" s="277" t="str">
        <f t="shared" si="5"/>
        <v/>
      </c>
      <c r="U90" s="278"/>
      <c r="V90" s="278"/>
      <c r="W90" s="278"/>
      <c r="X90" s="278"/>
      <c r="Y90" s="278"/>
      <c r="Z90" s="278"/>
      <c r="AA90" s="278"/>
      <c r="AB90" s="278"/>
      <c r="AC90" s="278"/>
      <c r="AD90" s="278"/>
      <c r="AE90" s="278"/>
      <c r="AF90" s="278"/>
      <c r="AG90" s="278"/>
      <c r="AH90" s="278"/>
      <c r="AI90" s="278"/>
      <c r="AJ90" s="278"/>
      <c r="AK90" s="278"/>
      <c r="AL90" s="278"/>
      <c r="AM90" s="278"/>
      <c r="AN90" s="278"/>
    </row>
    <row r="91" spans="2:40" ht="15">
      <c r="B91" s="325" t="s">
        <v>548</v>
      </c>
      <c r="C91" s="326" t="s">
        <v>702</v>
      </c>
      <c r="D91" s="331"/>
      <c r="E91" s="331"/>
      <c r="F91" s="331"/>
      <c r="G91" s="328">
        <f t="shared" si="6"/>
        <v>3</v>
      </c>
      <c r="H91" s="329" t="str">
        <f>IF(ISBLANK('Prototype Protection'!D18),"",'Prototype Protection'!D18)</f>
        <v/>
      </c>
      <c r="J91" s="277" t="str">
        <f t="shared" si="5"/>
        <v/>
      </c>
      <c r="U91" s="278"/>
      <c r="V91" s="278"/>
      <c r="W91" s="278"/>
      <c r="X91" s="278"/>
      <c r="Y91" s="278"/>
      <c r="Z91" s="278"/>
      <c r="AA91" s="278"/>
      <c r="AB91" s="278"/>
      <c r="AC91" s="278"/>
      <c r="AD91" s="278"/>
      <c r="AE91" s="278"/>
      <c r="AF91" s="278"/>
      <c r="AG91" s="278"/>
      <c r="AH91" s="278"/>
      <c r="AI91" s="278"/>
      <c r="AJ91" s="278"/>
      <c r="AK91" s="278"/>
      <c r="AL91" s="278"/>
      <c r="AM91" s="278"/>
      <c r="AN91" s="278"/>
    </row>
    <row r="92" spans="2:40" ht="15">
      <c r="B92" s="325" t="s">
        <v>551</v>
      </c>
      <c r="C92" s="326" t="s">
        <v>703</v>
      </c>
      <c r="D92" s="331"/>
      <c r="E92" s="331"/>
      <c r="F92" s="331"/>
      <c r="G92" s="328">
        <f t="shared" si="6"/>
        <v>3</v>
      </c>
      <c r="H92" s="329" t="str">
        <f>IF(ISBLANK('Prototype Protection'!D19),"",'Prototype Protection'!D19)</f>
        <v/>
      </c>
      <c r="J92" s="277" t="str">
        <f t="shared" si="5"/>
        <v/>
      </c>
      <c r="U92" s="278"/>
      <c r="V92" s="278"/>
      <c r="W92" s="278"/>
      <c r="X92" s="278"/>
      <c r="Y92" s="278"/>
      <c r="Z92" s="278"/>
      <c r="AA92" s="278"/>
      <c r="AB92" s="278"/>
      <c r="AC92" s="278"/>
      <c r="AD92" s="278"/>
      <c r="AE92" s="278"/>
      <c r="AF92" s="278"/>
      <c r="AG92" s="278"/>
      <c r="AH92" s="278"/>
      <c r="AI92" s="278"/>
      <c r="AJ92" s="278"/>
      <c r="AK92" s="278"/>
      <c r="AL92" s="278"/>
      <c r="AM92" s="278"/>
      <c r="AN92" s="278"/>
    </row>
    <row r="93" spans="2:40" ht="15">
      <c r="B93" s="325" t="s">
        <v>555</v>
      </c>
      <c r="C93" s="326" t="s">
        <v>704</v>
      </c>
      <c r="D93" s="331"/>
      <c r="E93" s="331"/>
      <c r="F93" s="331"/>
      <c r="G93" s="328">
        <f t="shared" si="6"/>
        <v>3</v>
      </c>
      <c r="H93" s="329" t="str">
        <f>IF(ISBLANK('Prototype Protection'!D20),"",'Prototype Protection'!D20)</f>
        <v/>
      </c>
      <c r="J93" s="277" t="str">
        <f t="shared" si="5"/>
        <v/>
      </c>
      <c r="U93" s="278"/>
      <c r="V93" s="278"/>
      <c r="W93" s="278"/>
      <c r="X93" s="278"/>
      <c r="Y93" s="278"/>
      <c r="Z93" s="278"/>
      <c r="AA93" s="278"/>
      <c r="AB93" s="278"/>
      <c r="AC93" s="278"/>
      <c r="AD93" s="278"/>
      <c r="AE93" s="278"/>
      <c r="AF93" s="278"/>
      <c r="AG93" s="278"/>
      <c r="AH93" s="278"/>
      <c r="AI93" s="278"/>
      <c r="AJ93" s="278"/>
      <c r="AK93" s="278"/>
      <c r="AL93" s="278"/>
      <c r="AM93" s="278"/>
      <c r="AN93" s="278"/>
    </row>
    <row r="94" spans="2:40">
      <c r="B94" s="333" t="s">
        <v>557</v>
      </c>
      <c r="C94" s="332" t="s">
        <v>558</v>
      </c>
      <c r="D94" s="331"/>
      <c r="E94" s="331"/>
      <c r="F94" s="331"/>
      <c r="G94" s="328"/>
      <c r="H94" s="329" t="str">
        <f>IF(ISBLANK('Prototype Protection'!D21),"",'Prototype Protection'!D21)</f>
        <v/>
      </c>
      <c r="J94" s="277" t="str">
        <f t="shared" si="5"/>
        <v/>
      </c>
      <c r="U94" s="278"/>
      <c r="V94" s="278"/>
      <c r="W94" s="278"/>
      <c r="X94" s="278"/>
      <c r="Y94" s="278"/>
      <c r="Z94" s="278"/>
      <c r="AA94" s="278"/>
      <c r="AB94" s="278"/>
      <c r="AC94" s="278"/>
      <c r="AD94" s="278"/>
      <c r="AE94" s="278"/>
      <c r="AF94" s="278"/>
      <c r="AG94" s="278"/>
      <c r="AH94" s="278"/>
      <c r="AI94" s="278"/>
      <c r="AJ94" s="278"/>
      <c r="AK94" s="278"/>
      <c r="AL94" s="278"/>
      <c r="AM94" s="278"/>
      <c r="AN94" s="278"/>
    </row>
    <row r="95" spans="2:40" ht="15">
      <c r="B95" s="325" t="s">
        <v>559</v>
      </c>
      <c r="C95" s="326" t="s">
        <v>705</v>
      </c>
      <c r="D95" s="331"/>
      <c r="E95" s="331"/>
      <c r="F95" s="331"/>
      <c r="G95" s="328">
        <f t="shared" si="6"/>
        <v>3</v>
      </c>
      <c r="H95" s="329" t="str">
        <f>IF(ISBLANK('Prototype Protection'!D22),"",'Prototype Protection'!D22)</f>
        <v/>
      </c>
      <c r="J95" s="277" t="str">
        <f t="shared" si="5"/>
        <v/>
      </c>
      <c r="U95" s="278"/>
      <c r="V95" s="278"/>
      <c r="W95" s="278"/>
      <c r="X95" s="278"/>
      <c r="Y95" s="278"/>
      <c r="Z95" s="278"/>
      <c r="AA95" s="278"/>
      <c r="AB95" s="278"/>
      <c r="AC95" s="278"/>
      <c r="AD95" s="278"/>
      <c r="AE95" s="278"/>
      <c r="AF95" s="278"/>
      <c r="AG95" s="278"/>
      <c r="AH95" s="278"/>
      <c r="AI95" s="278"/>
      <c r="AJ95" s="278"/>
      <c r="AK95" s="278"/>
      <c r="AL95" s="278"/>
      <c r="AM95" s="278"/>
      <c r="AN95" s="278"/>
    </row>
    <row r="96" spans="2:40" ht="15">
      <c r="B96" s="325" t="s">
        <v>563</v>
      </c>
      <c r="C96" s="326" t="s">
        <v>706</v>
      </c>
      <c r="D96" s="331"/>
      <c r="E96" s="331"/>
      <c r="F96" s="331"/>
      <c r="G96" s="328">
        <f t="shared" si="6"/>
        <v>3</v>
      </c>
      <c r="H96" s="329" t="str">
        <f>IF(ISBLANK('Prototype Protection'!D23),"",'Prototype Protection'!D23)</f>
        <v/>
      </c>
      <c r="J96" s="277" t="str">
        <f t="shared" si="5"/>
        <v/>
      </c>
      <c r="U96" s="278"/>
      <c r="V96" s="278"/>
      <c r="W96" s="278"/>
      <c r="X96" s="278"/>
      <c r="Y96" s="278"/>
      <c r="Z96" s="278"/>
      <c r="AA96" s="278"/>
      <c r="AB96" s="278"/>
      <c r="AC96" s="278"/>
      <c r="AD96" s="278"/>
      <c r="AE96" s="278"/>
      <c r="AF96" s="278"/>
      <c r="AG96" s="278"/>
      <c r="AH96" s="278"/>
      <c r="AI96" s="278"/>
      <c r="AJ96" s="278"/>
      <c r="AK96" s="278"/>
      <c r="AL96" s="278"/>
      <c r="AM96" s="278"/>
      <c r="AN96" s="278"/>
    </row>
    <row r="97" spans="2:40">
      <c r="B97" s="333" t="s">
        <v>565</v>
      </c>
      <c r="C97" s="332" t="s">
        <v>566</v>
      </c>
      <c r="D97" s="331"/>
      <c r="E97" s="331"/>
      <c r="F97" s="331"/>
      <c r="G97" s="328"/>
      <c r="H97" s="329" t="str">
        <f>IF(ISBLANK('Prototype Protection'!D24),"",'Prototype Protection'!D24)</f>
        <v/>
      </c>
      <c r="J97" s="277" t="str">
        <f t="shared" si="5"/>
        <v/>
      </c>
      <c r="U97" s="278"/>
      <c r="V97" s="278"/>
      <c r="W97" s="278"/>
      <c r="X97" s="278"/>
      <c r="Y97" s="278"/>
      <c r="Z97" s="278"/>
      <c r="AA97" s="278"/>
      <c r="AB97" s="278"/>
      <c r="AC97" s="278"/>
      <c r="AD97" s="278"/>
      <c r="AE97" s="278"/>
      <c r="AF97" s="278"/>
      <c r="AG97" s="278"/>
      <c r="AH97" s="278"/>
      <c r="AI97" s="278"/>
      <c r="AJ97" s="278"/>
      <c r="AK97" s="278"/>
      <c r="AL97" s="278"/>
      <c r="AM97" s="278"/>
      <c r="AN97" s="278"/>
    </row>
    <row r="98" spans="2:40" ht="15">
      <c r="B98" s="325" t="s">
        <v>568</v>
      </c>
      <c r="C98" s="326" t="s">
        <v>707</v>
      </c>
      <c r="D98" s="331"/>
      <c r="E98" s="331"/>
      <c r="F98" s="331"/>
      <c r="G98" s="328">
        <f t="shared" si="6"/>
        <v>3</v>
      </c>
      <c r="H98" s="329" t="str">
        <f>IF(ISBLANK('Prototype Protection'!D25),"",'Prototype Protection'!D25)</f>
        <v/>
      </c>
      <c r="J98" s="277" t="str">
        <f t="shared" si="5"/>
        <v/>
      </c>
      <c r="U98" s="278"/>
      <c r="V98" s="278"/>
      <c r="W98" s="278"/>
      <c r="X98" s="278"/>
      <c r="Y98" s="278"/>
      <c r="Z98" s="278"/>
      <c r="AA98" s="278"/>
      <c r="AB98" s="278"/>
      <c r="AC98" s="278"/>
      <c r="AD98" s="278"/>
      <c r="AE98" s="278"/>
      <c r="AF98" s="278"/>
      <c r="AG98" s="278"/>
      <c r="AH98" s="278"/>
      <c r="AI98" s="278"/>
      <c r="AJ98" s="278"/>
      <c r="AK98" s="278"/>
      <c r="AL98" s="278"/>
      <c r="AM98" s="278"/>
      <c r="AN98" s="278"/>
    </row>
    <row r="99" spans="2:40" ht="15">
      <c r="B99" s="325" t="s">
        <v>572</v>
      </c>
      <c r="C99" s="326" t="s">
        <v>708</v>
      </c>
      <c r="D99" s="331"/>
      <c r="E99" s="331"/>
      <c r="F99" s="331"/>
      <c r="G99" s="328">
        <f t="shared" si="6"/>
        <v>3</v>
      </c>
      <c r="H99" s="329" t="str">
        <f>IF(ISBLANK('Prototype Protection'!D26),"",'Prototype Protection'!D26)</f>
        <v/>
      </c>
      <c r="J99" s="277" t="str">
        <f t="shared" si="5"/>
        <v/>
      </c>
      <c r="U99" s="278"/>
      <c r="V99" s="278"/>
      <c r="W99" s="278"/>
      <c r="X99" s="278"/>
      <c r="Y99" s="278"/>
      <c r="Z99" s="278"/>
      <c r="AA99" s="278"/>
      <c r="AB99" s="278"/>
      <c r="AC99" s="278"/>
      <c r="AD99" s="278"/>
      <c r="AE99" s="278"/>
      <c r="AF99" s="278"/>
      <c r="AG99" s="278"/>
      <c r="AH99" s="278"/>
      <c r="AI99" s="278"/>
      <c r="AJ99" s="278"/>
      <c r="AK99" s="278"/>
      <c r="AL99" s="278"/>
      <c r="AM99" s="278"/>
      <c r="AN99" s="278"/>
    </row>
    <row r="100" spans="2:40" ht="15">
      <c r="B100" s="325" t="s">
        <v>576</v>
      </c>
      <c r="C100" s="326" t="s">
        <v>709</v>
      </c>
      <c r="D100" s="331"/>
      <c r="E100" s="331"/>
      <c r="F100" s="331"/>
      <c r="G100" s="328">
        <f t="shared" si="6"/>
        <v>3</v>
      </c>
      <c r="H100" s="329" t="str">
        <f>IF(ISBLANK('Prototype Protection'!D27),"",'Prototype Protection'!D27)</f>
        <v/>
      </c>
      <c r="J100" s="277" t="str">
        <f t="shared" si="5"/>
        <v/>
      </c>
      <c r="U100" s="278"/>
      <c r="V100" s="278"/>
      <c r="W100" s="278"/>
      <c r="X100" s="278"/>
      <c r="Y100" s="278"/>
      <c r="Z100" s="278"/>
      <c r="AA100" s="278"/>
      <c r="AB100" s="278"/>
      <c r="AC100" s="278"/>
      <c r="AD100" s="278"/>
      <c r="AE100" s="278"/>
      <c r="AF100" s="278"/>
      <c r="AG100" s="278"/>
      <c r="AH100" s="278"/>
      <c r="AI100" s="278"/>
      <c r="AJ100" s="278"/>
      <c r="AK100" s="278"/>
      <c r="AL100" s="278"/>
      <c r="AM100" s="278"/>
      <c r="AN100" s="278"/>
    </row>
    <row r="101" spans="2:40">
      <c r="B101" s="333" t="s">
        <v>579</v>
      </c>
      <c r="C101" s="332" t="s">
        <v>580</v>
      </c>
      <c r="D101" s="331"/>
      <c r="E101" s="331"/>
      <c r="F101" s="331"/>
      <c r="G101" s="328"/>
      <c r="H101" s="329" t="str">
        <f>IF(ISBLANK('Prototype Protection'!D28),"",'Prototype Protection'!D28)</f>
        <v/>
      </c>
      <c r="J101" s="277" t="str">
        <f t="shared" si="5"/>
        <v/>
      </c>
      <c r="U101" s="278"/>
      <c r="V101" s="278"/>
      <c r="W101" s="278"/>
      <c r="X101" s="278"/>
      <c r="Y101" s="278"/>
      <c r="Z101" s="278"/>
      <c r="AA101" s="278"/>
      <c r="AB101" s="278"/>
      <c r="AC101" s="278"/>
      <c r="AD101" s="278"/>
      <c r="AE101" s="278"/>
      <c r="AF101" s="278"/>
      <c r="AG101" s="278"/>
      <c r="AH101" s="278"/>
      <c r="AI101" s="278"/>
      <c r="AJ101" s="278"/>
      <c r="AK101" s="278"/>
      <c r="AL101" s="278"/>
      <c r="AM101" s="278"/>
      <c r="AN101" s="278"/>
    </row>
    <row r="102" spans="2:40" ht="15">
      <c r="B102" s="325" t="s">
        <v>582</v>
      </c>
      <c r="C102" s="326" t="s">
        <v>710</v>
      </c>
      <c r="D102" s="331"/>
      <c r="E102" s="331"/>
      <c r="F102" s="331"/>
      <c r="G102" s="328">
        <f t="shared" si="6"/>
        <v>3</v>
      </c>
      <c r="H102" s="329" t="str">
        <f>IF(ISBLANK('Prototype Protection'!D29),"",'Prototype Protection'!D29)</f>
        <v/>
      </c>
      <c r="J102" s="277" t="str">
        <f t="shared" si="5"/>
        <v/>
      </c>
      <c r="U102" s="278"/>
      <c r="V102" s="278"/>
      <c r="W102" s="278"/>
      <c r="X102" s="278"/>
      <c r="Y102" s="278"/>
      <c r="Z102" s="278"/>
      <c r="AA102" s="278"/>
      <c r="AB102" s="278"/>
      <c r="AC102" s="278"/>
      <c r="AD102" s="278"/>
      <c r="AE102" s="278"/>
      <c r="AF102" s="278"/>
      <c r="AG102" s="278"/>
      <c r="AH102" s="278"/>
      <c r="AI102" s="278"/>
      <c r="AJ102" s="278"/>
      <c r="AK102" s="278"/>
      <c r="AL102" s="278"/>
      <c r="AM102" s="278"/>
      <c r="AN102" s="278"/>
    </row>
    <row r="103" spans="2:40" ht="15">
      <c r="B103" s="325" t="s">
        <v>586</v>
      </c>
      <c r="C103" s="326" t="s">
        <v>711</v>
      </c>
      <c r="D103" s="331"/>
      <c r="E103" s="331"/>
      <c r="F103" s="331"/>
      <c r="G103" s="328">
        <f t="shared" si="6"/>
        <v>3</v>
      </c>
      <c r="H103" s="329" t="str">
        <f>IF(ISBLANK('Prototype Protection'!D30),"",'Prototype Protection'!D30)</f>
        <v/>
      </c>
      <c r="J103" s="277" t="str">
        <f t="shared" si="5"/>
        <v/>
      </c>
      <c r="U103" s="278"/>
      <c r="V103" s="278"/>
      <c r="W103" s="278"/>
      <c r="X103" s="278"/>
      <c r="Y103" s="278"/>
      <c r="Z103" s="278"/>
      <c r="AA103" s="278"/>
      <c r="AB103" s="278"/>
      <c r="AC103" s="278"/>
      <c r="AD103" s="278"/>
      <c r="AE103" s="278"/>
      <c r="AF103" s="278"/>
      <c r="AG103" s="278"/>
      <c r="AH103" s="278"/>
      <c r="AI103" s="278"/>
      <c r="AJ103" s="278"/>
      <c r="AK103" s="278"/>
      <c r="AL103" s="278"/>
      <c r="AM103" s="278"/>
      <c r="AN103" s="278"/>
    </row>
    <row r="104" spans="2:40" ht="20.25" customHeight="1">
      <c r="B104" s="334"/>
      <c r="C104" s="335"/>
      <c r="D104" s="336"/>
      <c r="E104" s="336"/>
      <c r="F104" s="336"/>
      <c r="G104" s="337">
        <f>SUM(G78:G103)/COUNT(G78:G103)</f>
        <v>3</v>
      </c>
      <c r="H104" s="338" t="str">
        <f>IF(COUNT(H78:H103)=0,"",SUM(H78:H103)/COUNT(H78:H103))</f>
        <v/>
      </c>
      <c r="I104" s="339"/>
      <c r="J104" s="340" t="str">
        <f>IF(COUNT(J78:J103)=0,"",SUM(J78:J103)/COUNT(J78:J103))</f>
        <v/>
      </c>
      <c r="U104" s="278"/>
      <c r="V104" s="278"/>
      <c r="W104" s="278"/>
      <c r="X104" s="278"/>
      <c r="Y104" s="278"/>
      <c r="Z104" s="278"/>
      <c r="AA104" s="278"/>
      <c r="AB104" s="278"/>
      <c r="AC104" s="278"/>
      <c r="AD104" s="278"/>
      <c r="AE104" s="278"/>
      <c r="AF104" s="278"/>
      <c r="AG104" s="278"/>
      <c r="AH104" s="278"/>
      <c r="AI104" s="278"/>
      <c r="AJ104" s="278"/>
      <c r="AK104" s="278"/>
      <c r="AL104" s="278"/>
      <c r="AM104" s="278"/>
      <c r="AN104" s="278"/>
    </row>
    <row r="105" spans="2:40" ht="20.25" customHeight="1">
      <c r="B105" s="278"/>
      <c r="C105" s="278"/>
      <c r="D105" s="278"/>
      <c r="E105" s="278"/>
      <c r="F105" s="278"/>
      <c r="G105" s="277"/>
      <c r="H105" s="341"/>
      <c r="I105" s="339"/>
      <c r="J105" s="290"/>
      <c r="U105" s="278"/>
      <c r="V105" s="278"/>
      <c r="W105" s="278"/>
      <c r="X105" s="278"/>
      <c r="Y105" s="278"/>
      <c r="Z105" s="278"/>
      <c r="AA105" s="278"/>
      <c r="AB105" s="278"/>
      <c r="AC105" s="278"/>
      <c r="AD105" s="278"/>
      <c r="AE105" s="278"/>
      <c r="AF105" s="278"/>
      <c r="AG105" s="278"/>
      <c r="AH105" s="278"/>
      <c r="AI105" s="278"/>
      <c r="AJ105" s="278"/>
      <c r="AK105" s="278"/>
      <c r="AL105" s="278"/>
      <c r="AM105" s="278"/>
      <c r="AN105" s="278"/>
    </row>
    <row r="106" spans="2:40">
      <c r="B106" s="278"/>
      <c r="C106" s="278"/>
      <c r="D106" s="278"/>
      <c r="E106" s="278"/>
      <c r="F106" s="278"/>
      <c r="G106" s="342">
        <f>IF(COUNT(G78:G103,G23:G68)=0,"",SUM(G78:G103,G23:G68)/COUNT(G78:G103,G23:G68))</f>
        <v>3</v>
      </c>
      <c r="H106" s="343" t="str">
        <f>IF(COUNT(H78:H103,H23:H68)=0,"",SUM(H78:H103,H23:H68)/COUNT(H78:H103,H23:H68))</f>
        <v/>
      </c>
      <c r="I106" s="344"/>
      <c r="J106" s="342" t="str">
        <f>IF(COUNT(J78:J103,J23:J68)=0,"",SUM(J78:J103,J23:J68)/COUNT(J78:J103,J23:J68))</f>
        <v/>
      </c>
      <c r="U106" s="278"/>
      <c r="V106" s="278"/>
      <c r="W106" s="278"/>
      <c r="X106" s="278"/>
      <c r="Y106" s="278"/>
      <c r="Z106" s="278"/>
      <c r="AA106" s="278"/>
      <c r="AB106" s="278"/>
      <c r="AC106" s="278"/>
      <c r="AD106" s="278"/>
      <c r="AE106" s="278"/>
      <c r="AF106" s="278"/>
      <c r="AG106" s="278"/>
      <c r="AH106" s="278"/>
      <c r="AI106" s="278"/>
      <c r="AJ106" s="278"/>
      <c r="AK106" s="278"/>
      <c r="AL106" s="278"/>
      <c r="AM106" s="278"/>
      <c r="AN106" s="278"/>
    </row>
    <row r="107" spans="2:40">
      <c r="B107" s="278"/>
      <c r="C107" s="278"/>
      <c r="D107" s="278"/>
      <c r="E107" s="278"/>
      <c r="F107" s="278"/>
      <c r="G107" s="278"/>
      <c r="N107" s="278"/>
      <c r="U107" s="278"/>
      <c r="V107" s="278"/>
      <c r="W107" s="278"/>
      <c r="X107" s="278"/>
      <c r="Y107" s="278"/>
      <c r="Z107" s="278"/>
      <c r="AA107" s="278"/>
      <c r="AB107" s="278"/>
      <c r="AC107" s="278"/>
      <c r="AD107" s="278"/>
      <c r="AE107" s="278"/>
      <c r="AF107" s="278"/>
      <c r="AG107" s="278"/>
      <c r="AH107" s="278"/>
      <c r="AI107" s="278"/>
      <c r="AJ107" s="278"/>
      <c r="AK107" s="278"/>
      <c r="AL107" s="278"/>
      <c r="AM107" s="278"/>
      <c r="AN107" s="278"/>
    </row>
    <row r="108" spans="2:40">
      <c r="B108" s="278"/>
      <c r="C108" s="278"/>
      <c r="D108" s="278"/>
      <c r="E108" s="278"/>
      <c r="F108" s="278"/>
      <c r="G108" s="278"/>
      <c r="N108" s="278"/>
      <c r="U108" s="278"/>
      <c r="V108" s="278"/>
      <c r="W108" s="278"/>
      <c r="X108" s="278"/>
      <c r="Y108" s="278"/>
      <c r="Z108" s="278"/>
      <c r="AA108" s="278"/>
      <c r="AB108" s="278"/>
      <c r="AC108" s="278"/>
      <c r="AD108" s="278"/>
      <c r="AE108" s="278"/>
      <c r="AF108" s="278"/>
      <c r="AG108" s="278"/>
      <c r="AH108" s="278"/>
      <c r="AI108" s="278"/>
      <c r="AJ108" s="278"/>
      <c r="AK108" s="278"/>
      <c r="AL108" s="278"/>
      <c r="AM108" s="278"/>
      <c r="AN108" s="278"/>
    </row>
    <row r="109" spans="2:40">
      <c r="B109" s="278"/>
      <c r="C109" s="278"/>
      <c r="D109" s="278"/>
      <c r="E109" s="278"/>
      <c r="F109" s="278"/>
      <c r="G109" s="278"/>
      <c r="N109" s="278"/>
      <c r="U109" s="278"/>
      <c r="V109" s="278"/>
      <c r="W109" s="278"/>
      <c r="X109" s="278"/>
      <c r="Y109" s="278"/>
      <c r="Z109" s="278"/>
      <c r="AA109" s="278"/>
      <c r="AB109" s="278"/>
      <c r="AC109" s="278"/>
      <c r="AD109" s="278"/>
      <c r="AE109" s="278"/>
      <c r="AF109" s="278"/>
      <c r="AG109" s="278"/>
      <c r="AH109" s="278"/>
      <c r="AI109" s="278"/>
      <c r="AJ109" s="278"/>
      <c r="AK109" s="278"/>
      <c r="AL109" s="278"/>
      <c r="AM109" s="278"/>
      <c r="AN109" s="278"/>
    </row>
    <row r="110" spans="2:40" ht="55.5" customHeight="1">
      <c r="B110" s="383"/>
      <c r="C110" s="384"/>
      <c r="D110" s="384"/>
      <c r="E110" s="384"/>
      <c r="F110" s="384"/>
      <c r="G110" s="254"/>
      <c r="H110" s="252"/>
      <c r="N110" s="278"/>
      <c r="U110" s="278"/>
      <c r="V110" s="278"/>
      <c r="W110" s="278"/>
      <c r="X110" s="278"/>
      <c r="Y110" s="278"/>
      <c r="Z110" s="278"/>
      <c r="AA110" s="278"/>
      <c r="AB110" s="278"/>
      <c r="AC110" s="278"/>
      <c r="AD110" s="278"/>
      <c r="AE110" s="278"/>
      <c r="AF110" s="278"/>
      <c r="AG110" s="278"/>
      <c r="AH110" s="278"/>
      <c r="AI110" s="278"/>
      <c r="AJ110" s="278"/>
      <c r="AK110" s="278"/>
      <c r="AL110" s="278"/>
      <c r="AM110" s="278"/>
      <c r="AN110" s="278"/>
    </row>
    <row r="111" spans="2:40" ht="33.75" customHeight="1">
      <c r="B111" s="278"/>
      <c r="C111" s="278"/>
      <c r="D111" s="278"/>
      <c r="E111" s="278"/>
      <c r="F111" s="278"/>
      <c r="G111" s="278"/>
      <c r="N111" s="278"/>
      <c r="U111" s="278"/>
      <c r="V111" s="278"/>
      <c r="W111" s="278"/>
      <c r="X111" s="278"/>
      <c r="Y111" s="278"/>
      <c r="Z111" s="278"/>
      <c r="AA111" s="278"/>
      <c r="AB111" s="278"/>
      <c r="AC111" s="278"/>
      <c r="AD111" s="278"/>
      <c r="AE111" s="278"/>
      <c r="AF111" s="278"/>
      <c r="AG111" s="278"/>
      <c r="AH111" s="278"/>
      <c r="AI111" s="278"/>
      <c r="AJ111" s="278"/>
      <c r="AK111" s="278"/>
      <c r="AL111" s="278"/>
      <c r="AM111" s="278"/>
      <c r="AN111" s="278"/>
    </row>
    <row r="112" spans="2:40">
      <c r="N112" s="278"/>
      <c r="U112" s="278"/>
      <c r="V112" s="278"/>
      <c r="W112" s="278"/>
      <c r="X112" s="278"/>
      <c r="Y112" s="278"/>
      <c r="Z112" s="278"/>
      <c r="AA112" s="278"/>
      <c r="AB112" s="278"/>
      <c r="AC112" s="278"/>
      <c r="AD112" s="278"/>
      <c r="AE112" s="278"/>
      <c r="AF112" s="278"/>
      <c r="AG112" s="278"/>
      <c r="AH112" s="278"/>
      <c r="AI112" s="278"/>
      <c r="AJ112" s="278"/>
      <c r="AK112" s="278"/>
      <c r="AL112" s="278"/>
      <c r="AM112" s="278"/>
      <c r="AN112" s="278"/>
    </row>
    <row r="113" spans="14:40">
      <c r="N113" s="278"/>
      <c r="U113" s="278"/>
      <c r="V113" s="278"/>
      <c r="W113" s="278"/>
      <c r="X113" s="278"/>
      <c r="Y113" s="278"/>
      <c r="Z113" s="278"/>
      <c r="AA113" s="278"/>
      <c r="AB113" s="278"/>
      <c r="AC113" s="278"/>
      <c r="AD113" s="278"/>
      <c r="AE113" s="278"/>
      <c r="AF113" s="278"/>
      <c r="AG113" s="278"/>
      <c r="AH113" s="278"/>
      <c r="AI113" s="278"/>
      <c r="AJ113" s="278"/>
      <c r="AK113" s="278"/>
      <c r="AL113" s="278"/>
      <c r="AM113" s="278"/>
      <c r="AN113" s="278"/>
    </row>
    <row r="114" spans="14:40">
      <c r="N114" s="278"/>
      <c r="U114" s="278"/>
      <c r="V114" s="278"/>
      <c r="W114" s="278"/>
      <c r="X114" s="278"/>
      <c r="Y114" s="278"/>
      <c r="Z114" s="278"/>
      <c r="AA114" s="278"/>
      <c r="AB114" s="278"/>
      <c r="AC114" s="278"/>
      <c r="AD114" s="278"/>
      <c r="AE114" s="278"/>
      <c r="AF114" s="278"/>
      <c r="AG114" s="278"/>
      <c r="AH114" s="278"/>
      <c r="AI114" s="278"/>
      <c r="AJ114" s="278"/>
      <c r="AK114" s="278"/>
      <c r="AL114" s="278"/>
      <c r="AM114" s="278"/>
      <c r="AN114" s="278"/>
    </row>
    <row r="115" spans="14:40">
      <c r="N115" s="278"/>
      <c r="U115" s="278"/>
      <c r="V115" s="278"/>
      <c r="W115" s="278"/>
      <c r="X115" s="278"/>
      <c r="Y115" s="278"/>
      <c r="Z115" s="278"/>
      <c r="AA115" s="278"/>
      <c r="AB115" s="278"/>
      <c r="AC115" s="278"/>
      <c r="AD115" s="278"/>
      <c r="AE115" s="278"/>
      <c r="AF115" s="278"/>
      <c r="AG115" s="278"/>
      <c r="AH115" s="278"/>
      <c r="AI115" s="278"/>
      <c r="AJ115" s="278"/>
      <c r="AK115" s="278"/>
      <c r="AL115" s="278"/>
      <c r="AM115" s="278"/>
      <c r="AN115" s="278"/>
    </row>
    <row r="116" spans="14:40">
      <c r="N116" s="278"/>
      <c r="U116" s="278"/>
      <c r="V116" s="278"/>
      <c r="W116" s="278"/>
      <c r="X116" s="278"/>
      <c r="Y116" s="278"/>
      <c r="Z116" s="278"/>
      <c r="AA116" s="278"/>
      <c r="AB116" s="278"/>
      <c r="AC116" s="278"/>
      <c r="AD116" s="278"/>
      <c r="AE116" s="278"/>
      <c r="AF116" s="278"/>
      <c r="AG116" s="278"/>
      <c r="AH116" s="278"/>
      <c r="AI116" s="278"/>
      <c r="AJ116" s="278"/>
      <c r="AK116" s="278"/>
      <c r="AL116" s="278"/>
      <c r="AM116" s="278"/>
      <c r="AN116" s="278"/>
    </row>
    <row r="117" spans="14:40">
      <c r="N117" s="278"/>
      <c r="U117" s="278"/>
      <c r="V117" s="278"/>
      <c r="W117" s="278"/>
      <c r="X117" s="278"/>
      <c r="Y117" s="278"/>
      <c r="Z117" s="278"/>
      <c r="AA117" s="278"/>
      <c r="AB117" s="278"/>
      <c r="AC117" s="278"/>
      <c r="AD117" s="278"/>
      <c r="AE117" s="278"/>
      <c r="AF117" s="278"/>
      <c r="AG117" s="278"/>
      <c r="AH117" s="278"/>
      <c r="AI117" s="278"/>
      <c r="AJ117" s="278"/>
      <c r="AK117" s="278"/>
      <c r="AL117" s="278"/>
      <c r="AM117" s="278"/>
      <c r="AN117" s="278"/>
    </row>
    <row r="118" spans="14:40">
      <c r="N118" s="278"/>
      <c r="U118" s="278"/>
      <c r="V118" s="278"/>
      <c r="W118" s="278"/>
      <c r="X118" s="278"/>
      <c r="Y118" s="278"/>
      <c r="Z118" s="278"/>
      <c r="AA118" s="278"/>
      <c r="AB118" s="278"/>
      <c r="AC118" s="278"/>
      <c r="AD118" s="278"/>
      <c r="AE118" s="278"/>
      <c r="AF118" s="278"/>
      <c r="AG118" s="278"/>
      <c r="AH118" s="278"/>
      <c r="AI118" s="278"/>
      <c r="AJ118" s="278"/>
      <c r="AK118" s="278"/>
      <c r="AL118" s="278"/>
      <c r="AM118" s="278"/>
      <c r="AN118" s="278"/>
    </row>
    <row r="119" spans="14:40">
      <c r="N119" s="278"/>
      <c r="U119" s="278"/>
      <c r="V119" s="278"/>
      <c r="W119" s="278"/>
      <c r="X119" s="278"/>
      <c r="Y119" s="278"/>
      <c r="Z119" s="278"/>
      <c r="AA119" s="278"/>
      <c r="AB119" s="278"/>
      <c r="AC119" s="278"/>
      <c r="AD119" s="278"/>
      <c r="AE119" s="278"/>
      <c r="AF119" s="278"/>
      <c r="AG119" s="278"/>
      <c r="AH119" s="278"/>
      <c r="AI119" s="278"/>
      <c r="AJ119" s="278"/>
      <c r="AK119" s="278"/>
      <c r="AL119" s="278"/>
      <c r="AM119" s="278"/>
      <c r="AN119" s="278"/>
    </row>
    <row r="120" spans="14:40">
      <c r="N120" s="278"/>
      <c r="U120" s="278"/>
      <c r="V120" s="278"/>
      <c r="W120" s="278"/>
      <c r="X120" s="278"/>
      <c r="Y120" s="278"/>
      <c r="Z120" s="278"/>
      <c r="AA120" s="278"/>
      <c r="AB120" s="278"/>
      <c r="AC120" s="278"/>
      <c r="AD120" s="278"/>
      <c r="AE120" s="278"/>
      <c r="AF120" s="278"/>
      <c r="AG120" s="278"/>
      <c r="AH120" s="278"/>
      <c r="AI120" s="278"/>
      <c r="AJ120" s="278"/>
      <c r="AK120" s="278"/>
      <c r="AL120" s="278"/>
      <c r="AM120" s="278"/>
      <c r="AN120" s="278"/>
    </row>
    <row r="121" spans="14:40">
      <c r="N121" s="278"/>
      <c r="U121" s="278"/>
      <c r="V121" s="278"/>
      <c r="W121" s="278"/>
      <c r="X121" s="278"/>
      <c r="Y121" s="278"/>
      <c r="Z121" s="278"/>
      <c r="AA121" s="278"/>
      <c r="AB121" s="278"/>
      <c r="AC121" s="278"/>
      <c r="AD121" s="278"/>
      <c r="AE121" s="278"/>
      <c r="AF121" s="278"/>
      <c r="AG121" s="278"/>
      <c r="AH121" s="278"/>
      <c r="AI121" s="278"/>
      <c r="AJ121" s="278"/>
      <c r="AK121" s="278"/>
      <c r="AL121" s="278"/>
      <c r="AM121" s="278"/>
      <c r="AN121" s="278"/>
    </row>
    <row r="122" spans="14:40">
      <c r="N122" s="278"/>
      <c r="U122" s="278"/>
      <c r="V122" s="278"/>
      <c r="W122" s="278"/>
      <c r="X122" s="278"/>
      <c r="Y122" s="278"/>
      <c r="Z122" s="278"/>
      <c r="AA122" s="278"/>
      <c r="AB122" s="278"/>
      <c r="AC122" s="278"/>
      <c r="AD122" s="278"/>
      <c r="AE122" s="278"/>
      <c r="AF122" s="278"/>
      <c r="AG122" s="278"/>
      <c r="AH122" s="278"/>
      <c r="AI122" s="278"/>
      <c r="AJ122" s="278"/>
      <c r="AK122" s="278"/>
      <c r="AL122" s="278"/>
      <c r="AM122" s="278"/>
      <c r="AN122" s="278"/>
    </row>
    <row r="123" spans="14:40">
      <c r="N123" s="278"/>
      <c r="U123" s="278"/>
      <c r="V123" s="278"/>
      <c r="W123" s="278"/>
      <c r="X123" s="278"/>
      <c r="Y123" s="278"/>
      <c r="Z123" s="278"/>
      <c r="AA123" s="278"/>
      <c r="AB123" s="278"/>
      <c r="AC123" s="278"/>
      <c r="AD123" s="278"/>
      <c r="AE123" s="278"/>
      <c r="AF123" s="278"/>
      <c r="AG123" s="278"/>
      <c r="AH123" s="278"/>
      <c r="AI123" s="278"/>
      <c r="AJ123" s="278"/>
      <c r="AK123" s="278"/>
      <c r="AL123" s="278"/>
      <c r="AM123" s="278"/>
      <c r="AN123" s="278"/>
    </row>
    <row r="124" spans="14:40">
      <c r="N124" s="278"/>
      <c r="U124" s="278"/>
      <c r="V124" s="278"/>
      <c r="W124" s="278"/>
      <c r="X124" s="278"/>
      <c r="Y124" s="278"/>
      <c r="Z124" s="278"/>
      <c r="AA124" s="278"/>
      <c r="AB124" s="278"/>
      <c r="AC124" s="278"/>
      <c r="AD124" s="278"/>
      <c r="AE124" s="278"/>
      <c r="AF124" s="278"/>
      <c r="AG124" s="278"/>
      <c r="AH124" s="278"/>
      <c r="AI124" s="278"/>
      <c r="AJ124" s="278"/>
      <c r="AK124" s="278"/>
      <c r="AL124" s="278"/>
      <c r="AM124" s="278"/>
      <c r="AN124" s="278"/>
    </row>
    <row r="125" spans="14:40">
      <c r="N125" s="278"/>
      <c r="U125" s="278"/>
      <c r="V125" s="278"/>
      <c r="W125" s="278"/>
      <c r="X125" s="278"/>
      <c r="Y125" s="278"/>
      <c r="Z125" s="278"/>
      <c r="AA125" s="278"/>
      <c r="AB125" s="278"/>
      <c r="AC125" s="278"/>
      <c r="AD125" s="278"/>
      <c r="AE125" s="278"/>
      <c r="AF125" s="278"/>
      <c r="AG125" s="278"/>
      <c r="AH125" s="278"/>
      <c r="AI125" s="278"/>
      <c r="AJ125" s="278"/>
      <c r="AK125" s="278"/>
      <c r="AL125" s="278"/>
      <c r="AM125" s="278"/>
      <c r="AN125" s="278"/>
    </row>
    <row r="126" spans="14:40">
      <c r="N126" s="278"/>
      <c r="U126" s="278"/>
      <c r="V126" s="278"/>
      <c r="W126" s="278"/>
      <c r="X126" s="278"/>
      <c r="Y126" s="278"/>
      <c r="Z126" s="278"/>
      <c r="AA126" s="278"/>
      <c r="AB126" s="278"/>
      <c r="AC126" s="278"/>
      <c r="AD126" s="278"/>
      <c r="AE126" s="278"/>
      <c r="AF126" s="278"/>
      <c r="AG126" s="278"/>
      <c r="AH126" s="278"/>
      <c r="AI126" s="278"/>
      <c r="AJ126" s="278"/>
      <c r="AK126" s="278"/>
      <c r="AL126" s="278"/>
      <c r="AM126" s="278"/>
      <c r="AN126" s="278"/>
    </row>
    <row r="127" spans="14:40">
      <c r="N127" s="278"/>
      <c r="U127" s="278"/>
      <c r="V127" s="278"/>
      <c r="W127" s="278"/>
      <c r="X127" s="278"/>
      <c r="Y127" s="278"/>
      <c r="Z127" s="278"/>
      <c r="AA127" s="278"/>
      <c r="AB127" s="278"/>
      <c r="AC127" s="278"/>
      <c r="AD127" s="278"/>
      <c r="AE127" s="278"/>
      <c r="AF127" s="278"/>
      <c r="AG127" s="278"/>
      <c r="AH127" s="278"/>
      <c r="AI127" s="278"/>
      <c r="AJ127" s="278"/>
      <c r="AK127" s="278"/>
      <c r="AL127" s="278"/>
      <c r="AM127" s="278"/>
      <c r="AN127" s="278"/>
    </row>
    <row r="128" spans="14:40">
      <c r="N128" s="278"/>
      <c r="U128" s="278"/>
      <c r="V128" s="278"/>
      <c r="W128" s="278"/>
      <c r="X128" s="278"/>
      <c r="Y128" s="278"/>
      <c r="Z128" s="278"/>
      <c r="AA128" s="278"/>
      <c r="AB128" s="278"/>
      <c r="AC128" s="278"/>
      <c r="AD128" s="278"/>
      <c r="AE128" s="278"/>
      <c r="AF128" s="278"/>
      <c r="AG128" s="278"/>
      <c r="AH128" s="278"/>
      <c r="AI128" s="278"/>
      <c r="AJ128" s="278"/>
      <c r="AK128" s="278"/>
      <c r="AL128" s="278"/>
      <c r="AM128" s="278"/>
      <c r="AN128" s="278"/>
    </row>
    <row r="129" spans="14:40">
      <c r="N129" s="278"/>
      <c r="U129" s="278"/>
      <c r="V129" s="278"/>
      <c r="W129" s="278"/>
      <c r="X129" s="278"/>
      <c r="Y129" s="278"/>
      <c r="Z129" s="278"/>
      <c r="AA129" s="278"/>
      <c r="AB129" s="278"/>
      <c r="AC129" s="278"/>
      <c r="AD129" s="278"/>
      <c r="AE129" s="278"/>
      <c r="AF129" s="278"/>
      <c r="AG129" s="278"/>
      <c r="AH129" s="278"/>
      <c r="AI129" s="278"/>
      <c r="AJ129" s="278"/>
      <c r="AK129" s="278"/>
      <c r="AL129" s="278"/>
      <c r="AM129" s="278"/>
      <c r="AN129" s="278"/>
    </row>
    <row r="130" spans="14:40">
      <c r="N130" s="278"/>
      <c r="U130" s="278"/>
      <c r="V130" s="278"/>
      <c r="W130" s="278"/>
      <c r="X130" s="278"/>
      <c r="Y130" s="278"/>
      <c r="Z130" s="278"/>
      <c r="AA130" s="278"/>
      <c r="AB130" s="278"/>
      <c r="AC130" s="278"/>
      <c r="AD130" s="278"/>
      <c r="AE130" s="278"/>
      <c r="AF130" s="278"/>
      <c r="AG130" s="278"/>
      <c r="AH130" s="278"/>
      <c r="AI130" s="278"/>
      <c r="AJ130" s="278"/>
      <c r="AK130" s="278"/>
      <c r="AL130" s="278"/>
      <c r="AM130" s="278"/>
      <c r="AN130" s="278"/>
    </row>
    <row r="131" spans="14:40">
      <c r="N131" s="278"/>
      <c r="U131" s="278"/>
      <c r="V131" s="278"/>
      <c r="W131" s="278"/>
      <c r="X131" s="278"/>
      <c r="Y131" s="278"/>
      <c r="Z131" s="278"/>
      <c r="AA131" s="278"/>
      <c r="AB131" s="278"/>
      <c r="AC131" s="278"/>
      <c r="AD131" s="278"/>
      <c r="AE131" s="278"/>
      <c r="AF131" s="278"/>
      <c r="AG131" s="278"/>
      <c r="AH131" s="278"/>
      <c r="AI131" s="278"/>
      <c r="AJ131" s="278"/>
      <c r="AK131" s="278"/>
      <c r="AL131" s="278"/>
      <c r="AM131" s="278"/>
      <c r="AN131" s="278"/>
    </row>
    <row r="132" spans="14:40">
      <c r="N132" s="278"/>
      <c r="U132" s="278"/>
      <c r="V132" s="278"/>
      <c r="W132" s="278"/>
      <c r="X132" s="278"/>
      <c r="Y132" s="278"/>
      <c r="Z132" s="278"/>
      <c r="AA132" s="278"/>
      <c r="AB132" s="278"/>
      <c r="AC132" s="278"/>
      <c r="AD132" s="278"/>
      <c r="AE132" s="278"/>
      <c r="AF132" s="278"/>
      <c r="AG132" s="278"/>
      <c r="AH132" s="278"/>
      <c r="AI132" s="278"/>
      <c r="AJ132" s="278"/>
      <c r="AK132" s="278"/>
      <c r="AL132" s="278"/>
      <c r="AM132" s="278"/>
      <c r="AN132" s="278"/>
    </row>
    <row r="133" spans="14:40">
      <c r="N133" s="278"/>
      <c r="U133" s="278"/>
      <c r="V133" s="278"/>
      <c r="W133" s="278"/>
      <c r="X133" s="278"/>
      <c r="Y133" s="278"/>
      <c r="Z133" s="278"/>
      <c r="AA133" s="278"/>
      <c r="AB133" s="278"/>
      <c r="AC133" s="278"/>
      <c r="AD133" s="278"/>
      <c r="AE133" s="278"/>
      <c r="AF133" s="278"/>
      <c r="AG133" s="278"/>
      <c r="AH133" s="278"/>
      <c r="AI133" s="278"/>
      <c r="AJ133" s="278"/>
      <c r="AK133" s="278"/>
      <c r="AL133" s="278"/>
      <c r="AM133" s="278"/>
      <c r="AN133" s="278"/>
    </row>
    <row r="134" spans="14:40">
      <c r="N134" s="278"/>
      <c r="U134" s="278"/>
      <c r="V134" s="278"/>
      <c r="W134" s="278"/>
      <c r="X134" s="278"/>
      <c r="Y134" s="278"/>
      <c r="Z134" s="278"/>
      <c r="AA134" s="278"/>
      <c r="AB134" s="278"/>
      <c r="AC134" s="278"/>
      <c r="AD134" s="278"/>
      <c r="AE134" s="278"/>
      <c r="AF134" s="278"/>
      <c r="AG134" s="278"/>
      <c r="AH134" s="278"/>
      <c r="AI134" s="278"/>
      <c r="AJ134" s="278"/>
      <c r="AK134" s="278"/>
      <c r="AL134" s="278"/>
      <c r="AM134" s="278"/>
      <c r="AN134" s="278"/>
    </row>
    <row r="135" spans="14:40">
      <c r="N135" s="278"/>
      <c r="U135" s="278"/>
      <c r="V135" s="278"/>
      <c r="W135" s="278"/>
      <c r="X135" s="278"/>
      <c r="Y135" s="278"/>
      <c r="Z135" s="278"/>
      <c r="AA135" s="278"/>
      <c r="AB135" s="278"/>
      <c r="AC135" s="278"/>
      <c r="AD135" s="278"/>
      <c r="AE135" s="278"/>
      <c r="AF135" s="278"/>
      <c r="AG135" s="278"/>
      <c r="AH135" s="278"/>
      <c r="AI135" s="278"/>
      <c r="AJ135" s="278"/>
      <c r="AK135" s="278"/>
      <c r="AL135" s="278"/>
      <c r="AM135" s="278"/>
      <c r="AN135" s="278"/>
    </row>
    <row r="136" spans="14:40">
      <c r="N136" s="278"/>
      <c r="U136" s="278"/>
      <c r="V136" s="278"/>
      <c r="W136" s="278"/>
      <c r="X136" s="278"/>
      <c r="Y136" s="278"/>
      <c r="Z136" s="278"/>
      <c r="AA136" s="278"/>
      <c r="AB136" s="278"/>
      <c r="AC136" s="278"/>
      <c r="AD136" s="278"/>
      <c r="AE136" s="278"/>
      <c r="AF136" s="278"/>
      <c r="AG136" s="278"/>
      <c r="AH136" s="278"/>
      <c r="AI136" s="278"/>
      <c r="AJ136" s="278"/>
      <c r="AK136" s="278"/>
      <c r="AL136" s="278"/>
      <c r="AM136" s="278"/>
      <c r="AN136" s="278"/>
    </row>
    <row r="137" spans="14:40">
      <c r="N137" s="278"/>
      <c r="U137" s="278"/>
      <c r="V137" s="278"/>
      <c r="W137" s="278"/>
      <c r="X137" s="278"/>
      <c r="Y137" s="278"/>
      <c r="Z137" s="278"/>
      <c r="AA137" s="278"/>
      <c r="AB137" s="278"/>
      <c r="AC137" s="278"/>
      <c r="AD137" s="278"/>
      <c r="AE137" s="278"/>
      <c r="AF137" s="278"/>
      <c r="AG137" s="278"/>
      <c r="AH137" s="278"/>
      <c r="AI137" s="278"/>
      <c r="AJ137" s="278"/>
      <c r="AK137" s="278"/>
      <c r="AL137" s="278"/>
      <c r="AM137" s="278"/>
      <c r="AN137" s="278"/>
    </row>
    <row r="138" spans="14:40">
      <c r="N138" s="278"/>
      <c r="U138" s="278"/>
      <c r="V138" s="278"/>
      <c r="W138" s="278"/>
      <c r="X138" s="278"/>
      <c r="Y138" s="278"/>
      <c r="Z138" s="278"/>
      <c r="AA138" s="278"/>
      <c r="AB138" s="278"/>
      <c r="AC138" s="278"/>
      <c r="AD138" s="278"/>
      <c r="AE138" s="278"/>
      <c r="AF138" s="278"/>
      <c r="AG138" s="278"/>
      <c r="AH138" s="278"/>
      <c r="AI138" s="278"/>
      <c r="AJ138" s="278"/>
      <c r="AK138" s="278"/>
      <c r="AL138" s="278"/>
      <c r="AM138" s="278"/>
      <c r="AN138" s="278"/>
    </row>
    <row r="139" spans="14:40">
      <c r="N139" s="278"/>
      <c r="U139" s="278"/>
      <c r="V139" s="278"/>
      <c r="W139" s="278"/>
      <c r="X139" s="278"/>
      <c r="Y139" s="278"/>
      <c r="Z139" s="278"/>
      <c r="AA139" s="278"/>
      <c r="AB139" s="278"/>
      <c r="AC139" s="278"/>
      <c r="AD139" s="278"/>
      <c r="AE139" s="278"/>
      <c r="AF139" s="278"/>
      <c r="AG139" s="278"/>
      <c r="AH139" s="278"/>
      <c r="AI139" s="278"/>
      <c r="AJ139" s="278"/>
      <c r="AK139" s="278"/>
      <c r="AL139" s="278"/>
      <c r="AM139" s="278"/>
      <c r="AN139" s="278"/>
    </row>
    <row r="140" spans="14:40">
      <c r="N140" s="278"/>
      <c r="U140" s="278"/>
      <c r="V140" s="278"/>
      <c r="W140" s="278"/>
      <c r="X140" s="278"/>
      <c r="Y140" s="278"/>
      <c r="Z140" s="278"/>
      <c r="AA140" s="278"/>
      <c r="AB140" s="278"/>
      <c r="AC140" s="278"/>
      <c r="AD140" s="278"/>
      <c r="AE140" s="278"/>
      <c r="AF140" s="278"/>
      <c r="AG140" s="278"/>
      <c r="AH140" s="278"/>
      <c r="AI140" s="278"/>
      <c r="AJ140" s="278"/>
      <c r="AK140" s="278"/>
      <c r="AL140" s="278"/>
      <c r="AM140" s="278"/>
      <c r="AN140" s="278"/>
    </row>
    <row r="141" spans="14:40">
      <c r="N141" s="278"/>
      <c r="U141" s="278"/>
      <c r="V141" s="278"/>
      <c r="W141" s="278"/>
      <c r="X141" s="278"/>
      <c r="Y141" s="278"/>
      <c r="Z141" s="278"/>
      <c r="AA141" s="278"/>
      <c r="AB141" s="278"/>
      <c r="AC141" s="278"/>
      <c r="AD141" s="278"/>
      <c r="AE141" s="278"/>
      <c r="AF141" s="278"/>
      <c r="AG141" s="278"/>
      <c r="AH141" s="278"/>
      <c r="AI141" s="278"/>
      <c r="AJ141" s="278"/>
    </row>
    <row r="142" spans="14:40">
      <c r="N142" s="278"/>
      <c r="U142" s="278"/>
      <c r="V142" s="278"/>
      <c r="W142" s="278"/>
      <c r="X142" s="278"/>
      <c r="Y142" s="278"/>
      <c r="Z142" s="278"/>
      <c r="AA142" s="278"/>
      <c r="AB142" s="278"/>
      <c r="AC142" s="278"/>
      <c r="AD142" s="278"/>
      <c r="AE142" s="278"/>
      <c r="AF142" s="278"/>
      <c r="AG142" s="278"/>
      <c r="AH142" s="278"/>
      <c r="AI142" s="278"/>
      <c r="AJ142" s="278"/>
    </row>
    <row r="143" spans="14:40">
      <c r="N143" s="278"/>
      <c r="U143" s="278"/>
      <c r="V143" s="278"/>
      <c r="W143" s="278"/>
      <c r="X143" s="278"/>
      <c r="Y143" s="278"/>
      <c r="Z143" s="278"/>
      <c r="AA143" s="278"/>
      <c r="AB143" s="278"/>
      <c r="AC143" s="278"/>
      <c r="AD143" s="278"/>
      <c r="AE143" s="278"/>
      <c r="AF143" s="278"/>
      <c r="AG143" s="278"/>
      <c r="AH143" s="278"/>
      <c r="AI143" s="278"/>
      <c r="AJ143" s="278"/>
    </row>
    <row r="144" spans="14:40">
      <c r="N144" s="278"/>
      <c r="U144" s="278"/>
      <c r="V144" s="278"/>
      <c r="W144" s="278"/>
      <c r="X144" s="278"/>
      <c r="Y144" s="278"/>
      <c r="Z144" s="278"/>
      <c r="AA144" s="278"/>
      <c r="AB144" s="278"/>
      <c r="AC144" s="278"/>
      <c r="AD144" s="278"/>
      <c r="AE144" s="278"/>
      <c r="AF144" s="278"/>
      <c r="AG144" s="278"/>
      <c r="AH144" s="278"/>
      <c r="AI144" s="278"/>
      <c r="AJ144" s="278"/>
    </row>
    <row r="145" spans="21:36">
      <c r="U145" s="278"/>
      <c r="V145" s="278"/>
      <c r="W145" s="278"/>
      <c r="X145" s="278"/>
      <c r="Y145" s="278"/>
      <c r="Z145" s="278"/>
      <c r="AA145" s="278"/>
      <c r="AB145" s="278"/>
      <c r="AC145" s="278"/>
      <c r="AD145" s="278"/>
      <c r="AE145" s="278"/>
      <c r="AF145" s="278"/>
      <c r="AG145" s="278"/>
      <c r="AH145" s="278"/>
      <c r="AI145" s="278"/>
      <c r="AJ145" s="278"/>
    </row>
    <row r="146" spans="21:36">
      <c r="U146" s="278"/>
      <c r="V146" s="278"/>
      <c r="W146" s="278"/>
      <c r="X146" s="278"/>
      <c r="Y146" s="278"/>
      <c r="Z146" s="278"/>
      <c r="AA146" s="278"/>
      <c r="AB146" s="278"/>
      <c r="AC146" s="278"/>
      <c r="AD146" s="278"/>
      <c r="AE146" s="278"/>
      <c r="AF146" s="278"/>
      <c r="AG146" s="278"/>
      <c r="AH146" s="278"/>
      <c r="AI146" s="278"/>
      <c r="AJ146" s="278"/>
    </row>
    <row r="147" spans="21:36">
      <c r="U147" s="278"/>
      <c r="V147" s="278"/>
      <c r="W147" s="278"/>
      <c r="X147" s="278"/>
      <c r="Y147" s="278"/>
      <c r="Z147" s="278"/>
      <c r="AA147" s="278"/>
      <c r="AB147" s="278"/>
      <c r="AC147" s="278"/>
      <c r="AD147" s="278"/>
      <c r="AE147" s="278"/>
      <c r="AF147" s="278"/>
      <c r="AG147" s="278"/>
      <c r="AH147" s="278"/>
      <c r="AI147" s="278"/>
      <c r="AJ147" s="278"/>
    </row>
    <row r="148" spans="21:36">
      <c r="U148" s="278"/>
      <c r="V148" s="278"/>
      <c r="W148" s="278"/>
      <c r="X148" s="278"/>
      <c r="Y148" s="278"/>
      <c r="Z148" s="278"/>
      <c r="AA148" s="278"/>
      <c r="AB148" s="278"/>
      <c r="AC148" s="278"/>
      <c r="AD148" s="278"/>
      <c r="AE148" s="278"/>
      <c r="AF148" s="278"/>
      <c r="AG148" s="278"/>
      <c r="AH148" s="278"/>
      <c r="AI148" s="278"/>
      <c r="AJ148" s="278"/>
    </row>
    <row r="149" spans="21:36">
      <c r="U149" s="278"/>
      <c r="V149" s="278"/>
      <c r="W149" s="278"/>
      <c r="X149" s="278"/>
      <c r="Y149" s="278"/>
      <c r="Z149" s="278"/>
      <c r="AA149" s="278"/>
      <c r="AB149" s="278"/>
      <c r="AC149" s="278"/>
      <c r="AD149" s="278"/>
      <c r="AE149" s="278"/>
      <c r="AF149" s="278"/>
      <c r="AG149" s="278"/>
      <c r="AH149" s="278"/>
      <c r="AI149" s="278"/>
      <c r="AJ149" s="278"/>
    </row>
    <row r="150" spans="21:36">
      <c r="U150" s="278"/>
      <c r="V150" s="278"/>
      <c r="W150" s="278"/>
      <c r="X150" s="278"/>
      <c r="Y150" s="278"/>
      <c r="Z150" s="278"/>
      <c r="AA150" s="278"/>
      <c r="AB150" s="278"/>
      <c r="AC150" s="278"/>
      <c r="AD150" s="278"/>
      <c r="AE150" s="278"/>
      <c r="AF150" s="278"/>
      <c r="AG150" s="278"/>
      <c r="AH150" s="278"/>
      <c r="AI150" s="278"/>
      <c r="AJ150" s="278"/>
    </row>
    <row r="151" spans="21:36">
      <c r="U151" s="278"/>
      <c r="V151" s="278"/>
      <c r="W151" s="278"/>
      <c r="X151" s="278"/>
      <c r="Y151" s="278"/>
      <c r="Z151" s="278"/>
      <c r="AA151" s="278"/>
      <c r="AB151" s="278"/>
      <c r="AC151" s="278"/>
      <c r="AD151" s="278"/>
      <c r="AE151" s="278"/>
      <c r="AF151" s="278"/>
      <c r="AG151" s="278"/>
      <c r="AH151" s="278"/>
      <c r="AI151" s="278"/>
      <c r="AJ151" s="278"/>
    </row>
    <row r="152" spans="21:36">
      <c r="U152" s="278"/>
      <c r="V152" s="278"/>
      <c r="W152" s="278"/>
      <c r="X152" s="278"/>
      <c r="Y152" s="278"/>
      <c r="Z152" s="278"/>
      <c r="AA152" s="278"/>
      <c r="AB152" s="278"/>
      <c r="AC152" s="278"/>
      <c r="AD152" s="278"/>
      <c r="AE152" s="278"/>
      <c r="AF152" s="278"/>
      <c r="AG152" s="278"/>
      <c r="AH152" s="278"/>
      <c r="AI152" s="278"/>
      <c r="AJ152" s="278"/>
    </row>
    <row r="153" spans="21:36">
      <c r="U153" s="278"/>
      <c r="V153" s="278"/>
      <c r="W153" s="278"/>
      <c r="X153" s="278"/>
      <c r="Y153" s="278"/>
      <c r="Z153" s="278"/>
      <c r="AA153" s="278"/>
      <c r="AB153" s="278"/>
      <c r="AC153" s="278"/>
      <c r="AD153" s="278"/>
      <c r="AE153" s="278"/>
      <c r="AF153" s="278"/>
      <c r="AG153" s="278"/>
      <c r="AH153" s="278"/>
      <c r="AI153" s="278"/>
      <c r="AJ153" s="278"/>
    </row>
    <row r="154" spans="21:36">
      <c r="U154" s="278"/>
      <c r="V154" s="278"/>
      <c r="W154" s="278"/>
      <c r="X154" s="278"/>
      <c r="Y154" s="278"/>
      <c r="Z154" s="278"/>
      <c r="AA154" s="278"/>
      <c r="AB154" s="278"/>
      <c r="AC154" s="278"/>
      <c r="AD154" s="278"/>
      <c r="AE154" s="278"/>
      <c r="AF154" s="278"/>
      <c r="AG154" s="278"/>
      <c r="AH154" s="278"/>
      <c r="AI154" s="278"/>
      <c r="AJ154" s="278"/>
    </row>
    <row r="155" spans="21:36">
      <c r="U155" s="278"/>
      <c r="V155" s="278"/>
      <c r="W155" s="278"/>
      <c r="X155" s="278"/>
      <c r="Y155" s="278"/>
      <c r="Z155" s="278"/>
      <c r="AA155" s="278"/>
      <c r="AB155" s="278"/>
      <c r="AC155" s="278"/>
      <c r="AD155" s="278"/>
      <c r="AE155" s="278"/>
      <c r="AF155" s="278"/>
      <c r="AG155" s="278"/>
      <c r="AH155" s="278"/>
      <c r="AI155" s="278"/>
      <c r="AJ155" s="278"/>
    </row>
    <row r="156" spans="21:36">
      <c r="U156" s="278"/>
      <c r="V156" s="278"/>
      <c r="W156" s="278"/>
      <c r="X156" s="278"/>
      <c r="Y156" s="278"/>
      <c r="Z156" s="278"/>
      <c r="AA156" s="278"/>
      <c r="AB156" s="278"/>
      <c r="AC156" s="278"/>
      <c r="AD156" s="278"/>
      <c r="AE156" s="278"/>
      <c r="AF156" s="278"/>
      <c r="AG156" s="278"/>
      <c r="AH156" s="278"/>
      <c r="AI156" s="278"/>
      <c r="AJ156" s="278"/>
    </row>
    <row r="157" spans="21:36">
      <c r="U157" s="278"/>
      <c r="V157" s="278"/>
      <c r="W157" s="278"/>
      <c r="X157" s="278"/>
      <c r="Y157" s="278"/>
      <c r="Z157" s="278"/>
      <c r="AA157" s="278"/>
      <c r="AB157" s="278"/>
      <c r="AC157" s="278"/>
      <c r="AD157" s="278"/>
      <c r="AE157" s="278"/>
      <c r="AF157" s="278"/>
      <c r="AG157" s="278"/>
      <c r="AH157" s="278"/>
      <c r="AI157" s="278"/>
      <c r="AJ157" s="278"/>
    </row>
    <row r="158" spans="21:36">
      <c r="U158" s="278"/>
      <c r="V158" s="278"/>
      <c r="W158" s="278"/>
      <c r="X158" s="278"/>
      <c r="Y158" s="278"/>
      <c r="Z158" s="278"/>
      <c r="AA158" s="278"/>
      <c r="AB158" s="278"/>
      <c r="AC158" s="278"/>
      <c r="AD158" s="278"/>
      <c r="AE158" s="278"/>
      <c r="AF158" s="278"/>
      <c r="AG158" s="278"/>
      <c r="AH158" s="278"/>
      <c r="AI158" s="278"/>
      <c r="AJ158" s="278"/>
    </row>
    <row r="159" spans="21:36">
      <c r="U159" s="278"/>
      <c r="V159" s="278"/>
      <c r="W159" s="278"/>
      <c r="X159" s="278"/>
      <c r="Y159" s="278"/>
      <c r="Z159" s="278"/>
      <c r="AA159" s="278"/>
      <c r="AB159" s="278"/>
      <c r="AC159" s="278"/>
      <c r="AD159" s="278"/>
      <c r="AE159" s="278"/>
      <c r="AF159" s="278"/>
      <c r="AG159" s="278"/>
      <c r="AH159" s="278"/>
      <c r="AI159" s="278"/>
      <c r="AJ159" s="278"/>
    </row>
    <row r="160" spans="21:36">
      <c r="U160" s="278"/>
      <c r="V160" s="278"/>
      <c r="W160" s="278"/>
      <c r="X160" s="278"/>
      <c r="Y160" s="278"/>
      <c r="Z160" s="278"/>
      <c r="AA160" s="278"/>
      <c r="AB160" s="278"/>
      <c r="AC160" s="278"/>
      <c r="AD160" s="278"/>
      <c r="AE160" s="278"/>
      <c r="AF160" s="278"/>
      <c r="AG160" s="278"/>
      <c r="AH160" s="278"/>
      <c r="AI160" s="278"/>
      <c r="AJ160" s="278"/>
    </row>
    <row r="161" spans="21:36">
      <c r="U161" s="278"/>
      <c r="V161" s="278"/>
      <c r="W161" s="278"/>
      <c r="X161" s="278"/>
      <c r="Y161" s="278"/>
      <c r="Z161" s="278"/>
      <c r="AA161" s="278"/>
      <c r="AB161" s="278"/>
      <c r="AC161" s="278"/>
      <c r="AD161" s="278"/>
      <c r="AE161" s="278"/>
      <c r="AF161" s="278"/>
      <c r="AG161" s="278"/>
      <c r="AH161" s="278"/>
      <c r="AI161" s="278"/>
      <c r="AJ161" s="278"/>
    </row>
    <row r="162" spans="21:36">
      <c r="U162" s="278"/>
      <c r="V162" s="278"/>
      <c r="W162" s="278"/>
      <c r="X162" s="278"/>
      <c r="Y162" s="278"/>
      <c r="Z162" s="278"/>
      <c r="AA162" s="278"/>
      <c r="AB162" s="278"/>
      <c r="AC162" s="278"/>
      <c r="AD162" s="278"/>
      <c r="AE162" s="278"/>
      <c r="AF162" s="278"/>
      <c r="AG162" s="278"/>
      <c r="AH162" s="278"/>
      <c r="AI162" s="278"/>
      <c r="AJ162" s="278"/>
    </row>
    <row r="163" spans="21:36">
      <c r="U163" s="278"/>
      <c r="V163" s="278"/>
      <c r="W163" s="278"/>
      <c r="X163" s="278"/>
      <c r="Y163" s="278"/>
      <c r="Z163" s="278"/>
      <c r="AA163" s="278"/>
      <c r="AB163" s="278"/>
      <c r="AC163" s="278"/>
      <c r="AD163" s="278"/>
      <c r="AE163" s="278"/>
      <c r="AF163" s="278"/>
      <c r="AG163" s="278"/>
      <c r="AH163" s="278"/>
      <c r="AI163" s="278"/>
      <c r="AJ163" s="278"/>
    </row>
    <row r="164" spans="21:36">
      <c r="U164" s="278"/>
      <c r="V164" s="278"/>
      <c r="W164" s="278"/>
      <c r="X164" s="278"/>
      <c r="Y164" s="278"/>
      <c r="Z164" s="278"/>
      <c r="AA164" s="278"/>
      <c r="AB164" s="278"/>
      <c r="AC164" s="278"/>
      <c r="AD164" s="278"/>
      <c r="AE164" s="278"/>
      <c r="AF164" s="278"/>
      <c r="AG164" s="278"/>
      <c r="AH164" s="278"/>
      <c r="AI164" s="278"/>
      <c r="AJ164" s="278"/>
    </row>
    <row r="165" spans="21:36">
      <c r="U165" s="278"/>
      <c r="V165" s="278"/>
      <c r="W165" s="278"/>
      <c r="X165" s="278"/>
      <c r="Y165" s="278"/>
      <c r="Z165" s="278"/>
      <c r="AA165" s="278"/>
      <c r="AB165" s="278"/>
      <c r="AC165" s="278"/>
      <c r="AD165" s="278"/>
      <c r="AE165" s="278"/>
      <c r="AF165" s="278"/>
      <c r="AG165" s="278"/>
      <c r="AH165" s="278"/>
      <c r="AI165" s="278"/>
      <c r="AJ165" s="278"/>
    </row>
    <row r="166" spans="21:36">
      <c r="U166" s="278"/>
      <c r="V166" s="278"/>
      <c r="W166" s="278"/>
      <c r="X166" s="278"/>
      <c r="Y166" s="278"/>
      <c r="Z166" s="278"/>
      <c r="AA166" s="278"/>
      <c r="AB166" s="278"/>
      <c r="AC166" s="278"/>
      <c r="AD166" s="278"/>
      <c r="AE166" s="278"/>
      <c r="AF166" s="278"/>
      <c r="AG166" s="278"/>
      <c r="AH166" s="278"/>
      <c r="AI166" s="278"/>
      <c r="AJ166" s="278"/>
    </row>
    <row r="167" spans="21:36">
      <c r="U167" s="278"/>
      <c r="V167" s="278"/>
      <c r="W167" s="278"/>
      <c r="X167" s="278"/>
      <c r="Y167" s="278"/>
      <c r="Z167" s="278"/>
      <c r="AA167" s="278"/>
      <c r="AB167" s="278"/>
      <c r="AC167" s="278"/>
      <c r="AD167" s="278"/>
      <c r="AE167" s="278"/>
      <c r="AF167" s="278"/>
      <c r="AG167" s="278"/>
      <c r="AH167" s="278"/>
      <c r="AI167" s="278"/>
      <c r="AJ167" s="278"/>
    </row>
    <row r="168" spans="21:36">
      <c r="U168" s="278"/>
      <c r="V168" s="278"/>
      <c r="W168" s="278"/>
      <c r="X168" s="278"/>
      <c r="Y168" s="278"/>
      <c r="Z168" s="278"/>
      <c r="AA168" s="278"/>
      <c r="AB168" s="278"/>
      <c r="AC168" s="278"/>
      <c r="AD168" s="278"/>
      <c r="AE168" s="278"/>
      <c r="AF168" s="278"/>
      <c r="AG168" s="278"/>
      <c r="AH168" s="278"/>
      <c r="AI168" s="278"/>
      <c r="AJ168" s="278"/>
    </row>
    <row r="169" spans="21:36">
      <c r="U169" s="278"/>
      <c r="V169" s="278"/>
      <c r="W169" s="278"/>
      <c r="X169" s="278"/>
      <c r="Y169" s="278"/>
      <c r="Z169" s="278"/>
      <c r="AA169" s="278"/>
      <c r="AB169" s="278"/>
      <c r="AC169" s="278"/>
      <c r="AD169" s="278"/>
      <c r="AE169" s="278"/>
      <c r="AF169" s="278"/>
      <c r="AG169" s="278"/>
      <c r="AH169" s="278"/>
      <c r="AI169" s="278"/>
      <c r="AJ169" s="278"/>
    </row>
    <row r="170" spans="21:36">
      <c r="U170" s="278"/>
      <c r="V170" s="278"/>
      <c r="W170" s="278"/>
      <c r="X170" s="278"/>
      <c r="Y170" s="278"/>
      <c r="Z170" s="278"/>
      <c r="AA170" s="278"/>
      <c r="AB170" s="278"/>
      <c r="AC170" s="278"/>
      <c r="AD170" s="278"/>
      <c r="AE170" s="278"/>
      <c r="AF170" s="278"/>
      <c r="AG170" s="278"/>
      <c r="AH170" s="278"/>
      <c r="AI170" s="278"/>
      <c r="AJ170" s="278"/>
    </row>
    <row r="171" spans="21:36">
      <c r="U171" s="278"/>
      <c r="V171" s="278"/>
      <c r="W171" s="278"/>
      <c r="X171" s="278"/>
      <c r="Y171" s="278"/>
      <c r="Z171" s="278"/>
      <c r="AA171" s="278"/>
      <c r="AB171" s="278"/>
      <c r="AC171" s="278"/>
      <c r="AD171" s="278"/>
      <c r="AE171" s="278"/>
      <c r="AF171" s="278"/>
      <c r="AG171" s="278"/>
      <c r="AH171" s="278"/>
      <c r="AI171" s="278"/>
      <c r="AJ171" s="278"/>
    </row>
    <row r="172" spans="21:36">
      <c r="U172" s="278"/>
      <c r="V172" s="278"/>
      <c r="W172" s="278"/>
      <c r="X172" s="278"/>
      <c r="Y172" s="278"/>
      <c r="Z172" s="278"/>
      <c r="AA172" s="278"/>
      <c r="AB172" s="278"/>
      <c r="AC172" s="278"/>
      <c r="AD172" s="278"/>
      <c r="AE172" s="278"/>
      <c r="AF172" s="278"/>
      <c r="AG172" s="278"/>
      <c r="AH172" s="278"/>
      <c r="AI172" s="278"/>
      <c r="AJ172" s="278"/>
    </row>
    <row r="173" spans="21:36">
      <c r="U173" s="278"/>
      <c r="V173" s="278"/>
      <c r="W173" s="278"/>
      <c r="X173" s="278"/>
      <c r="Y173" s="278"/>
      <c r="Z173" s="278"/>
      <c r="AA173" s="278"/>
      <c r="AB173" s="278"/>
      <c r="AC173" s="278"/>
      <c r="AD173" s="278"/>
      <c r="AE173" s="278"/>
      <c r="AF173" s="278"/>
      <c r="AG173" s="278"/>
      <c r="AH173" s="278"/>
      <c r="AI173" s="278"/>
      <c r="AJ173" s="278"/>
    </row>
    <row r="174" spans="21:36">
      <c r="U174" s="278"/>
      <c r="V174" s="278"/>
      <c r="W174" s="278"/>
      <c r="X174" s="278"/>
      <c r="Y174" s="278"/>
      <c r="Z174" s="278"/>
      <c r="AA174" s="278"/>
      <c r="AB174" s="278"/>
      <c r="AC174" s="278"/>
      <c r="AD174" s="278"/>
      <c r="AE174" s="278"/>
      <c r="AF174" s="278"/>
      <c r="AG174" s="278"/>
      <c r="AH174" s="278"/>
      <c r="AI174" s="278"/>
      <c r="AJ174" s="278"/>
    </row>
    <row r="175" spans="21:36">
      <c r="U175" s="278"/>
      <c r="V175" s="278"/>
      <c r="W175" s="278"/>
      <c r="X175" s="278"/>
      <c r="Y175" s="278"/>
      <c r="Z175" s="278"/>
      <c r="AA175" s="278"/>
      <c r="AB175" s="278"/>
      <c r="AC175" s="278"/>
      <c r="AD175" s="278"/>
      <c r="AE175" s="278"/>
      <c r="AF175" s="278"/>
      <c r="AG175" s="278"/>
      <c r="AH175" s="278"/>
      <c r="AI175" s="278"/>
      <c r="AJ175" s="278"/>
    </row>
    <row r="176" spans="21:36">
      <c r="U176" s="278"/>
      <c r="V176" s="278"/>
      <c r="W176" s="278"/>
      <c r="X176" s="278"/>
      <c r="Y176" s="278"/>
      <c r="Z176" s="278"/>
      <c r="AA176" s="278"/>
      <c r="AB176" s="278"/>
      <c r="AC176" s="278"/>
      <c r="AD176" s="278"/>
      <c r="AE176" s="278"/>
      <c r="AF176" s="278"/>
      <c r="AG176" s="278"/>
      <c r="AH176" s="278"/>
      <c r="AI176" s="278"/>
      <c r="AJ176" s="278"/>
    </row>
    <row r="177" spans="21:36">
      <c r="U177" s="278"/>
      <c r="V177" s="278"/>
      <c r="W177" s="278"/>
      <c r="X177" s="278"/>
      <c r="Y177" s="278"/>
      <c r="Z177" s="278"/>
      <c r="AA177" s="278"/>
      <c r="AB177" s="278"/>
      <c r="AC177" s="278"/>
      <c r="AD177" s="278"/>
      <c r="AE177" s="278"/>
      <c r="AF177" s="278"/>
      <c r="AG177" s="278"/>
      <c r="AH177" s="278"/>
      <c r="AI177" s="278"/>
      <c r="AJ177" s="278"/>
    </row>
    <row r="178" spans="21:36">
      <c r="U178" s="278"/>
      <c r="V178" s="278"/>
      <c r="W178" s="278"/>
      <c r="X178" s="278"/>
      <c r="Y178" s="278"/>
      <c r="Z178" s="278"/>
      <c r="AA178" s="278"/>
      <c r="AB178" s="278"/>
      <c r="AC178" s="278"/>
      <c r="AD178" s="278"/>
      <c r="AE178" s="278"/>
      <c r="AF178" s="278"/>
      <c r="AG178" s="278"/>
      <c r="AH178" s="278"/>
      <c r="AI178" s="278"/>
      <c r="AJ178" s="278"/>
    </row>
    <row r="179" spans="21:36">
      <c r="U179" s="278"/>
      <c r="V179" s="278"/>
      <c r="W179" s="278"/>
      <c r="X179" s="278"/>
      <c r="Y179" s="278"/>
      <c r="Z179" s="278"/>
      <c r="AA179" s="278"/>
      <c r="AB179" s="278"/>
      <c r="AC179" s="278"/>
      <c r="AD179" s="278"/>
      <c r="AE179" s="278"/>
      <c r="AF179" s="278"/>
      <c r="AG179" s="278"/>
      <c r="AH179" s="278"/>
      <c r="AI179" s="278"/>
      <c r="AJ179" s="278"/>
    </row>
    <row r="180" spans="21:36">
      <c r="U180" s="278"/>
      <c r="V180" s="278"/>
      <c r="W180" s="278"/>
      <c r="X180" s="278"/>
      <c r="Y180" s="278"/>
      <c r="Z180" s="278"/>
      <c r="AA180" s="278"/>
      <c r="AB180" s="278"/>
      <c r="AC180" s="278"/>
      <c r="AD180" s="278"/>
      <c r="AE180" s="278"/>
      <c r="AF180" s="278"/>
      <c r="AG180" s="278"/>
      <c r="AH180" s="278"/>
      <c r="AI180" s="278"/>
      <c r="AJ180" s="278"/>
    </row>
    <row r="181" spans="21:36">
      <c r="U181" s="278"/>
      <c r="V181" s="278"/>
      <c r="W181" s="278"/>
      <c r="X181" s="278"/>
      <c r="Y181" s="278"/>
      <c r="Z181" s="278"/>
      <c r="AA181" s="278"/>
      <c r="AB181" s="278"/>
      <c r="AC181" s="278"/>
      <c r="AD181" s="278"/>
      <c r="AE181" s="278"/>
      <c r="AF181" s="278"/>
      <c r="AG181" s="278"/>
      <c r="AH181" s="278"/>
      <c r="AI181" s="278"/>
      <c r="AJ181" s="278"/>
    </row>
    <row r="182" spans="21:36">
      <c r="U182" s="278"/>
      <c r="V182" s="278"/>
      <c r="W182" s="278"/>
      <c r="X182" s="278"/>
      <c r="Y182" s="278"/>
      <c r="Z182" s="278"/>
      <c r="AA182" s="278"/>
      <c r="AB182" s="278"/>
      <c r="AC182" s="278"/>
      <c r="AD182" s="278"/>
      <c r="AE182" s="278"/>
      <c r="AF182" s="278"/>
      <c r="AG182" s="278"/>
      <c r="AH182" s="278"/>
      <c r="AI182" s="278"/>
      <c r="AJ182" s="278"/>
    </row>
    <row r="183" spans="21:36">
      <c r="U183" s="278"/>
      <c r="V183" s="278"/>
      <c r="W183" s="278"/>
      <c r="X183" s="278"/>
      <c r="Y183" s="278"/>
      <c r="Z183" s="278"/>
      <c r="AA183" s="278"/>
      <c r="AB183" s="278"/>
      <c r="AC183" s="278"/>
      <c r="AD183" s="278"/>
      <c r="AE183" s="278"/>
      <c r="AF183" s="278"/>
      <c r="AG183" s="278"/>
      <c r="AH183" s="278"/>
      <c r="AI183" s="278"/>
      <c r="AJ183" s="278"/>
    </row>
    <row r="184" spans="21:36">
      <c r="U184" s="278"/>
      <c r="V184" s="278"/>
      <c r="W184" s="278"/>
      <c r="X184" s="278"/>
      <c r="Y184" s="278"/>
      <c r="Z184" s="278"/>
      <c r="AA184" s="278"/>
      <c r="AB184" s="278"/>
      <c r="AC184" s="278"/>
      <c r="AD184" s="278"/>
      <c r="AE184" s="278"/>
      <c r="AF184" s="278"/>
      <c r="AG184" s="278"/>
      <c r="AH184" s="278"/>
      <c r="AI184" s="278"/>
      <c r="AJ184" s="278"/>
    </row>
    <row r="185" spans="21:36">
      <c r="U185" s="278"/>
      <c r="V185" s="278"/>
      <c r="W185" s="278"/>
      <c r="X185" s="278"/>
      <c r="Y185" s="278"/>
      <c r="Z185" s="278"/>
      <c r="AA185" s="278"/>
      <c r="AB185" s="278"/>
      <c r="AC185" s="278"/>
      <c r="AD185" s="278"/>
      <c r="AE185" s="278"/>
      <c r="AF185" s="278"/>
      <c r="AG185" s="278"/>
      <c r="AH185" s="278"/>
      <c r="AI185" s="278"/>
      <c r="AJ185" s="278"/>
    </row>
    <row r="186" spans="21:36">
      <c r="U186" s="278"/>
      <c r="V186" s="278"/>
      <c r="W186" s="278"/>
      <c r="X186" s="278"/>
      <c r="Y186" s="278"/>
      <c r="Z186" s="278"/>
      <c r="AA186" s="278"/>
      <c r="AB186" s="278"/>
      <c r="AC186" s="278"/>
      <c r="AD186" s="278"/>
      <c r="AE186" s="278"/>
      <c r="AF186" s="278"/>
      <c r="AG186" s="278"/>
      <c r="AH186" s="278"/>
      <c r="AI186" s="278"/>
      <c r="AJ186" s="278"/>
    </row>
    <row r="187" spans="21:36">
      <c r="U187" s="278"/>
      <c r="V187" s="278"/>
      <c r="W187" s="278"/>
      <c r="X187" s="278"/>
      <c r="Y187" s="278"/>
      <c r="Z187" s="278"/>
      <c r="AA187" s="278"/>
      <c r="AB187" s="278"/>
      <c r="AC187" s="278"/>
      <c r="AD187" s="278"/>
      <c r="AE187" s="278"/>
      <c r="AF187" s="278"/>
      <c r="AG187" s="278"/>
      <c r="AH187" s="278"/>
      <c r="AI187" s="278"/>
      <c r="AJ187" s="278"/>
    </row>
    <row r="188" spans="21:36">
      <c r="U188" s="278"/>
      <c r="V188" s="278"/>
      <c r="W188" s="278"/>
      <c r="X188" s="278"/>
      <c r="Y188" s="278"/>
      <c r="Z188" s="278"/>
      <c r="AA188" s="278"/>
      <c r="AB188" s="278"/>
      <c r="AC188" s="278"/>
      <c r="AD188" s="278"/>
      <c r="AE188" s="278"/>
      <c r="AF188" s="278"/>
      <c r="AG188" s="278"/>
      <c r="AH188" s="278"/>
      <c r="AI188" s="278"/>
      <c r="AJ188" s="278"/>
    </row>
    <row r="189" spans="21:36">
      <c r="U189" s="278"/>
      <c r="V189" s="278"/>
      <c r="W189" s="278"/>
      <c r="X189" s="278"/>
      <c r="Y189" s="278"/>
      <c r="Z189" s="278"/>
      <c r="AA189" s="278"/>
      <c r="AB189" s="278"/>
      <c r="AC189" s="278"/>
      <c r="AD189" s="278"/>
      <c r="AE189" s="278"/>
      <c r="AF189" s="278"/>
      <c r="AG189" s="278"/>
      <c r="AH189" s="278"/>
      <c r="AI189" s="278"/>
      <c r="AJ189" s="278"/>
    </row>
    <row r="190" spans="21:36">
      <c r="U190" s="278"/>
      <c r="V190" s="278"/>
      <c r="W190" s="278"/>
      <c r="X190" s="278"/>
      <c r="Y190" s="278"/>
      <c r="Z190" s="278"/>
      <c r="AA190" s="278"/>
      <c r="AB190" s="278"/>
      <c r="AC190" s="278"/>
      <c r="AD190" s="278"/>
      <c r="AE190" s="278"/>
      <c r="AF190" s="278"/>
      <c r="AG190" s="278"/>
      <c r="AH190" s="278"/>
      <c r="AI190" s="278"/>
      <c r="AJ190" s="278"/>
    </row>
    <row r="191" spans="21:36">
      <c r="U191" s="278"/>
      <c r="V191" s="278"/>
      <c r="W191" s="278"/>
      <c r="X191" s="278"/>
      <c r="Y191" s="278"/>
      <c r="Z191" s="278"/>
      <c r="AA191" s="278"/>
      <c r="AB191" s="278"/>
      <c r="AC191" s="278"/>
      <c r="AD191" s="278"/>
      <c r="AE191" s="278"/>
      <c r="AF191" s="278"/>
      <c r="AG191" s="278"/>
      <c r="AH191" s="278"/>
      <c r="AI191" s="278"/>
      <c r="AJ191" s="278"/>
    </row>
    <row r="192" spans="21:36">
      <c r="U192" s="278"/>
      <c r="V192" s="278"/>
      <c r="W192" s="278"/>
      <c r="X192" s="278"/>
      <c r="Y192" s="278"/>
      <c r="Z192" s="278"/>
      <c r="AA192" s="278"/>
      <c r="AB192" s="278"/>
      <c r="AC192" s="278"/>
      <c r="AD192" s="278"/>
      <c r="AE192" s="278"/>
      <c r="AF192" s="278"/>
      <c r="AG192" s="278"/>
      <c r="AH192" s="278"/>
      <c r="AI192" s="278"/>
      <c r="AJ192" s="278"/>
    </row>
    <row r="193" spans="21:36">
      <c r="U193" s="278"/>
      <c r="V193" s="278"/>
      <c r="W193" s="278"/>
      <c r="X193" s="278"/>
      <c r="Y193" s="278"/>
      <c r="Z193" s="278"/>
      <c r="AA193" s="278"/>
      <c r="AB193" s="278"/>
      <c r="AC193" s="278"/>
      <c r="AD193" s="278"/>
      <c r="AE193" s="278"/>
      <c r="AF193" s="278"/>
      <c r="AG193" s="278"/>
      <c r="AH193" s="278"/>
      <c r="AI193" s="278"/>
      <c r="AJ193" s="278"/>
    </row>
    <row r="194" spans="21:36">
      <c r="U194" s="278"/>
      <c r="V194" s="278"/>
      <c r="W194" s="278"/>
      <c r="X194" s="278"/>
      <c r="Y194" s="278"/>
      <c r="Z194" s="278"/>
      <c r="AA194" s="278"/>
      <c r="AB194" s="278"/>
      <c r="AC194" s="278"/>
      <c r="AD194" s="278"/>
      <c r="AE194" s="278"/>
      <c r="AF194" s="278"/>
      <c r="AG194" s="278"/>
      <c r="AH194" s="278"/>
      <c r="AI194" s="278"/>
      <c r="AJ194" s="278"/>
    </row>
    <row r="195" spans="21:36">
      <c r="U195" s="278"/>
      <c r="V195" s="278"/>
      <c r="W195" s="278"/>
      <c r="X195" s="278"/>
      <c r="Y195" s="278"/>
      <c r="Z195" s="278"/>
      <c r="AA195" s="278"/>
      <c r="AB195" s="278"/>
      <c r="AC195" s="278"/>
      <c r="AD195" s="278"/>
      <c r="AE195" s="278"/>
      <c r="AF195" s="278"/>
      <c r="AG195" s="278"/>
      <c r="AH195" s="278"/>
      <c r="AI195" s="278"/>
      <c r="AJ195" s="278"/>
    </row>
    <row r="196" spans="21:36">
      <c r="U196" s="278"/>
      <c r="V196" s="278"/>
      <c r="W196" s="278"/>
      <c r="X196" s="278"/>
      <c r="Y196" s="278"/>
      <c r="Z196" s="278"/>
      <c r="AA196" s="278"/>
      <c r="AB196" s="278"/>
      <c r="AC196" s="278"/>
      <c r="AD196" s="278"/>
      <c r="AE196" s="278"/>
      <c r="AF196" s="278"/>
      <c r="AG196" s="278"/>
      <c r="AH196" s="278"/>
      <c r="AI196" s="278"/>
      <c r="AJ196" s="278"/>
    </row>
    <row r="197" spans="21:36">
      <c r="U197" s="278"/>
      <c r="V197" s="278"/>
      <c r="W197" s="278"/>
      <c r="X197" s="278"/>
      <c r="Y197" s="278"/>
      <c r="Z197" s="278"/>
      <c r="AA197" s="278"/>
      <c r="AB197" s="278"/>
      <c r="AC197" s="278"/>
      <c r="AD197" s="278"/>
      <c r="AE197" s="278"/>
      <c r="AF197" s="278"/>
      <c r="AG197" s="278"/>
      <c r="AH197" s="278"/>
      <c r="AI197" s="278"/>
      <c r="AJ197" s="278"/>
    </row>
    <row r="198" spans="21:36">
      <c r="U198" s="278"/>
      <c r="V198" s="278"/>
      <c r="W198" s="278"/>
      <c r="X198" s="278"/>
      <c r="Y198" s="278"/>
      <c r="Z198" s="278"/>
      <c r="AA198" s="278"/>
      <c r="AB198" s="278"/>
      <c r="AC198" s="278"/>
      <c r="AD198" s="278"/>
      <c r="AE198" s="278"/>
      <c r="AF198" s="278"/>
      <c r="AG198" s="278"/>
      <c r="AH198" s="278"/>
      <c r="AI198" s="278"/>
      <c r="AJ198" s="278"/>
    </row>
    <row r="199" spans="21:36">
      <c r="U199" s="278"/>
      <c r="V199" s="278"/>
      <c r="W199" s="278"/>
      <c r="X199" s="278"/>
      <c r="Y199" s="278"/>
      <c r="Z199" s="278"/>
      <c r="AA199" s="278"/>
      <c r="AB199" s="278"/>
      <c r="AC199" s="278"/>
      <c r="AD199" s="278"/>
      <c r="AE199" s="278"/>
      <c r="AF199" s="278"/>
      <c r="AG199" s="278"/>
      <c r="AH199" s="278"/>
      <c r="AI199" s="278"/>
      <c r="AJ199" s="278"/>
    </row>
    <row r="200" spans="21:36">
      <c r="U200" s="278"/>
      <c r="V200" s="278"/>
      <c r="W200" s="278"/>
      <c r="X200" s="278"/>
      <c r="Y200" s="278"/>
      <c r="Z200" s="278"/>
      <c r="AA200" s="278"/>
      <c r="AB200" s="278"/>
      <c r="AC200" s="278"/>
      <c r="AD200" s="278"/>
      <c r="AE200" s="278"/>
      <c r="AF200" s="278"/>
      <c r="AG200" s="278"/>
      <c r="AH200" s="278"/>
      <c r="AI200" s="278"/>
      <c r="AJ200" s="278"/>
    </row>
    <row r="201" spans="21:36">
      <c r="U201" s="278"/>
      <c r="V201" s="278"/>
      <c r="W201" s="278"/>
      <c r="X201" s="278"/>
      <c r="Y201" s="278"/>
      <c r="Z201" s="278"/>
      <c r="AA201" s="278"/>
      <c r="AB201" s="278"/>
      <c r="AC201" s="278"/>
      <c r="AD201" s="278"/>
      <c r="AE201" s="278"/>
      <c r="AF201" s="278"/>
      <c r="AG201" s="278"/>
      <c r="AH201" s="278"/>
      <c r="AI201" s="278"/>
      <c r="AJ201" s="278"/>
    </row>
    <row r="202" spans="21:36">
      <c r="U202" s="278"/>
      <c r="V202" s="278"/>
      <c r="W202" s="278"/>
      <c r="X202" s="278"/>
      <c r="Y202" s="278"/>
      <c r="Z202" s="278"/>
      <c r="AA202" s="278"/>
      <c r="AB202" s="278"/>
      <c r="AC202" s="278"/>
      <c r="AD202" s="278"/>
      <c r="AE202" s="278"/>
      <c r="AF202" s="278"/>
      <c r="AG202" s="278"/>
      <c r="AH202" s="278"/>
      <c r="AI202" s="278"/>
      <c r="AJ202" s="278"/>
    </row>
    <row r="203" spans="21:36">
      <c r="U203" s="278"/>
      <c r="V203" s="278"/>
      <c r="W203" s="278"/>
      <c r="X203" s="278"/>
      <c r="Y203" s="278"/>
      <c r="Z203" s="278"/>
      <c r="AA203" s="278"/>
      <c r="AB203" s="278"/>
      <c r="AC203" s="278"/>
      <c r="AD203" s="278"/>
      <c r="AE203" s="278"/>
      <c r="AF203" s="278"/>
      <c r="AG203" s="278"/>
      <c r="AH203" s="278"/>
      <c r="AI203" s="278"/>
      <c r="AJ203" s="278"/>
    </row>
    <row r="204" spans="21:36">
      <c r="U204" s="278"/>
      <c r="V204" s="278"/>
      <c r="W204" s="278"/>
      <c r="X204" s="278"/>
      <c r="Y204" s="278"/>
      <c r="Z204" s="278"/>
      <c r="AA204" s="278"/>
      <c r="AB204" s="278"/>
      <c r="AC204" s="278"/>
      <c r="AD204" s="278"/>
      <c r="AE204" s="278"/>
      <c r="AF204" s="278"/>
      <c r="AG204" s="278"/>
      <c r="AH204" s="278"/>
      <c r="AI204" s="278"/>
      <c r="AJ204" s="278"/>
    </row>
    <row r="205" spans="21:36">
      <c r="U205" s="278"/>
      <c r="V205" s="278"/>
      <c r="W205" s="278"/>
      <c r="X205" s="278"/>
      <c r="Y205" s="278"/>
      <c r="Z205" s="278"/>
      <c r="AA205" s="278"/>
      <c r="AB205" s="278"/>
      <c r="AC205" s="278"/>
      <c r="AD205" s="278"/>
      <c r="AE205" s="278"/>
      <c r="AF205" s="278"/>
      <c r="AG205" s="278"/>
      <c r="AH205" s="278"/>
      <c r="AI205" s="278"/>
      <c r="AJ205" s="278"/>
    </row>
    <row r="206" spans="21:36">
      <c r="U206" s="278"/>
      <c r="V206" s="278"/>
      <c r="W206" s="278"/>
      <c r="X206" s="278"/>
      <c r="Y206" s="278"/>
      <c r="Z206" s="278"/>
      <c r="AA206" s="278"/>
      <c r="AB206" s="278"/>
      <c r="AC206" s="278"/>
      <c r="AD206" s="278"/>
      <c r="AE206" s="278"/>
      <c r="AF206" s="278"/>
      <c r="AG206" s="278"/>
      <c r="AH206" s="278"/>
      <c r="AI206" s="278"/>
      <c r="AJ206" s="278"/>
    </row>
    <row r="207" spans="21:36">
      <c r="U207" s="278"/>
      <c r="V207" s="278"/>
      <c r="W207" s="278"/>
      <c r="X207" s="278"/>
      <c r="Y207" s="278"/>
      <c r="Z207" s="278"/>
      <c r="AA207" s="278"/>
      <c r="AB207" s="278"/>
      <c r="AC207" s="278"/>
      <c r="AD207" s="278"/>
      <c r="AE207" s="278"/>
      <c r="AF207" s="278"/>
      <c r="AG207" s="278"/>
      <c r="AH207" s="278"/>
      <c r="AI207" s="278"/>
      <c r="AJ207" s="278"/>
    </row>
    <row r="208" spans="21:36">
      <c r="U208" s="278"/>
      <c r="V208" s="278"/>
      <c r="W208" s="278"/>
      <c r="X208" s="278"/>
      <c r="Y208" s="278"/>
      <c r="Z208" s="278"/>
      <c r="AA208" s="278"/>
      <c r="AB208" s="278"/>
      <c r="AC208" s="278"/>
      <c r="AD208" s="278"/>
      <c r="AE208" s="278"/>
      <c r="AF208" s="278"/>
      <c r="AG208" s="278"/>
      <c r="AH208" s="278"/>
      <c r="AI208" s="278"/>
      <c r="AJ208" s="278"/>
    </row>
    <row r="209" spans="21:36">
      <c r="U209" s="278"/>
      <c r="V209" s="278"/>
      <c r="W209" s="278"/>
      <c r="X209" s="278"/>
      <c r="Y209" s="278"/>
      <c r="Z209" s="278"/>
      <c r="AA209" s="278"/>
      <c r="AB209" s="278"/>
      <c r="AC209" s="278"/>
      <c r="AD209" s="278"/>
      <c r="AE209" s="278"/>
      <c r="AF209" s="278"/>
      <c r="AG209" s="278"/>
      <c r="AH209" s="278"/>
      <c r="AI209" s="278"/>
      <c r="AJ209" s="278"/>
    </row>
    <row r="210" spans="21:36">
      <c r="U210" s="278"/>
      <c r="V210" s="278"/>
      <c r="W210" s="278"/>
      <c r="X210" s="278"/>
      <c r="Y210" s="278"/>
      <c r="Z210" s="278"/>
      <c r="AA210" s="278"/>
      <c r="AB210" s="278"/>
      <c r="AC210" s="278"/>
      <c r="AD210" s="278"/>
      <c r="AE210" s="278"/>
      <c r="AF210" s="278"/>
      <c r="AG210" s="278"/>
      <c r="AH210" s="278"/>
      <c r="AI210" s="278"/>
      <c r="AJ210" s="278"/>
    </row>
    <row r="211" spans="21:36">
      <c r="U211" s="278"/>
      <c r="V211" s="278"/>
      <c r="W211" s="278"/>
      <c r="X211" s="278"/>
      <c r="Y211" s="278"/>
      <c r="Z211" s="278"/>
      <c r="AA211" s="278"/>
      <c r="AB211" s="278"/>
      <c r="AC211" s="278"/>
      <c r="AD211" s="278"/>
      <c r="AE211" s="278"/>
      <c r="AF211" s="278"/>
      <c r="AG211" s="278"/>
      <c r="AH211" s="278"/>
      <c r="AI211" s="278"/>
      <c r="AJ211" s="278"/>
    </row>
    <row r="212" spans="21:36">
      <c r="U212" s="278"/>
      <c r="V212" s="278"/>
      <c r="W212" s="278"/>
      <c r="X212" s="278"/>
      <c r="Y212" s="278"/>
      <c r="Z212" s="278"/>
      <c r="AA212" s="278"/>
      <c r="AB212" s="278"/>
      <c r="AC212" s="278"/>
      <c r="AD212" s="278"/>
      <c r="AE212" s="278"/>
      <c r="AF212" s="278"/>
      <c r="AG212" s="278"/>
      <c r="AH212" s="278"/>
      <c r="AI212" s="278"/>
      <c r="AJ212" s="278"/>
    </row>
    <row r="213" spans="21:36">
      <c r="U213" s="278"/>
      <c r="V213" s="278"/>
      <c r="W213" s="278"/>
      <c r="X213" s="278"/>
      <c r="Y213" s="278"/>
      <c r="Z213" s="278"/>
      <c r="AA213" s="278"/>
      <c r="AB213" s="278"/>
      <c r="AC213" s="278"/>
      <c r="AD213" s="278"/>
      <c r="AE213" s="278"/>
      <c r="AF213" s="278"/>
      <c r="AG213" s="278"/>
      <c r="AH213" s="278"/>
      <c r="AI213" s="278"/>
      <c r="AJ213" s="278"/>
    </row>
    <row r="214" spans="21:36">
      <c r="U214" s="278"/>
      <c r="V214" s="278"/>
      <c r="W214" s="278"/>
      <c r="X214" s="278"/>
      <c r="Y214" s="278"/>
      <c r="Z214" s="278"/>
      <c r="AA214" s="278"/>
      <c r="AB214" s="278"/>
      <c r="AC214" s="278"/>
      <c r="AD214" s="278"/>
      <c r="AE214" s="278"/>
      <c r="AF214" s="278"/>
      <c r="AG214" s="278"/>
      <c r="AH214" s="278"/>
      <c r="AI214" s="278"/>
      <c r="AJ214" s="278"/>
    </row>
    <row r="215" spans="21:36">
      <c r="U215" s="278"/>
      <c r="V215" s="278"/>
      <c r="W215" s="278"/>
      <c r="X215" s="278"/>
      <c r="Y215" s="278"/>
      <c r="Z215" s="278"/>
      <c r="AA215" s="278"/>
      <c r="AB215" s="278"/>
      <c r="AC215" s="278"/>
      <c r="AD215" s="278"/>
      <c r="AE215" s="278"/>
      <c r="AF215" s="278"/>
      <c r="AG215" s="278"/>
      <c r="AH215" s="278"/>
      <c r="AI215" s="278"/>
      <c r="AJ215" s="278"/>
    </row>
    <row r="216" spans="21:36">
      <c r="U216" s="278"/>
      <c r="V216" s="278"/>
      <c r="W216" s="278"/>
      <c r="X216" s="278"/>
      <c r="Y216" s="278"/>
      <c r="Z216" s="278"/>
      <c r="AA216" s="278"/>
      <c r="AB216" s="278"/>
      <c r="AC216" s="278"/>
      <c r="AD216" s="278"/>
      <c r="AE216" s="278"/>
      <c r="AF216" s="278"/>
      <c r="AG216" s="278"/>
      <c r="AH216" s="278"/>
      <c r="AI216" s="278"/>
      <c r="AJ216" s="278"/>
    </row>
    <row r="217" spans="21:36">
      <c r="U217" s="278"/>
      <c r="V217" s="278"/>
      <c r="W217" s="278"/>
      <c r="X217" s="278"/>
      <c r="Y217" s="278"/>
      <c r="Z217" s="278"/>
      <c r="AA217" s="278"/>
      <c r="AB217" s="278"/>
      <c r="AC217" s="278"/>
      <c r="AD217" s="278"/>
      <c r="AE217" s="278"/>
      <c r="AF217" s="278"/>
      <c r="AG217" s="278"/>
      <c r="AH217" s="278"/>
      <c r="AI217" s="278"/>
      <c r="AJ217" s="278"/>
    </row>
    <row r="218" spans="21:36">
      <c r="U218" s="278"/>
      <c r="V218" s="278"/>
      <c r="W218" s="278"/>
      <c r="X218" s="278"/>
      <c r="Y218" s="278"/>
      <c r="Z218" s="278"/>
      <c r="AA218" s="278"/>
      <c r="AB218" s="278"/>
      <c r="AC218" s="278"/>
      <c r="AD218" s="278"/>
      <c r="AE218" s="278"/>
      <c r="AF218" s="278"/>
      <c r="AG218" s="278"/>
      <c r="AH218" s="278"/>
      <c r="AI218" s="278"/>
      <c r="AJ218" s="278"/>
    </row>
    <row r="219" spans="21:36">
      <c r="U219" s="278"/>
      <c r="V219" s="278"/>
      <c r="W219" s="278"/>
      <c r="X219" s="278"/>
      <c r="Y219" s="278"/>
      <c r="Z219" s="278"/>
      <c r="AA219" s="278"/>
      <c r="AB219" s="278"/>
      <c r="AC219" s="278"/>
      <c r="AD219" s="278"/>
      <c r="AE219" s="278"/>
      <c r="AF219" s="278"/>
      <c r="AG219" s="278"/>
      <c r="AH219" s="278"/>
      <c r="AI219" s="278"/>
      <c r="AJ219" s="278"/>
    </row>
    <row r="220" spans="21:36">
      <c r="U220" s="278"/>
      <c r="V220" s="278"/>
      <c r="W220" s="278"/>
      <c r="X220" s="278"/>
      <c r="Y220" s="278"/>
      <c r="Z220" s="278"/>
      <c r="AA220" s="278"/>
      <c r="AB220" s="278"/>
      <c r="AC220" s="278"/>
      <c r="AD220" s="278"/>
      <c r="AE220" s="278"/>
      <c r="AF220" s="278"/>
      <c r="AG220" s="278"/>
      <c r="AH220" s="278"/>
      <c r="AI220" s="278"/>
      <c r="AJ220" s="278"/>
    </row>
    <row r="221" spans="21:36">
      <c r="U221" s="278"/>
      <c r="V221" s="278"/>
      <c r="W221" s="278"/>
      <c r="X221" s="278"/>
      <c r="Y221" s="278"/>
      <c r="Z221" s="278"/>
      <c r="AA221" s="278"/>
      <c r="AB221" s="278"/>
      <c r="AC221" s="278"/>
      <c r="AD221" s="278"/>
      <c r="AE221" s="278"/>
      <c r="AF221" s="278"/>
      <c r="AG221" s="278"/>
      <c r="AH221" s="278"/>
      <c r="AI221" s="278"/>
      <c r="AJ221" s="278"/>
    </row>
    <row r="222" spans="21:36">
      <c r="U222" s="278"/>
      <c r="V222" s="278"/>
      <c r="W222" s="278"/>
      <c r="X222" s="278"/>
      <c r="Y222" s="278"/>
      <c r="Z222" s="278"/>
      <c r="AA222" s="278"/>
      <c r="AB222" s="278"/>
      <c r="AC222" s="278"/>
      <c r="AD222" s="278"/>
      <c r="AE222" s="278"/>
      <c r="AF222" s="278"/>
      <c r="AG222" s="278"/>
      <c r="AH222" s="278"/>
      <c r="AI222" s="278"/>
      <c r="AJ222" s="278"/>
    </row>
    <row r="223" spans="21:36">
      <c r="U223" s="278"/>
      <c r="V223" s="278"/>
      <c r="W223" s="278"/>
      <c r="X223" s="278"/>
      <c r="Y223" s="278"/>
      <c r="Z223" s="278"/>
      <c r="AA223" s="278"/>
      <c r="AB223" s="278"/>
      <c r="AC223" s="278"/>
      <c r="AD223" s="278"/>
      <c r="AE223" s="278"/>
      <c r="AF223" s="278"/>
      <c r="AG223" s="278"/>
      <c r="AH223" s="278"/>
      <c r="AI223" s="278"/>
      <c r="AJ223" s="278"/>
    </row>
    <row r="224" spans="21:36">
      <c r="U224" s="278"/>
      <c r="V224" s="278"/>
      <c r="W224" s="278"/>
      <c r="X224" s="278"/>
      <c r="Y224" s="278"/>
      <c r="Z224" s="278"/>
      <c r="AA224" s="278"/>
      <c r="AB224" s="278"/>
      <c r="AC224" s="278"/>
      <c r="AD224" s="278"/>
      <c r="AE224" s="278"/>
      <c r="AF224" s="278"/>
      <c r="AG224" s="278"/>
      <c r="AH224" s="278"/>
      <c r="AI224" s="278"/>
      <c r="AJ224" s="278"/>
    </row>
    <row r="225" spans="21:36">
      <c r="U225" s="278"/>
      <c r="V225" s="278"/>
      <c r="W225" s="278"/>
      <c r="X225" s="278"/>
      <c r="Y225" s="278"/>
      <c r="Z225" s="278"/>
      <c r="AA225" s="278"/>
      <c r="AB225" s="278"/>
      <c r="AC225" s="278"/>
      <c r="AD225" s="278"/>
      <c r="AE225" s="278"/>
      <c r="AF225" s="278"/>
      <c r="AG225" s="278"/>
      <c r="AH225" s="278"/>
      <c r="AI225" s="278"/>
      <c r="AJ225" s="278"/>
    </row>
    <row r="226" spans="21:36">
      <c r="U226" s="278"/>
      <c r="V226" s="278"/>
      <c r="W226" s="278"/>
      <c r="X226" s="278"/>
      <c r="Y226" s="278"/>
      <c r="Z226" s="278"/>
      <c r="AA226" s="278"/>
      <c r="AB226" s="278"/>
      <c r="AC226" s="278"/>
      <c r="AD226" s="278"/>
      <c r="AE226" s="278"/>
      <c r="AF226" s="278"/>
      <c r="AG226" s="278"/>
      <c r="AH226" s="278"/>
      <c r="AI226" s="278"/>
      <c r="AJ226" s="278"/>
    </row>
    <row r="227" spans="21:36">
      <c r="U227" s="278"/>
      <c r="V227" s="278"/>
      <c r="W227" s="278"/>
      <c r="X227" s="278"/>
      <c r="Y227" s="278"/>
      <c r="Z227" s="278"/>
      <c r="AA227" s="278"/>
      <c r="AB227" s="278"/>
      <c r="AC227" s="278"/>
      <c r="AD227" s="278"/>
      <c r="AE227" s="278"/>
      <c r="AF227" s="278"/>
      <c r="AG227" s="278"/>
      <c r="AH227" s="278"/>
      <c r="AI227" s="278"/>
      <c r="AJ227" s="278"/>
    </row>
    <row r="228" spans="21:36">
      <c r="U228" s="278"/>
      <c r="V228" s="278"/>
      <c r="W228" s="278"/>
      <c r="X228" s="278"/>
      <c r="Y228" s="278"/>
      <c r="Z228" s="278"/>
      <c r="AA228" s="278"/>
      <c r="AB228" s="278"/>
      <c r="AC228" s="278"/>
      <c r="AD228" s="278"/>
      <c r="AE228" s="278"/>
      <c r="AF228" s="278"/>
      <c r="AG228" s="278"/>
      <c r="AH228" s="278"/>
      <c r="AI228" s="278"/>
      <c r="AJ228" s="278"/>
    </row>
    <row r="229" spans="21:36">
      <c r="U229" s="278"/>
      <c r="V229" s="278"/>
      <c r="W229" s="278"/>
      <c r="X229" s="278"/>
      <c r="Y229" s="278"/>
      <c r="Z229" s="278"/>
      <c r="AA229" s="278"/>
      <c r="AB229" s="278"/>
      <c r="AC229" s="278"/>
      <c r="AD229" s="278"/>
      <c r="AE229" s="278"/>
      <c r="AF229" s="278"/>
      <c r="AG229" s="278"/>
      <c r="AH229" s="278"/>
      <c r="AI229" s="278"/>
      <c r="AJ229" s="278"/>
    </row>
    <row r="230" spans="21:36">
      <c r="U230" s="278"/>
      <c r="V230" s="278"/>
      <c r="W230" s="278"/>
      <c r="X230" s="278"/>
      <c r="Y230" s="278"/>
      <c r="Z230" s="278"/>
      <c r="AA230" s="278"/>
      <c r="AB230" s="278"/>
      <c r="AC230" s="278"/>
      <c r="AD230" s="278"/>
      <c r="AE230" s="278"/>
      <c r="AF230" s="278"/>
      <c r="AG230" s="278"/>
      <c r="AH230" s="278"/>
      <c r="AI230" s="278"/>
      <c r="AJ230" s="278"/>
    </row>
    <row r="231" spans="21:36">
      <c r="U231" s="278"/>
      <c r="V231" s="278"/>
      <c r="W231" s="278"/>
      <c r="X231" s="278"/>
      <c r="Y231" s="278"/>
      <c r="Z231" s="278"/>
      <c r="AA231" s="278"/>
      <c r="AB231" s="278"/>
      <c r="AC231" s="278"/>
      <c r="AD231" s="278"/>
      <c r="AE231" s="278"/>
      <c r="AF231" s="278"/>
      <c r="AG231" s="278"/>
      <c r="AH231" s="278"/>
      <c r="AI231" s="278"/>
      <c r="AJ231" s="278"/>
    </row>
    <row r="232" spans="21:36">
      <c r="U232" s="278"/>
      <c r="V232" s="278"/>
      <c r="W232" s="278"/>
      <c r="X232" s="278"/>
      <c r="Y232" s="278"/>
      <c r="Z232" s="278"/>
      <c r="AA232" s="278"/>
      <c r="AB232" s="278"/>
      <c r="AC232" s="278"/>
      <c r="AD232" s="278"/>
      <c r="AE232" s="278"/>
      <c r="AF232" s="278"/>
      <c r="AG232" s="278"/>
      <c r="AH232" s="278"/>
      <c r="AI232" s="278"/>
      <c r="AJ232" s="278"/>
    </row>
    <row r="233" spans="21:36">
      <c r="U233" s="278"/>
      <c r="V233" s="278"/>
      <c r="W233" s="278"/>
      <c r="X233" s="278"/>
      <c r="Y233" s="278"/>
      <c r="Z233" s="278"/>
      <c r="AA233" s="278"/>
      <c r="AB233" s="278"/>
      <c r="AC233" s="278"/>
      <c r="AD233" s="278"/>
      <c r="AE233" s="278"/>
      <c r="AF233" s="278"/>
      <c r="AG233" s="278"/>
      <c r="AH233" s="278"/>
      <c r="AI233" s="278"/>
      <c r="AJ233" s="278"/>
    </row>
    <row r="234" spans="21:36">
      <c r="U234" s="278"/>
      <c r="V234" s="278"/>
      <c r="W234" s="278"/>
      <c r="X234" s="278"/>
      <c r="Y234" s="278"/>
      <c r="Z234" s="278"/>
      <c r="AA234" s="278"/>
      <c r="AB234" s="278"/>
      <c r="AC234" s="278"/>
      <c r="AD234" s="278"/>
      <c r="AE234" s="278"/>
      <c r="AF234" s="278"/>
      <c r="AG234" s="278"/>
      <c r="AH234" s="278"/>
      <c r="AI234" s="278"/>
      <c r="AJ234" s="278"/>
    </row>
    <row r="235" spans="21:36">
      <c r="U235" s="278"/>
      <c r="V235" s="278"/>
      <c r="W235" s="278"/>
      <c r="X235" s="278"/>
      <c r="Y235" s="278"/>
      <c r="Z235" s="278"/>
      <c r="AA235" s="278"/>
      <c r="AB235" s="278"/>
      <c r="AC235" s="278"/>
      <c r="AD235" s="278"/>
      <c r="AE235" s="278"/>
      <c r="AF235" s="278"/>
      <c r="AG235" s="278"/>
      <c r="AH235" s="278"/>
      <c r="AI235" s="278"/>
      <c r="AJ235" s="278"/>
    </row>
    <row r="236" spans="21:36">
      <c r="U236" s="278"/>
      <c r="V236" s="278"/>
      <c r="W236" s="278"/>
      <c r="X236" s="278"/>
      <c r="Y236" s="278"/>
      <c r="Z236" s="278"/>
      <c r="AA236" s="278"/>
      <c r="AB236" s="278"/>
      <c r="AC236" s="278"/>
      <c r="AD236" s="278"/>
      <c r="AE236" s="278"/>
      <c r="AF236" s="278"/>
      <c r="AG236" s="278"/>
      <c r="AH236" s="278"/>
      <c r="AI236" s="278"/>
      <c r="AJ236" s="278"/>
    </row>
    <row r="237" spans="21:36">
      <c r="U237" s="278"/>
      <c r="V237" s="278"/>
      <c r="W237" s="278"/>
      <c r="X237" s="278"/>
      <c r="Y237" s="278"/>
      <c r="Z237" s="278"/>
      <c r="AA237" s="278"/>
      <c r="AB237" s="278"/>
      <c r="AC237" s="278"/>
      <c r="AD237" s="278"/>
      <c r="AE237" s="278"/>
      <c r="AF237" s="278"/>
      <c r="AG237" s="278"/>
      <c r="AH237" s="278"/>
      <c r="AI237" s="278"/>
      <c r="AJ237" s="278"/>
    </row>
    <row r="238" spans="21:36">
      <c r="U238" s="278"/>
      <c r="V238" s="278"/>
      <c r="W238" s="278"/>
      <c r="X238" s="278"/>
      <c r="Y238" s="278"/>
      <c r="Z238" s="278"/>
      <c r="AA238" s="278"/>
      <c r="AB238" s="278"/>
      <c r="AC238" s="278"/>
      <c r="AD238" s="278"/>
      <c r="AE238" s="278"/>
      <c r="AF238" s="278"/>
      <c r="AG238" s="278"/>
      <c r="AH238" s="278"/>
      <c r="AI238" s="278"/>
      <c r="AJ238" s="278"/>
    </row>
    <row r="239" spans="21:36">
      <c r="U239" s="278"/>
      <c r="V239" s="278"/>
      <c r="W239" s="278"/>
      <c r="X239" s="278"/>
      <c r="Y239" s="278"/>
      <c r="Z239" s="278"/>
      <c r="AA239" s="278"/>
      <c r="AB239" s="278"/>
      <c r="AC239" s="278"/>
      <c r="AD239" s="278"/>
      <c r="AE239" s="278"/>
      <c r="AF239" s="278"/>
      <c r="AG239" s="278"/>
      <c r="AH239" s="278"/>
      <c r="AI239" s="278"/>
      <c r="AJ239" s="278"/>
    </row>
    <row r="240" spans="21:36">
      <c r="U240" s="278"/>
      <c r="V240" s="278"/>
      <c r="W240" s="278"/>
      <c r="X240" s="278"/>
      <c r="Y240" s="278"/>
      <c r="Z240" s="278"/>
      <c r="AA240" s="278"/>
      <c r="AB240" s="278"/>
      <c r="AC240" s="278"/>
      <c r="AD240" s="278"/>
      <c r="AE240" s="278"/>
      <c r="AF240" s="278"/>
      <c r="AG240" s="278"/>
      <c r="AH240" s="278"/>
      <c r="AI240" s="278"/>
      <c r="AJ240" s="278"/>
    </row>
    <row r="241" spans="21:36">
      <c r="U241" s="278"/>
      <c r="V241" s="278"/>
      <c r="W241" s="278"/>
      <c r="X241" s="278"/>
      <c r="Y241" s="278"/>
      <c r="Z241" s="278"/>
      <c r="AA241" s="278"/>
      <c r="AB241" s="278"/>
      <c r="AC241" s="278"/>
      <c r="AD241" s="278"/>
      <c r="AE241" s="278"/>
      <c r="AF241" s="278"/>
      <c r="AG241" s="278"/>
      <c r="AH241" s="278"/>
      <c r="AI241" s="278"/>
      <c r="AJ241" s="278"/>
    </row>
    <row r="242" spans="21:36">
      <c r="U242" s="278"/>
      <c r="V242" s="278"/>
      <c r="W242" s="278"/>
      <c r="X242" s="278"/>
      <c r="Y242" s="278"/>
      <c r="Z242" s="278"/>
      <c r="AA242" s="278"/>
      <c r="AB242" s="278"/>
      <c r="AC242" s="278"/>
      <c r="AD242" s="278"/>
      <c r="AE242" s="278"/>
      <c r="AF242" s="278"/>
      <c r="AG242" s="278"/>
      <c r="AH242" s="278"/>
      <c r="AI242" s="278"/>
      <c r="AJ242" s="278"/>
    </row>
    <row r="243" spans="21:36">
      <c r="U243" s="278"/>
      <c r="V243" s="278"/>
      <c r="W243" s="278"/>
      <c r="X243" s="278"/>
      <c r="Y243" s="278"/>
      <c r="Z243" s="278"/>
      <c r="AA243" s="278"/>
      <c r="AB243" s="278"/>
      <c r="AC243" s="278"/>
      <c r="AD243" s="278"/>
      <c r="AE243" s="278"/>
      <c r="AF243" s="278"/>
      <c r="AG243" s="278"/>
      <c r="AH243" s="278"/>
      <c r="AI243" s="278"/>
      <c r="AJ243" s="278"/>
    </row>
    <row r="244" spans="21:36">
      <c r="U244" s="278"/>
      <c r="V244" s="278"/>
      <c r="W244" s="278"/>
      <c r="X244" s="278"/>
      <c r="Y244" s="278"/>
      <c r="Z244" s="278"/>
      <c r="AA244" s="278"/>
      <c r="AB244" s="278"/>
      <c r="AC244" s="278"/>
      <c r="AD244" s="278"/>
      <c r="AE244" s="278"/>
      <c r="AF244" s="278"/>
      <c r="AG244" s="278"/>
      <c r="AH244" s="278"/>
      <c r="AI244" s="278"/>
      <c r="AJ244" s="278"/>
    </row>
    <row r="245" spans="21:36">
      <c r="U245" s="278"/>
      <c r="V245" s="278"/>
      <c r="W245" s="278"/>
      <c r="X245" s="278"/>
      <c r="Y245" s="278"/>
      <c r="Z245" s="278"/>
      <c r="AA245" s="278"/>
      <c r="AB245" s="278"/>
      <c r="AC245" s="278"/>
      <c r="AD245" s="278"/>
      <c r="AE245" s="278"/>
      <c r="AF245" s="278"/>
      <c r="AG245" s="278"/>
      <c r="AH245" s="278"/>
      <c r="AI245" s="278"/>
      <c r="AJ245" s="278"/>
    </row>
    <row r="246" spans="21:36">
      <c r="U246" s="278"/>
      <c r="V246" s="278"/>
      <c r="W246" s="278"/>
      <c r="X246" s="278"/>
      <c r="Y246" s="278"/>
      <c r="Z246" s="278"/>
      <c r="AA246" s="278"/>
      <c r="AB246" s="278"/>
      <c r="AC246" s="278"/>
      <c r="AD246" s="278"/>
      <c r="AE246" s="278"/>
      <c r="AF246" s="278"/>
      <c r="AG246" s="278"/>
      <c r="AH246" s="278"/>
      <c r="AI246" s="278"/>
      <c r="AJ246" s="278"/>
    </row>
    <row r="247" spans="21:36">
      <c r="U247" s="278"/>
      <c r="V247" s="278"/>
      <c r="W247" s="278"/>
      <c r="X247" s="278"/>
      <c r="Y247" s="278"/>
      <c r="Z247" s="278"/>
      <c r="AA247" s="278"/>
      <c r="AB247" s="278"/>
      <c r="AC247" s="278"/>
      <c r="AD247" s="278"/>
      <c r="AE247" s="278"/>
      <c r="AF247" s="278"/>
      <c r="AG247" s="278"/>
      <c r="AH247" s="278"/>
      <c r="AI247" s="278"/>
      <c r="AJ247" s="278"/>
    </row>
    <row r="248" spans="21:36">
      <c r="U248" s="278"/>
      <c r="V248" s="278"/>
      <c r="W248" s="278"/>
      <c r="X248" s="278"/>
      <c r="Y248" s="278"/>
      <c r="Z248" s="278"/>
      <c r="AA248" s="278"/>
      <c r="AB248" s="278"/>
      <c r="AC248" s="278"/>
      <c r="AD248" s="278"/>
      <c r="AE248" s="278"/>
      <c r="AF248" s="278"/>
      <c r="AG248" s="278"/>
      <c r="AH248" s="278"/>
      <c r="AI248" s="278"/>
      <c r="AJ248" s="278"/>
    </row>
    <row r="249" spans="21:36">
      <c r="U249" s="278"/>
      <c r="V249" s="278"/>
      <c r="W249" s="278"/>
      <c r="X249" s="278"/>
      <c r="Y249" s="278"/>
      <c r="Z249" s="278"/>
      <c r="AA249" s="278"/>
      <c r="AB249" s="278"/>
      <c r="AC249" s="278"/>
      <c r="AD249" s="278"/>
      <c r="AE249" s="278"/>
      <c r="AF249" s="278"/>
      <c r="AG249" s="278"/>
      <c r="AH249" s="278"/>
      <c r="AI249" s="278"/>
      <c r="AJ249" s="278"/>
    </row>
    <row r="250" spans="21:36">
      <c r="U250" s="278"/>
      <c r="V250" s="278"/>
      <c r="W250" s="278"/>
      <c r="X250" s="278"/>
      <c r="Y250" s="278"/>
      <c r="Z250" s="278"/>
      <c r="AA250" s="278"/>
      <c r="AB250" s="278"/>
      <c r="AC250" s="278"/>
      <c r="AD250" s="278"/>
      <c r="AE250" s="278"/>
      <c r="AF250" s="278"/>
      <c r="AG250" s="278"/>
      <c r="AH250" s="278"/>
      <c r="AI250" s="278"/>
      <c r="AJ250" s="278"/>
    </row>
    <row r="251" spans="21:36">
      <c r="U251" s="278"/>
      <c r="V251" s="278"/>
      <c r="W251" s="278"/>
      <c r="X251" s="278"/>
      <c r="Y251" s="278"/>
      <c r="Z251" s="278"/>
      <c r="AA251" s="278"/>
      <c r="AB251" s="278"/>
      <c r="AC251" s="278"/>
      <c r="AD251" s="278"/>
      <c r="AE251" s="278"/>
      <c r="AF251" s="278"/>
      <c r="AG251" s="278"/>
      <c r="AH251" s="278"/>
      <c r="AI251" s="278"/>
      <c r="AJ251" s="278"/>
    </row>
    <row r="252" spans="21:36">
      <c r="U252" s="278"/>
      <c r="V252" s="278"/>
      <c r="W252" s="278"/>
      <c r="X252" s="278"/>
      <c r="Y252" s="278"/>
      <c r="Z252" s="278"/>
      <c r="AA252" s="278"/>
      <c r="AB252" s="278"/>
      <c r="AC252" s="278"/>
      <c r="AD252" s="278"/>
      <c r="AE252" s="278"/>
      <c r="AF252" s="278"/>
      <c r="AG252" s="278"/>
      <c r="AH252" s="278"/>
      <c r="AI252" s="278"/>
      <c r="AJ252" s="278"/>
    </row>
    <row r="253" spans="21:36">
      <c r="U253" s="278"/>
      <c r="V253" s="278"/>
      <c r="W253" s="278"/>
      <c r="X253" s="278"/>
      <c r="Y253" s="278"/>
      <c r="Z253" s="278"/>
      <c r="AA253" s="278"/>
      <c r="AB253" s="278"/>
      <c r="AC253" s="278"/>
      <c r="AD253" s="278"/>
      <c r="AE253" s="278"/>
      <c r="AF253" s="278"/>
      <c r="AG253" s="278"/>
      <c r="AH253" s="278"/>
      <c r="AI253" s="278"/>
      <c r="AJ253" s="278"/>
    </row>
    <row r="254" spans="21:36">
      <c r="U254" s="278"/>
      <c r="V254" s="278"/>
      <c r="W254" s="278"/>
      <c r="X254" s="278"/>
      <c r="Y254" s="278"/>
      <c r="Z254" s="278"/>
      <c r="AA254" s="278"/>
      <c r="AB254" s="278"/>
      <c r="AC254" s="278"/>
      <c r="AD254" s="278"/>
      <c r="AE254" s="278"/>
      <c r="AF254" s="278"/>
      <c r="AG254" s="278"/>
      <c r="AH254" s="278"/>
      <c r="AI254" s="278"/>
      <c r="AJ254" s="278"/>
    </row>
    <row r="255" spans="21:36">
      <c r="U255" s="278"/>
      <c r="V255" s="278"/>
      <c r="W255" s="278"/>
      <c r="X255" s="278"/>
      <c r="Y255" s="278"/>
      <c r="Z255" s="278"/>
      <c r="AA255" s="278"/>
      <c r="AB255" s="278"/>
      <c r="AC255" s="278"/>
      <c r="AD255" s="278"/>
      <c r="AE255" s="278"/>
      <c r="AF255" s="278"/>
      <c r="AG255" s="278"/>
      <c r="AH255" s="278"/>
      <c r="AI255" s="278"/>
      <c r="AJ255" s="278"/>
    </row>
    <row r="256" spans="21:36">
      <c r="U256" s="278"/>
      <c r="V256" s="278"/>
      <c r="W256" s="278"/>
      <c r="X256" s="278"/>
      <c r="Y256" s="278"/>
      <c r="Z256" s="278"/>
      <c r="AA256" s="278"/>
      <c r="AB256" s="278"/>
      <c r="AC256" s="278"/>
      <c r="AD256" s="278"/>
      <c r="AE256" s="278"/>
      <c r="AF256" s="278"/>
      <c r="AG256" s="278"/>
      <c r="AH256" s="278"/>
      <c r="AI256" s="278"/>
      <c r="AJ256" s="278"/>
    </row>
    <row r="257" spans="21:36">
      <c r="U257" s="278"/>
      <c r="V257" s="278"/>
      <c r="W257" s="278"/>
      <c r="X257" s="278"/>
      <c r="Y257" s="278"/>
      <c r="Z257" s="278"/>
      <c r="AA257" s="278"/>
      <c r="AB257" s="278"/>
      <c r="AC257" s="278"/>
      <c r="AD257" s="278"/>
      <c r="AE257" s="278"/>
      <c r="AF257" s="278"/>
      <c r="AG257" s="278"/>
      <c r="AH257" s="278"/>
      <c r="AI257" s="278"/>
      <c r="AJ257" s="278"/>
    </row>
    <row r="258" spans="21:36">
      <c r="U258" s="278"/>
      <c r="V258" s="278"/>
      <c r="W258" s="278"/>
      <c r="X258" s="278"/>
      <c r="Y258" s="278"/>
      <c r="Z258" s="278"/>
      <c r="AA258" s="278"/>
      <c r="AB258" s="278"/>
      <c r="AC258" s="278"/>
      <c r="AD258" s="278"/>
      <c r="AE258" s="278"/>
      <c r="AF258" s="278"/>
      <c r="AG258" s="278"/>
      <c r="AH258" s="278"/>
      <c r="AI258" s="278"/>
      <c r="AJ258" s="278"/>
    </row>
    <row r="259" spans="21:36">
      <c r="U259" s="278"/>
      <c r="V259" s="278"/>
      <c r="W259" s="278"/>
      <c r="X259" s="278"/>
      <c r="Y259" s="278"/>
      <c r="Z259" s="278"/>
      <c r="AA259" s="278"/>
      <c r="AB259" s="278"/>
      <c r="AC259" s="278"/>
      <c r="AD259" s="278"/>
      <c r="AE259" s="278"/>
      <c r="AF259" s="278"/>
      <c r="AG259" s="278"/>
      <c r="AH259" s="278"/>
      <c r="AI259" s="278"/>
      <c r="AJ259" s="278"/>
    </row>
    <row r="260" spans="21:36">
      <c r="U260" s="278"/>
      <c r="V260" s="278"/>
      <c r="W260" s="278"/>
      <c r="X260" s="278"/>
      <c r="Y260" s="278"/>
      <c r="Z260" s="278"/>
      <c r="AA260" s="278"/>
      <c r="AB260" s="278"/>
      <c r="AC260" s="278"/>
      <c r="AD260" s="278"/>
      <c r="AE260" s="278"/>
      <c r="AF260" s="278"/>
      <c r="AG260" s="278"/>
      <c r="AH260" s="278"/>
      <c r="AI260" s="278"/>
      <c r="AJ260" s="278"/>
    </row>
    <row r="261" spans="21:36">
      <c r="U261" s="278"/>
      <c r="V261" s="278"/>
      <c r="W261" s="278"/>
      <c r="X261" s="278"/>
      <c r="Y261" s="278"/>
      <c r="Z261" s="278"/>
      <c r="AA261" s="278"/>
      <c r="AB261" s="278"/>
      <c r="AC261" s="278"/>
      <c r="AD261" s="278"/>
      <c r="AE261" s="278"/>
      <c r="AF261" s="278"/>
      <c r="AG261" s="278"/>
      <c r="AH261" s="278"/>
      <c r="AI261" s="278"/>
      <c r="AJ261" s="278"/>
    </row>
    <row r="262" spans="21:36">
      <c r="U262" s="278"/>
      <c r="V262" s="278"/>
      <c r="W262" s="278"/>
      <c r="X262" s="278"/>
      <c r="Y262" s="278"/>
      <c r="Z262" s="278"/>
      <c r="AA262" s="278"/>
      <c r="AB262" s="278"/>
      <c r="AC262" s="278"/>
      <c r="AD262" s="278"/>
      <c r="AE262" s="278"/>
      <c r="AF262" s="278"/>
      <c r="AG262" s="278"/>
      <c r="AH262" s="278"/>
      <c r="AI262" s="278"/>
      <c r="AJ262" s="278"/>
    </row>
    <row r="263" spans="21:36">
      <c r="U263" s="278"/>
      <c r="V263" s="278"/>
      <c r="W263" s="278"/>
      <c r="X263" s="278"/>
      <c r="Y263" s="278"/>
      <c r="Z263" s="278"/>
      <c r="AA263" s="278"/>
      <c r="AB263" s="278"/>
      <c r="AC263" s="278"/>
      <c r="AD263" s="278"/>
      <c r="AE263" s="278"/>
      <c r="AF263" s="278"/>
      <c r="AG263" s="278"/>
      <c r="AH263" s="278"/>
      <c r="AI263" s="278"/>
      <c r="AJ263" s="278"/>
    </row>
    <row r="264" spans="21:36">
      <c r="U264" s="278"/>
      <c r="V264" s="278"/>
      <c r="W264" s="278"/>
      <c r="X264" s="278"/>
      <c r="Y264" s="278"/>
      <c r="Z264" s="278"/>
      <c r="AA264" s="278"/>
      <c r="AB264" s="278"/>
      <c r="AC264" s="278"/>
      <c r="AD264" s="278"/>
      <c r="AE264" s="278"/>
      <c r="AF264" s="278"/>
      <c r="AG264" s="278"/>
      <c r="AH264" s="278"/>
      <c r="AI264" s="278"/>
      <c r="AJ264" s="278"/>
    </row>
    <row r="265" spans="21:36">
      <c r="U265" s="278"/>
      <c r="V265" s="278"/>
      <c r="W265" s="278"/>
      <c r="X265" s="278"/>
      <c r="Y265" s="278"/>
      <c r="Z265" s="278"/>
      <c r="AA265" s="278"/>
      <c r="AB265" s="278"/>
      <c r="AC265" s="278"/>
      <c r="AD265" s="278"/>
      <c r="AE265" s="278"/>
      <c r="AF265" s="278"/>
      <c r="AG265" s="278"/>
      <c r="AH265" s="278"/>
      <c r="AI265" s="278"/>
      <c r="AJ265" s="278"/>
    </row>
    <row r="266" spans="21:36">
      <c r="U266" s="278"/>
      <c r="V266" s="278"/>
      <c r="W266" s="278"/>
      <c r="X266" s="278"/>
      <c r="Y266" s="278"/>
      <c r="Z266" s="278"/>
      <c r="AA266" s="278"/>
      <c r="AB266" s="278"/>
      <c r="AC266" s="278"/>
      <c r="AD266" s="278"/>
      <c r="AE266" s="278"/>
      <c r="AF266" s="278"/>
      <c r="AG266" s="278"/>
      <c r="AH266" s="278"/>
      <c r="AI266" s="278"/>
      <c r="AJ266" s="278"/>
    </row>
    <row r="267" spans="21:36">
      <c r="U267" s="278"/>
      <c r="V267" s="278"/>
      <c r="W267" s="278"/>
      <c r="X267" s="278"/>
      <c r="Y267" s="278"/>
      <c r="Z267" s="278"/>
      <c r="AA267" s="278"/>
      <c r="AB267" s="278"/>
      <c r="AC267" s="278"/>
      <c r="AD267" s="278"/>
      <c r="AE267" s="278"/>
      <c r="AF267" s="278"/>
      <c r="AG267" s="278"/>
      <c r="AH267" s="278"/>
      <c r="AI267" s="278"/>
      <c r="AJ267" s="278"/>
    </row>
    <row r="268" spans="21:36">
      <c r="U268" s="278"/>
      <c r="V268" s="278"/>
      <c r="W268" s="278"/>
      <c r="X268" s="278"/>
      <c r="Y268" s="278"/>
      <c r="Z268" s="278"/>
      <c r="AA268" s="278"/>
      <c r="AB268" s="278"/>
      <c r="AC268" s="278"/>
      <c r="AD268" s="278"/>
      <c r="AE268" s="278"/>
      <c r="AF268" s="278"/>
      <c r="AG268" s="278"/>
      <c r="AH268" s="278"/>
      <c r="AI268" s="278"/>
      <c r="AJ268" s="278"/>
    </row>
    <row r="269" spans="21:36">
      <c r="U269" s="278"/>
      <c r="V269" s="278"/>
      <c r="W269" s="278"/>
      <c r="X269" s="278"/>
      <c r="Y269" s="278"/>
      <c r="Z269" s="278"/>
      <c r="AA269" s="278"/>
      <c r="AB269" s="278"/>
      <c r="AC269" s="278"/>
      <c r="AD269" s="278"/>
      <c r="AE269" s="278"/>
      <c r="AF269" s="278"/>
      <c r="AG269" s="278"/>
      <c r="AH269" s="278"/>
      <c r="AI269" s="278"/>
      <c r="AJ269" s="278"/>
    </row>
    <row r="270" spans="21:36">
      <c r="U270" s="278"/>
      <c r="V270" s="278"/>
      <c r="W270" s="278"/>
      <c r="X270" s="278"/>
      <c r="Y270" s="278"/>
      <c r="Z270" s="278"/>
      <c r="AA270" s="278"/>
      <c r="AB270" s="278"/>
      <c r="AC270" s="278"/>
      <c r="AD270" s="278"/>
      <c r="AE270" s="278"/>
      <c r="AF270" s="278"/>
      <c r="AG270" s="278"/>
      <c r="AH270" s="278"/>
      <c r="AI270" s="278"/>
      <c r="AJ270" s="278"/>
    </row>
    <row r="271" spans="21:36">
      <c r="U271" s="278"/>
      <c r="V271" s="278"/>
      <c r="W271" s="278"/>
      <c r="X271" s="278"/>
      <c r="Y271" s="278"/>
      <c r="Z271" s="278"/>
      <c r="AA271" s="278"/>
      <c r="AB271" s="278"/>
      <c r="AC271" s="278"/>
      <c r="AD271" s="278"/>
      <c r="AE271" s="278"/>
      <c r="AF271" s="278"/>
      <c r="AG271" s="278"/>
      <c r="AH271" s="278"/>
      <c r="AI271" s="278"/>
      <c r="AJ271" s="278"/>
    </row>
    <row r="272" spans="21:36">
      <c r="U272" s="278"/>
      <c r="V272" s="278"/>
      <c r="W272" s="278"/>
      <c r="X272" s="278"/>
      <c r="Y272" s="278"/>
      <c r="Z272" s="278"/>
      <c r="AA272" s="278"/>
      <c r="AB272" s="278"/>
      <c r="AC272" s="278"/>
      <c r="AD272" s="278"/>
      <c r="AE272" s="278"/>
      <c r="AF272" s="278"/>
      <c r="AG272" s="278"/>
      <c r="AH272" s="278"/>
      <c r="AI272" s="278"/>
      <c r="AJ272" s="278"/>
    </row>
    <row r="273" spans="21:36">
      <c r="U273" s="278"/>
      <c r="V273" s="278"/>
      <c r="W273" s="278"/>
      <c r="X273" s="278"/>
      <c r="Y273" s="278"/>
      <c r="Z273" s="278"/>
      <c r="AA273" s="278"/>
      <c r="AB273" s="278"/>
      <c r="AC273" s="278"/>
      <c r="AD273" s="278"/>
      <c r="AE273" s="278"/>
      <c r="AF273" s="278"/>
      <c r="AG273" s="278"/>
      <c r="AH273" s="278"/>
      <c r="AI273" s="278"/>
      <c r="AJ273" s="278"/>
    </row>
    <row r="274" spans="21:36">
      <c r="U274" s="278"/>
      <c r="V274" s="278"/>
      <c r="W274" s="278"/>
      <c r="X274" s="278"/>
      <c r="Y274" s="278"/>
      <c r="Z274" s="278"/>
      <c r="AA274" s="278"/>
      <c r="AB274" s="278"/>
      <c r="AC274" s="278"/>
      <c r="AD274" s="278"/>
      <c r="AE274" s="278"/>
      <c r="AF274" s="278"/>
      <c r="AG274" s="278"/>
      <c r="AH274" s="278"/>
      <c r="AI274" s="278"/>
      <c r="AJ274" s="278"/>
    </row>
    <row r="275" spans="21:36">
      <c r="U275" s="278"/>
      <c r="V275" s="278"/>
      <c r="W275" s="278"/>
      <c r="X275" s="278"/>
      <c r="Y275" s="278"/>
      <c r="Z275" s="278"/>
      <c r="AA275" s="278"/>
      <c r="AB275" s="278"/>
      <c r="AC275" s="278"/>
      <c r="AD275" s="278"/>
      <c r="AE275" s="278"/>
      <c r="AF275" s="278"/>
      <c r="AG275" s="278"/>
      <c r="AH275" s="278"/>
      <c r="AI275" s="278"/>
      <c r="AJ275" s="278"/>
    </row>
    <row r="276" spans="21:36">
      <c r="U276" s="278"/>
      <c r="V276" s="278"/>
      <c r="W276" s="278"/>
      <c r="X276" s="278"/>
      <c r="Y276" s="278"/>
      <c r="Z276" s="278"/>
      <c r="AA276" s="278"/>
      <c r="AB276" s="278"/>
      <c r="AC276" s="278"/>
      <c r="AD276" s="278"/>
      <c r="AE276" s="278"/>
      <c r="AF276" s="278"/>
      <c r="AG276" s="278"/>
      <c r="AH276" s="278"/>
      <c r="AI276" s="278"/>
      <c r="AJ276" s="278"/>
    </row>
    <row r="277" spans="21:36">
      <c r="U277" s="278"/>
      <c r="V277" s="278"/>
      <c r="W277" s="278"/>
      <c r="X277" s="278"/>
      <c r="Y277" s="278"/>
      <c r="Z277" s="278"/>
      <c r="AA277" s="278"/>
      <c r="AB277" s="278"/>
      <c r="AC277" s="278"/>
      <c r="AD277" s="278"/>
      <c r="AE277" s="278"/>
      <c r="AF277" s="278"/>
      <c r="AG277" s="278"/>
      <c r="AH277" s="278"/>
      <c r="AI277" s="278"/>
      <c r="AJ277" s="278"/>
    </row>
    <row r="278" spans="21:36">
      <c r="U278" s="278"/>
      <c r="V278" s="278"/>
      <c r="W278" s="278"/>
      <c r="X278" s="278"/>
      <c r="Y278" s="278"/>
      <c r="Z278" s="278"/>
      <c r="AA278" s="278"/>
      <c r="AB278" s="278"/>
      <c r="AC278" s="278"/>
      <c r="AD278" s="278"/>
      <c r="AE278" s="278"/>
      <c r="AF278" s="278"/>
      <c r="AG278" s="278"/>
      <c r="AH278" s="278"/>
      <c r="AI278" s="278"/>
      <c r="AJ278" s="278"/>
    </row>
    <row r="279" spans="21:36">
      <c r="U279" s="278"/>
      <c r="V279" s="278"/>
      <c r="W279" s="278"/>
      <c r="X279" s="278"/>
      <c r="Y279" s="278"/>
      <c r="Z279" s="278"/>
      <c r="AA279" s="278"/>
      <c r="AB279" s="278"/>
      <c r="AC279" s="278"/>
      <c r="AD279" s="278"/>
      <c r="AE279" s="278"/>
      <c r="AF279" s="278"/>
      <c r="AG279" s="278"/>
      <c r="AH279" s="278"/>
      <c r="AI279" s="278"/>
      <c r="AJ279" s="278"/>
    </row>
    <row r="280" spans="21:36">
      <c r="U280" s="278"/>
      <c r="V280" s="278"/>
      <c r="W280" s="278"/>
      <c r="X280" s="278"/>
      <c r="Y280" s="278"/>
      <c r="Z280" s="278"/>
      <c r="AA280" s="278"/>
      <c r="AB280" s="278"/>
      <c r="AC280" s="278"/>
      <c r="AD280" s="278"/>
      <c r="AE280" s="278"/>
      <c r="AF280" s="278"/>
      <c r="AG280" s="278"/>
      <c r="AH280" s="278"/>
      <c r="AI280" s="278"/>
      <c r="AJ280" s="278"/>
    </row>
    <row r="281" spans="21:36">
      <c r="U281" s="278"/>
      <c r="V281" s="278"/>
      <c r="W281" s="278"/>
      <c r="X281" s="278"/>
      <c r="Y281" s="278"/>
      <c r="Z281" s="278"/>
      <c r="AA281" s="278"/>
      <c r="AB281" s="278"/>
      <c r="AC281" s="278"/>
      <c r="AD281" s="278"/>
      <c r="AE281" s="278"/>
      <c r="AF281" s="278"/>
      <c r="AG281" s="278"/>
      <c r="AH281" s="278"/>
      <c r="AI281" s="278"/>
      <c r="AJ281" s="278"/>
    </row>
    <row r="282" spans="21:36">
      <c r="U282" s="278"/>
      <c r="V282" s="278"/>
      <c r="W282" s="278"/>
      <c r="X282" s="278"/>
      <c r="Y282" s="278"/>
      <c r="Z282" s="278"/>
      <c r="AA282" s="278"/>
      <c r="AB282" s="278"/>
      <c r="AC282" s="278"/>
      <c r="AD282" s="278"/>
      <c r="AE282" s="278"/>
      <c r="AF282" s="278"/>
      <c r="AG282" s="278"/>
      <c r="AH282" s="278"/>
      <c r="AI282" s="278"/>
      <c r="AJ282" s="278"/>
    </row>
    <row r="283" spans="21:36">
      <c r="U283" s="278"/>
      <c r="V283" s="278"/>
      <c r="W283" s="278"/>
      <c r="X283" s="278"/>
      <c r="Y283" s="278"/>
      <c r="Z283" s="278"/>
      <c r="AA283" s="278"/>
      <c r="AB283" s="278"/>
      <c r="AC283" s="278"/>
      <c r="AD283" s="278"/>
      <c r="AE283" s="278"/>
      <c r="AF283" s="278"/>
      <c r="AG283" s="278"/>
      <c r="AH283" s="278"/>
      <c r="AI283" s="278"/>
      <c r="AJ283" s="278"/>
    </row>
    <row r="284" spans="21:36">
      <c r="U284" s="278"/>
      <c r="V284" s="278"/>
      <c r="W284" s="278"/>
      <c r="X284" s="278"/>
      <c r="Y284" s="278"/>
      <c r="Z284" s="278"/>
      <c r="AA284" s="278"/>
      <c r="AB284" s="278"/>
      <c r="AC284" s="278"/>
      <c r="AD284" s="278"/>
      <c r="AE284" s="278"/>
      <c r="AF284" s="278"/>
      <c r="AG284" s="278"/>
      <c r="AH284" s="278"/>
      <c r="AI284" s="278"/>
      <c r="AJ284" s="278"/>
    </row>
    <row r="285" spans="21:36">
      <c r="U285" s="278"/>
      <c r="V285" s="278"/>
      <c r="W285" s="278"/>
      <c r="X285" s="278"/>
      <c r="Y285" s="278"/>
      <c r="Z285" s="278"/>
      <c r="AA285" s="278"/>
      <c r="AB285" s="278"/>
      <c r="AC285" s="278"/>
      <c r="AD285" s="278"/>
      <c r="AE285" s="278"/>
      <c r="AF285" s="278"/>
      <c r="AG285" s="278"/>
      <c r="AH285" s="278"/>
      <c r="AI285" s="278"/>
      <c r="AJ285" s="278"/>
    </row>
    <row r="286" spans="21:36">
      <c r="U286" s="278"/>
      <c r="V286" s="278"/>
      <c r="W286" s="278"/>
      <c r="X286" s="278"/>
      <c r="Y286" s="278"/>
      <c r="Z286" s="278"/>
      <c r="AA286" s="278"/>
      <c r="AB286" s="278"/>
      <c r="AC286" s="278"/>
      <c r="AD286" s="278"/>
      <c r="AE286" s="278"/>
      <c r="AF286" s="278"/>
      <c r="AG286" s="278"/>
      <c r="AH286" s="278"/>
      <c r="AI286" s="278"/>
      <c r="AJ286" s="278"/>
    </row>
    <row r="287" spans="21:36">
      <c r="U287" s="278"/>
      <c r="V287" s="278"/>
      <c r="W287" s="278"/>
      <c r="X287" s="278"/>
      <c r="Y287" s="278"/>
      <c r="Z287" s="278"/>
      <c r="AA287" s="278"/>
      <c r="AB287" s="278"/>
      <c r="AC287" s="278"/>
      <c r="AD287" s="278"/>
      <c r="AE287" s="278"/>
      <c r="AF287" s="278"/>
      <c r="AG287" s="278"/>
      <c r="AH287" s="278"/>
      <c r="AI287" s="278"/>
      <c r="AJ287" s="278"/>
    </row>
    <row r="288" spans="21:36">
      <c r="U288" s="278"/>
      <c r="V288" s="278"/>
      <c r="W288" s="278"/>
      <c r="X288" s="278"/>
      <c r="Y288" s="278"/>
      <c r="Z288" s="278"/>
      <c r="AA288" s="278"/>
      <c r="AB288" s="278"/>
      <c r="AC288" s="278"/>
      <c r="AD288" s="278"/>
      <c r="AE288" s="278"/>
      <c r="AF288" s="278"/>
      <c r="AG288" s="278"/>
      <c r="AH288" s="278"/>
      <c r="AI288" s="278"/>
      <c r="AJ288" s="278"/>
    </row>
    <row r="289" spans="21:36">
      <c r="U289" s="278"/>
      <c r="V289" s="278"/>
      <c r="W289" s="278"/>
      <c r="X289" s="278"/>
      <c r="Y289" s="278"/>
      <c r="Z289" s="278"/>
      <c r="AA289" s="278"/>
      <c r="AB289" s="278"/>
      <c r="AC289" s="278"/>
      <c r="AD289" s="278"/>
      <c r="AE289" s="278"/>
      <c r="AF289" s="278"/>
      <c r="AG289" s="278"/>
      <c r="AH289" s="278"/>
      <c r="AI289" s="278"/>
      <c r="AJ289" s="278"/>
    </row>
    <row r="290" spans="21:36">
      <c r="U290" s="278"/>
      <c r="V290" s="278"/>
      <c r="W290" s="278"/>
      <c r="X290" s="278"/>
      <c r="Y290" s="278"/>
      <c r="Z290" s="278"/>
      <c r="AA290" s="278"/>
      <c r="AB290" s="278"/>
      <c r="AC290" s="278"/>
      <c r="AD290" s="278"/>
      <c r="AE290" s="278"/>
      <c r="AF290" s="278"/>
      <c r="AG290" s="278"/>
      <c r="AH290" s="278"/>
      <c r="AI290" s="278"/>
      <c r="AJ290" s="278"/>
    </row>
  </sheetData>
  <mergeCells count="55">
    <mergeCell ref="B1:F1"/>
    <mergeCell ref="B6:C6"/>
    <mergeCell ref="B19:F19"/>
    <mergeCell ref="B20:C20"/>
    <mergeCell ref="C22:F22"/>
    <mergeCell ref="B74:C74"/>
    <mergeCell ref="C76:F76"/>
    <mergeCell ref="B110:F110"/>
    <mergeCell ref="C23:F23"/>
    <mergeCell ref="C24:F24"/>
    <mergeCell ref="C25:F25"/>
    <mergeCell ref="C26:F26"/>
    <mergeCell ref="C27:F27"/>
    <mergeCell ref="C28:F28"/>
    <mergeCell ref="C29:F29"/>
    <mergeCell ref="B73:F73"/>
    <mergeCell ref="C30:F30"/>
    <mergeCell ref="C32:F32"/>
    <mergeCell ref="C33:F33"/>
    <mergeCell ref="C34:F34"/>
    <mergeCell ref="C55:F55"/>
    <mergeCell ref="C52:F52"/>
    <mergeCell ref="C53:F53"/>
    <mergeCell ref="C54:F54"/>
    <mergeCell ref="C68:F68"/>
    <mergeCell ref="C57:F57"/>
    <mergeCell ref="C58:F58"/>
    <mergeCell ref="C61:F61"/>
    <mergeCell ref="C62:F62"/>
    <mergeCell ref="C63:F63"/>
    <mergeCell ref="C64:F64"/>
    <mergeCell ref="C67:F67"/>
    <mergeCell ref="C65:F65"/>
    <mergeCell ref="C66:F66"/>
    <mergeCell ref="C46:F46"/>
    <mergeCell ref="C47:F47"/>
    <mergeCell ref="C48:F48"/>
    <mergeCell ref="C50:F50"/>
    <mergeCell ref="C51:F51"/>
    <mergeCell ref="C31:F31"/>
    <mergeCell ref="C36:F36"/>
    <mergeCell ref="C37:F37"/>
    <mergeCell ref="C59:F59"/>
    <mergeCell ref="C60:F60"/>
    <mergeCell ref="C42:F42"/>
    <mergeCell ref="C49:F49"/>
    <mergeCell ref="C43:F43"/>
    <mergeCell ref="C35:F35"/>
    <mergeCell ref="C38:F38"/>
    <mergeCell ref="C39:F39"/>
    <mergeCell ref="C40:F40"/>
    <mergeCell ref="C41:F41"/>
    <mergeCell ref="C56:F56"/>
    <mergeCell ref="C44:F44"/>
    <mergeCell ref="C45:F45"/>
  </mergeCells>
  <phoneticPr fontId="50" type="noConversion"/>
  <conditionalFormatting sqref="D6">
    <cfRule type="cellIs" dxfId="20" priority="30" stopIfTrue="1" operator="between">
      <formula>0</formula>
      <formula>G6 * 0.7</formula>
    </cfRule>
    <cfRule type="cellIs" dxfId="19" priority="31" stopIfTrue="1" operator="between">
      <formula>G6 * 0.7</formula>
      <formula>G6 * 0.9</formula>
    </cfRule>
    <cfRule type="cellIs" dxfId="18" priority="32" stopIfTrue="1" operator="between">
      <formula>G6 * 0.9</formula>
      <formula>G6</formula>
    </cfRule>
  </conditionalFormatting>
  <conditionalFormatting sqref="D20">
    <cfRule type="cellIs" dxfId="17" priority="25" stopIfTrue="1" operator="between">
      <formula>G20 * 0.7</formula>
      <formula>G20 * 0.9</formula>
    </cfRule>
    <cfRule type="cellIs" dxfId="16" priority="24" stopIfTrue="1" operator="between">
      <formula>0</formula>
      <formula>G20 * 0.7</formula>
    </cfRule>
    <cfRule type="cellIs" dxfId="15" priority="26" stopIfTrue="1" operator="between">
      <formula>G20 * 0.9</formula>
      <formula>G20</formula>
    </cfRule>
  </conditionalFormatting>
  <conditionalFormatting sqref="D74">
    <cfRule type="cellIs" dxfId="14" priority="28" stopIfTrue="1" operator="between">
      <formula>G74 * 0.7</formula>
      <formula>G74 * 0.9</formula>
    </cfRule>
    <cfRule type="cellIs" dxfId="13" priority="29" stopIfTrue="1" operator="between">
      <formula>G74 * 0.9</formula>
      <formula>G74</formula>
    </cfRule>
    <cfRule type="cellIs" dxfId="12" priority="27" stopIfTrue="1" operator="between">
      <formula>0</formula>
      <formula>G74 * 0.7</formula>
    </cfRule>
  </conditionalFormatting>
  <conditionalFormatting sqref="H23:H68">
    <cfRule type="cellIs" dxfId="11" priority="3" stopIfTrue="1" operator="equal">
      <formula>G23-1</formula>
    </cfRule>
    <cfRule type="cellIs" dxfId="10" priority="4" stopIfTrue="1" operator="greaterThanOrEqual">
      <formula>G23</formula>
    </cfRule>
    <cfRule type="cellIs" dxfId="9" priority="2" stopIfTrue="1" operator="lessThanOrEqual">
      <formula>G23-2</formula>
    </cfRule>
    <cfRule type="cellIs" dxfId="8" priority="1" stopIfTrue="1" operator="equal">
      <formula>"na"</formula>
    </cfRule>
  </conditionalFormatting>
  <conditionalFormatting sqref="H78:H103">
    <cfRule type="cellIs" dxfId="7" priority="19" stopIfTrue="1" operator="greaterThanOrEqual">
      <formula>G78</formula>
    </cfRule>
    <cfRule type="cellIs" dxfId="6" priority="18" stopIfTrue="1" operator="equal">
      <formula>G78-1</formula>
    </cfRule>
    <cfRule type="cellIs" dxfId="5" priority="17" stopIfTrue="1" operator="lessThanOrEqual">
      <formula>G78-2</formula>
    </cfRule>
    <cfRule type="cellIs" dxfId="4" priority="12" stopIfTrue="1" operator="greaterThanOrEqual">
      <formula>G78</formula>
    </cfRule>
    <cfRule type="cellIs" dxfId="3" priority="11" stopIfTrue="1" operator="equal">
      <formula>G78-1</formula>
    </cfRule>
    <cfRule type="cellIs" dxfId="2" priority="10" stopIfTrue="1" operator="lessThanOrEqual">
      <formula>G78-2</formula>
    </cfRule>
    <cfRule type="cellIs" dxfId="1" priority="9" stopIfTrue="1" operator="equal">
      <formula>"na"</formula>
    </cfRule>
  </conditionalFormatting>
  <conditionalFormatting sqref="H78:J103">
    <cfRule type="uniqueValues" dxfId="0" priority="33"/>
  </conditionalFormatting>
  <pageMargins left="0.25" right="0.25" top="0.75" bottom="0.75" header="0.3" footer="0.3"/>
  <pageSetup paperSize="9" scale="75" orientation="portrait" r:id="rId1"/>
  <rowBreaks count="2" manualBreakCount="2">
    <brk id="18" max="16383" man="1"/>
    <brk id="72" max="16383" man="1"/>
  </rowBreaks>
  <ignoredErrors>
    <ignoredError sqref="B61:B68 B78:B103 B23:B30 B32:B35 B38:B58" twoDigitTextYear="1"/>
    <ignoredError sqref="G23 J38:J39 G6 J24:J30 J32:J35" evalError="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9">
    <tabColor theme="0" tint="-0.14999847407452621"/>
  </sheetPr>
  <dimension ref="A1:AV25"/>
  <sheetViews>
    <sheetView zoomScaleNormal="100" workbookViewId="0">
      <pane xSplit="1" topLeftCell="B1" activePane="topRight" state="frozen"/>
      <selection pane="topRight"/>
    </sheetView>
  </sheetViews>
  <sheetFormatPr baseColWidth="10" defaultColWidth="11.33203125" defaultRowHeight="15"/>
  <cols>
    <col min="1" max="1" width="23.33203125" style="16" customWidth="1"/>
    <col min="2" max="5" width="25.6640625" style="33" customWidth="1"/>
    <col min="6" max="6" width="25.6640625" style="349" customWidth="1"/>
    <col min="7" max="19" width="25.6640625" style="33" customWidth="1"/>
    <col min="20" max="20" width="0.6640625" style="33" customWidth="1"/>
    <col min="21" max="43" width="25.6640625" style="16" customWidth="1"/>
    <col min="49" max="16384" width="11.33203125" style="16"/>
  </cols>
  <sheetData>
    <row r="1" spans="1:43" ht="62.25" customHeight="1">
      <c r="A1" s="43"/>
      <c r="B1" s="391" t="s">
        <v>1285</v>
      </c>
      <c r="C1" s="392"/>
      <c r="D1" s="392"/>
      <c r="E1" s="345"/>
      <c r="F1" s="346"/>
      <c r="G1" s="345"/>
      <c r="H1" s="345"/>
      <c r="I1" s="345"/>
      <c r="J1" s="345"/>
      <c r="K1" s="345"/>
      <c r="L1" s="345"/>
      <c r="M1" s="345"/>
      <c r="N1" s="345"/>
      <c r="O1" s="345"/>
      <c r="P1" s="345"/>
      <c r="Q1" s="345"/>
      <c r="R1" s="345"/>
      <c r="S1" s="345"/>
      <c r="T1" s="345"/>
      <c r="U1" s="43"/>
      <c r="V1" s="43"/>
      <c r="W1" s="43"/>
      <c r="X1" s="43"/>
      <c r="Y1" s="43"/>
      <c r="Z1" s="43"/>
      <c r="AA1" s="43"/>
      <c r="AB1" s="43"/>
      <c r="AC1" s="43"/>
      <c r="AD1" s="43"/>
      <c r="AE1" s="43"/>
      <c r="AF1" s="43"/>
      <c r="AG1" s="43"/>
      <c r="AH1" s="43"/>
      <c r="AI1" s="43"/>
      <c r="AJ1" s="43"/>
      <c r="AK1" s="43"/>
      <c r="AL1" s="43"/>
      <c r="AM1" s="43"/>
      <c r="AN1" s="43"/>
      <c r="AO1" s="43"/>
      <c r="AP1" s="43"/>
      <c r="AQ1" s="43"/>
    </row>
    <row r="2" spans="1:43">
      <c r="A2" s="46"/>
      <c r="B2" s="47"/>
      <c r="C2" s="47"/>
      <c r="D2" s="47"/>
      <c r="E2" s="47"/>
      <c r="F2" s="48"/>
      <c r="G2" s="47"/>
      <c r="H2" s="47"/>
      <c r="I2" s="47"/>
      <c r="J2" s="47"/>
      <c r="K2" s="47"/>
      <c r="L2" s="47"/>
      <c r="M2" s="47"/>
      <c r="N2" s="47"/>
      <c r="O2" s="47"/>
      <c r="P2" s="47"/>
      <c r="Q2" s="47"/>
      <c r="R2" s="47"/>
      <c r="S2" s="47"/>
      <c r="T2" s="345"/>
      <c r="U2" s="46"/>
      <c r="V2" s="46"/>
      <c r="W2" s="46"/>
      <c r="X2" s="46"/>
      <c r="Y2" s="46"/>
      <c r="Z2" s="46"/>
      <c r="AA2" s="46"/>
      <c r="AB2" s="46"/>
      <c r="AC2" s="46"/>
      <c r="AD2" s="46"/>
      <c r="AE2" s="46"/>
      <c r="AF2" s="46"/>
      <c r="AG2" s="46"/>
      <c r="AH2" s="46"/>
      <c r="AI2" s="46"/>
      <c r="AJ2" s="46"/>
      <c r="AK2" s="46"/>
      <c r="AL2" s="46"/>
      <c r="AM2" s="46"/>
      <c r="AN2" s="46"/>
      <c r="AO2" s="46"/>
      <c r="AP2" s="46"/>
      <c r="AQ2" s="46"/>
    </row>
    <row r="3" spans="1:43" s="347" customFormat="1" ht="45">
      <c r="A3" s="49" t="s">
        <v>712</v>
      </c>
      <c r="B3" s="393" t="s">
        <v>713</v>
      </c>
      <c r="C3" s="389"/>
      <c r="D3" s="394" t="s">
        <v>714</v>
      </c>
      <c r="E3" s="394"/>
      <c r="F3" s="394"/>
      <c r="G3" s="389" t="s">
        <v>715</v>
      </c>
      <c r="H3" s="389"/>
      <c r="I3" s="389" t="s">
        <v>716</v>
      </c>
      <c r="J3" s="389"/>
      <c r="K3" s="394" t="s">
        <v>717</v>
      </c>
      <c r="L3" s="394"/>
      <c r="M3" s="389"/>
      <c r="N3" s="389" t="s">
        <v>718</v>
      </c>
      <c r="O3" s="389"/>
      <c r="P3" s="395" t="s">
        <v>719</v>
      </c>
      <c r="Q3" s="395"/>
      <c r="R3" s="395" t="s">
        <v>720</v>
      </c>
      <c r="S3" s="395"/>
      <c r="T3" s="345"/>
      <c r="U3" s="389" t="s">
        <v>721</v>
      </c>
      <c r="V3" s="389"/>
      <c r="W3" s="389" t="s">
        <v>722</v>
      </c>
      <c r="X3" s="389"/>
      <c r="Y3" s="389" t="s">
        <v>723</v>
      </c>
      <c r="Z3" s="389"/>
      <c r="AA3" s="389" t="s">
        <v>724</v>
      </c>
      <c r="AB3" s="389"/>
      <c r="AC3" s="390"/>
      <c r="AD3" s="389" t="s">
        <v>725</v>
      </c>
      <c r="AE3" s="389"/>
      <c r="AF3" s="390"/>
      <c r="AG3" s="390"/>
      <c r="AH3" s="396" t="s">
        <v>726</v>
      </c>
      <c r="AI3" s="396"/>
      <c r="AJ3" s="394" t="s">
        <v>727</v>
      </c>
      <c r="AK3" s="389"/>
      <c r="AL3" s="50" t="s">
        <v>728</v>
      </c>
      <c r="AM3" s="389" t="s">
        <v>729</v>
      </c>
      <c r="AN3" s="390"/>
      <c r="AO3" s="390"/>
      <c r="AP3" s="389" t="s">
        <v>730</v>
      </c>
      <c r="AQ3" s="389"/>
    </row>
    <row r="4" spans="1:43" ht="16">
      <c r="A4" s="49" t="s">
        <v>731</v>
      </c>
      <c r="B4" s="51" t="s">
        <v>732</v>
      </c>
      <c r="C4" s="51" t="s">
        <v>733</v>
      </c>
      <c r="D4" s="51" t="s">
        <v>732</v>
      </c>
      <c r="E4" s="51" t="s">
        <v>732</v>
      </c>
      <c r="F4" s="51" t="s">
        <v>733</v>
      </c>
      <c r="G4" s="51" t="s">
        <v>732</v>
      </c>
      <c r="H4" s="51" t="s">
        <v>733</v>
      </c>
      <c r="I4" s="52" t="s">
        <v>732</v>
      </c>
      <c r="J4" s="52" t="s">
        <v>733</v>
      </c>
      <c r="K4" s="51" t="s">
        <v>732</v>
      </c>
      <c r="L4" s="51" t="s">
        <v>732</v>
      </c>
      <c r="M4" s="51" t="s">
        <v>733</v>
      </c>
      <c r="N4" s="51" t="s">
        <v>732</v>
      </c>
      <c r="O4" s="51" t="s">
        <v>733</v>
      </c>
      <c r="P4" s="52" t="s">
        <v>732</v>
      </c>
      <c r="Q4" s="51" t="s">
        <v>733</v>
      </c>
      <c r="R4" s="52" t="s">
        <v>732</v>
      </c>
      <c r="S4" s="51" t="s">
        <v>733</v>
      </c>
      <c r="T4" s="345"/>
      <c r="U4" s="51" t="s">
        <v>732</v>
      </c>
      <c r="V4" s="51" t="s">
        <v>732</v>
      </c>
      <c r="W4" s="51" t="s">
        <v>732</v>
      </c>
      <c r="X4" s="51" t="s">
        <v>733</v>
      </c>
      <c r="Y4" s="51" t="s">
        <v>732</v>
      </c>
      <c r="Z4" s="51" t="s">
        <v>733</v>
      </c>
      <c r="AA4" s="51" t="s">
        <v>732</v>
      </c>
      <c r="AB4" s="51" t="s">
        <v>733</v>
      </c>
      <c r="AC4" s="51" t="s">
        <v>732</v>
      </c>
      <c r="AD4" s="51" t="s">
        <v>732</v>
      </c>
      <c r="AE4" s="51" t="s">
        <v>733</v>
      </c>
      <c r="AF4" s="51" t="s">
        <v>732</v>
      </c>
      <c r="AG4" s="51" t="s">
        <v>733</v>
      </c>
      <c r="AH4" s="51" t="s">
        <v>732</v>
      </c>
      <c r="AI4" s="51" t="s">
        <v>733</v>
      </c>
      <c r="AJ4" s="51" t="s">
        <v>732</v>
      </c>
      <c r="AK4" s="51" t="s">
        <v>733</v>
      </c>
      <c r="AL4" s="51" t="s">
        <v>732</v>
      </c>
      <c r="AM4" s="51" t="s">
        <v>733</v>
      </c>
      <c r="AN4" s="51" t="s">
        <v>732</v>
      </c>
      <c r="AO4" s="51" t="s">
        <v>733</v>
      </c>
      <c r="AP4" s="51" t="s">
        <v>732</v>
      </c>
      <c r="AQ4" s="51" t="s">
        <v>733</v>
      </c>
    </row>
    <row r="5" spans="1:43" s="348" customFormat="1" ht="45">
      <c r="A5" s="49" t="s">
        <v>734</v>
      </c>
      <c r="B5" s="28" t="s">
        <v>735</v>
      </c>
      <c r="C5" s="28" t="s">
        <v>736</v>
      </c>
      <c r="D5" s="28" t="s">
        <v>737</v>
      </c>
      <c r="E5" s="28" t="s">
        <v>738</v>
      </c>
      <c r="F5" s="28" t="s">
        <v>739</v>
      </c>
      <c r="G5" s="28" t="s">
        <v>740</v>
      </c>
      <c r="H5" s="28" t="s">
        <v>741</v>
      </c>
      <c r="I5" s="28" t="s">
        <v>742</v>
      </c>
      <c r="J5" s="28" t="s">
        <v>743</v>
      </c>
      <c r="K5" s="28" t="s">
        <v>744</v>
      </c>
      <c r="L5" s="28" t="s">
        <v>745</v>
      </c>
      <c r="M5" s="28" t="s">
        <v>746</v>
      </c>
      <c r="N5" s="28" t="s">
        <v>747</v>
      </c>
      <c r="O5" s="28" t="s">
        <v>748</v>
      </c>
      <c r="P5" s="28" t="s">
        <v>749</v>
      </c>
      <c r="Q5" s="28"/>
      <c r="R5" s="28"/>
      <c r="S5" s="28" t="s">
        <v>750</v>
      </c>
      <c r="T5" s="345"/>
      <c r="U5" s="28" t="s">
        <v>751</v>
      </c>
      <c r="V5" s="28" t="s">
        <v>752</v>
      </c>
      <c r="W5" s="28" t="s">
        <v>753</v>
      </c>
      <c r="X5" s="28" t="s">
        <v>754</v>
      </c>
      <c r="Y5" s="28" t="s">
        <v>755</v>
      </c>
      <c r="Z5" s="28" t="s">
        <v>756</v>
      </c>
      <c r="AA5" s="28" t="s">
        <v>757</v>
      </c>
      <c r="AB5" s="28" t="s">
        <v>758</v>
      </c>
      <c r="AC5" s="28" t="s">
        <v>759</v>
      </c>
      <c r="AD5" s="28" t="s">
        <v>760</v>
      </c>
      <c r="AE5" s="28" t="s">
        <v>761</v>
      </c>
      <c r="AF5" s="28" t="s">
        <v>762</v>
      </c>
      <c r="AG5" s="28" t="s">
        <v>761</v>
      </c>
      <c r="AH5" s="28" t="s">
        <v>763</v>
      </c>
      <c r="AI5" s="28" t="s">
        <v>764</v>
      </c>
      <c r="AJ5" s="28" t="s">
        <v>765</v>
      </c>
      <c r="AK5" s="28" t="s">
        <v>766</v>
      </c>
      <c r="AL5" s="28" t="s">
        <v>767</v>
      </c>
      <c r="AM5" s="28" t="s">
        <v>768</v>
      </c>
      <c r="AN5" s="28" t="s">
        <v>769</v>
      </c>
      <c r="AO5" s="28" t="s">
        <v>770</v>
      </c>
      <c r="AP5" s="28" t="s">
        <v>771</v>
      </c>
      <c r="AQ5" s="28" t="s">
        <v>772</v>
      </c>
    </row>
    <row r="6" spans="1:43" ht="120">
      <c r="A6" s="49" t="s">
        <v>48</v>
      </c>
      <c r="B6" s="51" t="s">
        <v>773</v>
      </c>
      <c r="C6" s="51" t="s">
        <v>774</v>
      </c>
      <c r="D6" s="51" t="s">
        <v>775</v>
      </c>
      <c r="E6" s="51" t="s">
        <v>776</v>
      </c>
      <c r="F6" s="51" t="s">
        <v>777</v>
      </c>
      <c r="G6" s="51" t="s">
        <v>778</v>
      </c>
      <c r="H6" s="51" t="s">
        <v>779</v>
      </c>
      <c r="I6" s="51" t="s">
        <v>1286</v>
      </c>
      <c r="J6" s="51" t="s">
        <v>780</v>
      </c>
      <c r="K6" s="51" t="s">
        <v>781</v>
      </c>
      <c r="L6" s="51" t="s">
        <v>782</v>
      </c>
      <c r="M6" s="51" t="s">
        <v>783</v>
      </c>
      <c r="N6" s="51" t="s">
        <v>784</v>
      </c>
      <c r="O6" s="51" t="s">
        <v>785</v>
      </c>
      <c r="P6" s="51" t="s">
        <v>786</v>
      </c>
      <c r="Q6" s="51"/>
      <c r="R6" s="51"/>
      <c r="S6" s="51" t="s">
        <v>787</v>
      </c>
      <c r="T6" s="345"/>
      <c r="U6" s="51" t="s">
        <v>788</v>
      </c>
      <c r="V6" s="51" t="s">
        <v>789</v>
      </c>
      <c r="W6" s="51" t="s">
        <v>790</v>
      </c>
      <c r="X6" s="51" t="s">
        <v>791</v>
      </c>
      <c r="Y6" s="51" t="s">
        <v>792</v>
      </c>
      <c r="Z6" s="51" t="s">
        <v>793</v>
      </c>
      <c r="AA6" s="51" t="s">
        <v>794</v>
      </c>
      <c r="AB6" s="51" t="s">
        <v>795</v>
      </c>
      <c r="AC6" s="51" t="s">
        <v>796</v>
      </c>
      <c r="AD6" s="51" t="s">
        <v>797</v>
      </c>
      <c r="AE6" s="51" t="s">
        <v>798</v>
      </c>
      <c r="AF6" s="51" t="s">
        <v>799</v>
      </c>
      <c r="AG6" s="51" t="s">
        <v>800</v>
      </c>
      <c r="AH6" s="51" t="s">
        <v>801</v>
      </c>
      <c r="AI6" s="51" t="s">
        <v>802</v>
      </c>
      <c r="AJ6" s="51" t="s">
        <v>803</v>
      </c>
      <c r="AK6" s="51" t="s">
        <v>804</v>
      </c>
      <c r="AL6" s="51" t="s">
        <v>805</v>
      </c>
      <c r="AM6" s="51" t="s">
        <v>806</v>
      </c>
      <c r="AN6" s="51" t="s">
        <v>807</v>
      </c>
      <c r="AO6" s="51" t="s">
        <v>808</v>
      </c>
      <c r="AP6" s="51" t="s">
        <v>809</v>
      </c>
      <c r="AQ6" s="51" t="s">
        <v>810</v>
      </c>
    </row>
    <row r="7" spans="1:43" ht="60">
      <c r="A7" s="49" t="s">
        <v>811</v>
      </c>
      <c r="B7" s="33" t="s">
        <v>812</v>
      </c>
      <c r="C7" s="33" t="s">
        <v>813</v>
      </c>
      <c r="D7" s="33" t="s">
        <v>814</v>
      </c>
      <c r="E7" s="33" t="s">
        <v>815</v>
      </c>
      <c r="F7" s="33" t="s">
        <v>816</v>
      </c>
      <c r="G7" s="33" t="s">
        <v>817</v>
      </c>
      <c r="H7" s="33" t="s">
        <v>818</v>
      </c>
      <c r="I7" s="33" t="s">
        <v>819</v>
      </c>
      <c r="J7" s="33" t="s">
        <v>820</v>
      </c>
      <c r="K7" s="33" t="s">
        <v>821</v>
      </c>
      <c r="L7" s="33" t="s">
        <v>822</v>
      </c>
      <c r="M7" s="33" t="s">
        <v>823</v>
      </c>
      <c r="N7" s="33" t="s">
        <v>824</v>
      </c>
      <c r="O7" s="33" t="s">
        <v>825</v>
      </c>
      <c r="P7" s="33" t="s">
        <v>826</v>
      </c>
      <c r="S7" s="33" t="s">
        <v>827</v>
      </c>
      <c r="T7" s="345"/>
      <c r="U7" s="33" t="s">
        <v>828</v>
      </c>
      <c r="V7" s="33" t="s">
        <v>829</v>
      </c>
      <c r="W7" s="33" t="s">
        <v>830</v>
      </c>
      <c r="X7" s="33" t="s">
        <v>831</v>
      </c>
      <c r="Y7" s="33" t="s">
        <v>832</v>
      </c>
      <c r="Z7" s="33" t="s">
        <v>833</v>
      </c>
      <c r="AA7" s="33" t="s">
        <v>834</v>
      </c>
      <c r="AB7" s="33" t="s">
        <v>835</v>
      </c>
      <c r="AC7" s="33" t="s">
        <v>836</v>
      </c>
      <c r="AD7" s="33" t="s">
        <v>837</v>
      </c>
      <c r="AE7" s="33" t="s">
        <v>838</v>
      </c>
      <c r="AF7" s="33" t="s">
        <v>839</v>
      </c>
      <c r="AG7" s="33" t="s">
        <v>840</v>
      </c>
      <c r="AH7" s="33" t="s">
        <v>841</v>
      </c>
      <c r="AI7" s="33" t="s">
        <v>842</v>
      </c>
      <c r="AJ7" s="33" t="s">
        <v>843</v>
      </c>
      <c r="AK7" s="33" t="s">
        <v>844</v>
      </c>
      <c r="AL7" s="33" t="s">
        <v>845</v>
      </c>
      <c r="AM7" s="33" t="s">
        <v>846</v>
      </c>
      <c r="AN7" s="33" t="s">
        <v>847</v>
      </c>
      <c r="AO7" s="33" t="s">
        <v>848</v>
      </c>
      <c r="AP7" s="33" t="s">
        <v>849</v>
      </c>
      <c r="AQ7" s="33" t="s">
        <v>850</v>
      </c>
    </row>
    <row r="8" spans="1:43" ht="30">
      <c r="A8" s="49" t="s">
        <v>851</v>
      </c>
      <c r="B8" s="33" t="s">
        <v>852</v>
      </c>
      <c r="C8" s="33" t="s">
        <v>59</v>
      </c>
      <c r="D8" s="33" t="s">
        <v>59</v>
      </c>
      <c r="E8" s="33" t="s">
        <v>59</v>
      </c>
      <c r="F8" s="33" t="s">
        <v>59</v>
      </c>
      <c r="G8" s="33" t="s">
        <v>59</v>
      </c>
      <c r="H8" s="33" t="s">
        <v>59</v>
      </c>
      <c r="I8" s="33" t="s">
        <v>853</v>
      </c>
      <c r="J8" s="33" t="s">
        <v>853</v>
      </c>
      <c r="K8" s="33" t="s">
        <v>854</v>
      </c>
      <c r="L8" s="33" t="s">
        <v>854</v>
      </c>
      <c r="M8" s="33" t="s">
        <v>854</v>
      </c>
      <c r="N8" s="33" t="s">
        <v>853</v>
      </c>
      <c r="O8" s="33" t="s">
        <v>853</v>
      </c>
      <c r="P8" s="33" t="s">
        <v>855</v>
      </c>
      <c r="S8" s="33" t="s">
        <v>855</v>
      </c>
      <c r="T8" s="345"/>
      <c r="U8" s="33" t="s">
        <v>856</v>
      </c>
      <c r="V8" s="33" t="s">
        <v>856</v>
      </c>
      <c r="W8" s="33" t="s">
        <v>857</v>
      </c>
      <c r="X8" s="33" t="s">
        <v>857</v>
      </c>
      <c r="Y8" s="33" t="s">
        <v>858</v>
      </c>
      <c r="Z8" s="33" t="s">
        <v>859</v>
      </c>
      <c r="AA8" s="33" t="s">
        <v>860</v>
      </c>
      <c r="AB8" s="33" t="s">
        <v>860</v>
      </c>
      <c r="AC8" s="33" t="s">
        <v>861</v>
      </c>
      <c r="AD8" s="33" t="s">
        <v>862</v>
      </c>
      <c r="AE8" s="33" t="s">
        <v>862</v>
      </c>
      <c r="AF8" s="33" t="s">
        <v>862</v>
      </c>
      <c r="AG8" s="33" t="s">
        <v>862</v>
      </c>
      <c r="AH8" s="33" t="s">
        <v>853</v>
      </c>
      <c r="AI8" s="33" t="s">
        <v>853</v>
      </c>
      <c r="AJ8" s="33" t="s">
        <v>853</v>
      </c>
      <c r="AK8" s="33" t="s">
        <v>853</v>
      </c>
      <c r="AL8" s="33" t="s">
        <v>863</v>
      </c>
      <c r="AM8" s="33" t="s">
        <v>864</v>
      </c>
      <c r="AN8" s="33" t="s">
        <v>865</v>
      </c>
      <c r="AO8" s="33" t="s">
        <v>865</v>
      </c>
      <c r="AP8" s="33" t="s">
        <v>866</v>
      </c>
      <c r="AQ8" s="33" t="s">
        <v>866</v>
      </c>
    </row>
    <row r="9" spans="1:43" ht="30">
      <c r="A9" s="49" t="s">
        <v>867</v>
      </c>
      <c r="B9" s="33" t="s">
        <v>868</v>
      </c>
      <c r="C9" s="33" t="s">
        <v>868</v>
      </c>
      <c r="D9" s="33" t="s">
        <v>868</v>
      </c>
      <c r="E9" s="33" t="s">
        <v>868</v>
      </c>
      <c r="F9" s="33" t="s">
        <v>868</v>
      </c>
      <c r="G9" s="33" t="s">
        <v>868</v>
      </c>
      <c r="H9" s="33" t="s">
        <v>868</v>
      </c>
      <c r="I9" s="33" t="s">
        <v>868</v>
      </c>
      <c r="J9" s="33" t="s">
        <v>868</v>
      </c>
      <c r="K9" s="33" t="s">
        <v>868</v>
      </c>
      <c r="L9" s="33" t="s">
        <v>868</v>
      </c>
      <c r="M9" s="33" t="s">
        <v>868</v>
      </c>
      <c r="N9" s="33" t="s">
        <v>868</v>
      </c>
      <c r="O9" s="33" t="s">
        <v>868</v>
      </c>
      <c r="P9" s="33" t="s">
        <v>868</v>
      </c>
      <c r="S9" s="33" t="s">
        <v>868</v>
      </c>
      <c r="T9" s="345"/>
      <c r="U9" s="33" t="s">
        <v>869</v>
      </c>
      <c r="V9" s="33" t="s">
        <v>868</v>
      </c>
      <c r="W9" s="33" t="s">
        <v>868</v>
      </c>
      <c r="X9" s="33" t="s">
        <v>868</v>
      </c>
      <c r="Y9" s="33" t="s">
        <v>868</v>
      </c>
      <c r="Z9" s="33" t="s">
        <v>868</v>
      </c>
      <c r="AA9" s="33" t="s">
        <v>868</v>
      </c>
      <c r="AB9" s="33" t="s">
        <v>868</v>
      </c>
      <c r="AC9" s="33" t="s">
        <v>868</v>
      </c>
      <c r="AD9" s="33" t="s">
        <v>868</v>
      </c>
      <c r="AE9" s="33" t="s">
        <v>868</v>
      </c>
      <c r="AF9" s="33" t="s">
        <v>868</v>
      </c>
      <c r="AG9" s="33" t="s">
        <v>868</v>
      </c>
      <c r="AH9" s="33" t="s">
        <v>868</v>
      </c>
      <c r="AI9" s="33" t="s">
        <v>868</v>
      </c>
      <c r="AJ9" s="33" t="s">
        <v>868</v>
      </c>
      <c r="AK9" s="33" t="s">
        <v>868</v>
      </c>
      <c r="AL9" s="33" t="s">
        <v>868</v>
      </c>
      <c r="AM9" s="33" t="s">
        <v>868</v>
      </c>
      <c r="AN9" s="33" t="s">
        <v>868</v>
      </c>
      <c r="AO9" s="33" t="s">
        <v>868</v>
      </c>
      <c r="AP9" s="33" t="s">
        <v>868</v>
      </c>
      <c r="AQ9" s="33" t="s">
        <v>868</v>
      </c>
    </row>
    <row r="10" spans="1:43" ht="135">
      <c r="A10" s="49" t="s">
        <v>870</v>
      </c>
      <c r="B10" s="33" t="s">
        <v>871</v>
      </c>
      <c r="C10" s="33" t="s">
        <v>872</v>
      </c>
      <c r="D10" s="33" t="s">
        <v>873</v>
      </c>
      <c r="E10" s="33" t="s">
        <v>873</v>
      </c>
      <c r="F10" s="33" t="s">
        <v>874</v>
      </c>
      <c r="G10" s="33" t="s">
        <v>873</v>
      </c>
      <c r="H10" s="33" t="s">
        <v>875</v>
      </c>
      <c r="I10" s="33" t="s">
        <v>871</v>
      </c>
      <c r="J10" s="33" t="s">
        <v>876</v>
      </c>
      <c r="K10" s="33" t="s">
        <v>877</v>
      </c>
      <c r="L10" s="33" t="s">
        <v>871</v>
      </c>
      <c r="M10" s="33" t="s">
        <v>874</v>
      </c>
      <c r="N10" s="33" t="s">
        <v>871</v>
      </c>
      <c r="O10" s="33" t="s">
        <v>878</v>
      </c>
      <c r="P10" s="33" t="s">
        <v>879</v>
      </c>
      <c r="S10" s="33" t="s">
        <v>880</v>
      </c>
      <c r="T10" s="345"/>
      <c r="U10" s="33" t="s">
        <v>881</v>
      </c>
      <c r="V10" s="33" t="s">
        <v>881</v>
      </c>
      <c r="W10" s="33" t="s">
        <v>881</v>
      </c>
      <c r="X10" s="33" t="s">
        <v>881</v>
      </c>
      <c r="Y10" s="33" t="s">
        <v>881</v>
      </c>
      <c r="Z10" s="33" t="s">
        <v>881</v>
      </c>
      <c r="AA10" s="33" t="s">
        <v>871</v>
      </c>
      <c r="AB10" s="33" t="s">
        <v>881</v>
      </c>
      <c r="AC10" s="33"/>
      <c r="AD10" s="33" t="s">
        <v>873</v>
      </c>
      <c r="AE10" s="33" t="s">
        <v>882</v>
      </c>
      <c r="AF10" s="33" t="s">
        <v>873</v>
      </c>
      <c r="AG10" s="33" t="s">
        <v>883</v>
      </c>
      <c r="AH10" s="33" t="s">
        <v>871</v>
      </c>
      <c r="AI10" s="33" t="s">
        <v>871</v>
      </c>
      <c r="AJ10" s="33" t="s">
        <v>871</v>
      </c>
      <c r="AK10" s="33" t="s">
        <v>871</v>
      </c>
      <c r="AL10" s="33" t="s">
        <v>871</v>
      </c>
      <c r="AM10" s="33" t="s">
        <v>871</v>
      </c>
      <c r="AN10" s="33" t="s">
        <v>871</v>
      </c>
      <c r="AO10" s="33" t="s">
        <v>871</v>
      </c>
      <c r="AP10" s="33" t="s">
        <v>871</v>
      </c>
      <c r="AQ10" s="33" t="s">
        <v>871</v>
      </c>
    </row>
    <row r="11" spans="1:43" ht="90">
      <c r="A11" s="49" t="s">
        <v>884</v>
      </c>
      <c r="B11" s="33" t="s">
        <v>885</v>
      </c>
      <c r="C11" s="33" t="s">
        <v>886</v>
      </c>
      <c r="D11" s="33" t="s">
        <v>887</v>
      </c>
      <c r="E11" s="33" t="s">
        <v>888</v>
      </c>
      <c r="F11" s="33" t="s">
        <v>889</v>
      </c>
      <c r="G11" s="33" t="s">
        <v>890</v>
      </c>
      <c r="H11" s="33" t="s">
        <v>891</v>
      </c>
      <c r="I11" s="33" t="s">
        <v>892</v>
      </c>
      <c r="J11" s="33" t="s">
        <v>893</v>
      </c>
      <c r="K11" s="33" t="s">
        <v>894</v>
      </c>
      <c r="L11" s="33" t="s">
        <v>895</v>
      </c>
      <c r="M11" s="33" t="s">
        <v>896</v>
      </c>
      <c r="N11" s="33" t="s">
        <v>897</v>
      </c>
      <c r="O11" s="33" t="s">
        <v>893</v>
      </c>
      <c r="P11" s="33" t="s">
        <v>898</v>
      </c>
      <c r="S11" s="33" t="s">
        <v>899</v>
      </c>
      <c r="T11" s="345"/>
      <c r="U11" s="33" t="s">
        <v>900</v>
      </c>
      <c r="V11" s="33" t="s">
        <v>901</v>
      </c>
      <c r="W11" s="33" t="s">
        <v>902</v>
      </c>
      <c r="X11" s="33" t="s">
        <v>903</v>
      </c>
      <c r="Y11" s="33" t="s">
        <v>904</v>
      </c>
      <c r="Z11" s="33" t="s">
        <v>905</v>
      </c>
      <c r="AA11" s="33" t="s">
        <v>906</v>
      </c>
      <c r="AB11" s="33" t="s">
        <v>907</v>
      </c>
      <c r="AC11" s="33" t="s">
        <v>908</v>
      </c>
      <c r="AD11" s="33" t="s">
        <v>909</v>
      </c>
      <c r="AE11" s="33" t="s">
        <v>910</v>
      </c>
      <c r="AF11" s="33" t="s">
        <v>909</v>
      </c>
      <c r="AG11" s="33" t="s">
        <v>911</v>
      </c>
      <c r="AH11" s="33" t="s">
        <v>912</v>
      </c>
      <c r="AI11" s="33" t="s">
        <v>913</v>
      </c>
      <c r="AJ11" s="33" t="s">
        <v>914</v>
      </c>
      <c r="AK11" s="33" t="s">
        <v>915</v>
      </c>
      <c r="AL11" s="33" t="s">
        <v>916</v>
      </c>
      <c r="AM11" s="33" t="s">
        <v>917</v>
      </c>
      <c r="AN11" s="33" t="s">
        <v>918</v>
      </c>
      <c r="AO11" s="33" t="s">
        <v>919</v>
      </c>
      <c r="AP11" s="33" t="s">
        <v>920</v>
      </c>
      <c r="AQ11" s="33" t="s">
        <v>921</v>
      </c>
    </row>
    <row r="12" spans="1:43" ht="48" customHeight="1">
      <c r="A12" s="49" t="s">
        <v>922</v>
      </c>
      <c r="B12" s="33" t="s">
        <v>868</v>
      </c>
      <c r="C12" s="33" t="s">
        <v>868</v>
      </c>
      <c r="D12" s="33" t="s">
        <v>868</v>
      </c>
      <c r="E12" s="33" t="s">
        <v>868</v>
      </c>
      <c r="F12" s="33" t="s">
        <v>868</v>
      </c>
      <c r="G12" s="33" t="s">
        <v>868</v>
      </c>
      <c r="H12" s="33" t="s">
        <v>868</v>
      </c>
      <c r="I12" s="33" t="s">
        <v>923</v>
      </c>
      <c r="J12" s="33" t="s">
        <v>868</v>
      </c>
      <c r="K12" s="33" t="s">
        <v>868</v>
      </c>
      <c r="L12" s="33" t="s">
        <v>923</v>
      </c>
      <c r="M12" s="33" t="s">
        <v>868</v>
      </c>
      <c r="N12" s="33" t="s">
        <v>923</v>
      </c>
      <c r="O12" s="33" t="s">
        <v>923</v>
      </c>
      <c r="P12" s="33" t="s">
        <v>868</v>
      </c>
      <c r="S12" s="33" t="s">
        <v>868</v>
      </c>
      <c r="T12" s="345"/>
      <c r="U12" s="33" t="s">
        <v>868</v>
      </c>
      <c r="V12" s="33" t="s">
        <v>868</v>
      </c>
      <c r="W12" s="33" t="s">
        <v>868</v>
      </c>
      <c r="X12" s="33" t="s">
        <v>868</v>
      </c>
      <c r="Y12" s="33" t="s">
        <v>923</v>
      </c>
      <c r="Z12" s="33" t="s">
        <v>923</v>
      </c>
      <c r="AA12" s="33" t="s">
        <v>868</v>
      </c>
      <c r="AB12" s="33" t="s">
        <v>924</v>
      </c>
      <c r="AC12" s="33" t="s">
        <v>868</v>
      </c>
      <c r="AD12" s="33" t="s">
        <v>868</v>
      </c>
      <c r="AE12" s="33" t="s">
        <v>924</v>
      </c>
      <c r="AF12" s="33" t="s">
        <v>868</v>
      </c>
      <c r="AG12" s="33" t="s">
        <v>924</v>
      </c>
      <c r="AH12" s="33" t="s">
        <v>923</v>
      </c>
      <c r="AI12" s="33" t="s">
        <v>923</v>
      </c>
      <c r="AJ12" s="33" t="s">
        <v>923</v>
      </c>
      <c r="AK12" s="33" t="s">
        <v>923</v>
      </c>
      <c r="AL12" s="33" t="s">
        <v>923</v>
      </c>
      <c r="AM12" s="33" t="s">
        <v>924</v>
      </c>
      <c r="AN12" s="33" t="s">
        <v>924</v>
      </c>
      <c r="AO12" s="33" t="s">
        <v>924</v>
      </c>
      <c r="AP12" s="33" t="s">
        <v>924</v>
      </c>
      <c r="AQ12" s="33" t="s">
        <v>924</v>
      </c>
    </row>
    <row r="13" spans="1:43" ht="45">
      <c r="A13" s="49" t="s">
        <v>925</v>
      </c>
      <c r="B13" s="33" t="s">
        <v>926</v>
      </c>
      <c r="C13" s="33" t="s">
        <v>927</v>
      </c>
      <c r="D13" s="33" t="s">
        <v>928</v>
      </c>
      <c r="E13" s="33" t="s">
        <v>928</v>
      </c>
      <c r="F13" s="33" t="s">
        <v>929</v>
      </c>
      <c r="G13" s="33" t="s">
        <v>930</v>
      </c>
      <c r="H13" s="33" t="s">
        <v>930</v>
      </c>
      <c r="I13" s="33" t="s">
        <v>931</v>
      </c>
      <c r="J13" s="33" t="s">
        <v>931</v>
      </c>
      <c r="K13" s="33" t="s">
        <v>932</v>
      </c>
      <c r="L13" s="33" t="s">
        <v>932</v>
      </c>
      <c r="M13" s="33" t="s">
        <v>932</v>
      </c>
      <c r="N13" s="33" t="s">
        <v>933</v>
      </c>
      <c r="O13" s="33" t="s">
        <v>933</v>
      </c>
      <c r="P13" s="33" t="s">
        <v>934</v>
      </c>
      <c r="S13" s="33" t="s">
        <v>934</v>
      </c>
      <c r="T13" s="345"/>
      <c r="U13" s="33" t="s">
        <v>856</v>
      </c>
      <c r="V13" s="33" t="s">
        <v>856</v>
      </c>
      <c r="W13" s="33" t="s">
        <v>935</v>
      </c>
      <c r="X13" s="33" t="s">
        <v>935</v>
      </c>
      <c r="Y13" s="33" t="s">
        <v>936</v>
      </c>
      <c r="Z13" s="33" t="s">
        <v>936</v>
      </c>
      <c r="AA13" s="33" t="s">
        <v>937</v>
      </c>
      <c r="AB13" s="33" t="s">
        <v>937</v>
      </c>
      <c r="AC13" s="33" t="s">
        <v>938</v>
      </c>
      <c r="AD13" s="33" t="s">
        <v>939</v>
      </c>
      <c r="AE13" s="33" t="s">
        <v>940</v>
      </c>
      <c r="AF13" s="33" t="s">
        <v>941</v>
      </c>
      <c r="AG13" s="33" t="s">
        <v>942</v>
      </c>
      <c r="AH13" s="33" t="s">
        <v>943</v>
      </c>
      <c r="AI13" s="33" t="s">
        <v>943</v>
      </c>
      <c r="AJ13" s="33" t="s">
        <v>944</v>
      </c>
      <c r="AK13" s="33" t="s">
        <v>945</v>
      </c>
      <c r="AL13" s="33" t="s">
        <v>863</v>
      </c>
      <c r="AM13" s="33" t="s">
        <v>946</v>
      </c>
      <c r="AN13" s="33" t="s">
        <v>946</v>
      </c>
      <c r="AO13" s="33" t="s">
        <v>946</v>
      </c>
      <c r="AP13" s="33" t="s">
        <v>947</v>
      </c>
      <c r="AQ13" s="33" t="s">
        <v>947</v>
      </c>
    </row>
    <row r="14" spans="1:43" ht="60">
      <c r="A14" s="49" t="s">
        <v>948</v>
      </c>
      <c r="B14" s="33" t="s">
        <v>949</v>
      </c>
      <c r="C14" s="33" t="s">
        <v>950</v>
      </c>
      <c r="D14" s="33" t="s">
        <v>951</v>
      </c>
      <c r="E14" s="33" t="s">
        <v>952</v>
      </c>
      <c r="F14" s="33" t="s">
        <v>952</v>
      </c>
      <c r="G14" s="33" t="s">
        <v>953</v>
      </c>
      <c r="H14" s="33" t="s">
        <v>953</v>
      </c>
      <c r="I14" s="33" t="s">
        <v>954</v>
      </c>
      <c r="J14" s="33" t="s">
        <v>954</v>
      </c>
      <c r="K14" s="33" t="s">
        <v>955</v>
      </c>
      <c r="L14" s="33" t="s">
        <v>955</v>
      </c>
      <c r="M14" s="33" t="s">
        <v>955</v>
      </c>
      <c r="N14" s="33" t="s">
        <v>956</v>
      </c>
      <c r="O14" s="33" t="s">
        <v>956</v>
      </c>
      <c r="P14" s="33" t="s">
        <v>957</v>
      </c>
      <c r="S14" s="33" t="s">
        <v>957</v>
      </c>
      <c r="T14" s="345"/>
      <c r="U14" s="33" t="s">
        <v>958</v>
      </c>
      <c r="V14" s="33" t="s">
        <v>958</v>
      </c>
      <c r="W14" s="33" t="s">
        <v>959</v>
      </c>
      <c r="X14" s="33" t="s">
        <v>959</v>
      </c>
      <c r="Y14" s="33" t="s">
        <v>960</v>
      </c>
      <c r="Z14" s="33" t="s">
        <v>960</v>
      </c>
      <c r="AA14" s="33" t="s">
        <v>961</v>
      </c>
      <c r="AB14" s="33" t="s">
        <v>961</v>
      </c>
      <c r="AC14" s="33" t="s">
        <v>962</v>
      </c>
      <c r="AD14" s="33" t="s">
        <v>963</v>
      </c>
      <c r="AE14" s="33" t="s">
        <v>963</v>
      </c>
      <c r="AF14" s="33" t="s">
        <v>964</v>
      </c>
      <c r="AG14" s="33" t="s">
        <v>964</v>
      </c>
      <c r="AH14" s="33" t="s">
        <v>965</v>
      </c>
      <c r="AI14" s="33" t="s">
        <v>966</v>
      </c>
      <c r="AJ14" s="33" t="s">
        <v>965</v>
      </c>
      <c r="AK14" s="33" t="s">
        <v>965</v>
      </c>
      <c r="AL14" s="33" t="s">
        <v>967</v>
      </c>
      <c r="AM14" s="33" t="s">
        <v>968</v>
      </c>
      <c r="AN14" s="33" t="s">
        <v>969</v>
      </c>
      <c r="AO14" s="33" t="s">
        <v>969</v>
      </c>
      <c r="AP14" s="33" t="s">
        <v>970</v>
      </c>
      <c r="AQ14" s="33" t="s">
        <v>970</v>
      </c>
    </row>
    <row r="17" spans="2:14">
      <c r="B17" s="16"/>
      <c r="G17" s="16"/>
      <c r="K17" s="16"/>
      <c r="L17" s="16"/>
      <c r="N17" s="16"/>
    </row>
    <row r="18" spans="2:14">
      <c r="B18" s="16"/>
      <c r="G18" s="16"/>
      <c r="K18" s="16"/>
      <c r="L18" s="16"/>
      <c r="N18" s="16"/>
    </row>
    <row r="19" spans="2:14">
      <c r="B19" s="16"/>
    </row>
    <row r="20" spans="2:14">
      <c r="B20" s="16"/>
      <c r="G20" s="16"/>
      <c r="K20" s="16"/>
      <c r="L20" s="16"/>
      <c r="N20" s="16"/>
    </row>
    <row r="21" spans="2:14">
      <c r="B21" s="16"/>
      <c r="G21" s="16"/>
      <c r="K21" s="16"/>
      <c r="L21" s="16"/>
      <c r="N21" s="16"/>
    </row>
    <row r="22" spans="2:14">
      <c r="B22" s="16"/>
      <c r="G22" s="16"/>
      <c r="K22" s="16"/>
      <c r="L22" s="16"/>
      <c r="N22" s="16"/>
    </row>
    <row r="23" spans="2:14">
      <c r="B23" s="16"/>
      <c r="G23" s="16"/>
      <c r="K23" s="16"/>
      <c r="L23" s="16"/>
      <c r="N23" s="16"/>
    </row>
    <row r="24" spans="2:14">
      <c r="B24" s="16"/>
      <c r="G24" s="16"/>
      <c r="K24" s="16"/>
      <c r="L24" s="16"/>
      <c r="N24" s="16"/>
    </row>
    <row r="25" spans="2:14">
      <c r="G25" s="16"/>
      <c r="K25" s="16"/>
      <c r="L25" s="16"/>
      <c r="N25" s="16"/>
    </row>
  </sheetData>
  <mergeCells count="18">
    <mergeCell ref="AD3:AG3"/>
    <mergeCell ref="AH3:AI3"/>
    <mergeCell ref="AJ3:AK3"/>
    <mergeCell ref="AM3:AO3"/>
    <mergeCell ref="AP3:AQ3"/>
    <mergeCell ref="AA3:AC3"/>
    <mergeCell ref="B1:D1"/>
    <mergeCell ref="B3:C3"/>
    <mergeCell ref="D3:F3"/>
    <mergeCell ref="G3:H3"/>
    <mergeCell ref="I3:J3"/>
    <mergeCell ref="K3:M3"/>
    <mergeCell ref="N3:O3"/>
    <mergeCell ref="R3:S3"/>
    <mergeCell ref="U3:V3"/>
    <mergeCell ref="W3:X3"/>
    <mergeCell ref="Y3:Z3"/>
    <mergeCell ref="P3:Q3"/>
  </mergeCells>
  <pageMargins left="0.7" right="0.7" top="0.78740157499999996" bottom="0.78740157499999996" header="0.3" footer="0.3"/>
  <pageSetup paperSize="9" scale="50" orientation="landscape" r:id="rId1"/>
</worksheet>
</file>

<file path=docMetadata/LabelInfo.xml><?xml version="1.0" encoding="utf-8"?>
<clbl:labelList xmlns:clbl="http://schemas.microsoft.com/office/2020/mipLabelMetadata">
  <clbl:label id="{63bc48ba-2382-4786-b6b8-06f39b4154c1}" enabled="1" method="Privileged" siteId="{d9603b1e-fe0e-4dcf-82e3-a0e1ac1a8e4f}" removed="0"/>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11</vt:i4>
      </vt:variant>
      <vt:variant>
        <vt:lpstr>Plages nommées</vt:lpstr>
      </vt:variant>
      <vt:variant>
        <vt:i4>7</vt:i4>
      </vt:variant>
    </vt:vector>
  </HeadingPairs>
  <TitlesOfParts>
    <vt:vector size="18" baseType="lpstr">
      <vt:lpstr>Welcome</vt:lpstr>
      <vt:lpstr>Cover</vt:lpstr>
      <vt:lpstr>Maturity levels</vt:lpstr>
      <vt:lpstr>Definitions</vt:lpstr>
      <vt:lpstr>Information Security</vt:lpstr>
      <vt:lpstr>Prototype Protection</vt:lpstr>
      <vt:lpstr>Data Protection</vt:lpstr>
      <vt:lpstr>Results</vt:lpstr>
      <vt:lpstr>Examples KPI</vt:lpstr>
      <vt:lpstr>License</vt:lpstr>
      <vt:lpstr>Change history</vt:lpstr>
      <vt:lpstr>Cover!Zone_d_impression</vt:lpstr>
      <vt:lpstr>'Data Protection'!Zone_d_impression</vt:lpstr>
      <vt:lpstr>Definitions!Zone_d_impression</vt:lpstr>
      <vt:lpstr>'Examples KPI'!Zone_d_impression</vt:lpstr>
      <vt:lpstr>'Maturity levels'!Zone_d_impression</vt:lpstr>
      <vt:lpstr>Results!Zone_d_impression</vt:lpstr>
      <vt:lpstr>Welcome!Zone_d_impression</vt:lpstr>
    </vt:vector>
  </TitlesOfParts>
  <Manager/>
  <Company>ENX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Assessment</dc:title>
  <dc:subject>Information Security</dc:subject>
  <dc:creator>ENX WG ISA</dc:creator>
  <cp:keywords>Public</cp:keywords>
  <dc:description>Siehe Tablelenblatt "Lizenz"</dc:description>
  <cp:lastModifiedBy>Pierre-Alexis Delaunay</cp:lastModifiedBy>
  <cp:revision/>
  <dcterms:created xsi:type="dcterms:W3CDTF">2012-07-03T07:09:06Z</dcterms:created>
  <dcterms:modified xsi:type="dcterms:W3CDTF">2024-04-12T09:56:12Z</dcterms:modified>
  <cp:category/>
  <cp:contentStatus>Released</cp:contentStatus>
</cp:coreProperties>
</file>