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2"/>
  <c r="F16" i="1" s="1"/>
  <c r="D16" i="2"/>
  <c r="E16" i="2"/>
  <c r="F16" i="2"/>
  <c r="C15" i="2"/>
  <c r="D15" i="2"/>
  <c r="E15" i="2"/>
  <c r="F15" i="2"/>
  <c r="C15" i="1" s="1"/>
  <c r="B15" i="2"/>
  <c r="B16" i="2"/>
  <c r="G15" i="1"/>
  <c r="F15" i="1"/>
  <c r="G16" i="2"/>
  <c r="H16" i="2"/>
  <c r="G15" i="2"/>
  <c r="H15" i="2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3" i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I16" i="1" l="1"/>
  <c r="G16" i="1"/>
  <c r="C16" i="1"/>
  <c r="E16" i="1"/>
  <c r="D16" i="1"/>
  <c r="I15" i="1"/>
  <c r="D15" i="1"/>
  <c r="E15" i="1"/>
  <c r="B15" i="1"/>
  <c r="I2" i="1" l="1"/>
  <c r="B2" i="1"/>
  <c r="C2" i="1"/>
  <c r="H2" i="1"/>
  <c r="G2" i="1"/>
  <c r="F2" i="1"/>
  <c r="E2" i="1" l="1"/>
  <c r="D2" i="1" l="1"/>
  <c r="A2" i="1" l="1"/>
</calcChain>
</file>

<file path=xl/sharedStrings.xml><?xml version="1.0" encoding="utf-8"?>
<sst xmlns="http://schemas.openxmlformats.org/spreadsheetml/2006/main" count="31" uniqueCount="31">
  <si>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</si>
  <si>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</si>
  <si>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</si>
  <si>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</si>
  <si>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</si>
  <si>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</si>
  <si>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</si>
  <si>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</si>
  <si>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</si>
  <si>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</si>
  <si>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</si>
  <si>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</si>
  <si>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</si>
  <si>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</si>
  <si>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</si>
  <si>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</si>
  <si>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</si>
  <si>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</si>
  <si>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</si>
  <si>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</si>
  <si>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</si>
  <si>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</si>
  <si>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</si>
  <si>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</si>
  <si>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</si>
  <si>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</si>
  <si>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Tungsten</t>
  </si>
  <si>
    <t>Cadmium</t>
  </si>
  <si>
    <t>Ammo DMG</t>
  </si>
  <si>
    <t>TEST</t>
  </si>
  <si>
    <t>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</si>
</sst>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0" fontId="3" fillId="3" borderId="2" xfId="3" applyAlignment="1">
      <alignment horizontal="center"/>
    </xf>
    <xf numFmtId="0" fontId="0" fillId="0" borderId="0" xfId="0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M31"/>
  <sheetViews>
    <sheetView tabSelected="1" workbookViewId="0">
      <selection activeCell="C18" sqref="C18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8.28515625" bestFit="1" customWidth="1"/>
    <col min="6" max="6" width="23" bestFit="1" customWidth="1"/>
    <col min="7" max="7" width="14.140625" bestFit="1" customWidth="1"/>
    <col min="8" max="8" width="13" bestFit="1" customWidth="1"/>
  </cols>
  <sheetData>
    <row r="1" spans="1:13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t="s">
        <v>29</v>
      </c>
    </row>
    <row r="2" spans="1:13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130</v>
      </c>
      <c r="F2" s="3">
        <v>200</v>
      </c>
      <c r="G2" s="3">
        <v>1538</v>
      </c>
      <c r="H2" s="3">
        <v>2862</v>
      </c>
    </row>
    <row r="3" spans="1:13" x14ac:dyDescent="0.25">
      <c r="A3" s="2" t="s">
        <v>9</v>
      </c>
      <c r="B3" s="3">
        <v>8.94</v>
      </c>
      <c r="C3" s="3">
        <v>3</v>
      </c>
      <c r="D3" s="3">
        <v>17</v>
      </c>
      <c r="E3" s="3">
        <v>70</v>
      </c>
      <c r="F3" s="3">
        <v>220</v>
      </c>
      <c r="G3" s="3">
        <v>1084</v>
      </c>
      <c r="H3" s="3">
        <v>2562</v>
      </c>
    </row>
    <row r="4" spans="1:13" x14ac:dyDescent="0.25">
      <c r="A4" s="2" t="s">
        <v>10</v>
      </c>
      <c r="B4" s="3">
        <v>7.8</v>
      </c>
      <c r="C4" s="3">
        <v>4.25</v>
      </c>
      <c r="D4" s="3">
        <v>20</v>
      </c>
      <c r="E4" s="3">
        <v>250</v>
      </c>
      <c r="F4" s="3">
        <v>400</v>
      </c>
      <c r="G4" s="3">
        <v>1425</v>
      </c>
      <c r="H4" s="3">
        <v>2862</v>
      </c>
    </row>
    <row r="5" spans="1:13" x14ac:dyDescent="0.25">
      <c r="A5" s="2" t="s">
        <v>12</v>
      </c>
      <c r="B5" s="3">
        <v>7.5</v>
      </c>
      <c r="C5" s="3">
        <v>2.25</v>
      </c>
      <c r="D5" s="3">
        <v>11</v>
      </c>
      <c r="E5" s="3">
        <v>1</v>
      </c>
      <c r="F5" s="3">
        <v>40</v>
      </c>
      <c r="G5" s="3"/>
      <c r="H5" s="3"/>
    </row>
    <row r="6" spans="1:13" x14ac:dyDescent="0.25">
      <c r="A6" s="2" t="s">
        <v>13</v>
      </c>
      <c r="B6" s="3">
        <v>12.55</v>
      </c>
      <c r="C6" s="3">
        <v>5</v>
      </c>
      <c r="D6" s="3">
        <v>1</v>
      </c>
      <c r="E6" s="3">
        <v>1</v>
      </c>
      <c r="F6" s="3">
        <v>15</v>
      </c>
      <c r="G6" s="3">
        <v>100</v>
      </c>
      <c r="H6" s="3">
        <v>5000</v>
      </c>
    </row>
    <row r="7" spans="1:13" x14ac:dyDescent="0.25">
      <c r="A7" s="2" t="s">
        <v>17</v>
      </c>
      <c r="B7" s="3">
        <v>7.19</v>
      </c>
      <c r="C7" s="3">
        <v>8.5</v>
      </c>
      <c r="D7" s="3">
        <v>36</v>
      </c>
      <c r="E7" s="3">
        <v>160</v>
      </c>
      <c r="F7" s="3">
        <v>280</v>
      </c>
      <c r="G7" s="3">
        <v>1860</v>
      </c>
      <c r="H7" s="3">
        <v>2670</v>
      </c>
    </row>
    <row r="8" spans="1:13" x14ac:dyDescent="0.25">
      <c r="A8" s="2" t="s">
        <v>18</v>
      </c>
      <c r="B8" s="3">
        <v>7.28</v>
      </c>
      <c r="C8" s="3">
        <v>1.5</v>
      </c>
      <c r="D8" s="3">
        <v>47</v>
      </c>
      <c r="E8" s="3">
        <v>9</v>
      </c>
      <c r="F8" s="3">
        <v>19</v>
      </c>
      <c r="G8" s="3">
        <v>232</v>
      </c>
      <c r="H8" s="3">
        <v>2600</v>
      </c>
    </row>
    <row r="9" spans="1:13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55</v>
      </c>
      <c r="F9" s="3">
        <v>360</v>
      </c>
      <c r="G9" s="3">
        <v>961</v>
      </c>
      <c r="H9" s="3">
        <v>2212</v>
      </c>
    </row>
    <row r="10" spans="1:13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190</v>
      </c>
      <c r="F10" s="3">
        <v>220</v>
      </c>
      <c r="G10" s="3">
        <v>1063</v>
      </c>
      <c r="H10" s="3">
        <v>2800</v>
      </c>
    </row>
    <row r="11" spans="1:13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19</v>
      </c>
      <c r="F11" s="3">
        <v>32</v>
      </c>
      <c r="G11" s="3">
        <v>327</v>
      </c>
      <c r="H11" s="3">
        <v>1750</v>
      </c>
    </row>
    <row r="12" spans="1:13" x14ac:dyDescent="0.25">
      <c r="A12" s="2" t="s">
        <v>26</v>
      </c>
      <c r="B12" s="3"/>
      <c r="C12" s="3"/>
      <c r="D12" s="3"/>
      <c r="E12" s="3"/>
      <c r="F12" s="3"/>
      <c r="G12" s="3"/>
      <c r="H12" s="3"/>
    </row>
    <row r="13" spans="1:13" x14ac:dyDescent="0.25">
      <c r="A13" s="2" t="s">
        <v>27</v>
      </c>
      <c r="B13" s="3"/>
      <c r="C13" s="3"/>
      <c r="D13" s="3"/>
      <c r="E13" s="3"/>
      <c r="F13" s="3"/>
      <c r="G13" s="3"/>
      <c r="H13" s="3"/>
    </row>
    <row r="14" spans="1:13" x14ac:dyDescent="0.25">
      <c r="A14" s="2"/>
      <c r="B14" s="3"/>
      <c r="C14" s="3"/>
      <c r="D14" s="3"/>
      <c r="E14" s="3"/>
      <c r="F14" s="3"/>
      <c r="G14" s="3"/>
      <c r="H14" s="3"/>
    </row>
    <row r="15" spans="1:13" x14ac:dyDescent="0.25">
      <c r="A15" s="2" t="s">
        <v>11</v>
      </c>
      <c r="B15" s="11">
        <f>(B4+B7)-(AVERAGE(B4,B7)/4)</f>
        <v>13.116250000000001</v>
      </c>
      <c r="C15" s="11">
        <f t="shared" ref="C15:F15" si="0">(C4+C7)-(AVERAGE(C4,C7)/4)</f>
        <v>11.15625</v>
      </c>
      <c r="D15" s="11">
        <f t="shared" si="0"/>
        <v>49</v>
      </c>
      <c r="E15" s="10">
        <f t="shared" si="0"/>
        <v>358.75</v>
      </c>
      <c r="F15" s="10">
        <f t="shared" si="0"/>
        <v>595</v>
      </c>
      <c r="G15" s="10">
        <f t="shared" ref="C15:H15" si="1">(G4+G7)-(AVERAGE(G4,G7)/2)</f>
        <v>2463.75</v>
      </c>
      <c r="H15" s="10">
        <f t="shared" si="1"/>
        <v>4149</v>
      </c>
    </row>
    <row r="16" spans="1:13" x14ac:dyDescent="0.25">
      <c r="A16" s="2" t="s">
        <v>30</v>
      </c>
      <c r="B16" s="11">
        <f>(B3+B8)-(AVERAGE(B3,B8)/4)</f>
        <v>14.192499999999999</v>
      </c>
      <c r="C16" s="11">
        <f t="shared" ref="C16:F16" si="2">(C3+C8)-(AVERAGE(C3,C8)/4)</f>
        <v>3.9375</v>
      </c>
      <c r="D16" s="11">
        <f t="shared" si="2"/>
        <v>56</v>
      </c>
      <c r="E16" s="10">
        <f t="shared" si="2"/>
        <v>69.125</v>
      </c>
      <c r="F16" s="10">
        <f t="shared" si="2"/>
        <v>209.125</v>
      </c>
      <c r="G16" s="10">
        <f t="shared" ref="C16:H16" si="3">(G3+G8)-(AVERAGE(G3,G8)/2)</f>
        <v>987</v>
      </c>
      <c r="H16" s="10">
        <f t="shared" si="3"/>
        <v>3871.5</v>
      </c>
    </row>
    <row r="17" spans="1:8" x14ac:dyDescent="0.25">
      <c r="A17" s="2"/>
      <c r="B17" s="3"/>
      <c r="C17" s="3"/>
      <c r="D17" s="3"/>
      <c r="E17" s="3"/>
      <c r="F17" s="3"/>
      <c r="G17" s="3"/>
      <c r="H17" s="3"/>
    </row>
    <row r="18" spans="1:8" x14ac:dyDescent="0.25">
      <c r="A18" s="2"/>
      <c r="B18" s="3"/>
      <c r="C18" s="3"/>
      <c r="D18" s="3"/>
      <c r="E18" s="3"/>
      <c r="F18" s="3"/>
      <c r="G18" s="3"/>
      <c r="H18" s="3"/>
    </row>
    <row r="19" spans="1:8" x14ac:dyDescent="0.25">
      <c r="A19" s="2"/>
      <c r="B19" s="3"/>
      <c r="C19" s="3"/>
      <c r="D19" s="3"/>
      <c r="E19" s="3"/>
      <c r="F19" s="3"/>
      <c r="G19" s="3"/>
      <c r="H19" s="3"/>
    </row>
    <row r="20" spans="1:8" x14ac:dyDescent="0.25">
      <c r="A20" s="2"/>
      <c r="B20" s="3"/>
      <c r="C20" s="3"/>
      <c r="D20" s="3"/>
      <c r="E20" s="3"/>
      <c r="F20" s="3"/>
      <c r="G20" s="3"/>
      <c r="H20" s="3"/>
    </row>
    <row r="21" spans="1:8" x14ac:dyDescent="0.25">
      <c r="A21" s="2"/>
      <c r="B21" s="3"/>
      <c r="C21" s="3"/>
      <c r="D21" s="3"/>
      <c r="E21" s="3"/>
      <c r="F21" s="3"/>
      <c r="G21" s="3"/>
      <c r="H21" s="3"/>
    </row>
    <row r="22" spans="1:8" x14ac:dyDescent="0.25">
      <c r="A22" s="2"/>
      <c r="B22" s="3"/>
      <c r="C22" s="3"/>
      <c r="D22" s="3"/>
      <c r="E22" s="3"/>
      <c r="F22" s="3"/>
      <c r="G22" s="3"/>
      <c r="H22" s="3"/>
    </row>
    <row r="23" spans="1:8" x14ac:dyDescent="0.25">
      <c r="A23" s="2"/>
      <c r="B23" s="3"/>
      <c r="C23" s="3"/>
      <c r="D23" s="3"/>
      <c r="E23" s="3"/>
      <c r="F23" s="3"/>
      <c r="G23" s="3"/>
      <c r="H23" s="3"/>
    </row>
    <row r="24" spans="1:8" x14ac:dyDescent="0.25">
      <c r="A24" s="2"/>
      <c r="B24" s="3"/>
      <c r="C24" s="3"/>
      <c r="D24" s="3"/>
      <c r="E24" s="3"/>
      <c r="F24" s="3"/>
      <c r="G24" s="3"/>
      <c r="H24" s="3"/>
    </row>
    <row r="25" spans="1:8" x14ac:dyDescent="0.25">
      <c r="A25" s="2"/>
      <c r="B25" s="3"/>
      <c r="C25" s="3"/>
      <c r="D25" s="3"/>
      <c r="E25" s="3"/>
      <c r="F25" s="3"/>
      <c r="G25" s="3"/>
      <c r="H25" s="3"/>
    </row>
    <row r="26" spans="1:8" x14ac:dyDescent="0.25">
      <c r="A26" s="2"/>
      <c r="B26" s="3"/>
      <c r="C26" s="3"/>
      <c r="D26" s="3"/>
      <c r="E26" s="3"/>
      <c r="F26" s="3"/>
      <c r="G26" s="3"/>
      <c r="H26" s="3"/>
    </row>
    <row r="27" spans="1:8" x14ac:dyDescent="0.25">
      <c r="A27" s="2"/>
      <c r="B27" s="3"/>
      <c r="C27" s="3"/>
      <c r="D27" s="3"/>
      <c r="E27" s="3"/>
      <c r="F27" s="3"/>
      <c r="G27" s="3"/>
      <c r="H27" s="3"/>
    </row>
    <row r="28" spans="1:8" x14ac:dyDescent="0.25">
      <c r="A28" s="2"/>
      <c r="B28" s="3"/>
      <c r="C28" s="3"/>
      <c r="D28" s="3"/>
      <c r="E28" s="3"/>
      <c r="F28" s="3"/>
      <c r="G28" s="3"/>
      <c r="H28" s="3"/>
    </row>
    <row r="29" spans="1:8" x14ac:dyDescent="0.25">
      <c r="A29" s="2"/>
      <c r="B29" s="3"/>
      <c r="C29" s="3"/>
      <c r="D29" s="3"/>
      <c r="E29" s="3"/>
      <c r="F29" s="3"/>
      <c r="G29" s="3"/>
      <c r="H29" s="3"/>
    </row>
    <row r="30" spans="1:8" x14ac:dyDescent="0.25">
      <c r="A30" s="2"/>
      <c r="B30" s="3"/>
      <c r="C30" s="3"/>
      <c r="D30" s="3"/>
      <c r="E30" s="3"/>
      <c r="F30" s="3"/>
      <c r="G30" s="3"/>
      <c r="H30" s="3"/>
    </row>
    <row r="31" spans="1:8" x14ac:dyDescent="0.25">
      <c r="A31" s="2"/>
      <c r="B31" s="3"/>
      <c r="C31" s="3"/>
      <c r="D31" s="3"/>
      <c r="E31" s="3"/>
      <c r="F31" s="3"/>
      <c r="G31" s="3"/>
      <c r="H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C13" sqref="C13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0" width="35.28515625" style="4" bestFit="1" customWidth="1"/>
    <col min="11" max="11" width="14.140625" style="4" customWidth="1"/>
    <col min="12" max="12" width="15.140625" style="4" bestFit="1" customWidth="1"/>
    <col min="13" max="13" width="12.28515625" style="4" customWidth="1"/>
    <col min="14" max="14" width="15.14062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28</v>
      </c>
      <c r="J1" s="7"/>
    </row>
    <row r="2" spans="1:14" ht="15.75" thickTop="1" x14ac:dyDescent="0.25">
      <c r="A2" s="2" t="str">
        <f>Materials!A2</f>
        <v>Iron</v>
      </c>
      <c r="B2" s="6">
        <f>((Materials!F2-Materials!E2)/Materials!B2)+1</f>
        <v>9.89001778003556</v>
      </c>
      <c r="C2" s="5">
        <f>(Materials!F2/Materials!D2)+2</f>
        <v>9.0175438596491233</v>
      </c>
      <c r="D2" s="5">
        <f>(Materials!B2*Materials!C2)+Materials!E2</f>
        <v>161.49600000000001</v>
      </c>
      <c r="E2" s="5">
        <f>(Materials!B2*Materials!C2)*Materials!D2</f>
        <v>897.63599999999997</v>
      </c>
      <c r="F2" s="5">
        <f>Materials!B2*Materials!C2</f>
        <v>31.495999999999999</v>
      </c>
      <c r="G2" s="6">
        <f>Materials!D2/Materials!C2</f>
        <v>7.125</v>
      </c>
      <c r="H2" s="5">
        <f>60+Materials!D2</f>
        <v>88.5</v>
      </c>
      <c r="I2" s="6">
        <f>Materials!F2/Materials!D2</f>
        <v>7.0175438596491224</v>
      </c>
      <c r="J2" s="8"/>
      <c r="K2" s="9"/>
      <c r="L2" s="9"/>
      <c r="M2" s="9"/>
      <c r="N2" s="9"/>
    </row>
    <row r="3" spans="1:14" x14ac:dyDescent="0.25">
      <c r="A3" s="2" t="str">
        <f>Materials!A3</f>
        <v>Copper</v>
      </c>
      <c r="B3" s="6">
        <f>((Materials!F3-Materials!E3)/Materials!B3)+1</f>
        <v>17.778523489932887</v>
      </c>
      <c r="C3" s="5">
        <f>(Materials!F3/Materials!D3)+2</f>
        <v>14.941176470588236</v>
      </c>
      <c r="D3" s="5">
        <f>(Materials!B3*Materials!C3)+Materials!E3</f>
        <v>96.82</v>
      </c>
      <c r="E3" s="5">
        <f>(Materials!B3*Materials!C3)*Materials!D3</f>
        <v>455.94</v>
      </c>
      <c r="F3" s="5">
        <f>Materials!B3*Materials!C3</f>
        <v>26.82</v>
      </c>
      <c r="G3" s="6">
        <f>Materials!D3/Materials!C3</f>
        <v>5.666666666666667</v>
      </c>
      <c r="H3" s="5">
        <f>60+Materials!D3</f>
        <v>77</v>
      </c>
      <c r="I3" s="6">
        <f>Materials!F3/Materials!D3</f>
        <v>12.941176470588236</v>
      </c>
      <c r="J3" s="8"/>
      <c r="K3" s="9"/>
      <c r="L3" s="9"/>
      <c r="M3" s="9"/>
      <c r="N3" s="9"/>
    </row>
    <row r="4" spans="1:14" x14ac:dyDescent="0.25">
      <c r="A4" s="2" t="str">
        <f>Materials!A4</f>
        <v>Steel</v>
      </c>
      <c r="B4" s="6">
        <f>((Materials!F4-Materials!E4)/Materials!B4)+1</f>
        <v>20.23076923076923</v>
      </c>
      <c r="C4" s="5">
        <f>(Materials!F4/Materials!D4)+2</f>
        <v>22</v>
      </c>
      <c r="D4" s="5">
        <f>(Materials!B4*Materials!C4)+Materials!E4</f>
        <v>283.14999999999998</v>
      </c>
      <c r="E4" s="5">
        <f>(Materials!B4*Materials!C4)*Materials!D4</f>
        <v>663</v>
      </c>
      <c r="F4" s="5">
        <f>Materials!B4*Materials!C4</f>
        <v>33.15</v>
      </c>
      <c r="G4" s="6">
        <f>Materials!D4/Materials!C4</f>
        <v>4.7058823529411766</v>
      </c>
      <c r="H4" s="5">
        <f>60+Materials!D4</f>
        <v>80</v>
      </c>
      <c r="I4" s="6">
        <f>Materials!F4/Materials!D4</f>
        <v>20</v>
      </c>
      <c r="J4" s="8"/>
      <c r="K4" s="9"/>
      <c r="L4" s="9"/>
      <c r="M4" s="9"/>
      <c r="N4" s="9"/>
    </row>
    <row r="5" spans="1:14" x14ac:dyDescent="0.25">
      <c r="A5" s="2" t="str">
        <f>Materials!A5</f>
        <v>Wood</v>
      </c>
      <c r="B5" s="6">
        <f>((Materials!F5-Materials!E5)/Materials!B5)+1</f>
        <v>6.2</v>
      </c>
      <c r="C5" s="5">
        <f>(Materials!F5/Materials!D5)+2</f>
        <v>5.6363636363636367</v>
      </c>
      <c r="D5" s="5">
        <f>(Materials!B5*Materials!C5)+Materials!E5</f>
        <v>17.875</v>
      </c>
      <c r="E5" s="5">
        <f>(Materials!B5*Materials!C5)*Materials!D5</f>
        <v>185.625</v>
      </c>
      <c r="F5" s="5">
        <f>Materials!B5*Materials!C5</f>
        <v>16.875</v>
      </c>
      <c r="G5" s="6">
        <f>Materials!D5/Materials!C5</f>
        <v>4.8888888888888893</v>
      </c>
      <c r="H5" s="5">
        <f>60+Materials!D5</f>
        <v>71</v>
      </c>
      <c r="I5" s="6">
        <f>Materials!F5/Materials!D5</f>
        <v>3.6363636363636362</v>
      </c>
      <c r="J5" s="8"/>
      <c r="K5" s="9"/>
      <c r="L5" s="9"/>
      <c r="M5" s="9"/>
      <c r="N5" s="9"/>
    </row>
    <row r="6" spans="1:14" x14ac:dyDescent="0.25">
      <c r="A6" s="2" t="str">
        <f>Materials!A6</f>
        <v>Stone</v>
      </c>
      <c r="B6" s="6">
        <f>((Materials!F6-Materials!E6)/Materials!B6)+1</f>
        <v>2.1155378486055776</v>
      </c>
      <c r="C6" s="5">
        <f>(Materials!F6/Materials!D6)+2</f>
        <v>17</v>
      </c>
      <c r="D6" s="5">
        <f>(Materials!B6*Materials!C6)+Materials!E6</f>
        <v>63.75</v>
      </c>
      <c r="E6" s="5">
        <f>(Materials!B6*Materials!C6)*Materials!D6</f>
        <v>62.75</v>
      </c>
      <c r="F6" s="5">
        <f>Materials!B6*Materials!C6</f>
        <v>62.75</v>
      </c>
      <c r="G6" s="6">
        <f>Materials!D6/Materials!C6</f>
        <v>0.2</v>
      </c>
      <c r="H6" s="5">
        <f>60+Materials!D6</f>
        <v>61</v>
      </c>
      <c r="I6" s="6">
        <f>Materials!F6/Materials!D6</f>
        <v>15</v>
      </c>
      <c r="J6" s="8"/>
      <c r="K6" s="9"/>
      <c r="L6" s="9"/>
      <c r="M6" s="9"/>
      <c r="N6" s="9"/>
    </row>
    <row r="7" spans="1:14" x14ac:dyDescent="0.25">
      <c r="A7" s="2" t="str">
        <f>Materials!A7</f>
        <v>Chromium</v>
      </c>
      <c r="B7" s="6">
        <f>((Materials!F7-Materials!E7)/Materials!B7)+1</f>
        <v>17.689847009735743</v>
      </c>
      <c r="C7" s="5">
        <f>(Materials!F7/Materials!D7)+2</f>
        <v>9.7777777777777786</v>
      </c>
      <c r="D7" s="5">
        <f>(Materials!B7*Materials!C7)+Materials!E7</f>
        <v>221.11500000000001</v>
      </c>
      <c r="E7" s="5">
        <f>(Materials!B7*Materials!C7)*Materials!D7</f>
        <v>2200.14</v>
      </c>
      <c r="F7" s="5">
        <f>Materials!B7*Materials!C7</f>
        <v>61.115000000000002</v>
      </c>
      <c r="G7" s="6">
        <f>Materials!D7/Materials!C7</f>
        <v>4.2352941176470589</v>
      </c>
      <c r="H7" s="5">
        <f>60+Materials!D7</f>
        <v>96</v>
      </c>
      <c r="I7" s="6">
        <f>Materials!F7/Materials!D7</f>
        <v>7.7777777777777777</v>
      </c>
      <c r="J7" s="8"/>
      <c r="K7" s="9"/>
      <c r="L7" s="9"/>
      <c r="M7" s="9"/>
      <c r="N7" s="9"/>
    </row>
    <row r="8" spans="1:14" x14ac:dyDescent="0.25">
      <c r="A8" s="2" t="str">
        <f>Materials!A8</f>
        <v>Tin</v>
      </c>
      <c r="B8" s="6">
        <f>((Materials!F8-Materials!E8)/Materials!B8)+1</f>
        <v>2.3736263736263736</v>
      </c>
      <c r="C8" s="5">
        <f>(Materials!F8/Materials!D8)+2</f>
        <v>2.4042553191489362</v>
      </c>
      <c r="D8" s="5">
        <f>(Materials!B8*Materials!C8)+Materials!E8</f>
        <v>19.920000000000002</v>
      </c>
      <c r="E8" s="5">
        <f>(Materials!B8*Materials!C8)*Materials!D8</f>
        <v>513.24</v>
      </c>
      <c r="F8" s="5">
        <f>Materials!B8*Materials!C8</f>
        <v>10.92</v>
      </c>
      <c r="G8" s="6">
        <f>Materials!D8/Materials!C8</f>
        <v>31.333333333333332</v>
      </c>
      <c r="H8" s="5">
        <f>60+Materials!D8</f>
        <v>107</v>
      </c>
      <c r="I8" s="6">
        <f>Materials!F8/Materials!D8</f>
        <v>0.40425531914893614</v>
      </c>
      <c r="J8" s="8"/>
      <c r="K8" s="9"/>
      <c r="L8" s="9"/>
      <c r="M8" s="9"/>
      <c r="N8" s="9"/>
    </row>
    <row r="9" spans="1:14" x14ac:dyDescent="0.25">
      <c r="A9" s="2" t="str">
        <f>Materials!A9</f>
        <v>Silver</v>
      </c>
      <c r="B9" s="6">
        <f>((Materials!F9-Materials!E9)/Materials!B9)+1</f>
        <v>30.07530981887512</v>
      </c>
      <c r="C9" s="5">
        <f>(Materials!F9/Materials!D9)+2</f>
        <v>36.285714285714285</v>
      </c>
      <c r="D9" s="5">
        <f>(Materials!B9*Materials!C9)+Materials!E9</f>
        <v>83.847499999999997</v>
      </c>
      <c r="E9" s="5">
        <f>(Materials!B9*Materials!C9)*Materials!D9</f>
        <v>302.89875000000001</v>
      </c>
      <c r="F9" s="5">
        <f>Materials!B9*Materials!C9</f>
        <v>28.8475</v>
      </c>
      <c r="G9" s="6">
        <f>Materials!D9/Materials!C9</f>
        <v>3.8181818181818183</v>
      </c>
      <c r="H9" s="5">
        <f>60+Materials!D9</f>
        <v>70.5</v>
      </c>
      <c r="I9" s="6">
        <f>Materials!F9/Materials!D9</f>
        <v>34.285714285714285</v>
      </c>
      <c r="J9" s="8"/>
      <c r="K9" s="9"/>
      <c r="L9" s="9"/>
      <c r="M9" s="9"/>
      <c r="N9" s="9"/>
    </row>
    <row r="10" spans="1:14" x14ac:dyDescent="0.25">
      <c r="A10" s="2" t="str">
        <f>Materials!A10</f>
        <v>Gold</v>
      </c>
      <c r="B10" s="6">
        <f>((Materials!F10-Materials!E10)/Materials!B10)+1</f>
        <v>2.5527950310559007</v>
      </c>
      <c r="C10" s="5">
        <f>(Materials!F10/Materials!D10)+2</f>
        <v>22.37037037037037</v>
      </c>
      <c r="D10" s="5">
        <f>(Materials!B10*Materials!C10)+Materials!E10</f>
        <v>243.13</v>
      </c>
      <c r="E10" s="5">
        <f>(Materials!B10*Materials!C10)*Materials!D10</f>
        <v>573.80400000000009</v>
      </c>
      <c r="F10" s="5">
        <f>Materials!B10*Materials!C10</f>
        <v>53.13</v>
      </c>
      <c r="G10" s="6">
        <f>Materials!D10/Materials!C10</f>
        <v>3.9272727272727277</v>
      </c>
      <c r="H10" s="5">
        <f>60+Materials!D10</f>
        <v>70.8</v>
      </c>
      <c r="I10" s="6">
        <f>Materials!F10/Materials!D10</f>
        <v>20.37037037037037</v>
      </c>
      <c r="J10" s="8"/>
      <c r="K10" s="9"/>
      <c r="L10" s="9"/>
      <c r="M10" s="9"/>
      <c r="N10" s="9"/>
    </row>
    <row r="11" spans="1:14" x14ac:dyDescent="0.25">
      <c r="A11" s="2" t="str">
        <f>Materials!A11</f>
        <v>Lead</v>
      </c>
      <c r="B11" s="6">
        <f>((Materials!F11-Materials!E11)/Materials!B11)+1</f>
        <v>2.1463844797178133</v>
      </c>
      <c r="C11" s="5">
        <f>(Materials!F11/Materials!D11)+2</f>
        <v>18</v>
      </c>
      <c r="D11" s="5">
        <f>(Materials!B11*Materials!C11)+Materials!E11</f>
        <v>36.01</v>
      </c>
      <c r="E11" s="5">
        <f>(Materials!B11*Materials!C11)*Materials!D11</f>
        <v>34.019999999999996</v>
      </c>
      <c r="F11" s="5">
        <f>Materials!B11*Materials!C11</f>
        <v>17.009999999999998</v>
      </c>
      <c r="G11" s="6">
        <f>Materials!D11/Materials!C11</f>
        <v>1.3333333333333333</v>
      </c>
      <c r="H11" s="5">
        <f>60+Materials!D11</f>
        <v>62</v>
      </c>
      <c r="I11" s="6">
        <f>Materials!F11/Materials!D11</f>
        <v>16</v>
      </c>
      <c r="J11" s="8"/>
      <c r="K11" s="9"/>
      <c r="L11" s="9"/>
      <c r="M11" s="9"/>
      <c r="N11" s="9"/>
    </row>
    <row r="12" spans="1:14" x14ac:dyDescent="0.25">
      <c r="A12" s="2" t="str">
        <f>Materials!A12</f>
        <v>Tungsten</v>
      </c>
      <c r="B12" s="6" t="e">
        <f>((Materials!F12-Materials!E12)/Materials!B12)+1</f>
        <v>#DIV/0!</v>
      </c>
      <c r="C12" s="5" t="e">
        <f>(Materials!F12/Materials!D12)+2</f>
        <v>#DIV/0!</v>
      </c>
      <c r="D12" s="5">
        <f>(Materials!B12*Materials!C12)+Materials!E12</f>
        <v>0</v>
      </c>
      <c r="E12" s="5">
        <f>(Materials!B12*Materials!C12)*Materials!D12</f>
        <v>0</v>
      </c>
      <c r="F12" s="5">
        <f>Materials!B12*Materials!C12</f>
        <v>0</v>
      </c>
      <c r="G12" s="6" t="e">
        <f>Materials!D12/Materials!C12</f>
        <v>#DIV/0!</v>
      </c>
      <c r="H12" s="5">
        <f>60+Materials!D12</f>
        <v>60</v>
      </c>
      <c r="I12" s="6" t="e">
        <f>Materials!F12/Materials!D12</f>
        <v>#DIV/0!</v>
      </c>
      <c r="J12" s="8"/>
      <c r="K12" s="9"/>
      <c r="L12" s="9"/>
      <c r="M12" s="9"/>
      <c r="N12" s="9"/>
    </row>
    <row r="13" spans="1:14" x14ac:dyDescent="0.25">
      <c r="A13" s="2" t="str">
        <f>Materials!A13</f>
        <v>Cadmium</v>
      </c>
      <c r="B13" s="6" t="e">
        <f>((Materials!F13-Materials!E13)/Materials!B13)+1</f>
        <v>#DIV/0!</v>
      </c>
      <c r="C13" s="5" t="e">
        <f>(Materials!F13/Materials!D13)+2</f>
        <v>#DIV/0!</v>
      </c>
      <c r="D13" s="5">
        <f>(Materials!B13*Materials!C13)+Materials!E13</f>
        <v>0</v>
      </c>
      <c r="E13" s="5">
        <f>(Materials!B13*Materials!C13)*Materials!D13</f>
        <v>0</v>
      </c>
      <c r="F13" s="5">
        <f>Materials!B13*Materials!C13</f>
        <v>0</v>
      </c>
      <c r="G13" s="6" t="e">
        <f>Materials!D13/Materials!C13</f>
        <v>#DIV/0!</v>
      </c>
      <c r="H13" s="5">
        <f>60+Materials!D13</f>
        <v>60</v>
      </c>
      <c r="I13" s="6" t="e">
        <f>Materials!F13/Materials!D13</f>
        <v>#DIV/0!</v>
      </c>
      <c r="J13" s="8"/>
      <c r="K13" s="9"/>
      <c r="L13" s="9"/>
      <c r="M13" s="9"/>
      <c r="N13" s="9"/>
    </row>
    <row r="14" spans="1:14" x14ac:dyDescent="0.25">
      <c r="A14" s="2">
        <f>Materials!A14</f>
        <v>0</v>
      </c>
      <c r="B14" s="6" t="e">
        <f>((Materials!F14-Materials!E14)/Materials!B14)+1</f>
        <v>#DIV/0!</v>
      </c>
      <c r="C14" s="5" t="e">
        <f>(Materials!F14/Materials!D14)+2</f>
        <v>#DIV/0!</v>
      </c>
      <c r="D14" s="5">
        <f>(Materials!B14*Materials!C14)+Materials!E14</f>
        <v>0</v>
      </c>
      <c r="E14" s="5">
        <f>(Materials!B14*Materials!C14)*Materials!D14</f>
        <v>0</v>
      </c>
      <c r="F14" s="5">
        <f>Materials!B14*Materials!C14</f>
        <v>0</v>
      </c>
      <c r="G14" s="6" t="e">
        <f>Materials!D14/Materials!C14</f>
        <v>#DIV/0!</v>
      </c>
      <c r="H14" s="5">
        <f>60+Materials!D14</f>
        <v>60</v>
      </c>
      <c r="I14" s="6" t="e">
        <f>Materials!F14/Materials!D14</f>
        <v>#DIV/0!</v>
      </c>
      <c r="J14" s="8"/>
      <c r="K14" s="9"/>
      <c r="L14" s="9"/>
      <c r="M14" s="9"/>
      <c r="N14" s="9"/>
    </row>
    <row r="15" spans="1:14" x14ac:dyDescent="0.25">
      <c r="A15" s="2" t="str">
        <f>Materials!A15</f>
        <v>Stainless Steel</v>
      </c>
      <c r="B15" s="6">
        <f>((Materials!F15-Materials!E15)/Materials!B15)+1</f>
        <v>19.012008005336892</v>
      </c>
      <c r="C15" s="5">
        <f>(Materials!F15/Materials!D15)+2</f>
        <v>14.142857142857142</v>
      </c>
      <c r="D15" s="5">
        <f>(Materials!B15*Materials!C15)+Materials!E15</f>
        <v>505.07816406250004</v>
      </c>
      <c r="E15" s="5">
        <f>(Materials!B15*Materials!C15)*Materials!D15</f>
        <v>7170.0800390625</v>
      </c>
      <c r="F15" s="5">
        <f>Materials!B15*Materials!C15</f>
        <v>146.32816406250001</v>
      </c>
      <c r="G15" s="6">
        <f>Materials!D15/Materials!C15</f>
        <v>4.3921568627450984</v>
      </c>
      <c r="H15" s="5">
        <f>60+Materials!D15</f>
        <v>109</v>
      </c>
      <c r="I15" s="6">
        <f>Materials!F15/Materials!D15</f>
        <v>12.142857142857142</v>
      </c>
      <c r="J15" s="8"/>
      <c r="K15" s="9"/>
      <c r="L15" s="9"/>
      <c r="M15" s="9"/>
      <c r="N15" s="9"/>
    </row>
    <row r="16" spans="1:14" x14ac:dyDescent="0.25">
      <c r="A16" s="2" t="str">
        <f>Materials!A16</f>
        <v>Bronze</v>
      </c>
      <c r="B16" s="6">
        <f>((Materials!F16-Materials!E16)/Materials!B16)+1</f>
        <v>10.864364981504316</v>
      </c>
      <c r="C16" s="5">
        <f>(Materials!F16/Materials!D16)+2</f>
        <v>5.734375</v>
      </c>
      <c r="D16" s="5">
        <f>(Materials!B16*Materials!C16)+Materials!E16</f>
        <v>125.00796875</v>
      </c>
      <c r="E16" s="5">
        <f>(Materials!B16*Materials!C16)*Materials!D16</f>
        <v>3129.44625</v>
      </c>
      <c r="F16" s="5">
        <f>Materials!B16*Materials!C16</f>
        <v>55.882968749999996</v>
      </c>
      <c r="G16" s="6">
        <f>Materials!D16/Materials!C16</f>
        <v>14.222222222222221</v>
      </c>
      <c r="H16" s="5">
        <f>60+Materials!D16</f>
        <v>116</v>
      </c>
      <c r="I16" s="6">
        <f>Materials!F16/Materials!D16</f>
        <v>3.734375</v>
      </c>
      <c r="J16" s="8"/>
      <c r="K16" s="9"/>
      <c r="L16" s="9"/>
      <c r="M16" s="9"/>
      <c r="N16" s="9"/>
    </row>
    <row r="17" spans="1:14" x14ac:dyDescent="0.25">
      <c r="A17" s="2">
        <f>Materials!A17</f>
        <v>0</v>
      </c>
      <c r="B17" s="6" t="e">
        <f>((Materials!F17-Materials!E17)/Materials!B17)+1</f>
        <v>#DIV/0!</v>
      </c>
      <c r="C17" s="5" t="e">
        <f>(Materials!F17/Materials!D17)+2</f>
        <v>#DIV/0!</v>
      </c>
      <c r="D17" s="5">
        <f>(Materials!B17*Materials!C17)+Materials!E17</f>
        <v>0</v>
      </c>
      <c r="E17" s="5">
        <f>(Materials!B17*Materials!C17)*Materials!D17</f>
        <v>0</v>
      </c>
      <c r="F17" s="5">
        <f>Materials!B17*Materials!C17</f>
        <v>0</v>
      </c>
      <c r="G17" s="6" t="e">
        <f>Materials!D17/Materials!C17</f>
        <v>#DIV/0!</v>
      </c>
      <c r="H17" s="5">
        <f>60+Materials!D17</f>
        <v>60</v>
      </c>
      <c r="I17" s="6" t="e">
        <f>Materials!F17/Materials!D17</f>
        <v>#DIV/0!</v>
      </c>
      <c r="J17" s="8"/>
      <c r="K17" s="9"/>
      <c r="L17" s="9"/>
      <c r="M17" s="9"/>
      <c r="N17" s="9"/>
    </row>
    <row r="18" spans="1:14" x14ac:dyDescent="0.25">
      <c r="A18" s="2">
        <f>Materials!A18</f>
        <v>0</v>
      </c>
      <c r="B18" s="6" t="e">
        <f>((Materials!F18-Materials!E18)/Materials!B18)+1</f>
        <v>#DIV/0!</v>
      </c>
      <c r="C18" s="5" t="e">
        <f>(Materials!F18/Materials!D18)+2</f>
        <v>#DIV/0!</v>
      </c>
      <c r="D18" s="5">
        <f>(Materials!B18*Materials!C18)+Materials!E18</f>
        <v>0</v>
      </c>
      <c r="E18" s="5">
        <f>(Materials!B18*Materials!C18)*Materials!D18</f>
        <v>0</v>
      </c>
      <c r="F18" s="5">
        <f>Materials!B18*Materials!C18</f>
        <v>0</v>
      </c>
      <c r="G18" s="6" t="e">
        <f>Materials!D18/Materials!C18</f>
        <v>#DIV/0!</v>
      </c>
      <c r="H18" s="5">
        <f>60+Materials!D18</f>
        <v>60</v>
      </c>
      <c r="I18" s="6" t="e">
        <f>Materials!F18/Materials!D18</f>
        <v>#DIV/0!</v>
      </c>
      <c r="J18" s="8"/>
      <c r="K18" s="9"/>
      <c r="L18" s="9"/>
      <c r="M18" s="9"/>
      <c r="N18" s="9"/>
    </row>
    <row r="19" spans="1:14" x14ac:dyDescent="0.25">
      <c r="A19" s="2">
        <f>Materials!A19</f>
        <v>0</v>
      </c>
      <c r="B19" s="6" t="e">
        <f>((Materials!F19-Materials!E19)/Materials!B19)+1</f>
        <v>#DIV/0!</v>
      </c>
      <c r="C19" s="5" t="e">
        <f>(Materials!F19/Materials!D19)+2</f>
        <v>#DIV/0!</v>
      </c>
      <c r="D19" s="5">
        <f>(Materials!B19*Materials!C19)+Materials!E19</f>
        <v>0</v>
      </c>
      <c r="E19" s="5">
        <f>(Materials!B19*Materials!C19)*Materials!D19</f>
        <v>0</v>
      </c>
      <c r="F19" s="5">
        <f>Materials!B19*Materials!C19</f>
        <v>0</v>
      </c>
      <c r="G19" s="6" t="e">
        <f>Materials!D19/Materials!C19</f>
        <v>#DIV/0!</v>
      </c>
      <c r="H19" s="5">
        <f>60+Materials!D19</f>
        <v>60</v>
      </c>
      <c r="I19" s="6" t="e">
        <f>Materials!F19/Materials!D19</f>
        <v>#DIV/0!</v>
      </c>
      <c r="J19" s="8"/>
      <c r="K19" s="9"/>
      <c r="L19" s="9"/>
      <c r="M19" s="9"/>
      <c r="N19" s="9"/>
    </row>
    <row r="20" spans="1:14" x14ac:dyDescent="0.25">
      <c r="A20" s="2">
        <f>Materials!A20</f>
        <v>0</v>
      </c>
      <c r="B20" s="6" t="e">
        <f>((Materials!F20-Materials!E20)/Materials!B20)+1</f>
        <v>#DIV/0!</v>
      </c>
      <c r="C20" s="5" t="e">
        <f>(Materials!F20/Materials!D20)+2</f>
        <v>#DIV/0!</v>
      </c>
      <c r="D20" s="5">
        <f>(Materials!B20*Materials!C20)+Materials!E20</f>
        <v>0</v>
      </c>
      <c r="E20" s="5">
        <f>(Materials!B20*Materials!C20)*Materials!D20</f>
        <v>0</v>
      </c>
      <c r="F20" s="5">
        <f>Materials!B20*Materials!C20</f>
        <v>0</v>
      </c>
      <c r="G20" s="6" t="e">
        <f>Materials!D20/Materials!C20</f>
        <v>#DIV/0!</v>
      </c>
      <c r="H20" s="5">
        <f>60+Materials!D20</f>
        <v>60</v>
      </c>
      <c r="I20" s="6" t="e">
        <f>Materials!F20/Materials!D20</f>
        <v>#DIV/0!</v>
      </c>
      <c r="J20" s="8"/>
      <c r="K20" s="9"/>
      <c r="L20" s="9"/>
      <c r="M20" s="9"/>
      <c r="N20" s="9"/>
    </row>
    <row r="21" spans="1:14" x14ac:dyDescent="0.25">
      <c r="A21" s="2">
        <f>Materials!A21</f>
        <v>0</v>
      </c>
      <c r="B21" s="6" t="e">
        <f>((Materials!F21-Materials!E21)/Materials!B21)+1</f>
        <v>#DIV/0!</v>
      </c>
      <c r="C21" s="5" t="e">
        <f>(Materials!F21/Materials!D21)+2</f>
        <v>#DIV/0!</v>
      </c>
      <c r="D21" s="5">
        <f>(Materials!B21*Materials!C21)+Materials!E21</f>
        <v>0</v>
      </c>
      <c r="E21" s="5">
        <f>(Materials!B21*Materials!C21)*Materials!D21</f>
        <v>0</v>
      </c>
      <c r="F21" s="5">
        <f>Materials!B21*Materials!C21</f>
        <v>0</v>
      </c>
      <c r="G21" s="6" t="e">
        <f>Materials!D21/Materials!C21</f>
        <v>#DIV/0!</v>
      </c>
      <c r="H21" s="5">
        <f>60+Materials!D21</f>
        <v>60</v>
      </c>
      <c r="I21" s="6" t="e">
        <f>Materials!F21/Materials!D21</f>
        <v>#DIV/0!</v>
      </c>
      <c r="J21" s="8"/>
      <c r="K21" s="9"/>
      <c r="L21" s="9"/>
      <c r="M21" s="9"/>
      <c r="N21" s="9"/>
    </row>
    <row r="22" spans="1:14" x14ac:dyDescent="0.25">
      <c r="A22" s="2">
        <f>Materials!A22</f>
        <v>0</v>
      </c>
      <c r="B22" s="6" t="e">
        <f>((Materials!F22-Materials!E22)/Materials!B22)+1</f>
        <v>#DIV/0!</v>
      </c>
      <c r="C22" s="5" t="e">
        <f>(Materials!F22/Materials!D22)+2</f>
        <v>#DIV/0!</v>
      </c>
      <c r="D22" s="5">
        <f>(Materials!B22*Materials!C22)+Materials!E22</f>
        <v>0</v>
      </c>
      <c r="E22" s="5">
        <f>(Materials!B22*Materials!C22)*Materials!D22</f>
        <v>0</v>
      </c>
      <c r="F22" s="5">
        <f>Materials!B22*Materials!C22</f>
        <v>0</v>
      </c>
      <c r="G22" s="6" t="e">
        <f>Materials!D22/Materials!C22</f>
        <v>#DIV/0!</v>
      </c>
      <c r="H22" s="5">
        <f>60+Materials!D22</f>
        <v>60</v>
      </c>
      <c r="I22" s="6" t="e">
        <f>Materials!F22/Materials!D22</f>
        <v>#DIV/0!</v>
      </c>
      <c r="J22" s="8"/>
      <c r="K22" s="9"/>
      <c r="L22" s="9"/>
      <c r="M22" s="9"/>
      <c r="N22" s="9"/>
    </row>
    <row r="23" spans="1:14" x14ac:dyDescent="0.25">
      <c r="A23" s="2">
        <f>Materials!A23</f>
        <v>0</v>
      </c>
      <c r="B23" s="6" t="e">
        <f>((Materials!F23-Materials!E23)/Materials!B23)+1</f>
        <v>#DIV/0!</v>
      </c>
      <c r="C23" s="5" t="e">
        <f>(Materials!F23/Materials!D23)+2</f>
        <v>#DIV/0!</v>
      </c>
      <c r="D23" s="5">
        <f>(Materials!B23*Materials!C23)+Materials!E23</f>
        <v>0</v>
      </c>
      <c r="E23" s="5">
        <f>(Materials!B23*Materials!C23)*Materials!D23</f>
        <v>0</v>
      </c>
      <c r="F23" s="5">
        <f>Materials!B23*Materials!C23</f>
        <v>0</v>
      </c>
      <c r="G23" s="6" t="e">
        <f>Materials!D23/Materials!C23</f>
        <v>#DIV/0!</v>
      </c>
      <c r="H23" s="5">
        <f>60+Materials!D23</f>
        <v>60</v>
      </c>
      <c r="I23" s="6" t="e">
        <f>Materials!F23/Materials!D23</f>
        <v>#DIV/0!</v>
      </c>
      <c r="J23" s="8"/>
      <c r="K23" s="9"/>
      <c r="L23" s="9"/>
      <c r="M23" s="9"/>
      <c r="N23" s="9"/>
    </row>
    <row r="24" spans="1:14" x14ac:dyDescent="0.25">
      <c r="A24" s="2">
        <f>Materials!A24</f>
        <v>0</v>
      </c>
      <c r="B24" s="6" t="e">
        <f>((Materials!F24-Materials!E24)/Materials!B24)+1</f>
        <v>#DIV/0!</v>
      </c>
      <c r="C24" s="5" t="e">
        <f>(Materials!F24/Materials!D24)+2</f>
        <v>#DIV/0!</v>
      </c>
      <c r="D24" s="5">
        <f>(Materials!B24*Materials!C24)+Materials!E24</f>
        <v>0</v>
      </c>
      <c r="E24" s="5">
        <f>(Materials!B24*Materials!C24)*Materials!D24</f>
        <v>0</v>
      </c>
      <c r="F24" s="5">
        <f>Materials!B24*Materials!C24</f>
        <v>0</v>
      </c>
      <c r="G24" s="6" t="e">
        <f>Materials!D24/Materials!C24</f>
        <v>#DIV/0!</v>
      </c>
      <c r="H24" s="5">
        <f>60+Materials!D24</f>
        <v>60</v>
      </c>
      <c r="I24" s="6" t="e">
        <f>Materials!F24/Materials!D24</f>
        <v>#DIV/0!</v>
      </c>
      <c r="J24" s="8"/>
      <c r="K24" s="9"/>
      <c r="L24" s="9"/>
      <c r="M24" s="9"/>
      <c r="N24" s="9"/>
    </row>
    <row r="25" spans="1:14" x14ac:dyDescent="0.25">
      <c r="A25" s="2">
        <f>Materials!A25</f>
        <v>0</v>
      </c>
      <c r="B25" s="6" t="e">
        <f>((Materials!F25-Materials!E25)/Materials!B25)+1</f>
        <v>#DIV/0!</v>
      </c>
      <c r="C25" s="5" t="e">
        <f>(Materials!F25/Materials!D25)+2</f>
        <v>#DIV/0!</v>
      </c>
      <c r="D25" s="5">
        <f>(Materials!B25*Materials!C25)+Materials!E25</f>
        <v>0</v>
      </c>
      <c r="E25" s="5">
        <f>(Materials!B25*Materials!C25)*Materials!D25</f>
        <v>0</v>
      </c>
      <c r="F25" s="5">
        <f>Materials!B25*Materials!C25</f>
        <v>0</v>
      </c>
      <c r="G25" s="6" t="e">
        <f>Materials!D25/Materials!C25</f>
        <v>#DIV/0!</v>
      </c>
      <c r="H25" s="5">
        <f>60+Materials!D25</f>
        <v>60</v>
      </c>
      <c r="I25" s="6" t="e">
        <f>Materials!F25/Materials!D25</f>
        <v>#DIV/0!</v>
      </c>
      <c r="J25" s="8"/>
      <c r="K25" s="9"/>
      <c r="L25" s="9"/>
      <c r="M25" s="9"/>
      <c r="N25" s="9"/>
    </row>
    <row r="26" spans="1:14" x14ac:dyDescent="0.25">
      <c r="A26" s="2">
        <f>Materials!A26</f>
        <v>0</v>
      </c>
      <c r="B26" s="6" t="e">
        <f>((Materials!F26-Materials!E26)/Materials!B26)+1</f>
        <v>#DIV/0!</v>
      </c>
      <c r="C26" s="5" t="e">
        <f>(Materials!F26/Materials!D26)+2</f>
        <v>#DIV/0!</v>
      </c>
      <c r="D26" s="5">
        <f>(Materials!B26*Materials!C26)+Materials!E26</f>
        <v>0</v>
      </c>
      <c r="E26" s="5">
        <f>(Materials!B26*Materials!C26)*Materials!D26</f>
        <v>0</v>
      </c>
      <c r="F26" s="5">
        <f>Materials!B26*Materials!C26</f>
        <v>0</v>
      </c>
      <c r="G26" s="6" t="e">
        <f>Materials!D26/Materials!C26</f>
        <v>#DIV/0!</v>
      </c>
      <c r="H26" s="5">
        <f>60+Materials!D26</f>
        <v>60</v>
      </c>
      <c r="I26" s="6" t="e">
        <f>Materials!F26/Materials!D26</f>
        <v>#DIV/0!</v>
      </c>
      <c r="J26" s="8"/>
      <c r="K26" s="9"/>
      <c r="L26" s="9"/>
      <c r="M26" s="9"/>
      <c r="N26" s="9"/>
    </row>
    <row r="27" spans="1:14" x14ac:dyDescent="0.25">
      <c r="A27" s="2">
        <f>Materials!A27</f>
        <v>0</v>
      </c>
      <c r="B27" s="6" t="e">
        <f>((Materials!F27-Materials!E27)/Materials!B27)+1</f>
        <v>#DIV/0!</v>
      </c>
      <c r="C27" s="5" t="e">
        <f>(Materials!F27/Materials!D27)+2</f>
        <v>#DIV/0!</v>
      </c>
      <c r="D27" s="5">
        <f>(Materials!B27*Materials!C27)+Materials!E27</f>
        <v>0</v>
      </c>
      <c r="E27" s="5">
        <f>(Materials!B27*Materials!C27)*Materials!D27</f>
        <v>0</v>
      </c>
      <c r="F27" s="5">
        <f>Materials!B27*Materials!C27</f>
        <v>0</v>
      </c>
      <c r="G27" s="6" t="e">
        <f>Materials!D27/Materials!C27</f>
        <v>#DIV/0!</v>
      </c>
      <c r="H27" s="5">
        <f>60+Materials!D27</f>
        <v>60</v>
      </c>
      <c r="I27" s="6" t="e">
        <f>Materials!F27/Materials!D27</f>
        <v>#DIV/0!</v>
      </c>
      <c r="J27" s="8"/>
      <c r="K27" s="9"/>
      <c r="L27" s="9"/>
      <c r="M27" s="9"/>
      <c r="N27" s="9"/>
    </row>
    <row r="28" spans="1:14" x14ac:dyDescent="0.25">
      <c r="A28" s="2">
        <f>Materials!A28</f>
        <v>0</v>
      </c>
      <c r="B28" s="6" t="e">
        <f>((Materials!F28-Materials!E28)/Materials!B28)+1</f>
        <v>#DIV/0!</v>
      </c>
      <c r="C28" s="5" t="e">
        <f>(Materials!F28/Materials!D28)+2</f>
        <v>#DIV/0!</v>
      </c>
      <c r="D28" s="5">
        <f>(Materials!B28*Materials!C28)+Materials!E28</f>
        <v>0</v>
      </c>
      <c r="E28" s="5">
        <f>(Materials!B28*Materials!C28)*Materials!D28</f>
        <v>0</v>
      </c>
      <c r="F28" s="5">
        <f>Materials!B28*Materials!C28</f>
        <v>0</v>
      </c>
      <c r="G28" s="6" t="e">
        <f>Materials!D28/Materials!C28</f>
        <v>#DIV/0!</v>
      </c>
      <c r="H28" s="5">
        <f>60+Materials!D28</f>
        <v>60</v>
      </c>
      <c r="I28" s="6" t="e">
        <f>Materials!F28/Materials!D28</f>
        <v>#DIV/0!</v>
      </c>
      <c r="J28" s="8"/>
      <c r="K28" s="9"/>
      <c r="L28" s="9"/>
      <c r="M28" s="9"/>
      <c r="N28" s="9"/>
    </row>
    <row r="29" spans="1:14" x14ac:dyDescent="0.25">
      <c r="A29" s="2">
        <f>Materials!A29</f>
        <v>0</v>
      </c>
      <c r="B29" s="6" t="e">
        <f>((Materials!F29-Materials!E29)/Materials!B29)+1</f>
        <v>#DIV/0!</v>
      </c>
      <c r="C29" s="5" t="e">
        <f>(Materials!F29/Materials!D29)+2</f>
        <v>#DIV/0!</v>
      </c>
      <c r="D29" s="5">
        <f>(Materials!B29*Materials!C29)+Materials!E29</f>
        <v>0</v>
      </c>
      <c r="E29" s="5">
        <f>(Materials!B29*Materials!C29)*Materials!D29</f>
        <v>0</v>
      </c>
      <c r="F29" s="5">
        <f>Materials!B29*Materials!C29</f>
        <v>0</v>
      </c>
      <c r="G29" s="6" t="e">
        <f>Materials!D29/Materials!C29</f>
        <v>#DIV/0!</v>
      </c>
      <c r="H29" s="5">
        <f>60+Materials!D29</f>
        <v>60</v>
      </c>
      <c r="I29" s="6" t="e">
        <f>Materials!F29/Materials!D29</f>
        <v>#DIV/0!</v>
      </c>
      <c r="J29" s="8"/>
      <c r="K29" s="9"/>
      <c r="L29" s="9"/>
      <c r="M29" s="9"/>
      <c r="N29" s="9"/>
    </row>
    <row r="30" spans="1:14" x14ac:dyDescent="0.25">
      <c r="A30" s="2">
        <f>Materials!A30</f>
        <v>0</v>
      </c>
      <c r="B30" s="6" t="e">
        <f>((Materials!F30-Materials!E30)/Materials!B30)+1</f>
        <v>#DIV/0!</v>
      </c>
      <c r="C30" s="5" t="e">
        <f>(Materials!F30/Materials!D30)+2</f>
        <v>#DIV/0!</v>
      </c>
      <c r="D30" s="5">
        <f>(Materials!B30*Materials!C30)+Materials!E30</f>
        <v>0</v>
      </c>
      <c r="E30" s="5">
        <f>(Materials!B30*Materials!C30)*Materials!D30</f>
        <v>0</v>
      </c>
      <c r="F30" s="5">
        <f>Materials!B30*Materials!C30</f>
        <v>0</v>
      </c>
      <c r="G30" s="6" t="e">
        <f>Materials!D30/Materials!C30</f>
        <v>#DIV/0!</v>
      </c>
      <c r="H30" s="5">
        <f>60+Materials!D30</f>
        <v>60</v>
      </c>
      <c r="I30" s="6" t="e">
        <f>Materials!F30/Materials!D30</f>
        <v>#DIV/0!</v>
      </c>
      <c r="J30" s="8"/>
      <c r="K30" s="9"/>
      <c r="L30" s="9"/>
      <c r="M30" s="9"/>
      <c r="N30" s="9"/>
    </row>
    <row r="31" spans="1:14" x14ac:dyDescent="0.25">
      <c r="A31" s="2">
        <f>Materials!A31</f>
        <v>0</v>
      </c>
      <c r="B31" s="6" t="e">
        <f>((Materials!F31-Materials!E31)/Materials!B31)+1</f>
        <v>#DIV/0!</v>
      </c>
      <c r="C31" s="5" t="e">
        <f>(Materials!F31/Materials!D31)+2</f>
        <v>#DIV/0!</v>
      </c>
      <c r="D31" s="5">
        <f>(Materials!B31*Materials!C31)+Materials!E31</f>
        <v>0</v>
      </c>
      <c r="E31" s="5">
        <f>(Materials!B31*Materials!C31)*Materials!D31</f>
        <v>0</v>
      </c>
      <c r="F31" s="5">
        <f>Materials!B31*Materials!C31</f>
        <v>0</v>
      </c>
      <c r="G31" s="6" t="e">
        <f>Materials!D31/Materials!C31</f>
        <v>#DIV/0!</v>
      </c>
      <c r="H31" s="5">
        <f>60+Materials!D31</f>
        <v>60</v>
      </c>
      <c r="I31" s="6" t="e">
        <f>Materials!F31/Materials!D31</f>
        <v>#DIV/0!</v>
      </c>
      <c r="J31" s="8"/>
      <c r="K31" s="9"/>
      <c r="L31" s="9"/>
      <c r="M31" s="9"/>
      <c r="N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Materials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2017-11-11T01:14:21Z</dcterms:modified>
</cp:coreProperties>
</file>