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uZiru\PycharmProjects\pythonProject\.venv\study\"/>
    </mc:Choice>
  </mc:AlternateContent>
  <xr:revisionPtr revIDLastSave="0" documentId="13_ncr:1_{ECBB581B-2E4F-4417-81D0-DA2A91E9D1D0}" xr6:coauthVersionLast="47" xr6:coauthVersionMax="47" xr10:uidLastSave="{00000000-0000-0000-0000-000000000000}"/>
  <bookViews>
    <workbookView xWindow="25490" yWindow="343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G3" i="1"/>
  <c r="G4" i="1"/>
  <c r="G5" i="1"/>
  <c r="G6" i="1"/>
  <c r="G2" i="1"/>
  <c r="D6" i="1"/>
  <c r="D5" i="1"/>
  <c r="D4" i="1"/>
  <c r="D3" i="1"/>
  <c r="D2" i="1"/>
  <c r="F4" i="1"/>
  <c r="F5" i="1" s="1"/>
  <c r="F6" i="1" s="1"/>
  <c r="F3" i="1"/>
  <c r="F2" i="1"/>
</calcChain>
</file>

<file path=xl/sharedStrings.xml><?xml version="1.0" encoding="utf-8"?>
<sst xmlns="http://schemas.openxmlformats.org/spreadsheetml/2006/main" count="18" uniqueCount="18">
  <si>
    <t>tenor</t>
  </si>
  <si>
    <t>2Y</t>
  </si>
  <si>
    <t>underlying</t>
  </si>
  <si>
    <t>bbg</t>
  </si>
  <si>
    <t>initial_price</t>
  </si>
  <si>
    <t>CO1 Comdty</t>
  </si>
  <si>
    <t>Brent</t>
  </si>
  <si>
    <t>strike_price</t>
  </si>
  <si>
    <t>denom</t>
  </si>
  <si>
    <t>Field Name</t>
  </si>
  <si>
    <t>Value</t>
  </si>
  <si>
    <t>strike_date</t>
  </si>
  <si>
    <t>valuation_date</t>
  </si>
  <si>
    <t>issue_size</t>
  </si>
  <si>
    <t>KO</t>
  </si>
  <si>
    <t>Step</t>
  </si>
  <si>
    <t>Date</t>
  </si>
  <si>
    <t>KO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</si>
</sst>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"/>
    <numFmt numFmtId="165" formatCode="_ * #,##0_ ;_ * \-#,##0_ ;_ * &quot;-&quot;??_ ;_ @_ "/>
    <numFmt numFmtId="167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65" fontId="0" fillId="0" borderId="1" xfId="1" applyNumberFormat="1" applyFont="1" applyBorder="1"/>
    <xf numFmtId="167" fontId="0" fillId="0" borderId="1" xfId="0" applyNumberFormat="1" applyBorder="1"/>
    <xf numFmtId="9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" sqref="E2"/>
    </sheetView>
  </sheetViews>
  <sheetFormatPr defaultRowHeight="14.5" x14ac:dyDescent="0.35"/>
  <cols>
    <col min="1" max="1" width="26.36328125" customWidth="1"/>
    <col min="2" max="2" width="11.26953125" bestFit="1" customWidth="1"/>
    <col min="4" max="4" width="14.26953125" customWidth="1"/>
    <col min="5" max="5" width="32.6328125" customWidth="1"/>
  </cols>
  <sheetData>
    <row r="1" spans="1:7" x14ac:dyDescent="0.35">
      <c r="A1" s="2" t="s">
        <v>9</v>
      </c>
      <c r="B1" s="2" t="s">
        <v>10</v>
      </c>
      <c r="D1" s="2" t="s">
        <v>16</v>
      </c>
      <c r="E1" s="2" t="s">
        <v>17</v>
      </c>
    </row>
    <row r="2" spans="1:7" x14ac:dyDescent="0.35">
      <c r="A2" s="3" t="s">
        <v>0</v>
      </c>
      <c r="B2" s="3" t="s">
        <v>1</v>
      </c>
      <c r="D2" s="6">
        <f>EDATE(B9,2)</f>
        <v>45589</v>
      </c>
      <c r="E2" s="3" t="str">
        <f>TEXT(G2,"#,##0.0000")&amp;" ("&amp;TEXT(F2,"0.0%")&amp;" of Initial Price)"</f>
        <v>70.9800 (100.0% of Initial Price)</v>
      </c>
      <c r="F2" s="7">
        <f>B12</f>
        <v>1</v>
      </c>
      <c r="G2" s="1">
        <f>F2*$B$5</f>
        <v>70.98</v>
      </c>
    </row>
    <row r="3" spans="1:7" x14ac:dyDescent="0.35">
      <c r="A3" s="3" t="s">
        <v>2</v>
      </c>
      <c r="B3" s="3" t="s">
        <v>6</v>
      </c>
      <c r="D3" s="6">
        <f>EDATE(B9,4)</f>
        <v>45650</v>
      </c>
      <c r="E3" s="3" t="str">
        <f t="shared" ref="E3:E6" si="0">TEXT(G3,"#,##0.0000")&amp;" ("&amp;TEXT(F3,"0.0%")&amp;" of Initial Price)"</f>
        <v>68.8506 (97.0% of Initial Price)</v>
      </c>
      <c r="F3" s="7">
        <f>F2+$B$13</f>
        <v>0.97</v>
      </c>
      <c r="G3" s="1">
        <f t="shared" ref="G3:G6" si="1">F3*$B$5</f>
        <v>68.8506</v>
      </c>
    </row>
    <row r="4" spans="1:7" x14ac:dyDescent="0.35">
      <c r="A4" s="3" t="s">
        <v>3</v>
      </c>
      <c r="B4" s="3" t="s">
        <v>5</v>
      </c>
      <c r="D4" s="6">
        <f>EDATE(B9,6)</f>
        <v>45712</v>
      </c>
      <c r="E4" s="3" t="str">
        <f t="shared" si="0"/>
        <v>66.7212 (94.0% of Initial Price)</v>
      </c>
      <c r="F4" s="7">
        <f t="shared" ref="F4:F6" si="2">F3+$B$13</f>
        <v>0.94</v>
      </c>
      <c r="G4" s="1">
        <f t="shared" si="1"/>
        <v>66.721199999999996</v>
      </c>
    </row>
    <row r="5" spans="1:7" x14ac:dyDescent="0.35">
      <c r="A5" s="3" t="s">
        <v>4</v>
      </c>
      <c r="B5" s="3">
        <v>70.98</v>
      </c>
      <c r="D5" s="6">
        <f>EDATE(B9,8)</f>
        <v>45771</v>
      </c>
      <c r="E5" s="3" t="str">
        <f t="shared" si="0"/>
        <v>64.5918 (91.0% of Initial Price)</v>
      </c>
      <c r="F5" s="7">
        <f t="shared" si="2"/>
        <v>0.90999999999999992</v>
      </c>
      <c r="G5" s="1">
        <f t="shared" si="1"/>
        <v>64.591799999999992</v>
      </c>
    </row>
    <row r="6" spans="1:7" x14ac:dyDescent="0.35">
      <c r="A6" s="3" t="s">
        <v>7</v>
      </c>
      <c r="B6" s="4">
        <v>63.881999999999998</v>
      </c>
      <c r="D6" s="6">
        <f>EDATE(B9,10)</f>
        <v>45832</v>
      </c>
      <c r="E6" s="3" t="str">
        <f t="shared" si="0"/>
        <v>62.4624 (88.0% of Initial Price)</v>
      </c>
      <c r="F6" s="7">
        <f t="shared" si="2"/>
        <v>0.87999999999999989</v>
      </c>
      <c r="G6" s="1">
        <f t="shared" si="1"/>
        <v>62.462399999999995</v>
      </c>
    </row>
    <row r="7" spans="1:7" x14ac:dyDescent="0.35">
      <c r="A7" s="3" t="s">
        <v>13</v>
      </c>
      <c r="B7" s="5">
        <v>1000000</v>
      </c>
    </row>
    <row r="8" spans="1:7" x14ac:dyDescent="0.35">
      <c r="A8" s="3" t="s">
        <v>8</v>
      </c>
      <c r="B8" s="5">
        <v>100000</v>
      </c>
    </row>
    <row r="9" spans="1:7" x14ac:dyDescent="0.35">
      <c r="A9" s="3" t="s">
        <v>11</v>
      </c>
      <c r="B9" s="6">
        <v>45528</v>
      </c>
    </row>
    <row r="10" spans="1:7" x14ac:dyDescent="0.35">
      <c r="A10" s="3" t="s">
        <v>12</v>
      </c>
      <c r="B10" s="6">
        <v>46260</v>
      </c>
    </row>
    <row r="12" spans="1:7" x14ac:dyDescent="0.35">
      <c r="A12" t="s">
        <v>14</v>
      </c>
      <c r="B12" s="7">
        <v>1</v>
      </c>
    </row>
    <row r="13" spans="1:7" x14ac:dyDescent="0.35">
      <c r="A13" t="s">
        <v>15</v>
      </c>
      <c r="B13" s="7">
        <v>-0.03</v>
      </c>
    </row>
  </sheetData>
  <dataValidations count="1">
    <dataValidation type="date" operator="greaterThanOrEqual" allowBlank="1" showInputMessage="1" showErrorMessage="1" sqref="B9:B10" xr:uid="{33491186-4C81-4B96-BD10-586DFBA4B378}">
      <formula1>45528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NiuZiru</dc:creator>
  <cp:lastModifiedBy>niu ziru</cp:lastModifiedBy>
  <dcterms:created xsi:type="dcterms:W3CDTF">2015-06-05T18:19:34Z</dcterms:created>
  <dcterms:modified xsi:type="dcterms:W3CDTF">2024-08-24T15:27:43Z</dcterms:modified>
</cp:coreProperties>
</file>