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580" windowHeight="3450" activeTab="1"/>
  </bookViews>
  <sheets>
    <sheet name="МЦ" sheetId="1" r:id="rId1"/>
    <sheet name="МЦ+Н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2" i="2" l="1"/>
  <c r="P22" i="2"/>
  <c r="M20" i="2"/>
  <c r="L18" i="2"/>
  <c r="M22" i="2"/>
  <c r="K18" i="2"/>
  <c r="H18" i="2"/>
  <c r="J15" i="2"/>
  <c r="F53" i="2"/>
  <c r="H53" i="2" s="1"/>
  <c r="F52" i="2"/>
  <c r="H52" i="2" s="1"/>
  <c r="F51" i="2"/>
  <c r="H51" i="2" s="1"/>
  <c r="F50" i="2"/>
  <c r="H50" i="2" s="1"/>
  <c r="O22" i="2"/>
  <c r="L22" i="2"/>
  <c r="K22" i="2"/>
  <c r="J22" i="2"/>
  <c r="I22" i="2"/>
  <c r="H22" i="2"/>
  <c r="G22" i="2"/>
  <c r="F22" i="2"/>
  <c r="E22" i="2"/>
  <c r="D22" i="2"/>
  <c r="C21" i="2"/>
  <c r="P20" i="2"/>
  <c r="O20" i="2"/>
  <c r="L20" i="2"/>
  <c r="K20" i="2"/>
  <c r="J20" i="2"/>
  <c r="I20" i="2"/>
  <c r="H20" i="2"/>
  <c r="G20" i="2"/>
  <c r="F20" i="2"/>
  <c r="E20" i="2"/>
  <c r="D20" i="2"/>
  <c r="C19" i="2"/>
  <c r="O18" i="2"/>
  <c r="J18" i="2"/>
  <c r="I18" i="2"/>
  <c r="G18" i="2"/>
  <c r="F18" i="2"/>
  <c r="E18" i="2"/>
  <c r="D18" i="2"/>
  <c r="C17" i="2"/>
  <c r="C16" i="2"/>
  <c r="P15" i="2"/>
  <c r="O15" i="2"/>
  <c r="N15" i="2"/>
  <c r="M15" i="2"/>
  <c r="L15" i="2"/>
  <c r="K15" i="2"/>
  <c r="I15" i="2"/>
  <c r="H15" i="2"/>
  <c r="G15" i="2"/>
  <c r="F15" i="2"/>
  <c r="E15" i="2"/>
  <c r="D15" i="2"/>
  <c r="C14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2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0" i="2"/>
  <c r="C9" i="2"/>
  <c r="P8" i="2"/>
  <c r="O8" i="2"/>
  <c r="N8" i="2"/>
  <c r="M8" i="2"/>
  <c r="L8" i="2"/>
  <c r="K8" i="2"/>
  <c r="J8" i="2"/>
  <c r="I8" i="2"/>
  <c r="H8" i="2"/>
  <c r="G8" i="2"/>
  <c r="F8" i="2"/>
  <c r="E8" i="2"/>
  <c r="D8" i="2"/>
  <c r="C7" i="2"/>
  <c r="P6" i="2"/>
  <c r="O6" i="2"/>
  <c r="N6" i="2"/>
  <c r="M6" i="2"/>
  <c r="L6" i="2"/>
  <c r="K6" i="2"/>
  <c r="J6" i="2"/>
  <c r="I6" i="2"/>
  <c r="H6" i="2"/>
  <c r="G6" i="2"/>
  <c r="F6" i="2"/>
  <c r="E6" i="2"/>
  <c r="D6" i="2"/>
  <c r="C5" i="2"/>
  <c r="P4" i="2"/>
  <c r="O4" i="2"/>
  <c r="N4" i="2"/>
  <c r="M4" i="2"/>
  <c r="L4" i="2"/>
  <c r="K4" i="2"/>
  <c r="J4" i="2"/>
  <c r="I4" i="2"/>
  <c r="H4" i="2"/>
  <c r="G4" i="2"/>
  <c r="F4" i="2"/>
  <c r="E4" i="2"/>
  <c r="D4" i="2"/>
  <c r="C3" i="2"/>
  <c r="C2" i="2"/>
  <c r="N20" i="2" l="1"/>
  <c r="P18" i="2"/>
  <c r="N18" i="2"/>
  <c r="M18" i="2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E4" i="1"/>
  <c r="F4" i="1"/>
  <c r="G4" i="1"/>
  <c r="H4" i="1"/>
  <c r="I4" i="1"/>
  <c r="J4" i="1"/>
  <c r="K4" i="1"/>
  <c r="L4" i="1"/>
  <c r="M4" i="1"/>
  <c r="N4" i="1"/>
  <c r="O4" i="1"/>
  <c r="P4" i="1"/>
  <c r="D4" i="1"/>
  <c r="P20" i="1"/>
  <c r="O20" i="1"/>
  <c r="N20" i="1"/>
  <c r="M20" i="1"/>
  <c r="L20" i="1"/>
  <c r="K20" i="1"/>
  <c r="J20" i="1"/>
  <c r="P22" i="1"/>
  <c r="O22" i="1"/>
  <c r="N22" i="1"/>
  <c r="M22" i="1"/>
  <c r="L22" i="1"/>
  <c r="K22" i="1"/>
  <c r="J22" i="1"/>
  <c r="F51" i="1" l="1"/>
  <c r="F52" i="1"/>
  <c r="F53" i="1"/>
  <c r="F50" i="1"/>
  <c r="H50" i="1" l="1"/>
  <c r="H51" i="1"/>
  <c r="H52" i="1"/>
  <c r="H53" i="1"/>
  <c r="D8" i="1" l="1"/>
  <c r="D15" i="1"/>
  <c r="D22" i="1"/>
  <c r="C17" i="1"/>
  <c r="C10" i="1"/>
  <c r="C3" i="1"/>
  <c r="I22" i="1" l="1"/>
  <c r="H22" i="1"/>
  <c r="G22" i="1"/>
  <c r="F22" i="1"/>
  <c r="E22" i="1"/>
  <c r="P15" i="1"/>
  <c r="O15" i="1"/>
  <c r="N15" i="1"/>
  <c r="M15" i="1"/>
  <c r="L15" i="1"/>
  <c r="K15" i="1"/>
  <c r="J15" i="1"/>
  <c r="I15" i="1"/>
  <c r="H15" i="1"/>
  <c r="G15" i="1"/>
  <c r="F15" i="1"/>
  <c r="E15" i="1"/>
  <c r="E8" i="1"/>
  <c r="F8" i="1"/>
  <c r="G8" i="1"/>
  <c r="H8" i="1"/>
  <c r="I8" i="1"/>
  <c r="J8" i="1"/>
  <c r="K8" i="1"/>
  <c r="L8" i="1"/>
  <c r="M8" i="1"/>
  <c r="N8" i="1"/>
  <c r="O8" i="1"/>
  <c r="P8" i="1"/>
  <c r="I20" i="1"/>
  <c r="H20" i="1"/>
  <c r="G20" i="1"/>
  <c r="F20" i="1"/>
  <c r="E20" i="1"/>
  <c r="D20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E6" i="1"/>
  <c r="F6" i="1"/>
  <c r="G6" i="1"/>
  <c r="H6" i="1"/>
  <c r="I6" i="1"/>
  <c r="J6" i="1"/>
  <c r="K6" i="1"/>
  <c r="L6" i="1"/>
  <c r="M6" i="1"/>
  <c r="N6" i="1"/>
  <c r="O6" i="1"/>
  <c r="P6" i="1"/>
  <c r="D6" i="1"/>
  <c r="C5" i="1" l="1"/>
  <c r="C7" i="1"/>
  <c r="C9" i="1"/>
  <c r="C12" i="1"/>
  <c r="C14" i="1"/>
  <c r="C16" i="1"/>
  <c r="C19" i="1"/>
  <c r="C21" i="1"/>
  <c r="C2" i="1"/>
</calcChain>
</file>

<file path=xl/sharedStrings.xml><?xml version="1.0" encoding="utf-8"?>
<sst xmlns="http://schemas.openxmlformats.org/spreadsheetml/2006/main" count="55" uniqueCount="19">
  <si>
    <t>Год</t>
  </si>
  <si>
    <t>Показатель</t>
  </si>
  <si>
    <t>СБР</t>
  </si>
  <si>
    <t>Принятые обязательтва</t>
  </si>
  <si>
    <t>Кассовое исполнение</t>
  </si>
  <si>
    <t>Принятые обязательства 2019,%</t>
  </si>
  <si>
    <t>Принятые обязательства 2020,%</t>
  </si>
  <si>
    <t>Принятые обязательства  2021,%</t>
  </si>
  <si>
    <t>Кассовое исполнения 2020,%</t>
  </si>
  <si>
    <t>Кассовое исполнения 2021,%</t>
  </si>
  <si>
    <t>Кассовое исполнения 2019,%</t>
  </si>
  <si>
    <t>Доведено</t>
  </si>
  <si>
    <t>Название</t>
  </si>
  <si>
    <t>СБР/ЛБО</t>
  </si>
  <si>
    <t>Принятые (искл. Касса)</t>
  </si>
  <si>
    <t>Касса</t>
  </si>
  <si>
    <t xml:space="preserve">Принятые </t>
  </si>
  <si>
    <t>Отстаток к принятию</t>
  </si>
  <si>
    <t>31. дек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</si>
</sst>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  <charset val="204"/>
    </font>
    <font>
      <sz val="10"/>
      <color theme="0"/>
      <name val="Century Gothic"/>
      <family val="2"/>
      <charset val="204"/>
    </font>
    <font>
      <sz val="10"/>
      <color theme="1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1"/>
      <color rgb="FFFF0000"/>
      <name val="Century Gothic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/>
    </xf>
    <xf numFmtId="164" fontId="2" fillId="0" borderId="2" xfId="1" applyNumberFormat="1" applyFont="1" applyFill="1" applyBorder="1" applyAlignment="1">
      <alignment horizontal="center"/>
    </xf>
    <xf numFmtId="164" fontId="2" fillId="0" borderId="4" xfId="1" applyNumberFormat="1" applyFont="1" applyFill="1" applyBorder="1" applyAlignment="1">
      <alignment horizontal="center"/>
    </xf>
    <xf numFmtId="164" fontId="2" fillId="0" borderId="1" xfId="1" applyNumberFormat="1" applyFont="1" applyFill="1" applyBorder="1" applyAlignment="1">
      <alignment horizontal="center"/>
    </xf>
    <xf numFmtId="9" fontId="2" fillId="5" borderId="1" xfId="2" applyFont="1" applyFill="1" applyBorder="1"/>
    <xf numFmtId="164" fontId="2" fillId="4" borderId="1" xfId="1" applyNumberFormat="1" applyFont="1" applyFill="1" applyBorder="1"/>
    <xf numFmtId="0" fontId="2" fillId="5" borderId="12" xfId="0" applyFont="1" applyFill="1" applyBorder="1"/>
    <xf numFmtId="0" fontId="2" fillId="5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13" xfId="0" applyFont="1" applyFill="1" applyBorder="1"/>
    <xf numFmtId="9" fontId="2" fillId="5" borderId="6" xfId="2" applyFont="1" applyFill="1" applyBorder="1"/>
    <xf numFmtId="0" fontId="2" fillId="5" borderId="14" xfId="0" applyFont="1" applyFill="1" applyBorder="1"/>
    <xf numFmtId="0" fontId="2" fillId="5" borderId="10" xfId="0" applyFont="1" applyFill="1" applyBorder="1"/>
    <xf numFmtId="9" fontId="2" fillId="5" borderId="10" xfId="2" applyFont="1" applyFill="1" applyBorder="1"/>
    <xf numFmtId="9" fontId="2" fillId="5" borderId="15" xfId="2" applyFont="1" applyFill="1" applyBorder="1"/>
    <xf numFmtId="164" fontId="2" fillId="4" borderId="6" xfId="1" applyNumberFormat="1" applyFont="1" applyFill="1" applyBorder="1"/>
    <xf numFmtId="0" fontId="2" fillId="7" borderId="12" xfId="0" applyFont="1" applyFill="1" applyBorder="1"/>
    <xf numFmtId="0" fontId="2" fillId="7" borderId="2" xfId="0" applyFont="1" applyFill="1" applyBorder="1" applyAlignment="1">
      <alignment horizontal="center"/>
    </xf>
    <xf numFmtId="0" fontId="2" fillId="7" borderId="2" xfId="0" applyFont="1" applyFill="1" applyBorder="1"/>
    <xf numFmtId="0" fontId="2" fillId="7" borderId="13" xfId="0" applyFont="1" applyFill="1" applyBorder="1"/>
    <xf numFmtId="0" fontId="2" fillId="7" borderId="1" xfId="0" applyFont="1" applyFill="1" applyBorder="1" applyAlignment="1">
      <alignment horizontal="center"/>
    </xf>
    <xf numFmtId="0" fontId="2" fillId="7" borderId="1" xfId="0" applyFont="1" applyFill="1" applyBorder="1"/>
    <xf numFmtId="0" fontId="2" fillId="7" borderId="14" xfId="0" applyFont="1" applyFill="1" applyBorder="1"/>
    <xf numFmtId="0" fontId="2" fillId="7" borderId="10" xfId="0" applyFont="1" applyFill="1" applyBorder="1"/>
    <xf numFmtId="9" fontId="2" fillId="5" borderId="16" xfId="2" applyFont="1" applyFill="1" applyBorder="1"/>
    <xf numFmtId="9" fontId="2" fillId="5" borderId="17" xfId="2" applyFont="1" applyFill="1" applyBorder="1"/>
    <xf numFmtId="0" fontId="2" fillId="4" borderId="12" xfId="0" applyFont="1" applyFill="1" applyBorder="1"/>
    <xf numFmtId="0" fontId="2" fillId="4" borderId="2" xfId="0" applyFont="1" applyFill="1" applyBorder="1" applyAlignment="1">
      <alignment horizontal="center"/>
    </xf>
    <xf numFmtId="0" fontId="2" fillId="4" borderId="2" xfId="0" applyFont="1" applyFill="1" applyBorder="1"/>
    <xf numFmtId="0" fontId="2" fillId="4" borderId="13" xfId="0" applyFont="1" applyFill="1" applyBorder="1"/>
    <xf numFmtId="0" fontId="2" fillId="4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14" xfId="0" applyFont="1" applyFill="1" applyBorder="1"/>
    <xf numFmtId="0" fontId="2" fillId="4" borderId="10" xfId="0" applyFont="1" applyFill="1" applyBorder="1"/>
    <xf numFmtId="164" fontId="4" fillId="0" borderId="1" xfId="1" applyNumberFormat="1" applyFont="1" applyBorder="1" applyAlignment="1">
      <alignment vertical="center" wrapText="1"/>
    </xf>
    <xf numFmtId="164" fontId="3" fillId="8" borderId="1" xfId="1" applyNumberFormat="1" applyFont="1" applyFill="1" applyBorder="1" applyAlignment="1">
      <alignment horizontal="center" vertical="center" wrapText="1"/>
    </xf>
    <xf numFmtId="0" fontId="5" fillId="3" borderId="11" xfId="0" applyFont="1" applyFill="1" applyBorder="1"/>
    <xf numFmtId="0" fontId="5" fillId="3" borderId="11" xfId="0" applyFont="1" applyFill="1" applyBorder="1" applyAlignment="1">
      <alignment horizontal="center"/>
    </xf>
    <xf numFmtId="16" fontId="5" fillId="3" borderId="11" xfId="0" applyNumberFormat="1" applyFont="1" applyFill="1" applyBorder="1"/>
    <xf numFmtId="0" fontId="2" fillId="0" borderId="0" xfId="0" applyFont="1"/>
    <xf numFmtId="0" fontId="2" fillId="0" borderId="0" xfId="0" applyFont="1" applyAlignment="1">
      <alignment horizontal="center"/>
    </xf>
    <xf numFmtId="14" fontId="5" fillId="0" borderId="1" xfId="0" applyNumberFormat="1" applyFont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0" xfId="0" applyFont="1" applyFill="1" applyBorder="1" applyAlignment="1">
      <alignment horizontal="center"/>
    </xf>
    <xf numFmtId="164" fontId="2" fillId="0" borderId="2" xfId="3" applyNumberFormat="1" applyFont="1" applyFill="1" applyBorder="1" applyAlignment="1">
      <alignment horizontal="center"/>
    </xf>
    <xf numFmtId="164" fontId="2" fillId="0" borderId="3" xfId="3" applyNumberFormat="1" applyFont="1" applyFill="1" applyBorder="1" applyAlignment="1">
      <alignment horizontal="center"/>
    </xf>
    <xf numFmtId="164" fontId="2" fillId="0" borderId="4" xfId="3" applyNumberFormat="1" applyFont="1" applyFill="1" applyBorder="1" applyAlignment="1">
      <alignment horizontal="center"/>
    </xf>
    <xf numFmtId="164" fontId="2" fillId="6" borderId="4" xfId="3" applyNumberFormat="1" applyFont="1" applyFill="1" applyBorder="1" applyAlignment="1">
      <alignment horizontal="center"/>
    </xf>
    <xf numFmtId="164" fontId="2" fillId="0" borderId="5" xfId="3" applyNumberFormat="1" applyFont="1" applyFill="1" applyBorder="1" applyAlignment="1">
      <alignment horizontal="center"/>
    </xf>
    <xf numFmtId="164" fontId="2" fillId="0" borderId="1" xfId="3" applyNumberFormat="1" applyFont="1" applyFill="1" applyBorder="1" applyAlignment="1">
      <alignment horizontal="center"/>
    </xf>
    <xf numFmtId="164" fontId="2" fillId="0" borderId="6" xfId="3" applyNumberFormat="1" applyFont="1" applyFill="1" applyBorder="1" applyAlignment="1">
      <alignment horizontal="center"/>
    </xf>
    <xf numFmtId="164" fontId="2" fillId="0" borderId="7" xfId="3" applyNumberFormat="1" applyFont="1" applyFill="1" applyBorder="1" applyAlignment="1">
      <alignment horizontal="center"/>
    </xf>
    <xf numFmtId="164" fontId="2" fillId="0" borderId="8" xfId="3" applyNumberFormat="1" applyFont="1" applyFill="1" applyBorder="1" applyAlignment="1">
      <alignment horizontal="center"/>
    </xf>
    <xf numFmtId="164" fontId="2" fillId="0" borderId="9" xfId="3" applyNumberFormat="1" applyFont="1" applyFill="1" applyBorder="1" applyAlignment="1">
      <alignment horizontal="center"/>
    </xf>
    <xf numFmtId="164" fontId="2" fillId="0" borderId="11" xfId="3" applyNumberFormat="1" applyFont="1" applyFill="1" applyBorder="1" applyAlignment="1">
      <alignment horizontal="center"/>
    </xf>
    <xf numFmtId="164" fontId="6" fillId="0" borderId="2" xfId="1" applyNumberFormat="1" applyFont="1" applyFill="1" applyBorder="1" applyAlignment="1">
      <alignment horizontal="center"/>
    </xf>
    <xf numFmtId="9" fontId="2" fillId="5" borderId="4" xfId="2" applyFont="1" applyFill="1" applyBorder="1" applyAlignment="1">
      <alignment horizontal="right"/>
    </xf>
    <xf numFmtId="164" fontId="2" fillId="6" borderId="1" xfId="3" applyNumberFormat="1" applyFont="1" applyFill="1" applyBorder="1" applyAlignment="1">
      <alignment horizontal="center"/>
    </xf>
    <xf numFmtId="9" fontId="2" fillId="5" borderId="1" xfId="2" applyFont="1" applyFill="1" applyBorder="1" applyAlignment="1">
      <alignment horizontal="right"/>
    </xf>
    <xf numFmtId="164" fontId="6" fillId="0" borderId="1" xfId="3" applyNumberFormat="1" applyFont="1" applyFill="1" applyBorder="1" applyAlignment="1">
      <alignment horizontal="center"/>
    </xf>
    <xf numFmtId="49" fontId="5" fillId="3" borderId="11" xfId="0" applyNumberFormat="1" applyFont="1" applyFill="1" applyBorder="1"/>
  </cellXfs>
  <cellStyles count="4">
    <cellStyle name="Обычный" xfId="0" builtinId="0"/>
    <cellStyle name="Процентный" xfId="2" builtinId="5"/>
    <cellStyle name="Финансовый" xfId="1" builtinId="3"/>
    <cellStyle name="Финансов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353563565315466E-2"/>
          <c:y val="1.9987073925943503E-2"/>
          <c:w val="0.91884548602172922"/>
          <c:h val="0.7402381672549555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МЦ!$G$49</c:f>
              <c:strCache>
                <c:ptCount val="1"/>
                <c:pt idx="0">
                  <c:v>Касса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МЦ!$G$50:$G$53</c:f>
              <c:numCache>
                <c:formatCode>_-* #\ ##0_-;\-* #\ ##0_-;_-* "-"??_-;_-@_-</c:formatCode>
                <c:ptCount val="4"/>
                <c:pt idx="0">
                  <c:v>7888.5075288100006</c:v>
                </c:pt>
                <c:pt idx="1">
                  <c:v>17917.508361899996</c:v>
                </c:pt>
                <c:pt idx="2">
                  <c:v>31810</c:v>
                </c:pt>
                <c:pt idx="3">
                  <c:v>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A1-4923-802E-5839A49E8B73}"/>
            </c:ext>
          </c:extLst>
        </c:ser>
        <c:ser>
          <c:idx val="3"/>
          <c:order val="2"/>
          <c:tx>
            <c:strRef>
              <c:f>МЦ!$F$49</c:f>
              <c:strCache>
                <c:ptCount val="1"/>
                <c:pt idx="0">
                  <c:v>Принятые (искл. Касса)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МЦ!$F$50:$F$53</c:f>
              <c:numCache>
                <c:formatCode>_-* #\ ##0_-;\-* #\ ##0_-;_-* "-"??_-;_-@_-</c:formatCode>
                <c:ptCount val="4"/>
                <c:pt idx="0">
                  <c:v>56446.078738849996</c:v>
                </c:pt>
                <c:pt idx="1">
                  <c:v>75427.180703350008</c:v>
                </c:pt>
                <c:pt idx="2">
                  <c:v>84626</c:v>
                </c:pt>
                <c:pt idx="3">
                  <c:v>74859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A1-4923-802E-5839A49E8B73}"/>
            </c:ext>
          </c:extLst>
        </c:ser>
        <c:ser>
          <c:idx val="6"/>
          <c:order val="3"/>
          <c:tx>
            <c:strRef>
              <c:f>МЦ!$H$49</c:f>
              <c:strCache>
                <c:ptCount val="1"/>
                <c:pt idx="0">
                  <c:v>Отстаток к принятию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МЦ!$H$50:$H$53</c:f>
              <c:numCache>
                <c:formatCode>_-* #\ ##0_-;\-* #\ ##0_-;_-* "-"??_-;_-@_-</c:formatCode>
                <c:ptCount val="4"/>
                <c:pt idx="0">
                  <c:v>57730.991632340018</c:v>
                </c:pt>
                <c:pt idx="1">
                  <c:v>30564.875434749989</c:v>
                </c:pt>
                <c:pt idx="2">
                  <c:v>8279</c:v>
                </c:pt>
                <c:pt idx="3">
                  <c:v>11966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A1-4923-802E-5839A49E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6928"/>
        <c:axId val="179332800"/>
      </c:barChart>
      <c:lineChart>
        <c:grouping val="stacked"/>
        <c:varyColors val="0"/>
        <c:ser>
          <c:idx val="0"/>
          <c:order val="0"/>
          <c:tx>
            <c:strRef>
              <c:f>МЦ!$D$49</c:f>
              <c:strCache>
                <c:ptCount val="1"/>
                <c:pt idx="0">
                  <c:v>СБР/ЛБО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МЦ!$D$50:$D$53</c:f>
              <c:numCache>
                <c:formatCode>_-* #\ ##0_-;\-* #\ ##0_-;_-* "-"??_-;_-@_-</c:formatCode>
                <c:ptCount val="4"/>
                <c:pt idx="0">
                  <c:v>122065.5779</c:v>
                </c:pt>
                <c:pt idx="1">
                  <c:v>123909.56449999999</c:v>
                </c:pt>
                <c:pt idx="2">
                  <c:v>124715</c:v>
                </c:pt>
                <c:pt idx="3">
                  <c:v>134439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A1-4923-802E-5839A49E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6928"/>
        <c:axId val="179332800"/>
      </c:lineChart>
      <c:catAx>
        <c:axId val="185596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179332800"/>
        <c:crossesAt val="-0.2"/>
        <c:auto val="0"/>
        <c:lblAlgn val="ctr"/>
        <c:lblOffset val="500"/>
        <c:noMultiLvlLbl val="0"/>
      </c:catAx>
      <c:valAx>
        <c:axId val="179332800"/>
        <c:scaling>
          <c:orientation val="minMax"/>
        </c:scaling>
        <c:delete val="1"/>
        <c:axPos val="l"/>
        <c:numFmt formatCode="_-* #\ ##0_-;\-* #\ ##0_-;_-* &quot;-&quot;??_-;_-@_-" sourceLinked="1"/>
        <c:majorTickMark val="out"/>
        <c:minorTickMark val="none"/>
        <c:tickLblPos val="nextTo"/>
        <c:crossAx val="185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7.133643046148877E-2"/>
          <c:y val="0.85703939116386918"/>
          <c:w val="0.89229406153382318"/>
          <c:h val="6.911640013093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dirty="0">
                <a:latin typeface="Century Gothic" panose="020B0502020202020204" pitchFamily="34" charset="0"/>
              </a:rPr>
              <a:t>Динамика</a:t>
            </a:r>
            <a:r>
              <a:rPr lang="ru-RU" baseline="0" dirty="0">
                <a:latin typeface="Century Gothic" panose="020B0502020202020204" pitchFamily="34" charset="0"/>
              </a:rPr>
              <a:t> СБР 2019 - 2021 </a:t>
            </a:r>
            <a:r>
              <a:rPr lang="ru-RU" baseline="0" dirty="0" smtClean="0">
                <a:latin typeface="Century Gothic" panose="020B0502020202020204" pitchFamily="34" charset="0"/>
              </a:rPr>
              <a:t>гг., млн руб.</a:t>
            </a:r>
            <a:endParaRPr lang="ru-RU" dirty="0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'МЦ+НП'!$B$2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'МЦ+НП'!$D$2:$P$2</c:f>
              <c:numCache>
                <c:formatCode>_-* #\ ##0_-;\-* #\ ##0_-;_-* "-"??_-;_-@_-</c:formatCode>
                <c:ptCount val="13"/>
                <c:pt idx="0">
                  <c:v>85357.2</c:v>
                </c:pt>
                <c:pt idx="1">
                  <c:v>85357.2</c:v>
                </c:pt>
                <c:pt idx="2">
                  <c:v>85386.6</c:v>
                </c:pt>
                <c:pt idx="3">
                  <c:v>85548</c:v>
                </c:pt>
                <c:pt idx="4">
                  <c:v>85772.6</c:v>
                </c:pt>
                <c:pt idx="5">
                  <c:v>85772.6</c:v>
                </c:pt>
                <c:pt idx="6">
                  <c:v>85772.6</c:v>
                </c:pt>
                <c:pt idx="7">
                  <c:v>85917.2</c:v>
                </c:pt>
                <c:pt idx="8">
                  <c:v>84321.4</c:v>
                </c:pt>
                <c:pt idx="9">
                  <c:v>84454.1</c:v>
                </c:pt>
                <c:pt idx="10">
                  <c:v>84439.3</c:v>
                </c:pt>
                <c:pt idx="11">
                  <c:v>80474.899999999994</c:v>
                </c:pt>
                <c:pt idx="12">
                  <c:v>74761.3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46-4773-8B39-B65E11C17725}"/>
            </c:ext>
          </c:extLst>
        </c:ser>
        <c:ser>
          <c:idx val="1"/>
          <c:order val="1"/>
          <c:tx>
            <c:strRef>
              <c:f>'МЦ+НП'!$B$9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'МЦ+НП'!$D$9:$P$9</c:f>
              <c:numCache>
                <c:formatCode>_-* #\ ##0_-;\-* #\ ##0_-;_-* "-"??_-;_-@_-</c:formatCode>
                <c:ptCount val="13"/>
                <c:pt idx="0">
                  <c:v>89049</c:v>
                </c:pt>
                <c:pt idx="1">
                  <c:v>89049</c:v>
                </c:pt>
                <c:pt idx="2">
                  <c:v>89049</c:v>
                </c:pt>
                <c:pt idx="3">
                  <c:v>106104.2</c:v>
                </c:pt>
                <c:pt idx="4">
                  <c:v>105992.5</c:v>
                </c:pt>
                <c:pt idx="5">
                  <c:v>91657.4</c:v>
                </c:pt>
                <c:pt idx="6">
                  <c:v>91657.4</c:v>
                </c:pt>
                <c:pt idx="7">
                  <c:v>86619.7</c:v>
                </c:pt>
                <c:pt idx="8">
                  <c:v>74707.5</c:v>
                </c:pt>
                <c:pt idx="9">
                  <c:v>73598.7</c:v>
                </c:pt>
                <c:pt idx="10">
                  <c:v>69554.5</c:v>
                </c:pt>
                <c:pt idx="11">
                  <c:v>68956.800000000003</c:v>
                </c:pt>
                <c:pt idx="12">
                  <c:v>68074.5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746-4773-8B39-B65E11C17725}"/>
            </c:ext>
          </c:extLst>
        </c:ser>
        <c:ser>
          <c:idx val="2"/>
          <c:order val="2"/>
          <c:tx>
            <c:strRef>
              <c:f>'МЦ+НП'!$B$16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A746-4773-8B39-B65E11C17725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A746-4773-8B39-B65E11C17725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A746-4773-8B39-B65E11C17725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A746-4773-8B39-B65E11C17725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A746-4773-8B39-B65E11C17725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A746-4773-8B39-B65E11C17725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A746-4773-8B39-B65E11C17725}"/>
              </c:ext>
            </c:extLst>
          </c:dPt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'МЦ+НП'!$D$16:$P$16</c:f>
              <c:numCache>
                <c:formatCode>_-* #\ ##0_-;\-* #\ ##0_-;_-* "-"??_-;_-@_-</c:formatCode>
                <c:ptCount val="13"/>
                <c:pt idx="0">
                  <c:v>103529.3</c:v>
                </c:pt>
                <c:pt idx="1">
                  <c:v>103555.4</c:v>
                </c:pt>
                <c:pt idx="2">
                  <c:v>195500.79999999999</c:v>
                </c:pt>
                <c:pt idx="3">
                  <c:v>211766.6</c:v>
                </c:pt>
                <c:pt idx="4">
                  <c:v>213610.6</c:v>
                </c:pt>
                <c:pt idx="5">
                  <c:v>214416.3</c:v>
                </c:pt>
                <c:pt idx="6">
                  <c:v>223325.10089996998</c:v>
                </c:pt>
                <c:pt idx="7">
                  <c:v>223325.10089996998</c:v>
                </c:pt>
                <c:pt idx="8">
                  <c:v>223325.10089996998</c:v>
                </c:pt>
                <c:pt idx="9">
                  <c:v>223325.10089996998</c:v>
                </c:pt>
                <c:pt idx="10">
                  <c:v>223325.10089996998</c:v>
                </c:pt>
                <c:pt idx="11">
                  <c:v>223325.10089996998</c:v>
                </c:pt>
                <c:pt idx="12">
                  <c:v>223325.10089996998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746-4773-8B39-B65E11C1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доведенных ЛБО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'МЦ+НП'!$B$4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'МЦ+НП'!$E$4:$P$4</c:f>
              <c:numCache>
                <c:formatCode>0%</c:formatCode>
                <c:ptCount val="12"/>
                <c:pt idx="0">
                  <c:v>0.20258279325001291</c:v>
                </c:pt>
                <c:pt idx="1">
                  <c:v>0.21207308875163081</c:v>
                </c:pt>
                <c:pt idx="2">
                  <c:v>0.52702225651096457</c:v>
                </c:pt>
                <c:pt idx="3">
                  <c:v>0.54661162189323864</c:v>
                </c:pt>
                <c:pt idx="4">
                  <c:v>0.60722538433019402</c:v>
                </c:pt>
                <c:pt idx="5">
                  <c:v>0.61602189976752486</c:v>
                </c:pt>
                <c:pt idx="6">
                  <c:v>0.62055909643237905</c:v>
                </c:pt>
                <c:pt idx="7">
                  <c:v>0.75671419117804029</c:v>
                </c:pt>
                <c:pt idx="8">
                  <c:v>0.83522528805587881</c:v>
                </c:pt>
                <c:pt idx="9">
                  <c:v>0.87097950835689064</c:v>
                </c:pt>
                <c:pt idx="10">
                  <c:v>0.9124397793597756</c:v>
                </c:pt>
                <c:pt idx="11">
                  <c:v>0.9809058964999271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0C-4918-AAC7-B5565E46A43E}"/>
            </c:ext>
          </c:extLst>
        </c:ser>
        <c:ser>
          <c:idx val="1"/>
          <c:order val="1"/>
          <c:tx>
            <c:strRef>
              <c:f>'МЦ+НП'!$B$11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'МЦ+НП'!$D$11:$P$11</c:f>
              <c:numCache>
                <c:formatCode>0%</c:formatCode>
                <c:ptCount val="13"/>
                <c:pt idx="0">
                  <c:v>9.7520466260148916E-2</c:v>
                </c:pt>
                <c:pt idx="1">
                  <c:v>0.96073622387674207</c:v>
                </c:pt>
                <c:pt idx="2">
                  <c:v>0.96078114296623218</c:v>
                </c:pt>
                <c:pt idx="3">
                  <c:v>0.98557361537055088</c:v>
                </c:pt>
                <c:pt idx="4">
                  <c:v>0.98625751822062879</c:v>
                </c:pt>
                <c:pt idx="5">
                  <c:v>0.98974005372179452</c:v>
                </c:pt>
                <c:pt idx="6">
                  <c:v>0.98974005372179452</c:v>
                </c:pt>
                <c:pt idx="7">
                  <c:v>0.99049177034785396</c:v>
                </c:pt>
                <c:pt idx="8">
                  <c:v>0.9990228558043035</c:v>
                </c:pt>
                <c:pt idx="9">
                  <c:v>0.99969564679810929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0C-4918-AAC7-B5565E46A43E}"/>
            </c:ext>
          </c:extLst>
        </c:ser>
        <c:ser>
          <c:idx val="2"/>
          <c:order val="2"/>
          <c:tx>
            <c:strRef>
              <c:f>'МЦ+НП'!$B$18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'МЦ+НП'!$D$18:$P$18</c:f>
              <c:numCache>
                <c:formatCode>0%</c:formatCode>
                <c:ptCount val="13"/>
                <c:pt idx="0">
                  <c:v>0.67866101673632484</c:v>
                </c:pt>
                <c:pt idx="1">
                  <c:v>0.9769591928571566</c:v>
                </c:pt>
                <c:pt idx="2">
                  <c:v>0.98395863341735701</c:v>
                </c:pt>
                <c:pt idx="3">
                  <c:v>0.98873287855591963</c:v>
                </c:pt>
                <c:pt idx="4">
                  <c:v>0.98883014232439781</c:v>
                </c:pt>
                <c:pt idx="5">
                  <c:v>0.98846962660954418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0C-4918-AAC7-B5565E46A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dirty="0">
                <a:latin typeface="Century Gothic" panose="020B0502020202020204" pitchFamily="34" charset="0"/>
              </a:rPr>
              <a:t>Динамика</a:t>
            </a:r>
            <a:r>
              <a:rPr lang="ru-RU" baseline="0" dirty="0">
                <a:latin typeface="Century Gothic" panose="020B0502020202020204" pitchFamily="34" charset="0"/>
              </a:rPr>
              <a:t> СБР 2019 - 2021 </a:t>
            </a:r>
            <a:r>
              <a:rPr lang="ru-RU" baseline="0" dirty="0" smtClean="0">
                <a:latin typeface="Century Gothic" panose="020B0502020202020204" pitchFamily="34" charset="0"/>
              </a:rPr>
              <a:t>гг., млн руб.</a:t>
            </a:r>
            <a:endParaRPr lang="ru-RU" dirty="0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'МЦ+НП'!$B$2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12"/>
              <c:layout>
                <c:manualLayout>
                  <c:x val="-2.8784842151347117E-2"/>
                  <c:y val="-1.825642545945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6AE3-4945-A234-B6BA0D371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'МЦ+НП'!$D$2:$P$2</c:f>
              <c:numCache>
                <c:formatCode>_-* #\ ##0_-;\-* #\ ##0_-;_-* "-"??_-;_-@_-</c:formatCode>
                <c:ptCount val="13"/>
                <c:pt idx="0">
                  <c:v>85357.2</c:v>
                </c:pt>
                <c:pt idx="1">
                  <c:v>85357.2</c:v>
                </c:pt>
                <c:pt idx="2">
                  <c:v>85386.6</c:v>
                </c:pt>
                <c:pt idx="3">
                  <c:v>85548</c:v>
                </c:pt>
                <c:pt idx="4">
                  <c:v>85772.6</c:v>
                </c:pt>
                <c:pt idx="5">
                  <c:v>85772.6</c:v>
                </c:pt>
                <c:pt idx="6">
                  <c:v>85772.6</c:v>
                </c:pt>
                <c:pt idx="7">
                  <c:v>85917.2</c:v>
                </c:pt>
                <c:pt idx="8">
                  <c:v>84321.4</c:v>
                </c:pt>
                <c:pt idx="9">
                  <c:v>84454.1</c:v>
                </c:pt>
                <c:pt idx="10">
                  <c:v>84439.3</c:v>
                </c:pt>
                <c:pt idx="11">
                  <c:v>80474.899999999994</c:v>
                </c:pt>
                <c:pt idx="12">
                  <c:v>74761.3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3-4945-A234-B6BA0D371D6E}"/>
            </c:ext>
          </c:extLst>
        </c:ser>
        <c:ser>
          <c:idx val="1"/>
          <c:order val="1"/>
          <c:tx>
            <c:strRef>
              <c:f>'МЦ+НП'!$B$9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8"/>
              <c:layout>
                <c:manualLayout>
                  <c:x val="-2.7928361400695E-2"/>
                  <c:y val="2.75027268879230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AE3-4945-A234-B6BA0D371D6E}"/>
                </c:ext>
              </c:extLst>
            </c:dLbl>
            <c:dLbl>
              <c:idx val="9"/>
              <c:layout>
                <c:manualLayout>
                  <c:x val="-2.2582197273456138E-2"/>
                  <c:y val="5.33919631831178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6AE3-4945-A234-B6BA0D371D6E}"/>
                </c:ext>
              </c:extLst>
            </c:dLbl>
            <c:dLbl>
              <c:idx val="10"/>
              <c:layout>
                <c:manualLayout>
                  <c:x val="-2.3651430098904191E-2"/>
                  <c:y val="5.61658099290317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1956696070569365E-2"/>
                      <c:h val="5.594856166945677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6AE3-4945-A234-B6BA0D371D6E}"/>
                </c:ext>
              </c:extLst>
            </c:dLbl>
            <c:dLbl>
              <c:idx val="11"/>
              <c:layout>
                <c:manualLayout>
                  <c:x val="-2.0443731622560968E-2"/>
                  <c:y val="5.154273201917550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6AE3-4945-A234-B6BA0D371D6E}"/>
                </c:ext>
              </c:extLst>
            </c:dLbl>
            <c:dLbl>
              <c:idx val="12"/>
              <c:layout>
                <c:manualLayout>
                  <c:x val="-3.0923307802242443E-2"/>
                  <c:y val="4.22965761994630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6AE3-4945-A234-B6BA0D371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'МЦ+НП'!$D$9:$P$9</c:f>
              <c:numCache>
                <c:formatCode>_-* #\ ##0_-;\-* #\ ##0_-;_-* "-"??_-;_-@_-</c:formatCode>
                <c:ptCount val="13"/>
                <c:pt idx="0">
                  <c:v>89049</c:v>
                </c:pt>
                <c:pt idx="1">
                  <c:v>89049</c:v>
                </c:pt>
                <c:pt idx="2">
                  <c:v>89049</c:v>
                </c:pt>
                <c:pt idx="3">
                  <c:v>106104.2</c:v>
                </c:pt>
                <c:pt idx="4">
                  <c:v>105992.5</c:v>
                </c:pt>
                <c:pt idx="5">
                  <c:v>91657.4</c:v>
                </c:pt>
                <c:pt idx="6">
                  <c:v>91657.4</c:v>
                </c:pt>
                <c:pt idx="7">
                  <c:v>86619.7</c:v>
                </c:pt>
                <c:pt idx="8">
                  <c:v>74707.5</c:v>
                </c:pt>
                <c:pt idx="9">
                  <c:v>73598.7</c:v>
                </c:pt>
                <c:pt idx="10">
                  <c:v>69554.5</c:v>
                </c:pt>
                <c:pt idx="11">
                  <c:v>68956.800000000003</c:v>
                </c:pt>
                <c:pt idx="12">
                  <c:v>68074.5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AE3-4945-A234-B6BA0D371D6E}"/>
            </c:ext>
          </c:extLst>
        </c:ser>
        <c:ser>
          <c:idx val="2"/>
          <c:order val="2"/>
          <c:tx>
            <c:strRef>
              <c:f>'МЦ+НП'!$B$16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6AE3-4945-A234-B6BA0D371D6E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6AE3-4945-A234-B6BA0D371D6E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6AE3-4945-A234-B6BA0D371D6E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6AE3-4945-A234-B6BA0D371D6E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6AE3-4945-A234-B6BA0D371D6E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6AE3-4945-A234-B6BA0D371D6E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6AE3-4945-A234-B6BA0D371D6E}"/>
              </c:ext>
            </c:extLst>
          </c:dPt>
          <c:dLbls>
            <c:dLbl>
              <c:idx val="1"/>
              <c:layout>
                <c:manualLayout>
                  <c:x val="-5.1205560010692326E-2"/>
                  <c:y val="-2.61249768664093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6-6AE3-4945-A234-B6BA0D371D6E}"/>
                </c:ext>
              </c:extLst>
            </c:dLbl>
            <c:dLbl>
              <c:idx val="3"/>
              <c:layout>
                <c:manualLayout>
                  <c:x val="-6.1209682385415951E-2"/>
                  <c:y val="-6.046639760412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7-6AE3-4945-A234-B6BA0D371D6E}"/>
                </c:ext>
              </c:extLst>
            </c:dLbl>
            <c:dLbl>
              <c:idx val="4"/>
              <c:layout>
                <c:manualLayout>
                  <c:x val="-7.3960583984599856E-2"/>
                  <c:y val="-6.4043757591326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8-6AE3-4945-A234-B6BA0D371D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'МЦ+НП'!$D$16:$P$16</c:f>
              <c:numCache>
                <c:formatCode>_-* #\ ##0_-;\-* #\ ##0_-;_-* "-"??_-;_-@_-</c:formatCode>
                <c:ptCount val="13"/>
                <c:pt idx="0">
                  <c:v>103529.3</c:v>
                </c:pt>
                <c:pt idx="1">
                  <c:v>103555.4</c:v>
                </c:pt>
                <c:pt idx="2">
                  <c:v>195500.79999999999</c:v>
                </c:pt>
                <c:pt idx="3">
                  <c:v>211766.6</c:v>
                </c:pt>
                <c:pt idx="4">
                  <c:v>213610.6</c:v>
                </c:pt>
                <c:pt idx="5">
                  <c:v>214416.3</c:v>
                </c:pt>
                <c:pt idx="6">
                  <c:v>223325.10089996998</c:v>
                </c:pt>
                <c:pt idx="7">
                  <c:v>223325.10089996998</c:v>
                </c:pt>
                <c:pt idx="8">
                  <c:v>223325.10089996998</c:v>
                </c:pt>
                <c:pt idx="9">
                  <c:v>223325.10089996998</c:v>
                </c:pt>
                <c:pt idx="10">
                  <c:v>223325.10089996998</c:v>
                </c:pt>
                <c:pt idx="11">
                  <c:v>223325.10089996998</c:v>
                </c:pt>
                <c:pt idx="12">
                  <c:v>223325.10089996998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6AE3-4945-A234-B6BA0D371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in val="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2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кассового исполнения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2274358296348E-2"/>
          <c:y val="5.772142727661049E-2"/>
          <c:w val="0.94862225112982246"/>
          <c:h val="0.88790656792770839"/>
        </c:manualLayout>
      </c:layout>
      <c:lineChart>
        <c:grouping val="standard"/>
        <c:varyColors val="0"/>
        <c:ser>
          <c:idx val="0"/>
          <c:order val="0"/>
          <c:tx>
            <c:strRef>
              <c:f>'МЦ+НП'!$B$8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0CC-4928-9E1A-4440F679D6E2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CC-4928-9E1A-4440F679D6E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0CC-4928-9E1A-4440F679D6E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0CC-4928-9E1A-4440F679D6E2}"/>
                </c:ext>
              </c:extLst>
            </c:dLbl>
            <c:dLbl>
              <c:idx val="5"/>
              <c:layout>
                <c:manualLayout>
                  <c:x val="-2.3595649741506054E-2"/>
                  <c:y val="-2.384131959691427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90CC-4928-9E1A-4440F679D6E2}"/>
                </c:ext>
              </c:extLst>
            </c:dLbl>
            <c:dLbl>
              <c:idx val="12"/>
              <c:layout>
                <c:manualLayout>
                  <c:x val="-9.5987117730356245E-3"/>
                  <c:y val="2.4313829234142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90CC-4928-9E1A-4440F679D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'МЦ+НП'!$D$8:$P$8</c:f>
              <c:numCache>
                <c:formatCode>0%</c:formatCode>
                <c:ptCount val="13"/>
                <c:pt idx="0">
                  <c:v>0</c:v>
                </c:pt>
                <c:pt idx="1">
                  <c:v>2.7414207588815002E-3</c:v>
                </c:pt>
                <c:pt idx="2">
                  <c:v>1.0916232757833195E-2</c:v>
                </c:pt>
                <c:pt idx="3">
                  <c:v>1.6584841258708561E-2</c:v>
                </c:pt>
                <c:pt idx="4">
                  <c:v>2.7698822234606391E-2</c:v>
                </c:pt>
                <c:pt idx="5">
                  <c:v>0.10503703980058898</c:v>
                </c:pt>
                <c:pt idx="6">
                  <c:v>0.11239253561160557</c:v>
                </c:pt>
                <c:pt idx="7">
                  <c:v>0.12238760108569648</c:v>
                </c:pt>
                <c:pt idx="8">
                  <c:v>0.15827654664177779</c:v>
                </c:pt>
                <c:pt idx="9">
                  <c:v>0.16108276566797822</c:v>
                </c:pt>
                <c:pt idx="10">
                  <c:v>0.17251090428272145</c:v>
                </c:pt>
                <c:pt idx="11">
                  <c:v>0.25717956779070245</c:v>
                </c:pt>
                <c:pt idx="12">
                  <c:v>0.68962150203380623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0CC-4928-9E1A-4440F679D6E2}"/>
            </c:ext>
          </c:extLst>
        </c:ser>
        <c:ser>
          <c:idx val="1"/>
          <c:order val="1"/>
          <c:tx>
            <c:strRef>
              <c:f>'МЦ+НП'!$B$15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3"/>
              <c:layout>
                <c:manualLayout>
                  <c:x val="-1.5616208199831851E-4"/>
                  <c:y val="-1.875732007117395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90CC-4928-9E1A-4440F679D6E2}"/>
                </c:ext>
              </c:extLst>
            </c:dLbl>
            <c:dLbl>
              <c:idx val="5"/>
              <c:layout>
                <c:manualLayout>
                  <c:x val="-1.522978758650485E-2"/>
                  <c:y val="3.68063131954294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rgbClr val="002060"/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076052714282652E-2"/>
                      <c:h val="4.307114930531603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90CC-4928-9E1A-4440F679D6E2}"/>
                </c:ext>
              </c:extLst>
            </c:dLbl>
            <c:dLbl>
              <c:idx val="11"/>
              <c:layout>
                <c:manualLayout>
                  <c:x val="-3.1132462493759238E-2"/>
                  <c:y val="-3.54264100511550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90CC-4928-9E1A-4440F679D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'МЦ+НП'!$D$15:$P$15</c:f>
              <c:numCache>
                <c:formatCode>0%</c:formatCode>
                <c:ptCount val="13"/>
                <c:pt idx="0">
                  <c:v>0</c:v>
                </c:pt>
                <c:pt idx="1">
                  <c:v>2.7580320946894405E-2</c:v>
                </c:pt>
                <c:pt idx="2">
                  <c:v>4.2323889094768051E-2</c:v>
                </c:pt>
                <c:pt idx="3">
                  <c:v>3.6722391762060318E-2</c:v>
                </c:pt>
                <c:pt idx="4">
                  <c:v>4.7449583696959695E-2</c:v>
                </c:pt>
                <c:pt idx="5">
                  <c:v>8.6994612546286501E-2</c:v>
                </c:pt>
                <c:pt idx="6">
                  <c:v>0.10379194696772982</c:v>
                </c:pt>
                <c:pt idx="7">
                  <c:v>0.12278269262073177</c:v>
                </c:pt>
                <c:pt idx="8">
                  <c:v>0.16524445336813573</c:v>
                </c:pt>
                <c:pt idx="9">
                  <c:v>0.20653897419383768</c:v>
                </c:pt>
                <c:pt idx="10">
                  <c:v>0.4038847234902127</c:v>
                </c:pt>
                <c:pt idx="11">
                  <c:v>0.46838310362429808</c:v>
                </c:pt>
                <c:pt idx="12">
                  <c:v>0.84367420987300679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CC-4928-9E1A-4440F679D6E2}"/>
            </c:ext>
          </c:extLst>
        </c:ser>
        <c:ser>
          <c:idx val="2"/>
          <c:order val="2"/>
          <c:tx>
            <c:strRef>
              <c:f>'МЦ+НП'!$B$22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90CC-4928-9E1A-4440F679D6E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E-90CC-4928-9E1A-4440F679D6E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90CC-4928-9E1A-4440F679D6E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90CC-4928-9E1A-4440F679D6E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90CC-4928-9E1A-4440F679D6E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90CC-4928-9E1A-4440F679D6E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90CC-4928-9E1A-4440F679D6E2}"/>
              </c:ext>
            </c:extLst>
          </c:dPt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0CC-4928-9E1A-4440F679D6E2}"/>
                </c:ext>
              </c:extLst>
            </c:dLbl>
            <c:dLbl>
              <c:idx val="2"/>
              <c:layout>
                <c:manualLayout>
                  <c:x val="-3.2456788163083741E-2"/>
                  <c:y val="-1.32009567445136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A-90CC-4928-9E1A-4440F679D6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'МЦ+НП'!$D$22:$P$22</c:f>
              <c:numCache>
                <c:formatCode>0%</c:formatCode>
                <c:ptCount val="13"/>
                <c:pt idx="0">
                  <c:v>0</c:v>
                </c:pt>
                <c:pt idx="1">
                  <c:v>8.5268368428879611E-4</c:v>
                </c:pt>
                <c:pt idx="2">
                  <c:v>1.5942645758994338E-2</c:v>
                </c:pt>
                <c:pt idx="3">
                  <c:v>6.0072268242489603E-2</c:v>
                </c:pt>
                <c:pt idx="4">
                  <c:v>0.11141394668616632</c:v>
                </c:pt>
                <c:pt idx="5">
                  <c:v>0.17899758553803979</c:v>
                </c:pt>
                <c:pt idx="6">
                  <c:v>0.221942932750094</c:v>
                </c:pt>
                <c:pt idx="7">
                  <c:v>0.25473908975306614</c:v>
                </c:pt>
                <c:pt idx="8">
                  <c:v>0.32154777710399168</c:v>
                </c:pt>
                <c:pt idx="9">
                  <c:v>0.38125165601647537</c:v>
                </c:pt>
                <c:pt idx="10">
                  <c:v>0.56809476390986091</c:v>
                </c:pt>
                <c:pt idx="11">
                  <c:v>0.80490639626292437</c:v>
                </c:pt>
                <c:pt idx="12">
                  <c:v>0.99999641374853621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90CC-4928-9E1A-4440F679D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принятия обязательств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699080418738892E-2"/>
          <c:y val="7.9132213849201397E-2"/>
          <c:w val="0.94947851046626319"/>
          <c:h val="0.88641745620911749"/>
        </c:manualLayout>
      </c:layout>
      <c:lineChart>
        <c:grouping val="standard"/>
        <c:varyColors val="0"/>
        <c:ser>
          <c:idx val="0"/>
          <c:order val="0"/>
          <c:tx>
            <c:strRef>
              <c:f>'МЦ+НП'!$B$6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45-46C5-ACDC-AE60B2611BB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45-46C5-ACDC-AE60B2611BBC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45-46C5-ACDC-AE60B2611BBC}"/>
                </c:ext>
              </c:extLst>
            </c:dLbl>
            <c:dLbl>
              <c:idx val="12"/>
              <c:layout>
                <c:manualLayout>
                  <c:x val="-5.2037660256879408E-3"/>
                  <c:y val="2.27601019933930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D345-46C5-ACDC-AE60B2611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'МЦ+НП'!$D$6:$P$6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7.251952120447E-2</c:v>
                </c:pt>
                <c:pt idx="4">
                  <c:v>0.17018022072316799</c:v>
                </c:pt>
                <c:pt idx="5">
                  <c:v>0.1960894271597223</c:v>
                </c:pt>
                <c:pt idx="6">
                  <c:v>0.20132419910321009</c:v>
                </c:pt>
                <c:pt idx="7">
                  <c:v>0.20910481254044594</c:v>
                </c:pt>
                <c:pt idx="8">
                  <c:v>0.37204790243046248</c:v>
                </c:pt>
                <c:pt idx="9">
                  <c:v>0.44330944264399241</c:v>
                </c:pt>
                <c:pt idx="10">
                  <c:v>0.5131484983887834</c:v>
                </c:pt>
                <c:pt idx="11">
                  <c:v>0.63176592950099975</c:v>
                </c:pt>
                <c:pt idx="12">
                  <c:v>0.93676674964186002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45-46C5-ACDC-AE60B2611BBC}"/>
            </c:ext>
          </c:extLst>
        </c:ser>
        <c:ser>
          <c:idx val="1"/>
          <c:order val="1"/>
          <c:tx>
            <c:strRef>
              <c:f>'МЦ+НП'!$B$13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9798377721502282E-2"/>
                  <c:y val="-1.71297770612396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D345-46C5-ACDC-AE60B2611BBC}"/>
                </c:ext>
              </c:extLst>
            </c:dLbl>
            <c:dLbl>
              <c:idx val="3"/>
              <c:layout>
                <c:manualLayout>
                  <c:x val="-3.4848584255683761E-2"/>
                  <c:y val="-1.3376325622256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D345-46C5-ACDC-AE60B2611BB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206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'МЦ+НП'!$D$13:$P$13</c:f>
              <c:numCache>
                <c:formatCode>0%</c:formatCode>
                <c:ptCount val="13"/>
                <c:pt idx="0">
                  <c:v>2.2459544745028021E-6</c:v>
                </c:pt>
                <c:pt idx="1">
                  <c:v>0.72648991004952324</c:v>
                </c:pt>
                <c:pt idx="2">
                  <c:v>0.73694707408280824</c:v>
                </c:pt>
                <c:pt idx="3">
                  <c:v>0.6211346958932823</c:v>
                </c:pt>
                <c:pt idx="4">
                  <c:v>0.5844941859093804</c:v>
                </c:pt>
                <c:pt idx="5">
                  <c:v>0.67326478822222757</c:v>
                </c:pt>
                <c:pt idx="6">
                  <c:v>0.7044024814144848</c:v>
                </c:pt>
                <c:pt idx="7">
                  <c:v>0.74447960452414408</c:v>
                </c:pt>
                <c:pt idx="8">
                  <c:v>0.74342335106916979</c:v>
                </c:pt>
                <c:pt idx="9">
                  <c:v>0.77659388005494667</c:v>
                </c:pt>
                <c:pt idx="10">
                  <c:v>0.82950779604482816</c:v>
                </c:pt>
                <c:pt idx="11">
                  <c:v>0.8211503434034062</c:v>
                </c:pt>
                <c:pt idx="12">
                  <c:v>0.99790817413275168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345-46C5-ACDC-AE60B2611BBC}"/>
            </c:ext>
          </c:extLst>
        </c:ser>
        <c:ser>
          <c:idx val="2"/>
          <c:order val="2"/>
          <c:tx>
            <c:strRef>
              <c:f>'МЦ+НП'!$B$20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D345-46C5-ACDC-AE60B2611BB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D345-46C5-ACDC-AE60B2611BB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D345-46C5-ACDC-AE60B2611BB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D345-46C5-ACDC-AE60B2611BB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D345-46C5-ACDC-AE60B2611BB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D345-46C5-ACDC-AE60B2611BB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D345-46C5-ACDC-AE60B2611BB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00B05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'МЦ+НП'!$D$20:$P$20</c:f>
              <c:numCache>
                <c:formatCode>0%</c:formatCode>
                <c:ptCount val="13"/>
                <c:pt idx="0">
                  <c:v>0.42390994626641926</c:v>
                </c:pt>
                <c:pt idx="1">
                  <c:v>0.52297997014158615</c:v>
                </c:pt>
                <c:pt idx="2">
                  <c:v>0.31849179133793831</c:v>
                </c:pt>
                <c:pt idx="3">
                  <c:v>0.5569523239264359</c:v>
                </c:pt>
                <c:pt idx="4">
                  <c:v>0.69167822196089512</c:v>
                </c:pt>
                <c:pt idx="5">
                  <c:v>0.82772951496691261</c:v>
                </c:pt>
                <c:pt idx="6">
                  <c:v>0.82725626993797019</c:v>
                </c:pt>
                <c:pt idx="7">
                  <c:v>0.83091681606926326</c:v>
                </c:pt>
                <c:pt idx="8">
                  <c:v>0.92561111360217818</c:v>
                </c:pt>
                <c:pt idx="9">
                  <c:v>0.97122630694604184</c:v>
                </c:pt>
                <c:pt idx="10">
                  <c:v>0.9773684553594062</c:v>
                </c:pt>
                <c:pt idx="11">
                  <c:v>0.99683898726995768</c:v>
                </c:pt>
                <c:pt idx="12">
                  <c:v>0.9999964870983169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D345-46C5-ACDC-AE60B2611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dirty="0">
                <a:effectLst/>
                <a:latin typeface="Century Gothic" panose="020B0502020202020204" pitchFamily="34" charset="0"/>
              </a:rPr>
              <a:t>Динамика показателей по принятию обязательств</a:t>
            </a:r>
            <a:r>
              <a:rPr lang="en-US" sz="1400" b="0" i="0" dirty="0">
                <a:effectLst/>
                <a:latin typeface="Century Gothic" panose="020B0502020202020204" pitchFamily="34" charset="0"/>
              </a:rPr>
              <a:t> </a:t>
            </a:r>
            <a:r>
              <a:rPr lang="ru-RU" sz="1400" b="0" i="0" dirty="0" smtClean="0">
                <a:effectLst/>
                <a:latin typeface="Century Gothic" panose="020B0502020202020204" pitchFamily="34" charset="0"/>
              </a:rPr>
              <a:t>в</a:t>
            </a:r>
            <a:r>
              <a:rPr lang="ru-RU" sz="1400" b="0" i="0" baseline="0" dirty="0" smtClean="0">
                <a:effectLst/>
                <a:latin typeface="Century Gothic" panose="020B0502020202020204" pitchFamily="34" charset="0"/>
              </a:rPr>
              <a:t> 2021 году</a:t>
            </a:r>
            <a:r>
              <a:rPr lang="ru-RU" sz="1400" b="0" i="0" dirty="0" smtClean="0">
                <a:effectLst/>
                <a:latin typeface="Century Gothic" panose="020B0502020202020204" pitchFamily="34" charset="0"/>
              </a:rPr>
              <a:t>, </a:t>
            </a:r>
            <a:r>
              <a:rPr lang="ru-RU" sz="1400" b="0" i="0" dirty="0">
                <a:effectLst/>
                <a:latin typeface="Century Gothic" panose="020B0502020202020204" pitchFamily="34" charset="0"/>
              </a:rPr>
              <a:t>млн руб.</a:t>
            </a:r>
            <a:endParaRPr lang="ru-RU" sz="1100" b="0" dirty="0">
              <a:effectLst/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1088812145890346"/>
          <c:y val="4.703545894102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353563565315466E-2"/>
          <c:y val="0.15832671409281693"/>
          <c:w val="0.91884548602172922"/>
          <c:h val="0.601898541966130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МЦ!$G$49</c:f>
              <c:strCache>
                <c:ptCount val="1"/>
                <c:pt idx="0">
                  <c:v>Касса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МЦ!$G$50:$G$53</c:f>
              <c:numCache>
                <c:formatCode>_-* #\ ##0_-;\-* #\ ##0_-;_-* "-"??_-;_-@_-</c:formatCode>
                <c:ptCount val="4"/>
                <c:pt idx="0">
                  <c:v>7888.5075288100006</c:v>
                </c:pt>
                <c:pt idx="1">
                  <c:v>17917.508361899996</c:v>
                </c:pt>
                <c:pt idx="2">
                  <c:v>31810</c:v>
                </c:pt>
                <c:pt idx="3">
                  <c:v>47614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D5-48C9-8255-38E70FB069D8}"/>
            </c:ext>
          </c:extLst>
        </c:ser>
        <c:ser>
          <c:idx val="3"/>
          <c:order val="2"/>
          <c:tx>
            <c:strRef>
              <c:f>МЦ!$F$49</c:f>
              <c:strCache>
                <c:ptCount val="1"/>
                <c:pt idx="0">
                  <c:v>Принятые (искл. Касса)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МЦ!$F$50:$F$53</c:f>
              <c:numCache>
                <c:formatCode>_-* #\ ##0_-;\-* #\ ##0_-;_-* "-"??_-;_-@_-</c:formatCode>
                <c:ptCount val="4"/>
                <c:pt idx="0">
                  <c:v>56446.078738849996</c:v>
                </c:pt>
                <c:pt idx="1">
                  <c:v>75427.180703350008</c:v>
                </c:pt>
                <c:pt idx="2">
                  <c:v>84626</c:v>
                </c:pt>
                <c:pt idx="3">
                  <c:v>74859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D5-48C9-8255-38E70FB069D8}"/>
            </c:ext>
          </c:extLst>
        </c:ser>
        <c:ser>
          <c:idx val="6"/>
          <c:order val="3"/>
          <c:tx>
            <c:strRef>
              <c:f>МЦ!$H$49</c:f>
              <c:strCache>
                <c:ptCount val="1"/>
                <c:pt idx="0">
                  <c:v>Отстаток к принятию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МЦ!$H$50:$H$53</c:f>
              <c:numCache>
                <c:formatCode>_-* #\ ##0_-;\-* #\ ##0_-;_-* "-"??_-;_-@_-</c:formatCode>
                <c:ptCount val="4"/>
                <c:pt idx="0">
                  <c:v>57730.991632340018</c:v>
                </c:pt>
                <c:pt idx="1">
                  <c:v>30564.875434749989</c:v>
                </c:pt>
                <c:pt idx="2">
                  <c:v>8279</c:v>
                </c:pt>
                <c:pt idx="3">
                  <c:v>11966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D5-48C9-8255-38E70FB0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6928"/>
        <c:axId val="179332800"/>
      </c:barChart>
      <c:lineChart>
        <c:grouping val="stacked"/>
        <c:varyColors val="0"/>
        <c:ser>
          <c:idx val="0"/>
          <c:order val="0"/>
          <c:tx>
            <c:strRef>
              <c:f>МЦ!$D$49</c:f>
              <c:strCache>
                <c:ptCount val="1"/>
                <c:pt idx="0">
                  <c:v>СБР/ЛБО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44369</c:v>
                </c:pt>
              </c:numCache>
            </c:numRef>
          </c:cat>
          <c:val>
            <c:numRef>
              <c:f>МЦ!$D$50:$D$53</c:f>
              <c:numCache>
                <c:formatCode>_-* #\ ##0_-;\-* #\ ##0_-;_-* "-"??_-;_-@_-</c:formatCode>
                <c:ptCount val="4"/>
                <c:pt idx="0">
                  <c:v>122065.5779</c:v>
                </c:pt>
                <c:pt idx="1">
                  <c:v>123909.56449999999</c:v>
                </c:pt>
                <c:pt idx="2">
                  <c:v>124715</c:v>
                </c:pt>
                <c:pt idx="3">
                  <c:v>134439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D5-48C9-8255-38E70FB069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6928"/>
        <c:axId val="179332800"/>
      </c:lineChart>
      <c:catAx>
        <c:axId val="185596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179332800"/>
        <c:crossesAt val="-0.2"/>
        <c:auto val="0"/>
        <c:lblAlgn val="ctr"/>
        <c:lblOffset val="500"/>
        <c:noMultiLvlLbl val="0"/>
      </c:catAx>
      <c:valAx>
        <c:axId val="179332800"/>
        <c:scaling>
          <c:orientation val="minMax"/>
        </c:scaling>
        <c:delete val="1"/>
        <c:axPos val="l"/>
        <c:numFmt formatCode="_-* #\ ##0_-;\-* #\ ##0_-;_-* &quot;-&quot;??_-;_-@_-" sourceLinked="1"/>
        <c:majorTickMark val="out"/>
        <c:minorTickMark val="none"/>
        <c:tickLblPos val="nextTo"/>
        <c:crossAx val="185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7.133643046148877E-2"/>
          <c:y val="0.85703939116386918"/>
          <c:w val="0.89229406153382318"/>
          <c:h val="6.911640013093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кассового исполнения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МЦ!$B$8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МЦ!$D$8:$P$8</c:f>
              <c:numCache>
                <c:formatCode>0%</c:formatCode>
                <c:ptCount val="13"/>
                <c:pt idx="0">
                  <c:v>0</c:v>
                </c:pt>
                <c:pt idx="1">
                  <c:v>3.1405602007811138E-2</c:v>
                </c:pt>
                <c:pt idx="2">
                  <c:v>0.12459893048128343</c:v>
                </c:pt>
                <c:pt idx="3">
                  <c:v>0.17583855727578487</c:v>
                </c:pt>
                <c:pt idx="4">
                  <c:v>0.28839922229423204</c:v>
                </c:pt>
                <c:pt idx="5">
                  <c:v>0.31768026034780844</c:v>
                </c:pt>
                <c:pt idx="6">
                  <c:v>0.33295194508009152</c:v>
                </c:pt>
                <c:pt idx="7">
                  <c:v>0.39689495430073868</c:v>
                </c:pt>
                <c:pt idx="8">
                  <c:v>0.58858144484787778</c:v>
                </c:pt>
                <c:pt idx="9">
                  <c:v>0.56428571428571428</c:v>
                </c:pt>
                <c:pt idx="10">
                  <c:v>0.61505243676742749</c:v>
                </c:pt>
                <c:pt idx="11">
                  <c:v>0.71569230769230774</c:v>
                </c:pt>
                <c:pt idx="12">
                  <c:v>0.93466234737104414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1E-416F-862E-6468B63E1882}"/>
            </c:ext>
          </c:extLst>
        </c:ser>
        <c:ser>
          <c:idx val="1"/>
          <c:order val="1"/>
          <c:tx>
            <c:strRef>
              <c:f>МЦ!$B$15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МЦ!$D$15:$P$15</c:f>
              <c:numCache>
                <c:formatCode>0%</c:formatCode>
                <c:ptCount val="13"/>
                <c:pt idx="0">
                  <c:v>0.95347308360208383</c:v>
                </c:pt>
                <c:pt idx="1">
                  <c:v>2.6891684989696889E-2</c:v>
                </c:pt>
                <c:pt idx="2">
                  <c:v>0.1748995590960894</c:v>
                </c:pt>
                <c:pt idx="3">
                  <c:v>0.1806597620932229</c:v>
                </c:pt>
                <c:pt idx="4">
                  <c:v>0.27303463872282302</c:v>
                </c:pt>
                <c:pt idx="5">
                  <c:v>0.90485925291662206</c:v>
                </c:pt>
                <c:pt idx="6">
                  <c:v>0.46987049127689179</c:v>
                </c:pt>
                <c:pt idx="7">
                  <c:v>0.52662653269934323</c:v>
                </c:pt>
                <c:pt idx="8">
                  <c:v>0.57990631527862757</c:v>
                </c:pt>
                <c:pt idx="9">
                  <c:v>0.89612390015403121</c:v>
                </c:pt>
                <c:pt idx="10">
                  <c:v>0.59694199243379575</c:v>
                </c:pt>
                <c:pt idx="11">
                  <c:v>0.62011349306431274</c:v>
                </c:pt>
                <c:pt idx="12">
                  <c:v>0.52950622053217788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1E-416F-862E-6468B63E1882}"/>
            </c:ext>
          </c:extLst>
        </c:ser>
        <c:ser>
          <c:idx val="2"/>
          <c:order val="2"/>
          <c:tx>
            <c:strRef>
              <c:f>МЦ!$B$22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1E-416F-862E-6468B63E188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1E-416F-862E-6468B63E188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1E-416F-862E-6468B63E188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31E-416F-862E-6468B63E188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31E-416F-862E-6468B63E188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31E-416F-862E-6468B63E188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31E-416F-862E-6468B63E1882}"/>
              </c:ext>
            </c:extLst>
          </c:dPt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МЦ!$D$22:$P$22</c:f>
              <c:numCache>
                <c:formatCode>0%</c:formatCode>
                <c:ptCount val="13"/>
                <c:pt idx="0">
                  <c:v>0.9950197812427275</c:v>
                </c:pt>
                <c:pt idx="1">
                  <c:v>3.075299615587548E-3</c:v>
                </c:pt>
                <c:pt idx="2">
                  <c:v>7.6343603078803252E-3</c:v>
                </c:pt>
                <c:pt idx="3">
                  <c:v>6.4625160217342492E-2</c:v>
                </c:pt>
                <c:pt idx="4">
                  <c:v>0.14460149572957298</c:v>
                </c:pt>
                <c:pt idx="5">
                  <c:v>0.25506154031191114</c:v>
                </c:pt>
                <c:pt idx="6">
                  <c:v>0.29588130261173434</c:v>
                </c:pt>
                <c:pt idx="7">
                  <c:v>0.32048890405684644</c:v>
                </c:pt>
                <c:pt idx="8">
                  <c:v>0.39532808316631884</c:v>
                </c:pt>
                <c:pt idx="9">
                  <c:v>0.46644716646660134</c:v>
                </c:pt>
                <c:pt idx="10">
                  <c:v>0.70587769782222709</c:v>
                </c:pt>
                <c:pt idx="11">
                  <c:v>0.94393207957522873</c:v>
                </c:pt>
                <c:pt idx="12">
                  <c:v>0.99999416451484591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31E-416F-862E-6468B63E1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date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Offset val="100"/>
        <c:baseTimeUnit val="months"/>
      </c:dateAx>
      <c:valAx>
        <c:axId val="74923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принятия обязательств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МЦ!$B$6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МЦ!$D$6:$P$6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-9.2604467943097193E-2</c:v>
                </c:pt>
                <c:pt idx="4">
                  <c:v>0.71885936487362279</c:v>
                </c:pt>
                <c:pt idx="5">
                  <c:v>0.71697345672734669</c:v>
                </c:pt>
                <c:pt idx="6">
                  <c:v>0.71878972794304608</c:v>
                </c:pt>
                <c:pt idx="7">
                  <c:v>0.72705646675848257</c:v>
                </c:pt>
                <c:pt idx="8">
                  <c:v>0.96682108426192559</c:v>
                </c:pt>
                <c:pt idx="9">
                  <c:v>0.95886699507389161</c:v>
                </c:pt>
                <c:pt idx="10">
                  <c:v>1.0198642813078347</c:v>
                </c:pt>
                <c:pt idx="11">
                  <c:v>0.98190769230769226</c:v>
                </c:pt>
                <c:pt idx="12">
                  <c:v>1.0144530276601047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0-4CCC-856C-1B32D296EB1A}"/>
            </c:ext>
          </c:extLst>
        </c:ser>
        <c:ser>
          <c:idx val="1"/>
          <c:order val="1"/>
          <c:tx>
            <c:strRef>
              <c:f>МЦ!$B$13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МЦ!$D$13:$P$13</c:f>
              <c:numCache>
                <c:formatCode>0%</c:formatCode>
                <c:ptCount val="13"/>
                <c:pt idx="0">
                  <c:v>1.0099230960059538</c:v>
                </c:pt>
                <c:pt idx="1">
                  <c:v>0.89131661045045874</c:v>
                </c:pt>
                <c:pt idx="2">
                  <c:v>0.92504633520209056</c:v>
                </c:pt>
                <c:pt idx="3">
                  <c:v>0.89569560418733773</c:v>
                </c:pt>
                <c:pt idx="4">
                  <c:v>0.94528783502384628</c:v>
                </c:pt>
                <c:pt idx="5">
                  <c:v>0.90485925291662206</c:v>
                </c:pt>
                <c:pt idx="6">
                  <c:v>0.90687145456491491</c:v>
                </c:pt>
                <c:pt idx="7">
                  <c:v>0.89742643570306491</c:v>
                </c:pt>
                <c:pt idx="8">
                  <c:v>0.96396092249910326</c:v>
                </c:pt>
                <c:pt idx="9">
                  <c:v>0.97788702973012886</c:v>
                </c:pt>
                <c:pt idx="10">
                  <c:v>0.73778373266078179</c:v>
                </c:pt>
                <c:pt idx="11">
                  <c:v>0.87263556116015129</c:v>
                </c:pt>
                <c:pt idx="12">
                  <c:v>0.99933442865587174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0-4CCC-856C-1B32D296EB1A}"/>
            </c:ext>
          </c:extLst>
        </c:ser>
        <c:ser>
          <c:idx val="2"/>
          <c:order val="2"/>
          <c:tx>
            <c:strRef>
              <c:f>МЦ!$B$20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E0-4CCC-856C-1B32D296EB1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0DE0-4CCC-856C-1B32D296EB1A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0DE0-4CCC-856C-1B32D296EB1A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0DE0-4CCC-856C-1B32D296EB1A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0DE0-4CCC-856C-1B32D296EB1A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0DE0-4CCC-856C-1B32D296EB1A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0DE0-4CCC-856C-1B32D296EB1A}"/>
              </c:ext>
            </c:extLst>
          </c:dPt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МЦ!$D$20:$P$20</c:f>
              <c:numCache>
                <c:formatCode>0%</c:formatCode>
                <c:ptCount val="13"/>
                <c:pt idx="0">
                  <c:v>0.99934838259250636</c:v>
                </c:pt>
                <c:pt idx="1">
                  <c:v>0.6868922891384639</c:v>
                </c:pt>
                <c:pt idx="2">
                  <c:v>9.3312489277583829E-2</c:v>
                </c:pt>
                <c:pt idx="3">
                  <c:v>0.5270493727590011</c:v>
                </c:pt>
                <c:pt idx="4">
                  <c:v>0.75332916746108014</c:v>
                </c:pt>
                <c:pt idx="5">
                  <c:v>0.93361664595277227</c:v>
                </c:pt>
                <c:pt idx="6">
                  <c:v>0.87499935295917708</c:v>
                </c:pt>
                <c:pt idx="7">
                  <c:v>0.87522250182773798</c:v>
                </c:pt>
                <c:pt idx="8">
                  <c:v>0.95616382648821707</c:v>
                </c:pt>
                <c:pt idx="9">
                  <c:v>0.99389789399826245</c:v>
                </c:pt>
                <c:pt idx="10">
                  <c:v>0.99866735380065053</c:v>
                </c:pt>
                <c:pt idx="11">
                  <c:v>0.99884589490221753</c:v>
                </c:pt>
                <c:pt idx="12">
                  <c:v>0.99999416451484591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DE0-4CCC-856C-1B32D296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date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Offset val="100"/>
        <c:baseTimeUnit val="months"/>
      </c:dateAx>
      <c:valAx>
        <c:axId val="749230352"/>
        <c:scaling>
          <c:orientation val="minMax"/>
          <c:max val="1.1000000000000001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dirty="0">
                <a:latin typeface="Century Gothic" panose="020B0502020202020204" pitchFamily="34" charset="0"/>
              </a:rPr>
              <a:t>Динамика</a:t>
            </a:r>
            <a:r>
              <a:rPr lang="ru-RU" baseline="0" dirty="0">
                <a:latin typeface="Century Gothic" panose="020B0502020202020204" pitchFamily="34" charset="0"/>
              </a:rPr>
              <a:t> СБР 2019 - 2021 </a:t>
            </a:r>
            <a:r>
              <a:rPr lang="ru-RU" baseline="0" dirty="0" smtClean="0">
                <a:latin typeface="Century Gothic" panose="020B0502020202020204" pitchFamily="34" charset="0"/>
              </a:rPr>
              <a:t>гг., млн руб.</a:t>
            </a:r>
            <a:endParaRPr lang="ru-RU" dirty="0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МЦ!$B$2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5A-4A73-866B-75D34B75BBAC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5A-4A73-866B-75D34B75BB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5A-4A73-866B-75D34B75BBAC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5A-4A73-866B-75D34B75BBAC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25A-4A73-866B-75D34B75B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МЦ!$D$2:$P$2</c:f>
              <c:numCache>
                <c:formatCode>_-* #\ ##0_-;\-* #\ ##0_-;_-* "-"??_-;_-@_-</c:formatCode>
                <c:ptCount val="13"/>
                <c:pt idx="1">
                  <c:v>7450.9</c:v>
                </c:pt>
                <c:pt idx="2">
                  <c:v>7480</c:v>
                </c:pt>
                <c:pt idx="3">
                  <c:v>7641.1</c:v>
                </c:pt>
                <c:pt idx="4">
                  <c:v>7715</c:v>
                </c:pt>
                <c:pt idx="5">
                  <c:v>7866.4</c:v>
                </c:pt>
                <c:pt idx="6">
                  <c:v>7866</c:v>
                </c:pt>
                <c:pt idx="7">
                  <c:v>7987</c:v>
                </c:pt>
                <c:pt idx="8">
                  <c:v>7987</c:v>
                </c:pt>
                <c:pt idx="9">
                  <c:v>8120</c:v>
                </c:pt>
                <c:pt idx="10">
                  <c:v>8105</c:v>
                </c:pt>
                <c:pt idx="11">
                  <c:v>8125</c:v>
                </c:pt>
                <c:pt idx="12">
                  <c:v>8026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25A-4A73-866B-75D34B75BBAC}"/>
            </c:ext>
          </c:extLst>
        </c:ser>
        <c:ser>
          <c:idx val="1"/>
          <c:order val="1"/>
          <c:tx>
            <c:strRef>
              <c:f>МЦ!$B$9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25A-4A73-866B-75D34B75BBAC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5A-4A73-866B-75D34B75BBAC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25A-4A73-866B-75D34B75BBAC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25A-4A73-866B-75D34B75BBAC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25A-4A73-866B-75D34B75BBAC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25A-4A73-866B-75D34B75BBAC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25A-4A73-866B-75D34B75BBAC}"/>
                </c:ext>
              </c:extLst>
            </c:dLbl>
            <c:dLbl>
              <c:idx val="12"/>
              <c:layout>
                <c:manualLayout>
                  <c:x val="-9.1124770082168016E-2"/>
                  <c:y val="-2.1115437744922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25A-4A73-866B-75D34B75B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МЦ!$D$9:$P$9</c:f>
              <c:numCache>
                <c:formatCode>_-* #\ ##0_-;\-* #\ ##0_-;_-* "-"??_-;_-@_-</c:formatCode>
                <c:ptCount val="13"/>
                <c:pt idx="0">
                  <c:v>8062</c:v>
                </c:pt>
                <c:pt idx="1">
                  <c:v>8686.7000000000007</c:v>
                </c:pt>
                <c:pt idx="2">
                  <c:v>8686.7000000000007</c:v>
                </c:pt>
                <c:pt idx="3">
                  <c:v>8969.9</c:v>
                </c:pt>
                <c:pt idx="4">
                  <c:v>8932.2000000000007</c:v>
                </c:pt>
                <c:pt idx="5">
                  <c:v>9343</c:v>
                </c:pt>
                <c:pt idx="6">
                  <c:v>9343</c:v>
                </c:pt>
                <c:pt idx="7">
                  <c:v>9484.9</c:v>
                </c:pt>
                <c:pt idx="8">
                  <c:v>9478.6</c:v>
                </c:pt>
                <c:pt idx="9">
                  <c:v>9478.6</c:v>
                </c:pt>
                <c:pt idx="10">
                  <c:v>12688</c:v>
                </c:pt>
                <c:pt idx="11">
                  <c:v>12688</c:v>
                </c:pt>
                <c:pt idx="12">
                  <c:v>21485.3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25A-4A73-866B-75D34B75BBAC}"/>
            </c:ext>
          </c:extLst>
        </c:ser>
        <c:ser>
          <c:idx val="2"/>
          <c:order val="2"/>
          <c:tx>
            <c:strRef>
              <c:f>МЦ!$B$16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0-725A-4A73-866B-75D34B75BBA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2-725A-4A73-866B-75D34B75BBAC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4-725A-4A73-866B-75D34B75BBAC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6-725A-4A73-866B-75D34B75BBAC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8-725A-4A73-866B-75D34B75BBAC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A-725A-4A73-866B-75D34B75BBAC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C-725A-4A73-866B-75D34B75BBAC}"/>
              </c:ext>
            </c:extLst>
          </c:dPt>
          <c:dLbls>
            <c:dLbl>
              <c:idx val="3"/>
              <c:layout>
                <c:manualLayout>
                  <c:x val="-6.1209682385415951E-2"/>
                  <c:y val="-6.04663976041265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25A-4A73-866B-75D34B75BBAC}"/>
                </c:ext>
              </c:extLst>
            </c:dLbl>
            <c:dLbl>
              <c:idx val="4"/>
              <c:layout>
                <c:manualLayout>
                  <c:x val="-7.3960583984599856E-2"/>
                  <c:y val="-6.40437575913268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25A-4A73-866B-75D34B75BB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МЦ!$D$16:$P$16</c:f>
              <c:numCache>
                <c:formatCode>_-* #\ ##0_-;\-* #\ ##0_-;_-* "-"??_-;_-@_-</c:formatCode>
                <c:ptCount val="13"/>
                <c:pt idx="0">
                  <c:v>21485</c:v>
                </c:pt>
                <c:pt idx="1">
                  <c:v>13267</c:v>
                </c:pt>
                <c:pt idx="2">
                  <c:v>103754.6</c:v>
                </c:pt>
                <c:pt idx="3">
                  <c:v>122065.5779</c:v>
                </c:pt>
                <c:pt idx="4">
                  <c:v>123909.56449999999</c:v>
                </c:pt>
                <c:pt idx="5">
                  <c:v>124715</c:v>
                </c:pt>
                <c:pt idx="6">
                  <c:v>134439.4</c:v>
                </c:pt>
                <c:pt idx="7">
                  <c:v>134439.4</c:v>
                </c:pt>
                <c:pt idx="8">
                  <c:v>134439.4</c:v>
                </c:pt>
                <c:pt idx="9">
                  <c:v>134439.4</c:v>
                </c:pt>
                <c:pt idx="10">
                  <c:v>134439.4</c:v>
                </c:pt>
                <c:pt idx="11">
                  <c:v>134439.4</c:v>
                </c:pt>
                <c:pt idx="12">
                  <c:v>134439.4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725A-4A73-866B-75D34B75B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date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Offset val="100"/>
        <c:baseTimeUnit val="months"/>
      </c:dateAx>
      <c:valAx>
        <c:axId val="74923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1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доведенных ЛБО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МЦ!$B$4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МЦ!$E$4:$P$4</c:f>
              <c:numCache>
                <c:formatCode>0%</c:formatCode>
                <c:ptCount val="12"/>
                <c:pt idx="0">
                  <c:v>0.97866029607161553</c:v>
                </c:pt>
                <c:pt idx="1">
                  <c:v>0.97874331550802141</c:v>
                </c:pt>
                <c:pt idx="2">
                  <c:v>0.97930926175550637</c:v>
                </c:pt>
                <c:pt idx="3">
                  <c:v>1</c:v>
                </c:pt>
                <c:pt idx="4">
                  <c:v>0.99862707210413926</c:v>
                </c:pt>
                <c:pt idx="5">
                  <c:v>0.99867785405542853</c:v>
                </c:pt>
                <c:pt idx="6">
                  <c:v>0.98908225867033928</c:v>
                </c:pt>
                <c:pt idx="7">
                  <c:v>0.98908225867033928</c:v>
                </c:pt>
                <c:pt idx="8">
                  <c:v>0.99864532019704433</c:v>
                </c:pt>
                <c:pt idx="9">
                  <c:v>0.99985194324491056</c:v>
                </c:pt>
                <c:pt idx="10">
                  <c:v>0.99987692307692311</c:v>
                </c:pt>
                <c:pt idx="11">
                  <c:v>0.99986294542736098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2-4593-A465-34C86D680CDA}"/>
            </c:ext>
          </c:extLst>
        </c:ser>
        <c:ser>
          <c:idx val="1"/>
          <c:order val="1"/>
          <c:tx>
            <c:strRef>
              <c:f>МЦ!$B$11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МЦ!$D$11:$P$11</c:f>
              <c:numCache>
                <c:formatCode>0%</c:formatCode>
                <c:ptCount val="13"/>
                <c:pt idx="0">
                  <c:v>0.99539816422723881</c:v>
                </c:pt>
                <c:pt idx="1">
                  <c:v>0.99970069186227217</c:v>
                </c:pt>
                <c:pt idx="2">
                  <c:v>0.99970069186227217</c:v>
                </c:pt>
                <c:pt idx="3">
                  <c:v>0.99971014169611694</c:v>
                </c:pt>
                <c:pt idx="4">
                  <c:v>0.99972011374577374</c:v>
                </c:pt>
                <c:pt idx="5">
                  <c:v>0.99973241999357809</c:v>
                </c:pt>
                <c:pt idx="6">
                  <c:v>0.99973241999357809</c:v>
                </c:pt>
                <c:pt idx="7">
                  <c:v>0.99972588008307939</c:v>
                </c:pt>
                <c:pt idx="8">
                  <c:v>0.99972569788787369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2-4593-A465-34C86D680CDA}"/>
            </c:ext>
          </c:extLst>
        </c:ser>
        <c:ser>
          <c:idx val="2"/>
          <c:order val="2"/>
          <c:tx>
            <c:strRef>
              <c:f>МЦ!$B$18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МЦ!$D$1:$P$1</c:f>
              <c:numCache>
                <c:formatCode>d\-mmm</c:formatCode>
                <c:ptCount val="1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  <c:pt idx="3">
                  <c:v>44287</c:v>
                </c:pt>
                <c:pt idx="4">
                  <c:v>44317</c:v>
                </c:pt>
                <c:pt idx="5">
                  <c:v>44348</c:v>
                </c:pt>
                <c:pt idx="6">
                  <c:v>44378</c:v>
                </c:pt>
                <c:pt idx="7">
                  <c:v>44409</c:v>
                </c:pt>
                <c:pt idx="8">
                  <c:v>44440</c:v>
                </c:pt>
                <c:pt idx="9">
                  <c:v>44470</c:v>
                </c:pt>
                <c:pt idx="10">
                  <c:v>44501</c:v>
                </c:pt>
                <c:pt idx="11">
                  <c:v>44531</c:v>
                </c:pt>
                <c:pt idx="12">
                  <c:v>44562</c:v>
                </c:pt>
              </c:numCache>
            </c:numRef>
          </c:cat>
          <c:val>
            <c:numRef>
              <c:f>МЦ!$D$18:$P$18</c:f>
              <c:numCache>
                <c:formatCode>0%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0.99276562195796614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B02-4593-A465-34C86D680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date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Offset val="100"/>
        <c:baseTimeUnit val="months"/>
      </c:dateAx>
      <c:valAx>
        <c:axId val="74923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dirty="0">
                <a:effectLst/>
                <a:latin typeface="Century Gothic" panose="020B0502020202020204" pitchFamily="34" charset="0"/>
              </a:rPr>
              <a:t>Динамика показателей по принятию обязательств</a:t>
            </a:r>
            <a:r>
              <a:rPr lang="en-US" sz="1400" b="0" i="0" dirty="0">
                <a:effectLst/>
                <a:latin typeface="Century Gothic" panose="020B0502020202020204" pitchFamily="34" charset="0"/>
              </a:rPr>
              <a:t> </a:t>
            </a:r>
            <a:r>
              <a:rPr lang="ru-RU" sz="1400" b="0" i="0" dirty="0" smtClean="0">
                <a:effectLst/>
                <a:latin typeface="Century Gothic" panose="020B0502020202020204" pitchFamily="34" charset="0"/>
              </a:rPr>
              <a:t>в</a:t>
            </a:r>
            <a:r>
              <a:rPr lang="ru-RU" sz="1400" b="0" i="0" baseline="0" dirty="0" smtClean="0">
                <a:effectLst/>
                <a:latin typeface="Century Gothic" panose="020B0502020202020204" pitchFamily="34" charset="0"/>
              </a:rPr>
              <a:t> 2021 году</a:t>
            </a:r>
            <a:r>
              <a:rPr lang="ru-RU" sz="1400" b="0" i="0" dirty="0" smtClean="0">
                <a:effectLst/>
                <a:latin typeface="Century Gothic" panose="020B0502020202020204" pitchFamily="34" charset="0"/>
              </a:rPr>
              <a:t>, </a:t>
            </a:r>
            <a:r>
              <a:rPr lang="ru-RU" sz="1400" b="0" i="0" dirty="0">
                <a:effectLst/>
                <a:latin typeface="Century Gothic" panose="020B0502020202020204" pitchFamily="34" charset="0"/>
              </a:rPr>
              <a:t>млн руб.</a:t>
            </a:r>
            <a:endParaRPr lang="ru-RU" sz="1100" b="0" dirty="0">
              <a:effectLst/>
              <a:latin typeface="Century Gothic" panose="020B0502020202020204" pitchFamily="34" charset="0"/>
            </a:endParaRPr>
          </a:p>
        </c:rich>
      </c:tx>
      <c:layout>
        <c:manualLayout>
          <c:xMode val="edge"/>
          <c:yMode val="edge"/>
          <c:x val="0.11088812145890346"/>
          <c:y val="4.70354589410289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7353563565315466E-2"/>
          <c:y val="0.15832671409281693"/>
          <c:w val="0.91884548602172922"/>
          <c:h val="0.6018985419661301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'МЦ+НП'!$G$49</c:f>
              <c:strCache>
                <c:ptCount val="1"/>
                <c:pt idx="0">
                  <c:v>Касса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'МЦ+НП'!$C$50:$C$53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44371</c:v>
                </c:pt>
              </c:numCache>
            </c:numRef>
          </c:cat>
          <c:val>
            <c:numRef>
              <c:f>'МЦ+НП'!$G$50:$G$53</c:f>
              <c:numCache>
                <c:formatCode>_-* #\ ##0_-;\-* #\ ##0_-;_-* "-"??_-;_-@_-</c:formatCode>
                <c:ptCount val="4"/>
                <c:pt idx="0">
                  <c:v>12721.3</c:v>
                </c:pt>
                <c:pt idx="1">
                  <c:v>23799.200000000001</c:v>
                </c:pt>
                <c:pt idx="2">
                  <c:v>38380</c:v>
                </c:pt>
                <c:pt idx="3">
                  <c:v>57416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0-4B6D-B1B5-B46CB1628A87}"/>
            </c:ext>
          </c:extLst>
        </c:ser>
        <c:ser>
          <c:idx val="3"/>
          <c:order val="2"/>
          <c:tx>
            <c:strRef>
              <c:f>'МЦ+НП'!$F$49</c:f>
              <c:strCache>
                <c:ptCount val="1"/>
                <c:pt idx="0">
                  <c:v>Принятые (искл. Касса)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'МЦ+НП'!$C$50:$C$53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44371</c:v>
                </c:pt>
              </c:numCache>
            </c:numRef>
          </c:cat>
          <c:val>
            <c:numRef>
              <c:f>'МЦ+НП'!$F$50:$F$53</c:f>
              <c:numCache>
                <c:formatCode>_-* #\ ##0_-;\-* #\ ##0_-;_-* "-"??_-;_-@_-</c:formatCode>
                <c:ptCount val="4"/>
                <c:pt idx="0">
                  <c:v>105222.59999999999</c:v>
                </c:pt>
                <c:pt idx="1">
                  <c:v>123950.59999999999</c:v>
                </c:pt>
                <c:pt idx="2">
                  <c:v>139098.70000000001</c:v>
                </c:pt>
                <c:pt idx="3">
                  <c:v>129968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40-4B6D-B1B5-B46CB1628A87}"/>
            </c:ext>
          </c:extLst>
        </c:ser>
        <c:ser>
          <c:idx val="6"/>
          <c:order val="3"/>
          <c:tx>
            <c:strRef>
              <c:f>'МЦ+НП'!$H$49</c:f>
              <c:strCache>
                <c:ptCount val="1"/>
                <c:pt idx="0">
                  <c:v>Отстаток к принятию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'МЦ+НП'!$C$50:$C$53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44371</c:v>
                </c:pt>
              </c:numCache>
            </c:numRef>
          </c:cat>
          <c:val>
            <c:numRef>
              <c:f>'МЦ+НП'!$H$50:$H$53</c:f>
              <c:numCache>
                <c:formatCode>_-* #\ ##0_-;\-* #\ ##0_-;_-* "-"??_-;_-@_-</c:formatCode>
                <c:ptCount val="4"/>
                <c:pt idx="0">
                  <c:v>93822.700000000012</c:v>
                </c:pt>
                <c:pt idx="1">
                  <c:v>65860.800000000017</c:v>
                </c:pt>
                <c:pt idx="2">
                  <c:v>36937.599999999977</c:v>
                </c:pt>
                <c:pt idx="3">
                  <c:v>35941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40-4B6D-B1B5-B46CB162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5596928"/>
        <c:axId val="179332800"/>
      </c:barChart>
      <c:lineChart>
        <c:grouping val="stacked"/>
        <c:varyColors val="0"/>
        <c:ser>
          <c:idx val="0"/>
          <c:order val="0"/>
          <c:tx>
            <c:strRef>
              <c:f>'МЦ+НП'!$D$49</c:f>
              <c:strCache>
                <c:ptCount val="1"/>
                <c:pt idx="0">
                  <c:v>СБР/ЛБО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'МЦ+НП'!$C$50:$C$53</c:f>
              <c:numCache>
                <c:formatCode>m/d/yyyy</c:formatCode>
                <c:ptCount val="4"/>
                <c:pt idx="0">
                  <c:v>44287</c:v>
                </c:pt>
                <c:pt idx="1">
                  <c:v>44317</c:v>
                </c:pt>
                <c:pt idx="2">
                  <c:v>44348</c:v>
                </c:pt>
                <c:pt idx="3">
                  <c:v>44371</c:v>
                </c:pt>
              </c:numCache>
            </c:numRef>
          </c:cat>
          <c:val>
            <c:numRef>
              <c:f>'МЦ+НП'!$D$50:$D$53</c:f>
              <c:numCache>
                <c:formatCode>_-* #\ ##0_-;\-* #\ ##0_-;_-* "-"??_-;_-@_-</c:formatCode>
                <c:ptCount val="4"/>
                <c:pt idx="0">
                  <c:v>211766.6</c:v>
                </c:pt>
                <c:pt idx="1">
                  <c:v>213610.6</c:v>
                </c:pt>
                <c:pt idx="2">
                  <c:v>214416.3</c:v>
                </c:pt>
                <c:pt idx="3">
                  <c:v>223325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40-4B6D-B1B5-B46CB1628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596928"/>
        <c:axId val="179332800"/>
      </c:lineChart>
      <c:catAx>
        <c:axId val="185596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179332800"/>
        <c:crossesAt val="-0.2"/>
        <c:auto val="0"/>
        <c:lblAlgn val="ctr"/>
        <c:lblOffset val="500"/>
        <c:noMultiLvlLbl val="0"/>
      </c:catAx>
      <c:valAx>
        <c:axId val="179332800"/>
        <c:scaling>
          <c:orientation val="minMax"/>
        </c:scaling>
        <c:delete val="1"/>
        <c:axPos val="l"/>
        <c:numFmt formatCode="_-* #\ ##0_-;\-* #\ ##0_-;_-* &quot;-&quot;??_-;_-@_-" sourceLinked="1"/>
        <c:majorTickMark val="out"/>
        <c:minorTickMark val="none"/>
        <c:tickLblPos val="nextTo"/>
        <c:crossAx val="1855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ayout>
        <c:manualLayout>
          <c:xMode val="edge"/>
          <c:yMode val="edge"/>
          <c:x val="7.133643046148877E-2"/>
          <c:y val="0.85703939116386918"/>
          <c:w val="0.89229406153382318"/>
          <c:h val="6.9116400130939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кассового исполнения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'МЦ+НП'!$B$8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'МЦ+НП'!$D$8:$P$8</c:f>
              <c:numCache>
                <c:formatCode>0%</c:formatCode>
                <c:ptCount val="13"/>
                <c:pt idx="0">
                  <c:v>0</c:v>
                </c:pt>
                <c:pt idx="1">
                  <c:v>2.7414207588815002E-3</c:v>
                </c:pt>
                <c:pt idx="2">
                  <c:v>1.0916232757833195E-2</c:v>
                </c:pt>
                <c:pt idx="3">
                  <c:v>1.6584841258708561E-2</c:v>
                </c:pt>
                <c:pt idx="4">
                  <c:v>2.7698822234606391E-2</c:v>
                </c:pt>
                <c:pt idx="5">
                  <c:v>0.10503703980058898</c:v>
                </c:pt>
                <c:pt idx="6">
                  <c:v>0.11239253561160557</c:v>
                </c:pt>
                <c:pt idx="7">
                  <c:v>0.12238760108569648</c:v>
                </c:pt>
                <c:pt idx="8">
                  <c:v>0.15827654664177779</c:v>
                </c:pt>
                <c:pt idx="9">
                  <c:v>0.16108276566797822</c:v>
                </c:pt>
                <c:pt idx="10">
                  <c:v>0.17251090428272145</c:v>
                </c:pt>
                <c:pt idx="11">
                  <c:v>0.25717956779070245</c:v>
                </c:pt>
                <c:pt idx="12">
                  <c:v>0.68962150203380623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0-4667-BBFC-1114B47C96E3}"/>
            </c:ext>
          </c:extLst>
        </c:ser>
        <c:ser>
          <c:idx val="1"/>
          <c:order val="1"/>
          <c:tx>
            <c:strRef>
              <c:f>'МЦ+НП'!$B$15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'МЦ+НП'!$D$15:$P$15</c:f>
              <c:numCache>
                <c:formatCode>0%</c:formatCode>
                <c:ptCount val="13"/>
                <c:pt idx="0">
                  <c:v>0</c:v>
                </c:pt>
                <c:pt idx="1">
                  <c:v>2.7580320946894405E-2</c:v>
                </c:pt>
                <c:pt idx="2">
                  <c:v>4.2323889094768051E-2</c:v>
                </c:pt>
                <c:pt idx="3">
                  <c:v>3.6722391762060318E-2</c:v>
                </c:pt>
                <c:pt idx="4">
                  <c:v>4.7449583696959695E-2</c:v>
                </c:pt>
                <c:pt idx="5">
                  <c:v>8.6994612546286501E-2</c:v>
                </c:pt>
                <c:pt idx="6">
                  <c:v>0.10379194696772982</c:v>
                </c:pt>
                <c:pt idx="7">
                  <c:v>0.12278269262073177</c:v>
                </c:pt>
                <c:pt idx="8">
                  <c:v>0.16524445336813573</c:v>
                </c:pt>
                <c:pt idx="9">
                  <c:v>0.20653897419383768</c:v>
                </c:pt>
                <c:pt idx="10">
                  <c:v>0.4038847234902127</c:v>
                </c:pt>
                <c:pt idx="11">
                  <c:v>0.46838310362429808</c:v>
                </c:pt>
                <c:pt idx="12">
                  <c:v>0.84367420987300679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0-4667-BBFC-1114B47C96E3}"/>
            </c:ext>
          </c:extLst>
        </c:ser>
        <c:ser>
          <c:idx val="2"/>
          <c:order val="2"/>
          <c:tx>
            <c:strRef>
              <c:f>'МЦ+НП'!$B$22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2D80-4667-BBFC-1114B47C96E3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2D80-4667-BBFC-1114B47C96E3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2D80-4667-BBFC-1114B47C96E3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2D80-4667-BBFC-1114B47C96E3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2D80-4667-BBFC-1114B47C96E3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2D80-4667-BBFC-1114B47C96E3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2D80-4667-BBFC-1114B47C96E3}"/>
              </c:ext>
            </c:extLst>
          </c:dPt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'МЦ+НП'!$D$22:$P$22</c:f>
              <c:numCache>
                <c:formatCode>0%</c:formatCode>
                <c:ptCount val="13"/>
                <c:pt idx="0">
                  <c:v>0</c:v>
                </c:pt>
                <c:pt idx="1">
                  <c:v>8.5268368428879611E-4</c:v>
                </c:pt>
                <c:pt idx="2">
                  <c:v>1.5942645758994338E-2</c:v>
                </c:pt>
                <c:pt idx="3">
                  <c:v>6.0072268242489603E-2</c:v>
                </c:pt>
                <c:pt idx="4">
                  <c:v>0.11141394668616632</c:v>
                </c:pt>
                <c:pt idx="5">
                  <c:v>0.17899758553803979</c:v>
                </c:pt>
                <c:pt idx="6">
                  <c:v>0.221942932750094</c:v>
                </c:pt>
                <c:pt idx="7">
                  <c:v>0.25473908975306614</c:v>
                </c:pt>
                <c:pt idx="8">
                  <c:v>0.32154777710399168</c:v>
                </c:pt>
                <c:pt idx="9">
                  <c:v>0.38125165601647537</c:v>
                </c:pt>
                <c:pt idx="10">
                  <c:v>0.56809476390986091</c:v>
                </c:pt>
                <c:pt idx="11">
                  <c:v>0.80490639626292437</c:v>
                </c:pt>
                <c:pt idx="12">
                  <c:v>0.99999641374853621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D80-4667-BBFC-1114B47C9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latin typeface="Century Gothic" panose="020B0502020202020204" pitchFamily="34" charset="0"/>
              </a:rPr>
              <a:t>Динамика</a:t>
            </a:r>
            <a:r>
              <a:rPr lang="ru-RU" baseline="0">
                <a:latin typeface="Century Gothic" panose="020B0502020202020204" pitchFamily="34" charset="0"/>
              </a:rPr>
              <a:t> принятия обязательств 2019 - 2021 гг., %</a:t>
            </a:r>
            <a:endParaRPr lang="ru-RU">
              <a:latin typeface="Century Gothic" panose="020B05020202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'МЦ+НП'!$B$6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'МЦ+НП'!$D$6:$P$6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7.251952120447E-2</c:v>
                </c:pt>
                <c:pt idx="4">
                  <c:v>0.17018022072316799</c:v>
                </c:pt>
                <c:pt idx="5">
                  <c:v>0.1960894271597223</c:v>
                </c:pt>
                <c:pt idx="6">
                  <c:v>0.20132419910321009</c:v>
                </c:pt>
                <c:pt idx="7">
                  <c:v>0.20910481254044594</c:v>
                </c:pt>
                <c:pt idx="8">
                  <c:v>0.37204790243046248</c:v>
                </c:pt>
                <c:pt idx="9">
                  <c:v>0.44330944264399241</c:v>
                </c:pt>
                <c:pt idx="10">
                  <c:v>0.5131484983887834</c:v>
                </c:pt>
                <c:pt idx="11">
                  <c:v>0.63176592950099975</c:v>
                </c:pt>
                <c:pt idx="12">
                  <c:v>0.93676674964186002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37-4732-B1AB-098BE251D942}"/>
            </c:ext>
          </c:extLst>
        </c:ser>
        <c:ser>
          <c:idx val="1"/>
          <c:order val="1"/>
          <c:tx>
            <c:strRef>
              <c:f>'МЦ+НП'!$B$13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2060"/>
                </a:solidFill>
              </a:ln>
              <a:effectLst/>
            </c:spPr>
          </c:marker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'МЦ+НП'!$D$13:$P$13</c:f>
              <c:numCache>
                <c:formatCode>0%</c:formatCode>
                <c:ptCount val="13"/>
                <c:pt idx="0">
                  <c:v>2.2459544745028021E-6</c:v>
                </c:pt>
                <c:pt idx="1">
                  <c:v>0.72648991004952324</c:v>
                </c:pt>
                <c:pt idx="2">
                  <c:v>0.73694707408280824</c:v>
                </c:pt>
                <c:pt idx="3">
                  <c:v>0.6211346958932823</c:v>
                </c:pt>
                <c:pt idx="4">
                  <c:v>0.5844941859093804</c:v>
                </c:pt>
                <c:pt idx="5">
                  <c:v>0.67326478822222757</c:v>
                </c:pt>
                <c:pt idx="6">
                  <c:v>0.7044024814144848</c:v>
                </c:pt>
                <c:pt idx="7">
                  <c:v>0.74447960452414408</c:v>
                </c:pt>
                <c:pt idx="8">
                  <c:v>0.74342335106916979</c:v>
                </c:pt>
                <c:pt idx="9">
                  <c:v>0.77659388005494667</c:v>
                </c:pt>
                <c:pt idx="10">
                  <c:v>0.82950779604482816</c:v>
                </c:pt>
                <c:pt idx="11">
                  <c:v>0.8211503434034062</c:v>
                </c:pt>
                <c:pt idx="12">
                  <c:v>0.99790817413275168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37-4732-B1AB-098BE251D942}"/>
            </c:ext>
          </c:extLst>
        </c:ser>
        <c:ser>
          <c:idx val="2"/>
          <c:order val="2"/>
          <c:tx>
            <c:strRef>
              <c:f>'МЦ+НП'!$B$20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rgbClr val="00B050"/>
                </a:solidFill>
              </a:ln>
              <a:effectLst/>
            </c:spPr>
          </c:marker>
          <c:dPt>
            <c:idx val="6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8037-4732-B1AB-098BE251D942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8037-4732-B1AB-098BE251D942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8037-4732-B1AB-098BE251D942}"/>
              </c:ext>
            </c:extLst>
          </c:dPt>
          <c:dPt>
            <c:idx val="9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8037-4732-B1AB-098BE251D942}"/>
              </c:ext>
            </c:extLst>
          </c:dPt>
          <c:dPt>
            <c:idx val="10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8037-4732-B1AB-098BE251D942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8037-4732-B1AB-098BE251D942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rgbClr val="00B050"/>
                  </a:solidFill>
                  <a:prstDash val="sysDash"/>
                </a:ln>
                <a:effectLst/>
              </c:spPr>
            </c:marker>
            <c:bubble3D val="0"/>
            <c:spPr>
              <a:ln w="28575" cap="rnd">
                <a:solidFill>
                  <a:srgbClr val="00B050"/>
                </a:solidFill>
                <a:prstDash val="sys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8037-4732-B1AB-098BE251D942}"/>
              </c:ext>
            </c:extLst>
          </c:dPt>
          <c:cat>
            <c:strRef>
              <c:f>'МЦ+НП'!$D$1:$P$1</c:f>
              <c:strCache>
                <c:ptCount val="13"/>
                <c:pt idx="0">
                  <c:v>01.янв</c:v>
                </c:pt>
                <c:pt idx="1">
                  <c:v>01.фев</c:v>
                </c:pt>
                <c:pt idx="2">
                  <c:v>01.мар</c:v>
                </c:pt>
                <c:pt idx="3">
                  <c:v>01.апр</c:v>
                </c:pt>
                <c:pt idx="4">
                  <c:v>01.май</c:v>
                </c:pt>
                <c:pt idx="5">
                  <c:v>01.июн</c:v>
                </c:pt>
                <c:pt idx="6">
                  <c:v>01.июл</c:v>
                </c:pt>
                <c:pt idx="7">
                  <c:v>01.авг</c:v>
                </c:pt>
                <c:pt idx="8">
                  <c:v>01.сен</c:v>
                </c:pt>
                <c:pt idx="9">
                  <c:v>01.окт</c:v>
                </c:pt>
                <c:pt idx="10">
                  <c:v>01.ноя</c:v>
                </c:pt>
                <c:pt idx="11">
                  <c:v>01.дек</c:v>
                </c:pt>
                <c:pt idx="12">
                  <c:v>31. дек</c:v>
                </c:pt>
              </c:strCache>
            </c:strRef>
          </c:cat>
          <c:val>
            <c:numRef>
              <c:f>'МЦ+НП'!$D$20:$P$20</c:f>
              <c:numCache>
                <c:formatCode>0%</c:formatCode>
                <c:ptCount val="13"/>
                <c:pt idx="0">
                  <c:v>0.42390994626641926</c:v>
                </c:pt>
                <c:pt idx="1">
                  <c:v>0.52297997014158615</c:v>
                </c:pt>
                <c:pt idx="2">
                  <c:v>0.31849179133793831</c:v>
                </c:pt>
                <c:pt idx="3">
                  <c:v>0.5569523239264359</c:v>
                </c:pt>
                <c:pt idx="4">
                  <c:v>0.69167822196089512</c:v>
                </c:pt>
                <c:pt idx="5">
                  <c:v>0.82772951496691261</c:v>
                </c:pt>
                <c:pt idx="6">
                  <c:v>0.82725626993797019</c:v>
                </c:pt>
                <c:pt idx="7">
                  <c:v>0.83091681606926326</c:v>
                </c:pt>
                <c:pt idx="8">
                  <c:v>0.92561111360217818</c:v>
                </c:pt>
                <c:pt idx="9">
                  <c:v>0.97122630694604184</c:v>
                </c:pt>
                <c:pt idx="10">
                  <c:v>0.9773684553594062</c:v>
                </c:pt>
                <c:pt idx="11">
                  <c:v>0.99683898726995768</c:v>
                </c:pt>
                <c:pt idx="12">
                  <c:v>0.9999964870983169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37-4732-B1AB-098BE251D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9231184"/>
        <c:axId val="749230352"/>
      </c:lineChart>
      <c:catAx>
        <c:axId val="74923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0352"/>
        <c:crosses val="autoZero"/>
        <c:auto val="1"/>
        <c:lblAlgn val="ctr"/>
        <c:lblOffset val="100"/>
        <c:noMultiLvlLbl val="1"/>
      </c:catAx>
      <c:valAx>
        <c:axId val="749230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ru-RU"/>
          </a:p>
        </c:txPr>
        <c:crossAx val="7492311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381000</xdr:colOff>
      <xdr:row>60</xdr:row>
      <xdr:rowOff>54428</xdr:rowOff>
    </xdr:from>
    <xdr:to>
      <xdr:col>19</xdr:col>
      <xdr:colOff>277138</xdr:colOff>
      <xdr:row>78</xdr:row>
      <xdr:rowOff>58975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1592036</xdr:colOff>
      <xdr:row>58</xdr:row>
      <xdr:rowOff>108858</xdr:rowOff>
    </xdr:from>
    <xdr:to>
      <xdr:col>7</xdr:col>
      <xdr:colOff>277138</xdr:colOff>
      <xdr:row>81</xdr:row>
      <xdr:rowOff>4547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71438</xdr:colOff>
      <xdr:row>25</xdr:row>
      <xdr:rowOff>23813</xdr:rowOff>
    </xdr:from>
    <xdr:to>
      <xdr:col>16</xdr:col>
      <xdr:colOff>402783</xdr:colOff>
      <xdr:row>44</xdr:row>
      <xdr:rowOff>106184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500062</xdr:colOff>
      <xdr:row>25</xdr:row>
      <xdr:rowOff>47625</xdr:rowOff>
    </xdr:from>
    <xdr:to>
      <xdr:col>8</xdr:col>
      <xdr:colOff>84992</xdr:colOff>
      <xdr:row>42</xdr:row>
      <xdr:rowOff>184803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261938</xdr:colOff>
      <xdr:row>24</xdr:row>
      <xdr:rowOff>190500</xdr:rowOff>
    </xdr:from>
    <xdr:to>
      <xdr:col>27</xdr:col>
      <xdr:colOff>330995</xdr:colOff>
      <xdr:row>44</xdr:row>
      <xdr:rowOff>58560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150914</xdr:colOff>
      <xdr:row>0</xdr:row>
      <xdr:rowOff>79169</xdr:rowOff>
    </xdr:from>
    <xdr:to>
      <xdr:col>27</xdr:col>
      <xdr:colOff>118577</xdr:colOff>
      <xdr:row>18</xdr:row>
      <xdr:rowOff>138545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1592036</xdr:colOff>
      <xdr:row>58</xdr:row>
      <xdr:rowOff>108858</xdr:rowOff>
    </xdr:from>
    <xdr:to>
      <xdr:col>7</xdr:col>
      <xdr:colOff>277138</xdr:colOff>
      <xdr:row>81</xdr:row>
      <xdr:rowOff>4547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71438</xdr:colOff>
      <xdr:row>25</xdr:row>
      <xdr:rowOff>23813</xdr:rowOff>
    </xdr:from>
    <xdr:to>
      <xdr:col>16</xdr:col>
      <xdr:colOff>402783</xdr:colOff>
      <xdr:row>44</xdr:row>
      <xdr:rowOff>106184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500062</xdr:colOff>
      <xdr:row>25</xdr:row>
      <xdr:rowOff>47625</xdr:rowOff>
    </xdr:from>
    <xdr:to>
      <xdr:col>8</xdr:col>
      <xdr:colOff>84992</xdr:colOff>
      <xdr:row>42</xdr:row>
      <xdr:rowOff>184803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261938</xdr:colOff>
      <xdr:row>24</xdr:row>
      <xdr:rowOff>190500</xdr:rowOff>
    </xdr:from>
    <xdr:to>
      <xdr:col>27</xdr:col>
      <xdr:colOff>330995</xdr:colOff>
      <xdr:row>44</xdr:row>
      <xdr:rowOff>58560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150914</xdr:colOff>
      <xdr:row>0</xdr:row>
      <xdr:rowOff>79169</xdr:rowOff>
    </xdr:from>
    <xdr:to>
      <xdr:col>27</xdr:col>
      <xdr:colOff>118577</xdr:colOff>
      <xdr:row>18</xdr:row>
      <xdr:rowOff>138545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69022</xdr:colOff>
      <xdr:row>204</xdr:row>
      <xdr:rowOff>13804</xdr:rowOff>
    </xdr:from>
    <xdr:to>
      <xdr:col>14</xdr:col>
      <xdr:colOff>576589</xdr:colOff>
      <xdr:row>241</xdr:row>
      <xdr:rowOff>147250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124239</xdr:colOff>
      <xdr:row>165</xdr:row>
      <xdr:rowOff>55217</xdr:rowOff>
    </xdr:from>
    <xdr:to>
      <xdr:col>14</xdr:col>
      <xdr:colOff>484608</xdr:colOff>
      <xdr:row>202</xdr:row>
      <xdr:rowOff>123135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455544</xdr:colOff>
      <xdr:row>125</xdr:row>
      <xdr:rowOff>55217</xdr:rowOff>
    </xdr:from>
    <xdr:to>
      <xdr:col>14</xdr:col>
      <xdr:colOff>751257</xdr:colOff>
      <xdr:row>162</xdr:row>
      <xdr:rowOff>141607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zoomScale="55" zoomScaleNormal="55" workbookViewId="0">
      <selection activeCell="A28" sqref="A28"/>
    </sheetView>
  </sheetViews>
  <sheetFormatPr defaultColWidth="9.1796875" defaultRowHeight="13.5" x14ac:dyDescent="0.25"/>
  <cols>
    <col min="1" max="1" width="34.81640625" style="41" customWidth="1"/>
    <col min="2" max="2" width="9.1796875" style="42"/>
    <col min="3" max="3" width="38.54296875" style="41" customWidth="1"/>
    <col min="4" max="4" width="9.54296875" style="41" bestFit="1" customWidth="1"/>
    <col min="5" max="5" width="10.26953125" style="41" customWidth="1"/>
    <col min="6" max="6" width="10.7265625" style="41" customWidth="1"/>
    <col min="7" max="7" width="10.54296875" style="41" bestFit="1" customWidth="1"/>
    <col min="8" max="8" width="12" style="41" bestFit="1" customWidth="1"/>
    <col min="9" max="9" width="10.54296875" style="41" bestFit="1" customWidth="1"/>
    <col min="10" max="16" width="12.1796875" style="41" bestFit="1" customWidth="1"/>
    <col min="17" max="19" width="9.1796875" style="41"/>
    <col min="20" max="20" width="9.1796875" style="41" customWidth="1"/>
    <col min="21" max="16384" width="9.1796875" style="41"/>
  </cols>
  <sheetData>
    <row r="1" spans="1:16" ht="14.5" thickBot="1" x14ac:dyDescent="0.35">
      <c r="A1" s="38" t="s">
        <v>1</v>
      </c>
      <c r="B1" s="39" t="s">
        <v>0</v>
      </c>
      <c r="C1" s="38" t="s">
        <v>1</v>
      </c>
      <c r="D1" s="40">
        <v>44197</v>
      </c>
      <c r="E1" s="40">
        <v>44228</v>
      </c>
      <c r="F1" s="40">
        <v>44256</v>
      </c>
      <c r="G1" s="40">
        <v>44287</v>
      </c>
      <c r="H1" s="40">
        <v>44317</v>
      </c>
      <c r="I1" s="40">
        <v>44348</v>
      </c>
      <c r="J1" s="40">
        <v>44378</v>
      </c>
      <c r="K1" s="40">
        <v>44409</v>
      </c>
      <c r="L1" s="40">
        <v>44440</v>
      </c>
      <c r="M1" s="40">
        <v>44470</v>
      </c>
      <c r="N1" s="40">
        <v>44501</v>
      </c>
      <c r="O1" s="40">
        <v>44531</v>
      </c>
      <c r="P1" s="40">
        <v>44562</v>
      </c>
    </row>
    <row r="2" spans="1:16" x14ac:dyDescent="0.25">
      <c r="A2" s="8" t="s">
        <v>2</v>
      </c>
      <c r="B2" s="9">
        <v>2019</v>
      </c>
      <c r="C2" s="10" t="str">
        <f>CONCATENATE(A2," ",B2)</f>
        <v>СБР 2019</v>
      </c>
      <c r="D2" s="47"/>
      <c r="E2" s="47">
        <v>7450.9</v>
      </c>
      <c r="F2" s="47">
        <v>7480</v>
      </c>
      <c r="G2" s="47">
        <v>7641.1</v>
      </c>
      <c r="H2" s="47">
        <v>7715</v>
      </c>
      <c r="I2" s="47">
        <v>7866.4</v>
      </c>
      <c r="J2" s="47">
        <v>7866</v>
      </c>
      <c r="K2" s="47">
        <v>7987</v>
      </c>
      <c r="L2" s="47">
        <v>7987</v>
      </c>
      <c r="M2" s="47">
        <v>8120</v>
      </c>
      <c r="N2" s="47">
        <v>8105</v>
      </c>
      <c r="O2" s="47">
        <v>8125</v>
      </c>
      <c r="P2" s="48">
        <v>8026</v>
      </c>
    </row>
    <row r="3" spans="1:16" x14ac:dyDescent="0.25">
      <c r="A3" s="11" t="s">
        <v>11</v>
      </c>
      <c r="B3" s="2">
        <v>2019</v>
      </c>
      <c r="C3" s="1" t="str">
        <f>CONCATENATE(A3," ",B3)</f>
        <v>Доведено 2019</v>
      </c>
      <c r="D3" s="49"/>
      <c r="E3" s="50">
        <v>7291.9</v>
      </c>
      <c r="F3" s="50">
        <v>7321</v>
      </c>
      <c r="G3" s="49">
        <v>7483</v>
      </c>
      <c r="H3" s="49">
        <v>7715</v>
      </c>
      <c r="I3" s="49">
        <v>7855.6</v>
      </c>
      <c r="J3" s="49">
        <v>7855.6</v>
      </c>
      <c r="K3" s="49">
        <v>7899.8</v>
      </c>
      <c r="L3" s="49">
        <v>7899.8</v>
      </c>
      <c r="M3" s="49">
        <v>8109</v>
      </c>
      <c r="N3" s="49">
        <v>8103.8</v>
      </c>
      <c r="O3" s="49">
        <v>8124</v>
      </c>
      <c r="P3" s="51">
        <v>8024.9</v>
      </c>
    </row>
    <row r="4" spans="1:16" x14ac:dyDescent="0.25">
      <c r="A4" s="11"/>
      <c r="B4" s="2">
        <v>2019</v>
      </c>
      <c r="C4" s="1"/>
      <c r="D4" s="59" t="e">
        <f>D3/D2</f>
        <v>#DIV/0!</v>
      </c>
      <c r="E4" s="59">
        <f t="shared" ref="E4:P4" si="0">E3/E2</f>
        <v>0.97866029607161553</v>
      </c>
      <c r="F4" s="59">
        <f t="shared" si="0"/>
        <v>0.97874331550802141</v>
      </c>
      <c r="G4" s="59">
        <f t="shared" si="0"/>
        <v>0.97930926175550637</v>
      </c>
      <c r="H4" s="59">
        <f t="shared" si="0"/>
        <v>1</v>
      </c>
      <c r="I4" s="59">
        <f t="shared" si="0"/>
        <v>0.99862707210413926</v>
      </c>
      <c r="J4" s="59">
        <f t="shared" si="0"/>
        <v>0.99867785405542853</v>
      </c>
      <c r="K4" s="59">
        <f t="shared" si="0"/>
        <v>0.98908225867033928</v>
      </c>
      <c r="L4" s="59">
        <f t="shared" si="0"/>
        <v>0.98908225867033928</v>
      </c>
      <c r="M4" s="59">
        <f t="shared" si="0"/>
        <v>0.99864532019704433</v>
      </c>
      <c r="N4" s="59">
        <f t="shared" si="0"/>
        <v>0.99985194324491056</v>
      </c>
      <c r="O4" s="59">
        <f t="shared" si="0"/>
        <v>0.99987692307692311</v>
      </c>
      <c r="P4" s="59">
        <f t="shared" si="0"/>
        <v>0.99986294542736098</v>
      </c>
    </row>
    <row r="5" spans="1:16" x14ac:dyDescent="0.25">
      <c r="A5" s="11" t="s">
        <v>3</v>
      </c>
      <c r="B5" s="2">
        <v>2019</v>
      </c>
      <c r="C5" s="1" t="str">
        <f t="shared" ref="C5:C21" si="1">CONCATENATE(A5," ",B5)</f>
        <v>Принятые обязательтва 2019</v>
      </c>
      <c r="D5" s="52"/>
      <c r="E5" s="52">
        <v>0</v>
      </c>
      <c r="F5" s="52">
        <v>0</v>
      </c>
      <c r="G5" s="52">
        <v>-707.6</v>
      </c>
      <c r="H5" s="52">
        <v>5546</v>
      </c>
      <c r="I5" s="52">
        <v>5640</v>
      </c>
      <c r="J5" s="52">
        <v>5654</v>
      </c>
      <c r="K5" s="52">
        <v>5807</v>
      </c>
      <c r="L5" s="52">
        <v>7722</v>
      </c>
      <c r="M5" s="52">
        <v>7786</v>
      </c>
      <c r="N5" s="52">
        <v>8266</v>
      </c>
      <c r="O5" s="52">
        <v>7978</v>
      </c>
      <c r="P5" s="53">
        <v>8142</v>
      </c>
    </row>
    <row r="6" spans="1:16" x14ac:dyDescent="0.25">
      <c r="A6" s="11" t="s">
        <v>5</v>
      </c>
      <c r="B6" s="2">
        <v>2019</v>
      </c>
      <c r="C6" s="1"/>
      <c r="D6" s="6" t="e">
        <f>D5/D2</f>
        <v>#DIV/0!</v>
      </c>
      <c r="E6" s="6">
        <f t="shared" ref="E6:P6" si="2">E5/E2</f>
        <v>0</v>
      </c>
      <c r="F6" s="6">
        <f t="shared" si="2"/>
        <v>0</v>
      </c>
      <c r="G6" s="6">
        <f t="shared" si="2"/>
        <v>-9.2604467943097193E-2</v>
      </c>
      <c r="H6" s="6">
        <f t="shared" si="2"/>
        <v>0.71885936487362279</v>
      </c>
      <c r="I6" s="6">
        <f t="shared" si="2"/>
        <v>0.71697345672734669</v>
      </c>
      <c r="J6" s="6">
        <f t="shared" si="2"/>
        <v>0.71878972794304608</v>
      </c>
      <c r="K6" s="6">
        <f t="shared" si="2"/>
        <v>0.72705646675848257</v>
      </c>
      <c r="L6" s="6">
        <f t="shared" si="2"/>
        <v>0.96682108426192559</v>
      </c>
      <c r="M6" s="6">
        <f t="shared" si="2"/>
        <v>0.95886699507389161</v>
      </c>
      <c r="N6" s="6">
        <f t="shared" si="2"/>
        <v>1.0198642813078347</v>
      </c>
      <c r="O6" s="6">
        <f t="shared" si="2"/>
        <v>0.98190769230769226</v>
      </c>
      <c r="P6" s="12">
        <f t="shared" si="2"/>
        <v>1.0144530276601047</v>
      </c>
    </row>
    <row r="7" spans="1:16" x14ac:dyDescent="0.25">
      <c r="A7" s="11" t="s">
        <v>4</v>
      </c>
      <c r="B7" s="2">
        <v>2019</v>
      </c>
      <c r="C7" s="1" t="str">
        <f t="shared" si="1"/>
        <v>Кассовое исполнение 2019</v>
      </c>
      <c r="D7" s="52"/>
      <c r="E7" s="52">
        <v>234</v>
      </c>
      <c r="F7" s="52">
        <v>932</v>
      </c>
      <c r="G7" s="52">
        <v>1343.6</v>
      </c>
      <c r="H7" s="52">
        <v>2225</v>
      </c>
      <c r="I7" s="52">
        <v>2499</v>
      </c>
      <c r="J7" s="52">
        <v>2619</v>
      </c>
      <c r="K7" s="52">
        <v>3170</v>
      </c>
      <c r="L7" s="52">
        <v>4701</v>
      </c>
      <c r="M7" s="52">
        <v>4582</v>
      </c>
      <c r="N7" s="52">
        <v>4985</v>
      </c>
      <c r="O7" s="52">
        <v>5815</v>
      </c>
      <c r="P7" s="53">
        <v>7501.6</v>
      </c>
    </row>
    <row r="8" spans="1:16" ht="14" thickBot="1" x14ac:dyDescent="0.3">
      <c r="A8" s="13" t="s">
        <v>10</v>
      </c>
      <c r="B8" s="2">
        <v>2019</v>
      </c>
      <c r="C8" s="14"/>
      <c r="D8" s="15" t="e">
        <f>D7/D2</f>
        <v>#DIV/0!</v>
      </c>
      <c r="E8" s="15">
        <f t="shared" ref="E8:P8" si="3">E7/E2</f>
        <v>3.1405602007811138E-2</v>
      </c>
      <c r="F8" s="15">
        <f t="shared" si="3"/>
        <v>0.12459893048128343</v>
      </c>
      <c r="G8" s="15">
        <f t="shared" si="3"/>
        <v>0.17583855727578487</v>
      </c>
      <c r="H8" s="15">
        <f t="shared" si="3"/>
        <v>0.28839922229423204</v>
      </c>
      <c r="I8" s="15">
        <f t="shared" si="3"/>
        <v>0.31768026034780844</v>
      </c>
      <c r="J8" s="15">
        <f t="shared" si="3"/>
        <v>0.33295194508009152</v>
      </c>
      <c r="K8" s="15">
        <f t="shared" si="3"/>
        <v>0.39689495430073868</v>
      </c>
      <c r="L8" s="15">
        <f t="shared" si="3"/>
        <v>0.58858144484787778</v>
      </c>
      <c r="M8" s="15">
        <f t="shared" si="3"/>
        <v>0.56428571428571428</v>
      </c>
      <c r="N8" s="15">
        <f t="shared" si="3"/>
        <v>0.61505243676742749</v>
      </c>
      <c r="O8" s="15">
        <f t="shared" si="3"/>
        <v>0.71569230769230774</v>
      </c>
      <c r="P8" s="16">
        <f t="shared" si="3"/>
        <v>0.93466234737104414</v>
      </c>
    </row>
    <row r="9" spans="1:16" ht="14" thickBot="1" x14ac:dyDescent="0.3">
      <c r="A9" s="18" t="s">
        <v>2</v>
      </c>
      <c r="B9" s="19">
        <v>2020</v>
      </c>
      <c r="C9" s="20" t="str">
        <f t="shared" si="1"/>
        <v>СБР 2020</v>
      </c>
      <c r="D9" s="47">
        <v>8062</v>
      </c>
      <c r="E9" s="47">
        <v>8686.7000000000007</v>
      </c>
      <c r="F9" s="47">
        <v>8686.7000000000007</v>
      </c>
      <c r="G9" s="47">
        <v>8969.9</v>
      </c>
      <c r="H9" s="47">
        <v>8932.2000000000007</v>
      </c>
      <c r="I9" s="47">
        <v>9343</v>
      </c>
      <c r="J9" s="47">
        <v>9343</v>
      </c>
      <c r="K9" s="47">
        <v>9484.9</v>
      </c>
      <c r="L9" s="47">
        <v>9478.6</v>
      </c>
      <c r="M9" s="47">
        <v>9478.6</v>
      </c>
      <c r="N9" s="47">
        <v>12688</v>
      </c>
      <c r="O9" s="47">
        <v>12688</v>
      </c>
      <c r="P9" s="48">
        <v>21485.3</v>
      </c>
    </row>
    <row r="10" spans="1:16" x14ac:dyDescent="0.25">
      <c r="A10" s="21" t="s">
        <v>11</v>
      </c>
      <c r="B10" s="22">
        <v>2020</v>
      </c>
      <c r="C10" s="23" t="str">
        <f t="shared" si="1"/>
        <v>Доведено 2020</v>
      </c>
      <c r="D10" s="54">
        <v>8024.9</v>
      </c>
      <c r="E10" s="52">
        <v>8684.1</v>
      </c>
      <c r="F10" s="52">
        <v>8684.1</v>
      </c>
      <c r="G10" s="49">
        <v>8967.2999999999993</v>
      </c>
      <c r="H10" s="49">
        <v>8929.7000000000007</v>
      </c>
      <c r="I10" s="49">
        <v>9340.5</v>
      </c>
      <c r="J10" s="49">
        <v>9340.5</v>
      </c>
      <c r="K10" s="49">
        <v>9482.2999999999993</v>
      </c>
      <c r="L10" s="49">
        <v>9476</v>
      </c>
      <c r="M10" s="47">
        <v>9478.6</v>
      </c>
      <c r="N10" s="49">
        <v>12688</v>
      </c>
      <c r="O10" s="49">
        <v>12688</v>
      </c>
      <c r="P10" s="48">
        <v>21485.3</v>
      </c>
    </row>
    <row r="11" spans="1:16" x14ac:dyDescent="0.25">
      <c r="A11" s="21"/>
      <c r="B11" s="22">
        <v>2020</v>
      </c>
      <c r="C11" s="23"/>
      <c r="D11" s="59">
        <f>D10/D9</f>
        <v>0.99539816422723881</v>
      </c>
      <c r="E11" s="59">
        <f t="shared" ref="E11" si="4">E10/E9</f>
        <v>0.99970069186227217</v>
      </c>
      <c r="F11" s="59">
        <f t="shared" ref="F11" si="5">F10/F9</f>
        <v>0.99970069186227217</v>
      </c>
      <c r="G11" s="59">
        <f t="shared" ref="G11" si="6">G10/G9</f>
        <v>0.99971014169611694</v>
      </c>
      <c r="H11" s="59">
        <f t="shared" ref="H11" si="7">H10/H9</f>
        <v>0.99972011374577374</v>
      </c>
      <c r="I11" s="59">
        <f t="shared" ref="I11" si="8">I10/I9</f>
        <v>0.99973241999357809</v>
      </c>
      <c r="J11" s="59">
        <f t="shared" ref="J11" si="9">J10/J9</f>
        <v>0.99973241999357809</v>
      </c>
      <c r="K11" s="59">
        <f t="shared" ref="K11" si="10">K10/K9</f>
        <v>0.99972588008307939</v>
      </c>
      <c r="L11" s="59">
        <f t="shared" ref="L11" si="11">L10/L9</f>
        <v>0.99972569788787369</v>
      </c>
      <c r="M11" s="59">
        <f t="shared" ref="M11" si="12">M10/M9</f>
        <v>1</v>
      </c>
      <c r="N11" s="59">
        <f t="shared" ref="N11" si="13">N10/N9</f>
        <v>1</v>
      </c>
      <c r="O11" s="59">
        <f t="shared" ref="O11" si="14">O10/O9</f>
        <v>1</v>
      </c>
      <c r="P11" s="59">
        <f t="shared" ref="P11" si="15">P10/P9</f>
        <v>1</v>
      </c>
    </row>
    <row r="12" spans="1:16" x14ac:dyDescent="0.25">
      <c r="A12" s="21" t="s">
        <v>3</v>
      </c>
      <c r="B12" s="22">
        <v>2020</v>
      </c>
      <c r="C12" s="23" t="str">
        <f t="shared" si="1"/>
        <v>Принятые обязательтва 2020</v>
      </c>
      <c r="D12" s="52">
        <v>8142</v>
      </c>
      <c r="E12" s="55">
        <v>7742.6</v>
      </c>
      <c r="F12" s="52">
        <v>8035.6</v>
      </c>
      <c r="G12" s="52">
        <v>8034.3</v>
      </c>
      <c r="H12" s="52">
        <v>8443.5</v>
      </c>
      <c r="I12" s="52">
        <v>8454.1</v>
      </c>
      <c r="J12" s="52">
        <v>8472.9</v>
      </c>
      <c r="K12" s="52">
        <v>8512</v>
      </c>
      <c r="L12" s="52">
        <v>9137</v>
      </c>
      <c r="M12" s="52">
        <v>9269</v>
      </c>
      <c r="N12" s="52">
        <v>9361</v>
      </c>
      <c r="O12" s="52">
        <v>11072</v>
      </c>
      <c r="P12" s="53">
        <v>21471</v>
      </c>
    </row>
    <row r="13" spans="1:16" x14ac:dyDescent="0.25">
      <c r="A13" s="21" t="s">
        <v>6</v>
      </c>
      <c r="B13" s="22">
        <v>2020</v>
      </c>
      <c r="C13" s="23"/>
      <c r="D13" s="6">
        <f>D12/D9</f>
        <v>1.0099230960059538</v>
      </c>
      <c r="E13" s="6">
        <f t="shared" ref="E13" si="16">E12/E9</f>
        <v>0.89131661045045874</v>
      </c>
      <c r="F13" s="6">
        <f t="shared" ref="F13" si="17">F12/F9</f>
        <v>0.92504633520209056</v>
      </c>
      <c r="G13" s="6">
        <f t="shared" ref="G13" si="18">G12/G9</f>
        <v>0.89569560418733773</v>
      </c>
      <c r="H13" s="6">
        <f t="shared" ref="H13" si="19">H12/H9</f>
        <v>0.94528783502384628</v>
      </c>
      <c r="I13" s="6">
        <f t="shared" ref="I13" si="20">I12/I9</f>
        <v>0.90485925291662206</v>
      </c>
      <c r="J13" s="6">
        <f t="shared" ref="J13" si="21">J12/J9</f>
        <v>0.90687145456491491</v>
      </c>
      <c r="K13" s="6">
        <f t="shared" ref="K13" si="22">K12/K9</f>
        <v>0.89742643570306491</v>
      </c>
      <c r="L13" s="6">
        <f t="shared" ref="L13" si="23">L12/L9</f>
        <v>0.96396092249910326</v>
      </c>
      <c r="M13" s="6">
        <f t="shared" ref="M13" si="24">M12/M9</f>
        <v>0.97788702973012886</v>
      </c>
      <c r="N13" s="6">
        <f t="shared" ref="N13" si="25">N12/N9</f>
        <v>0.73778373266078179</v>
      </c>
      <c r="O13" s="6">
        <f t="shared" ref="O13" si="26">O12/O9</f>
        <v>0.87263556116015129</v>
      </c>
      <c r="P13" s="12">
        <f t="shared" ref="P13" si="27">P12/P9</f>
        <v>0.99933442865587174</v>
      </c>
    </row>
    <row r="14" spans="1:16" x14ac:dyDescent="0.25">
      <c r="A14" s="21" t="s">
        <v>4</v>
      </c>
      <c r="B14" s="22">
        <v>2020</v>
      </c>
      <c r="C14" s="23" t="str">
        <f t="shared" si="1"/>
        <v>Кассовое исполнение 2020</v>
      </c>
      <c r="D14" s="56">
        <v>7686.9</v>
      </c>
      <c r="E14" s="57">
        <v>233.6</v>
      </c>
      <c r="F14" s="52">
        <v>1519.3</v>
      </c>
      <c r="G14" s="52">
        <v>1620.5</v>
      </c>
      <c r="H14" s="52">
        <v>2438.8000000000002</v>
      </c>
      <c r="I14" s="52">
        <v>8454.1</v>
      </c>
      <c r="J14" s="52">
        <v>4390</v>
      </c>
      <c r="K14" s="52">
        <v>4995</v>
      </c>
      <c r="L14" s="52">
        <v>5496.7</v>
      </c>
      <c r="M14" s="52">
        <v>8494</v>
      </c>
      <c r="N14" s="52">
        <v>7574</v>
      </c>
      <c r="O14" s="52">
        <v>7868</v>
      </c>
      <c r="P14" s="53">
        <v>11376.6</v>
      </c>
    </row>
    <row r="15" spans="1:16" ht="14" thickBot="1" x14ac:dyDescent="0.3">
      <c r="A15" s="24" t="s">
        <v>8</v>
      </c>
      <c r="B15" s="22">
        <v>2020</v>
      </c>
      <c r="C15" s="25"/>
      <c r="D15" s="26">
        <f>D14/D9</f>
        <v>0.95347308360208383</v>
      </c>
      <c r="E15" s="27">
        <f t="shared" ref="E15" si="28">E14/E9</f>
        <v>2.6891684989696889E-2</v>
      </c>
      <c r="F15" s="27">
        <f t="shared" ref="F15" si="29">F14/F9</f>
        <v>0.1748995590960894</v>
      </c>
      <c r="G15" s="15">
        <f t="shared" ref="G15" si="30">G14/G9</f>
        <v>0.1806597620932229</v>
      </c>
      <c r="H15" s="15">
        <f t="shared" ref="H15" si="31">H14/H9</f>
        <v>0.27303463872282302</v>
      </c>
      <c r="I15" s="15">
        <f t="shared" ref="I15" si="32">I14/I9</f>
        <v>0.90485925291662206</v>
      </c>
      <c r="J15" s="15">
        <f t="shared" ref="J15" si="33">J14/J9</f>
        <v>0.46987049127689179</v>
      </c>
      <c r="K15" s="15">
        <f t="shared" ref="K15" si="34">K14/K9</f>
        <v>0.52662653269934323</v>
      </c>
      <c r="L15" s="15">
        <f t="shared" ref="L15" si="35">L14/L9</f>
        <v>0.57990631527862757</v>
      </c>
      <c r="M15" s="15">
        <f t="shared" ref="M15" si="36">M14/M9</f>
        <v>0.89612390015403121</v>
      </c>
      <c r="N15" s="15">
        <f t="shared" ref="N15" si="37">N14/N9</f>
        <v>0.59694199243379575</v>
      </c>
      <c r="O15" s="15">
        <f t="shared" ref="O15" si="38">O14/O9</f>
        <v>0.62011349306431274</v>
      </c>
      <c r="P15" s="16">
        <f t="shared" ref="P15" si="39">P14/P9</f>
        <v>0.52950622053217788</v>
      </c>
    </row>
    <row r="16" spans="1:16" ht="14" thickBot="1" x14ac:dyDescent="0.3">
      <c r="A16" s="28" t="s">
        <v>2</v>
      </c>
      <c r="B16" s="29">
        <v>2021</v>
      </c>
      <c r="C16" s="30" t="str">
        <f t="shared" si="1"/>
        <v>СБР 2021</v>
      </c>
      <c r="D16" s="3">
        <v>21485</v>
      </c>
      <c r="E16" s="3">
        <v>13267</v>
      </c>
      <c r="F16" s="3">
        <v>103754.6</v>
      </c>
      <c r="G16" s="58">
        <v>122065.5779</v>
      </c>
      <c r="H16" s="58">
        <v>123909.56449999999</v>
      </c>
      <c r="I16" s="58">
        <v>124715</v>
      </c>
      <c r="J16" s="7">
        <v>134439.4</v>
      </c>
      <c r="K16" s="7">
        <v>134439.4</v>
      </c>
      <c r="L16" s="7">
        <v>134439.4</v>
      </c>
      <c r="M16" s="7">
        <v>134439.4</v>
      </c>
      <c r="N16" s="7">
        <v>134439.4</v>
      </c>
      <c r="O16" s="7">
        <v>134439.4</v>
      </c>
      <c r="P16" s="17">
        <v>134439.4</v>
      </c>
    </row>
    <row r="17" spans="1:37" x14ac:dyDescent="0.25">
      <c r="A17" s="31" t="s">
        <v>11</v>
      </c>
      <c r="B17" s="32">
        <v>2021</v>
      </c>
      <c r="C17" s="33" t="str">
        <f t="shared" si="1"/>
        <v>Доведено 2021</v>
      </c>
      <c r="D17" s="4">
        <v>21485</v>
      </c>
      <c r="E17" s="4">
        <v>13267</v>
      </c>
      <c r="F17" s="4">
        <v>103004</v>
      </c>
      <c r="G17" s="58"/>
      <c r="H17" s="58"/>
      <c r="I17" s="58"/>
      <c r="J17" s="7">
        <v>134439.4</v>
      </c>
      <c r="K17" s="7">
        <v>134439.4</v>
      </c>
      <c r="L17" s="7">
        <v>134439.4</v>
      </c>
      <c r="M17" s="7">
        <v>134439.4</v>
      </c>
      <c r="N17" s="7">
        <v>134439.4</v>
      </c>
      <c r="O17" s="7">
        <v>134439.4</v>
      </c>
      <c r="P17" s="17">
        <v>134439.4</v>
      </c>
    </row>
    <row r="18" spans="1:37" ht="14" thickBot="1" x14ac:dyDescent="0.3">
      <c r="A18" s="31"/>
      <c r="B18" s="32">
        <v>2021</v>
      </c>
      <c r="C18" s="33"/>
      <c r="D18" s="59">
        <f>D17/D16</f>
        <v>1</v>
      </c>
      <c r="E18" s="59">
        <f t="shared" ref="E18" si="40">E17/E16</f>
        <v>1</v>
      </c>
      <c r="F18" s="59">
        <f t="shared" ref="F18" si="41">F17/F16</f>
        <v>0.99276562195796614</v>
      </c>
      <c r="G18" s="59">
        <f t="shared" ref="G18" si="42">G17/G16</f>
        <v>0</v>
      </c>
      <c r="H18" s="59">
        <f t="shared" ref="H18" si="43">H17/H16</f>
        <v>0</v>
      </c>
      <c r="I18" s="59">
        <f t="shared" ref="I18" si="44">I17/I16</f>
        <v>0</v>
      </c>
      <c r="J18" s="59">
        <f t="shared" ref="J18" si="45">J17/J16</f>
        <v>1</v>
      </c>
      <c r="K18" s="59">
        <f t="shared" ref="K18" si="46">K17/K16</f>
        <v>1</v>
      </c>
      <c r="L18" s="59">
        <f t="shared" ref="L18" si="47">L17/L16</f>
        <v>1</v>
      </c>
      <c r="M18" s="59">
        <f t="shared" ref="M18" si="48">M17/M16</f>
        <v>1</v>
      </c>
      <c r="N18" s="59">
        <f t="shared" ref="N18" si="49">N17/N16</f>
        <v>1</v>
      </c>
      <c r="O18" s="59">
        <f t="shared" ref="O18" si="50">O17/O16</f>
        <v>1</v>
      </c>
      <c r="P18" s="59">
        <f t="shared" ref="P18" si="51">P17/P16</f>
        <v>1</v>
      </c>
    </row>
    <row r="19" spans="1:37" x14ac:dyDescent="0.25">
      <c r="A19" s="31" t="s">
        <v>3</v>
      </c>
      <c r="B19" s="32">
        <v>2021</v>
      </c>
      <c r="C19" s="33" t="str">
        <f t="shared" si="1"/>
        <v>Принятые обязательтва 2021</v>
      </c>
      <c r="D19" s="5">
        <v>21471</v>
      </c>
      <c r="E19" s="5">
        <v>9113</v>
      </c>
      <c r="F19" s="5">
        <v>9681.6</v>
      </c>
      <c r="G19" s="58">
        <v>64334.586267659994</v>
      </c>
      <c r="H19" s="58">
        <v>93344.689065250001</v>
      </c>
      <c r="I19" s="58">
        <v>116436</v>
      </c>
      <c r="J19" s="7">
        <v>117634.38801221999</v>
      </c>
      <c r="K19" s="7">
        <v>117664.38801221999</v>
      </c>
      <c r="L19" s="7">
        <v>128546.09113478</v>
      </c>
      <c r="M19" s="7">
        <v>133619.03653039</v>
      </c>
      <c r="N19" s="7">
        <v>134260.23984454718</v>
      </c>
      <c r="O19" s="7">
        <v>134284.24280311717</v>
      </c>
      <c r="P19" s="17">
        <v>134438.61548087717</v>
      </c>
    </row>
    <row r="20" spans="1:37" ht="14" thickBot="1" x14ac:dyDescent="0.3">
      <c r="A20" s="31" t="s">
        <v>7</v>
      </c>
      <c r="B20" s="32">
        <v>2021</v>
      </c>
      <c r="C20" s="33"/>
      <c r="D20" s="6">
        <f>D19/D16</f>
        <v>0.99934838259250636</v>
      </c>
      <c r="E20" s="6">
        <f t="shared" ref="E20" si="52">E19/E16</f>
        <v>0.6868922891384639</v>
      </c>
      <c r="F20" s="6">
        <f t="shared" ref="F20" si="53">F19/F16</f>
        <v>9.3312489277583829E-2</v>
      </c>
      <c r="G20" s="6">
        <f t="shared" ref="G20" si="54">G19/G16</f>
        <v>0.5270493727590011</v>
      </c>
      <c r="H20" s="6">
        <f t="shared" ref="H20" si="55">H19/H16</f>
        <v>0.75332916746108014</v>
      </c>
      <c r="I20" s="6">
        <f t="shared" ref="I20:P20" si="56">I19/I16</f>
        <v>0.93361664595277227</v>
      </c>
      <c r="J20" s="6">
        <f t="shared" si="56"/>
        <v>0.87499935295917708</v>
      </c>
      <c r="K20" s="6">
        <f t="shared" si="56"/>
        <v>0.87522250182773798</v>
      </c>
      <c r="L20" s="6">
        <f t="shared" si="56"/>
        <v>0.95616382648821707</v>
      </c>
      <c r="M20" s="6">
        <f t="shared" si="56"/>
        <v>0.99389789399826245</v>
      </c>
      <c r="N20" s="6">
        <f t="shared" si="56"/>
        <v>0.99866735380065053</v>
      </c>
      <c r="O20" s="6">
        <f t="shared" si="56"/>
        <v>0.99884589490221753</v>
      </c>
      <c r="P20" s="12">
        <f t="shared" si="56"/>
        <v>0.99999416451484591</v>
      </c>
    </row>
    <row r="21" spans="1:37" x14ac:dyDescent="0.25">
      <c r="A21" s="31" t="s">
        <v>4</v>
      </c>
      <c r="B21" s="32">
        <v>2021</v>
      </c>
      <c r="C21" s="33" t="str">
        <f t="shared" si="1"/>
        <v>Кассовое исполнение 2021</v>
      </c>
      <c r="D21" s="5">
        <v>21378</v>
      </c>
      <c r="E21" s="5">
        <v>40.799999999999997</v>
      </c>
      <c r="F21" s="5">
        <v>792.1</v>
      </c>
      <c r="G21" s="58">
        <v>7888.5075288100006</v>
      </c>
      <c r="H21" s="58">
        <v>17917.508361899996</v>
      </c>
      <c r="I21" s="58">
        <v>31810</v>
      </c>
      <c r="J21" s="7">
        <v>39778.104794339997</v>
      </c>
      <c r="K21" s="7">
        <v>43086.335968059997</v>
      </c>
      <c r="L21" s="7">
        <v>53147.670304030005</v>
      </c>
      <c r="M21" s="7">
        <v>62708.877191470005</v>
      </c>
      <c r="N21" s="7">
        <v>94897.774168601507</v>
      </c>
      <c r="O21" s="7">
        <v>126901.662418846</v>
      </c>
      <c r="P21" s="17">
        <v>134438.61548087717</v>
      </c>
    </row>
    <row r="22" spans="1:37" ht="14" thickBot="1" x14ac:dyDescent="0.3">
      <c r="A22" s="34" t="s">
        <v>9</v>
      </c>
      <c r="B22" s="46">
        <v>2021</v>
      </c>
      <c r="C22" s="35"/>
      <c r="D22" s="15">
        <f>D21/D16</f>
        <v>0.9950197812427275</v>
      </c>
      <c r="E22" s="15">
        <f t="shared" ref="E22" si="57">E21/E16</f>
        <v>3.075299615587548E-3</v>
      </c>
      <c r="F22" s="15">
        <f t="shared" ref="F22" si="58">F21/F16</f>
        <v>7.6343603078803252E-3</v>
      </c>
      <c r="G22" s="15">
        <f t="shared" ref="G22" si="59">G21/G16</f>
        <v>6.4625160217342492E-2</v>
      </c>
      <c r="H22" s="15">
        <f t="shared" ref="H22" si="60">H21/H16</f>
        <v>0.14460149572957298</v>
      </c>
      <c r="I22" s="15">
        <f t="shared" ref="I22:P22" si="61">I21/I16</f>
        <v>0.25506154031191114</v>
      </c>
      <c r="J22" s="15">
        <f t="shared" si="61"/>
        <v>0.29588130261173434</v>
      </c>
      <c r="K22" s="15">
        <f t="shared" si="61"/>
        <v>0.32048890405684644</v>
      </c>
      <c r="L22" s="15">
        <f t="shared" si="61"/>
        <v>0.39532808316631884</v>
      </c>
      <c r="M22" s="15">
        <f t="shared" si="61"/>
        <v>0.46644716646660134</v>
      </c>
      <c r="N22" s="15">
        <f t="shared" si="61"/>
        <v>0.70587769782222709</v>
      </c>
      <c r="O22" s="15">
        <f t="shared" si="61"/>
        <v>0.94393207957522873</v>
      </c>
      <c r="P22" s="16">
        <f t="shared" si="61"/>
        <v>0.99999416451484591</v>
      </c>
      <c r="AK22" s="41">
        <v>1</v>
      </c>
    </row>
    <row r="49" spans="3:8" ht="37.5" x14ac:dyDescent="0.25">
      <c r="C49" s="37" t="s">
        <v>12</v>
      </c>
      <c r="D49" s="37" t="s">
        <v>13</v>
      </c>
      <c r="E49" s="37" t="s">
        <v>16</v>
      </c>
      <c r="F49" s="37" t="s">
        <v>14</v>
      </c>
      <c r="G49" s="37" t="s">
        <v>15</v>
      </c>
      <c r="H49" s="37" t="s">
        <v>17</v>
      </c>
    </row>
    <row r="50" spans="3:8" ht="14" x14ac:dyDescent="0.25">
      <c r="C50" s="43">
        <v>44287</v>
      </c>
      <c r="D50" s="36">
        <v>122065.5779</v>
      </c>
      <c r="E50" s="36">
        <v>64334.586267659994</v>
      </c>
      <c r="F50" s="36">
        <f>E50-G50</f>
        <v>56446.078738849996</v>
      </c>
      <c r="G50" s="36">
        <v>7888.5075288100006</v>
      </c>
      <c r="H50" s="36">
        <f t="shared" ref="H50:H52" si="62">D50-F50-G50</f>
        <v>57730.991632340018</v>
      </c>
    </row>
    <row r="51" spans="3:8" ht="14" x14ac:dyDescent="0.25">
      <c r="C51" s="43">
        <v>44317</v>
      </c>
      <c r="D51" s="36">
        <v>123909.56449999999</v>
      </c>
      <c r="E51" s="36">
        <v>93344.689065250001</v>
      </c>
      <c r="F51" s="36">
        <f t="shared" ref="F51:F53" si="63">E51-G51</f>
        <v>75427.180703350008</v>
      </c>
      <c r="G51" s="36">
        <v>17917.508361899996</v>
      </c>
      <c r="H51" s="36">
        <f t="shared" si="62"/>
        <v>30564.875434749989</v>
      </c>
    </row>
    <row r="52" spans="3:8" ht="14" x14ac:dyDescent="0.25">
      <c r="C52" s="43">
        <v>44348</v>
      </c>
      <c r="D52" s="36">
        <v>124715</v>
      </c>
      <c r="E52" s="36">
        <v>116436</v>
      </c>
      <c r="F52" s="36">
        <f t="shared" si="63"/>
        <v>84626</v>
      </c>
      <c r="G52" s="36">
        <v>31810</v>
      </c>
      <c r="H52" s="36">
        <f t="shared" si="62"/>
        <v>8279</v>
      </c>
    </row>
    <row r="53" spans="3:8" ht="14" x14ac:dyDescent="0.25">
      <c r="C53" s="44">
        <v>44369</v>
      </c>
      <c r="D53" s="36">
        <v>134439</v>
      </c>
      <c r="E53" s="36">
        <v>122473</v>
      </c>
      <c r="F53" s="36">
        <f t="shared" si="63"/>
        <v>74859</v>
      </c>
      <c r="G53" s="36">
        <v>47614</v>
      </c>
      <c r="H53" s="36">
        <f>D53-F53-G53</f>
        <v>11966</v>
      </c>
    </row>
    <row r="64" spans="3:8" ht="14" x14ac:dyDescent="0.3">
      <c r="C64" s="45"/>
    </row>
    <row r="74" spans="1:1" x14ac:dyDescent="0.25">
      <c r="A74" s="42"/>
    </row>
    <row r="75" spans="1:1" x14ac:dyDescent="0.25">
      <c r="A75" s="4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5"/>
  <sheetViews>
    <sheetView tabSelected="1" zoomScale="46" zoomScaleNormal="70" workbookViewId="0">
      <selection activeCell="D134" sqref="D134"/>
    </sheetView>
  </sheetViews>
  <sheetFormatPr defaultColWidth="9.1796875" defaultRowHeight="13.5" x14ac:dyDescent="0.25"/>
  <cols>
    <col min="1" max="1" width="34.81640625" style="41" customWidth="1"/>
    <col min="2" max="2" width="9.1796875" style="42"/>
    <col min="3" max="3" width="38.54296875" style="41" customWidth="1"/>
    <col min="4" max="4" width="10.54296875" style="41" bestFit="1" customWidth="1"/>
    <col min="5" max="5" width="10.26953125" style="41" customWidth="1"/>
    <col min="6" max="6" width="10.7265625" style="41" customWidth="1"/>
    <col min="7" max="7" width="10.54296875" style="41" bestFit="1" customWidth="1"/>
    <col min="8" max="8" width="12" style="41" bestFit="1" customWidth="1"/>
    <col min="9" max="9" width="10.54296875" style="41" bestFit="1" customWidth="1"/>
    <col min="10" max="16" width="12.1796875" style="41" bestFit="1" customWidth="1"/>
    <col min="17" max="19" width="9.1796875" style="41"/>
    <col min="20" max="20" width="9.1796875" style="41" customWidth="1"/>
    <col min="21" max="16384" width="9.1796875" style="41"/>
  </cols>
  <sheetData>
    <row r="1" spans="1:16" ht="14" x14ac:dyDescent="0.3">
      <c r="A1" s="38" t="s">
        <v>1</v>
      </c>
      <c r="B1" s="39" t="s">
        <v>0</v>
      </c>
      <c r="C1" s="38" t="s">
        <v>1</v>
      </c>
      <c r="D1" s="40">
        <v>44197</v>
      </c>
      <c r="E1" s="40">
        <v>44228</v>
      </c>
      <c r="F1" s="40">
        <v>44256</v>
      </c>
      <c r="G1" s="40">
        <v>44287</v>
      </c>
      <c r="H1" s="40">
        <v>44317</v>
      </c>
      <c r="I1" s="40">
        <v>44348</v>
      </c>
      <c r="J1" s="40">
        <v>44378</v>
      </c>
      <c r="K1" s="40">
        <v>44409</v>
      </c>
      <c r="L1" s="40">
        <v>44440</v>
      </c>
      <c r="M1" s="40">
        <v>44470</v>
      </c>
      <c r="N1" s="40">
        <v>44501</v>
      </c>
      <c r="O1" s="40">
        <v>44531</v>
      </c>
      <c r="P1" s="63" t="s">
        <v>18</v>
      </c>
    </row>
    <row r="2" spans="1:16" x14ac:dyDescent="0.25">
      <c r="A2" s="1" t="s">
        <v>2</v>
      </c>
      <c r="B2" s="2">
        <v>2019</v>
      </c>
      <c r="C2" s="1" t="str">
        <f>CONCATENATE(A2," ",B2)</f>
        <v>СБР 2019</v>
      </c>
      <c r="D2" s="52">
        <v>85357.2</v>
      </c>
      <c r="E2" s="52">
        <v>85357.2</v>
      </c>
      <c r="F2" s="52">
        <v>85386.6</v>
      </c>
      <c r="G2" s="52">
        <v>85548</v>
      </c>
      <c r="H2" s="52">
        <v>85772.6</v>
      </c>
      <c r="I2" s="52">
        <v>85772.6</v>
      </c>
      <c r="J2" s="52">
        <v>85772.6</v>
      </c>
      <c r="K2" s="52">
        <v>85917.2</v>
      </c>
      <c r="L2" s="52">
        <v>84321.4</v>
      </c>
      <c r="M2" s="52">
        <v>84454.1</v>
      </c>
      <c r="N2" s="52">
        <v>84439.3</v>
      </c>
      <c r="O2" s="52">
        <v>80474.899999999994</v>
      </c>
      <c r="P2" s="52">
        <v>74761.3</v>
      </c>
    </row>
    <row r="3" spans="1:16" x14ac:dyDescent="0.25">
      <c r="A3" s="1" t="s">
        <v>11</v>
      </c>
      <c r="B3" s="2">
        <v>2019</v>
      </c>
      <c r="C3" s="1" t="str">
        <f>CONCATENATE(A3," ",B3)</f>
        <v>Доведено 2019</v>
      </c>
      <c r="D3" s="52">
        <v>17291.900000000001</v>
      </c>
      <c r="E3" s="60">
        <v>17291.900000000001</v>
      </c>
      <c r="F3" s="52">
        <v>18108.2</v>
      </c>
      <c r="G3" s="52">
        <v>45085.7</v>
      </c>
      <c r="H3" s="52">
        <v>46884.3</v>
      </c>
      <c r="I3" s="52">
        <v>52083.3</v>
      </c>
      <c r="J3" s="52">
        <v>52837.8</v>
      </c>
      <c r="K3" s="52">
        <v>53316.7</v>
      </c>
      <c r="L3" s="52">
        <v>63807.199999999997</v>
      </c>
      <c r="M3" s="52">
        <v>70538.2</v>
      </c>
      <c r="N3" s="52">
        <v>73544.899999999994</v>
      </c>
      <c r="O3" s="52">
        <v>73428.5</v>
      </c>
      <c r="P3" s="52">
        <v>73333.8</v>
      </c>
    </row>
    <row r="4" spans="1:16" x14ac:dyDescent="0.25">
      <c r="A4" s="1"/>
      <c r="B4" s="2">
        <v>2019</v>
      </c>
      <c r="C4" s="1"/>
      <c r="D4" s="61">
        <f>D3/D2</f>
        <v>0.20258279325001291</v>
      </c>
      <c r="E4" s="61">
        <f t="shared" ref="E4:P4" si="0">E3/E2</f>
        <v>0.20258279325001291</v>
      </c>
      <c r="F4" s="61">
        <f t="shared" si="0"/>
        <v>0.21207308875163081</v>
      </c>
      <c r="G4" s="61">
        <f t="shared" si="0"/>
        <v>0.52702225651096457</v>
      </c>
      <c r="H4" s="61">
        <f t="shared" si="0"/>
        <v>0.54661162189323864</v>
      </c>
      <c r="I4" s="61">
        <f t="shared" si="0"/>
        <v>0.60722538433019402</v>
      </c>
      <c r="J4" s="61">
        <f t="shared" si="0"/>
        <v>0.61602189976752486</v>
      </c>
      <c r="K4" s="61">
        <f t="shared" si="0"/>
        <v>0.62055909643237905</v>
      </c>
      <c r="L4" s="61">
        <f t="shared" si="0"/>
        <v>0.75671419117804029</v>
      </c>
      <c r="M4" s="61">
        <f t="shared" si="0"/>
        <v>0.83522528805587881</v>
      </c>
      <c r="N4" s="61">
        <f t="shared" si="0"/>
        <v>0.87097950835689064</v>
      </c>
      <c r="O4" s="61">
        <f t="shared" si="0"/>
        <v>0.9124397793597756</v>
      </c>
      <c r="P4" s="61">
        <f t="shared" si="0"/>
        <v>0.9809058964999271</v>
      </c>
    </row>
    <row r="5" spans="1:16" x14ac:dyDescent="0.25">
      <c r="A5" s="1" t="s">
        <v>3</v>
      </c>
      <c r="B5" s="2">
        <v>2019</v>
      </c>
      <c r="C5" s="1" t="str">
        <f t="shared" ref="C5:C21" si="1">CONCATENATE(A5," ",B5)</f>
        <v>Принятые обязательтва 2019</v>
      </c>
      <c r="D5" s="52">
        <v>0</v>
      </c>
      <c r="E5" s="52">
        <v>0</v>
      </c>
      <c r="F5" s="52">
        <v>0</v>
      </c>
      <c r="G5" s="52">
        <v>6203.9</v>
      </c>
      <c r="H5" s="52">
        <v>14596.8</v>
      </c>
      <c r="I5" s="52">
        <v>16819.099999999999</v>
      </c>
      <c r="J5" s="52">
        <v>17268.099999999999</v>
      </c>
      <c r="K5" s="52">
        <v>17965.7</v>
      </c>
      <c r="L5" s="52">
        <v>31371.599999999999</v>
      </c>
      <c r="M5" s="52">
        <v>37439.300000000003</v>
      </c>
      <c r="N5" s="52">
        <v>43329.9</v>
      </c>
      <c r="O5" s="52">
        <v>50841.3</v>
      </c>
      <c r="P5" s="52">
        <v>70033.899999999994</v>
      </c>
    </row>
    <row r="6" spans="1:16" x14ac:dyDescent="0.25">
      <c r="A6" s="1" t="s">
        <v>5</v>
      </c>
      <c r="B6" s="2">
        <v>2019</v>
      </c>
      <c r="C6" s="1"/>
      <c r="D6" s="6">
        <f>D5/D2</f>
        <v>0</v>
      </c>
      <c r="E6" s="6">
        <f t="shared" ref="E6:P6" si="2">E5/E2</f>
        <v>0</v>
      </c>
      <c r="F6" s="6">
        <f t="shared" si="2"/>
        <v>0</v>
      </c>
      <c r="G6" s="6">
        <f t="shared" si="2"/>
        <v>7.251952120447E-2</v>
      </c>
      <c r="H6" s="6">
        <f t="shared" si="2"/>
        <v>0.17018022072316799</v>
      </c>
      <c r="I6" s="6">
        <f t="shared" si="2"/>
        <v>0.1960894271597223</v>
      </c>
      <c r="J6" s="6">
        <f t="shared" si="2"/>
        <v>0.20132419910321009</v>
      </c>
      <c r="K6" s="6">
        <f t="shared" si="2"/>
        <v>0.20910481254044594</v>
      </c>
      <c r="L6" s="6">
        <f t="shared" si="2"/>
        <v>0.37204790243046248</v>
      </c>
      <c r="M6" s="6">
        <f t="shared" si="2"/>
        <v>0.44330944264399241</v>
      </c>
      <c r="N6" s="6">
        <f t="shared" si="2"/>
        <v>0.5131484983887834</v>
      </c>
      <c r="O6" s="6">
        <f t="shared" si="2"/>
        <v>0.63176592950099975</v>
      </c>
      <c r="P6" s="6">
        <f t="shared" si="2"/>
        <v>0.93676674964186002</v>
      </c>
    </row>
    <row r="7" spans="1:16" x14ac:dyDescent="0.25">
      <c r="A7" s="1" t="s">
        <v>4</v>
      </c>
      <c r="B7" s="2">
        <v>2019</v>
      </c>
      <c r="C7" s="1" t="str">
        <f t="shared" si="1"/>
        <v>Кассовое исполнение 2019</v>
      </c>
      <c r="D7" s="52">
        <v>0</v>
      </c>
      <c r="E7" s="52">
        <v>234</v>
      </c>
      <c r="F7" s="52">
        <v>932.1</v>
      </c>
      <c r="G7" s="52">
        <v>1418.8</v>
      </c>
      <c r="H7" s="52">
        <v>2375.8000000000002</v>
      </c>
      <c r="I7" s="52">
        <v>9009.2999999999993</v>
      </c>
      <c r="J7" s="52">
        <v>9640.2000000000007</v>
      </c>
      <c r="K7" s="52">
        <v>10515.2</v>
      </c>
      <c r="L7" s="52">
        <v>13346.1</v>
      </c>
      <c r="M7" s="52">
        <v>13604.1</v>
      </c>
      <c r="N7" s="52">
        <v>14566.7</v>
      </c>
      <c r="O7" s="52">
        <v>20696.5</v>
      </c>
      <c r="P7" s="52">
        <v>51557</v>
      </c>
    </row>
    <row r="8" spans="1:16" x14ac:dyDescent="0.25">
      <c r="A8" s="1" t="s">
        <v>10</v>
      </c>
      <c r="B8" s="2">
        <v>2019</v>
      </c>
      <c r="C8" s="1"/>
      <c r="D8" s="6">
        <f>D7/D2</f>
        <v>0</v>
      </c>
      <c r="E8" s="6">
        <f t="shared" ref="E8:P8" si="3">E7/E2</f>
        <v>2.7414207588815002E-3</v>
      </c>
      <c r="F8" s="6">
        <f t="shared" si="3"/>
        <v>1.0916232757833195E-2</v>
      </c>
      <c r="G8" s="6">
        <f t="shared" si="3"/>
        <v>1.6584841258708561E-2</v>
      </c>
      <c r="H8" s="6">
        <f t="shared" si="3"/>
        <v>2.7698822234606391E-2</v>
      </c>
      <c r="I8" s="6">
        <f t="shared" si="3"/>
        <v>0.10503703980058898</v>
      </c>
      <c r="J8" s="6">
        <f t="shared" si="3"/>
        <v>0.11239253561160557</v>
      </c>
      <c r="K8" s="6">
        <f t="shared" si="3"/>
        <v>0.12238760108569648</v>
      </c>
      <c r="L8" s="6">
        <f t="shared" si="3"/>
        <v>0.15827654664177779</v>
      </c>
      <c r="M8" s="6">
        <f t="shared" si="3"/>
        <v>0.16108276566797822</v>
      </c>
      <c r="N8" s="6">
        <f t="shared" si="3"/>
        <v>0.17251090428272145</v>
      </c>
      <c r="O8" s="6">
        <f t="shared" si="3"/>
        <v>0.25717956779070245</v>
      </c>
      <c r="P8" s="6">
        <f t="shared" si="3"/>
        <v>0.68962150203380623</v>
      </c>
    </row>
    <row r="9" spans="1:16" x14ac:dyDescent="0.25">
      <c r="A9" s="23" t="s">
        <v>2</v>
      </c>
      <c r="B9" s="22">
        <v>2020</v>
      </c>
      <c r="C9" s="23" t="str">
        <f t="shared" si="1"/>
        <v>СБР 2020</v>
      </c>
      <c r="D9" s="52">
        <v>89049</v>
      </c>
      <c r="E9" s="52">
        <v>89049</v>
      </c>
      <c r="F9" s="52">
        <v>89049</v>
      </c>
      <c r="G9" s="52">
        <v>106104.2</v>
      </c>
      <c r="H9" s="52">
        <v>105992.5</v>
      </c>
      <c r="I9" s="52">
        <v>91657.4</v>
      </c>
      <c r="J9" s="52">
        <v>91657.4</v>
      </c>
      <c r="K9" s="52">
        <v>86619.7</v>
      </c>
      <c r="L9" s="52">
        <v>74707.5</v>
      </c>
      <c r="M9" s="52">
        <v>73598.7</v>
      </c>
      <c r="N9" s="52">
        <v>69554.5</v>
      </c>
      <c r="O9" s="52">
        <v>68956.800000000003</v>
      </c>
      <c r="P9" s="52">
        <v>68074.5</v>
      </c>
    </row>
    <row r="10" spans="1:16" x14ac:dyDescent="0.25">
      <c r="A10" s="23" t="s">
        <v>11</v>
      </c>
      <c r="B10" s="22">
        <v>2020</v>
      </c>
      <c r="C10" s="23" t="str">
        <f t="shared" si="1"/>
        <v>Доведено 2020</v>
      </c>
      <c r="D10" s="52">
        <v>8684.1</v>
      </c>
      <c r="E10" s="52">
        <v>85552.6</v>
      </c>
      <c r="F10" s="52">
        <v>85556.6</v>
      </c>
      <c r="G10" s="52">
        <v>104573.5</v>
      </c>
      <c r="H10" s="52">
        <v>104535.9</v>
      </c>
      <c r="I10" s="52">
        <v>90717</v>
      </c>
      <c r="J10" s="52">
        <v>90717</v>
      </c>
      <c r="K10" s="52">
        <v>85796.1</v>
      </c>
      <c r="L10" s="52">
        <v>74634.5</v>
      </c>
      <c r="M10" s="52">
        <v>73576.3</v>
      </c>
      <c r="N10" s="52">
        <v>69554.5</v>
      </c>
      <c r="O10" s="52">
        <v>68956.800000000003</v>
      </c>
      <c r="P10" s="52">
        <v>68074.5</v>
      </c>
    </row>
    <row r="11" spans="1:16" x14ac:dyDescent="0.25">
      <c r="A11" s="23"/>
      <c r="B11" s="22">
        <v>2020</v>
      </c>
      <c r="C11" s="23"/>
      <c r="D11" s="61">
        <f>D10/D9</f>
        <v>9.7520466260148916E-2</v>
      </c>
      <c r="E11" s="61">
        <f t="shared" ref="E11:P11" si="4">E10/E9</f>
        <v>0.96073622387674207</v>
      </c>
      <c r="F11" s="61">
        <f t="shared" si="4"/>
        <v>0.96078114296623218</v>
      </c>
      <c r="G11" s="61">
        <f t="shared" si="4"/>
        <v>0.98557361537055088</v>
      </c>
      <c r="H11" s="61">
        <f t="shared" si="4"/>
        <v>0.98625751822062879</v>
      </c>
      <c r="I11" s="61">
        <f t="shared" si="4"/>
        <v>0.98974005372179452</v>
      </c>
      <c r="J11" s="61">
        <f t="shared" si="4"/>
        <v>0.98974005372179452</v>
      </c>
      <c r="K11" s="61">
        <f t="shared" si="4"/>
        <v>0.99049177034785396</v>
      </c>
      <c r="L11" s="61">
        <f t="shared" si="4"/>
        <v>0.9990228558043035</v>
      </c>
      <c r="M11" s="61">
        <f t="shared" si="4"/>
        <v>0.99969564679810929</v>
      </c>
      <c r="N11" s="61">
        <f t="shared" si="4"/>
        <v>1</v>
      </c>
      <c r="O11" s="61">
        <f t="shared" si="4"/>
        <v>1</v>
      </c>
      <c r="P11" s="61">
        <f t="shared" si="4"/>
        <v>1</v>
      </c>
    </row>
    <row r="12" spans="1:16" x14ac:dyDescent="0.25">
      <c r="A12" s="23" t="s">
        <v>3</v>
      </c>
      <c r="B12" s="22">
        <v>2020</v>
      </c>
      <c r="C12" s="23" t="str">
        <f t="shared" si="1"/>
        <v>Принятые обязательтва 2020</v>
      </c>
      <c r="D12" s="52">
        <v>0.2</v>
      </c>
      <c r="E12" s="52">
        <v>64693.2</v>
      </c>
      <c r="F12" s="52">
        <v>65624.399999999994</v>
      </c>
      <c r="G12" s="62">
        <v>65905</v>
      </c>
      <c r="H12" s="52">
        <v>61952</v>
      </c>
      <c r="I12" s="52">
        <v>61709.7</v>
      </c>
      <c r="J12" s="52">
        <v>64563.7</v>
      </c>
      <c r="K12" s="52">
        <v>64486.6</v>
      </c>
      <c r="L12" s="52">
        <v>55539.3</v>
      </c>
      <c r="M12" s="52">
        <v>57156.3</v>
      </c>
      <c r="N12" s="52">
        <v>57696</v>
      </c>
      <c r="O12" s="52">
        <v>56623.9</v>
      </c>
      <c r="P12" s="52">
        <v>67932.100000000006</v>
      </c>
    </row>
    <row r="13" spans="1:16" x14ac:dyDescent="0.25">
      <c r="A13" s="23" t="s">
        <v>6</v>
      </c>
      <c r="B13" s="22">
        <v>2020</v>
      </c>
      <c r="C13" s="23"/>
      <c r="D13" s="6">
        <f>D12/D9</f>
        <v>2.2459544745028021E-6</v>
      </c>
      <c r="E13" s="6">
        <f t="shared" ref="E13:P13" si="5">E12/E9</f>
        <v>0.72648991004952324</v>
      </c>
      <c r="F13" s="6">
        <f t="shared" si="5"/>
        <v>0.73694707408280824</v>
      </c>
      <c r="G13" s="6">
        <f t="shared" si="5"/>
        <v>0.6211346958932823</v>
      </c>
      <c r="H13" s="6">
        <f t="shared" si="5"/>
        <v>0.5844941859093804</v>
      </c>
      <c r="I13" s="6">
        <f t="shared" si="5"/>
        <v>0.67326478822222757</v>
      </c>
      <c r="J13" s="6">
        <f t="shared" si="5"/>
        <v>0.7044024814144848</v>
      </c>
      <c r="K13" s="6">
        <f t="shared" si="5"/>
        <v>0.74447960452414408</v>
      </c>
      <c r="L13" s="6">
        <f t="shared" si="5"/>
        <v>0.74342335106916979</v>
      </c>
      <c r="M13" s="6">
        <f t="shared" si="5"/>
        <v>0.77659388005494667</v>
      </c>
      <c r="N13" s="6">
        <f t="shared" si="5"/>
        <v>0.82950779604482816</v>
      </c>
      <c r="O13" s="6">
        <f t="shared" si="5"/>
        <v>0.8211503434034062</v>
      </c>
      <c r="P13" s="6">
        <f t="shared" si="5"/>
        <v>0.99790817413275168</v>
      </c>
    </row>
    <row r="14" spans="1:16" x14ac:dyDescent="0.25">
      <c r="A14" s="23" t="s">
        <v>4</v>
      </c>
      <c r="B14" s="22">
        <v>2020</v>
      </c>
      <c r="C14" s="23" t="str">
        <f t="shared" si="1"/>
        <v>Кассовое исполнение 2020</v>
      </c>
      <c r="D14" s="52">
        <v>0</v>
      </c>
      <c r="E14" s="52">
        <v>2456</v>
      </c>
      <c r="F14" s="52">
        <v>3768.9</v>
      </c>
      <c r="G14" s="52">
        <v>3896.4</v>
      </c>
      <c r="H14" s="52">
        <v>5029.3</v>
      </c>
      <c r="I14" s="52">
        <v>7973.7</v>
      </c>
      <c r="J14" s="52">
        <v>9513.2999999999993</v>
      </c>
      <c r="K14" s="52">
        <v>10635.4</v>
      </c>
      <c r="L14" s="52">
        <v>12345</v>
      </c>
      <c r="M14" s="52">
        <v>15201</v>
      </c>
      <c r="N14" s="52">
        <v>28092</v>
      </c>
      <c r="O14" s="52">
        <v>32298.2</v>
      </c>
      <c r="P14" s="52">
        <v>57432.7</v>
      </c>
    </row>
    <row r="15" spans="1:16" x14ac:dyDescent="0.25">
      <c r="A15" s="23" t="s">
        <v>8</v>
      </c>
      <c r="B15" s="22">
        <v>2020</v>
      </c>
      <c r="C15" s="23"/>
      <c r="D15" s="6">
        <f>D14/D9</f>
        <v>0</v>
      </c>
      <c r="E15" s="6">
        <f t="shared" ref="E15:P15" si="6">E14/E9</f>
        <v>2.7580320946894405E-2</v>
      </c>
      <c r="F15" s="6">
        <f t="shared" si="6"/>
        <v>4.2323889094768051E-2</v>
      </c>
      <c r="G15" s="6">
        <f t="shared" si="6"/>
        <v>3.6722391762060318E-2</v>
      </c>
      <c r="H15" s="6">
        <f t="shared" si="6"/>
        <v>4.7449583696959695E-2</v>
      </c>
      <c r="I15" s="6">
        <f t="shared" si="6"/>
        <v>8.6994612546286501E-2</v>
      </c>
      <c r="J15" s="6">
        <f>J14/J9</f>
        <v>0.10379194696772982</v>
      </c>
      <c r="K15" s="6">
        <f t="shared" si="6"/>
        <v>0.12278269262073177</v>
      </c>
      <c r="L15" s="6">
        <f t="shared" si="6"/>
        <v>0.16524445336813573</v>
      </c>
      <c r="M15" s="6">
        <f t="shared" si="6"/>
        <v>0.20653897419383768</v>
      </c>
      <c r="N15" s="6">
        <f t="shared" si="6"/>
        <v>0.4038847234902127</v>
      </c>
      <c r="O15" s="6">
        <f t="shared" si="6"/>
        <v>0.46838310362429808</v>
      </c>
      <c r="P15" s="6">
        <f t="shared" si="6"/>
        <v>0.84367420987300679</v>
      </c>
    </row>
    <row r="16" spans="1:16" x14ac:dyDescent="0.25">
      <c r="A16" s="33" t="s">
        <v>2</v>
      </c>
      <c r="B16" s="32">
        <v>2021</v>
      </c>
      <c r="C16" s="33" t="str">
        <f t="shared" si="1"/>
        <v>СБР 2021</v>
      </c>
      <c r="D16" s="5">
        <v>103529.3</v>
      </c>
      <c r="E16" s="5">
        <v>103555.4</v>
      </c>
      <c r="F16" s="5">
        <v>195500.79999999999</v>
      </c>
      <c r="G16" s="5">
        <v>211766.6</v>
      </c>
      <c r="H16" s="5">
        <v>213610.6</v>
      </c>
      <c r="I16" s="5">
        <v>214416.3</v>
      </c>
      <c r="J16" s="7">
        <v>223325.10089996998</v>
      </c>
      <c r="K16" s="7">
        <v>223325.10089996998</v>
      </c>
      <c r="L16" s="7">
        <v>223325.10089996998</v>
      </c>
      <c r="M16" s="7">
        <v>223325.10089996998</v>
      </c>
      <c r="N16" s="7">
        <v>223325.10089996998</v>
      </c>
      <c r="O16" s="7">
        <v>223325.10089996998</v>
      </c>
      <c r="P16" s="7">
        <v>223325.10089996998</v>
      </c>
    </row>
    <row r="17" spans="1:37" x14ac:dyDescent="0.25">
      <c r="A17" s="33" t="s">
        <v>11</v>
      </c>
      <c r="B17" s="32">
        <v>2021</v>
      </c>
      <c r="C17" s="33" t="str">
        <f t="shared" si="1"/>
        <v>Доведено 2021</v>
      </c>
      <c r="D17" s="5">
        <v>70261.3</v>
      </c>
      <c r="E17" s="5">
        <v>101169.4</v>
      </c>
      <c r="F17" s="5">
        <v>192364.7</v>
      </c>
      <c r="G17" s="5">
        <v>209380.6</v>
      </c>
      <c r="H17" s="5">
        <v>211224.6</v>
      </c>
      <c r="I17" s="5">
        <v>211944</v>
      </c>
      <c r="J17" s="7">
        <v>223325.10089996998</v>
      </c>
      <c r="K17" s="7">
        <v>223325.10089996998</v>
      </c>
      <c r="L17" s="7">
        <v>223325.10089996998</v>
      </c>
      <c r="M17" s="7">
        <v>223325.10089996998</v>
      </c>
      <c r="N17" s="7">
        <v>223325.10089996998</v>
      </c>
      <c r="O17" s="7">
        <v>223325.10089996998</v>
      </c>
      <c r="P17" s="7">
        <v>223325.10089996998</v>
      </c>
    </row>
    <row r="18" spans="1:37" x14ac:dyDescent="0.25">
      <c r="A18" s="33"/>
      <c r="B18" s="32">
        <v>2021</v>
      </c>
      <c r="C18" s="33"/>
      <c r="D18" s="61">
        <f>D17/D16</f>
        <v>0.67866101673632484</v>
      </c>
      <c r="E18" s="61">
        <f t="shared" ref="E18:P18" si="7">E17/E16</f>
        <v>0.9769591928571566</v>
      </c>
      <c r="F18" s="61">
        <f t="shared" si="7"/>
        <v>0.98395863341735701</v>
      </c>
      <c r="G18" s="61">
        <f t="shared" si="7"/>
        <v>0.98873287855591963</v>
      </c>
      <c r="H18" s="61">
        <f t="shared" si="7"/>
        <v>0.98883014232439781</v>
      </c>
      <c r="I18" s="61">
        <f t="shared" si="7"/>
        <v>0.98846962660954418</v>
      </c>
      <c r="J18" s="61">
        <f t="shared" si="7"/>
        <v>1</v>
      </c>
      <c r="K18" s="61">
        <f t="shared" si="7"/>
        <v>1</v>
      </c>
      <c r="L18" s="61">
        <f t="shared" si="7"/>
        <v>1</v>
      </c>
      <c r="M18" s="61">
        <f t="shared" si="7"/>
        <v>1</v>
      </c>
      <c r="N18" s="61">
        <f t="shared" si="7"/>
        <v>1</v>
      </c>
      <c r="O18" s="61">
        <f t="shared" si="7"/>
        <v>1</v>
      </c>
      <c r="P18" s="61">
        <f t="shared" si="7"/>
        <v>1</v>
      </c>
    </row>
    <row r="19" spans="1:37" x14ac:dyDescent="0.25">
      <c r="A19" s="33" t="s">
        <v>3</v>
      </c>
      <c r="B19" s="32">
        <v>2021</v>
      </c>
      <c r="C19" s="33" t="str">
        <f t="shared" si="1"/>
        <v>Принятые обязательтва 2021</v>
      </c>
      <c r="D19" s="5">
        <v>43887.1</v>
      </c>
      <c r="E19" s="5">
        <v>54157.4</v>
      </c>
      <c r="F19" s="5">
        <v>62265.4</v>
      </c>
      <c r="G19" s="5">
        <v>117943.9</v>
      </c>
      <c r="H19" s="5">
        <v>147749.79999999999</v>
      </c>
      <c r="I19" s="5">
        <v>177478.7</v>
      </c>
      <c r="J19" s="7">
        <v>184747.08995403</v>
      </c>
      <c r="K19" s="7">
        <v>185564.58178815001</v>
      </c>
      <c r="L19" s="7">
        <v>206712.19533934002</v>
      </c>
      <c r="M19" s="7">
        <v>216899.21299543002</v>
      </c>
      <c r="N19" s="7">
        <v>218270.90890958719</v>
      </c>
      <c r="O19" s="7">
        <v>222619.16741308718</v>
      </c>
      <c r="P19" s="7">
        <v>223324.31638084716</v>
      </c>
    </row>
    <row r="20" spans="1:37" x14ac:dyDescent="0.25">
      <c r="A20" s="33" t="s">
        <v>7</v>
      </c>
      <c r="B20" s="32">
        <v>2021</v>
      </c>
      <c r="C20" s="33"/>
      <c r="D20" s="6">
        <f>D19/D16</f>
        <v>0.42390994626641926</v>
      </c>
      <c r="E20" s="6">
        <f t="shared" ref="E20:P20" si="8">E19/E16</f>
        <v>0.52297997014158615</v>
      </c>
      <c r="F20" s="6">
        <f t="shared" si="8"/>
        <v>0.31849179133793831</v>
      </c>
      <c r="G20" s="6">
        <f t="shared" si="8"/>
        <v>0.5569523239264359</v>
      </c>
      <c r="H20" s="6">
        <f t="shared" si="8"/>
        <v>0.69167822196089512</v>
      </c>
      <c r="I20" s="6">
        <f t="shared" si="8"/>
        <v>0.82772951496691261</v>
      </c>
      <c r="J20" s="6">
        <f t="shared" si="8"/>
        <v>0.82725626993797019</v>
      </c>
      <c r="K20" s="6">
        <f t="shared" si="8"/>
        <v>0.83091681606926326</v>
      </c>
      <c r="L20" s="6">
        <f t="shared" si="8"/>
        <v>0.92561111360217818</v>
      </c>
      <c r="M20" s="6">
        <f t="shared" si="8"/>
        <v>0.97122630694604184</v>
      </c>
      <c r="N20" s="6">
        <f t="shared" si="8"/>
        <v>0.9773684553594062</v>
      </c>
      <c r="O20" s="6">
        <f t="shared" si="8"/>
        <v>0.99683898726995768</v>
      </c>
      <c r="P20" s="6">
        <f t="shared" si="8"/>
        <v>0.9999964870983169</v>
      </c>
    </row>
    <row r="21" spans="1:37" x14ac:dyDescent="0.25">
      <c r="A21" s="33" t="s">
        <v>4</v>
      </c>
      <c r="B21" s="32">
        <v>2021</v>
      </c>
      <c r="C21" s="33" t="str">
        <f t="shared" si="1"/>
        <v>Кассовое исполнение 2021</v>
      </c>
      <c r="D21" s="5">
        <v>0</v>
      </c>
      <c r="E21" s="5">
        <v>88.3</v>
      </c>
      <c r="F21" s="5">
        <v>3116.8</v>
      </c>
      <c r="G21" s="5">
        <v>12721.3</v>
      </c>
      <c r="H21" s="5">
        <v>23799.200000000001</v>
      </c>
      <c r="I21" s="5">
        <v>38380</v>
      </c>
      <c r="J21" s="7">
        <v>49565.427850449996</v>
      </c>
      <c r="K21" s="7">
        <v>56889.632922270001</v>
      </c>
      <c r="L21" s="7">
        <v>71809.689765910007</v>
      </c>
      <c r="M21" s="7">
        <v>85143.064548160008</v>
      </c>
      <c r="N21" s="7">
        <v>126869.8204709143</v>
      </c>
      <c r="O21" s="7">
        <v>179755.8021604488</v>
      </c>
      <c r="P21" s="7">
        <v>223324.3</v>
      </c>
    </row>
    <row r="22" spans="1:37" x14ac:dyDescent="0.25">
      <c r="A22" s="33" t="s">
        <v>9</v>
      </c>
      <c r="B22" s="32">
        <v>2021</v>
      </c>
      <c r="C22" s="33"/>
      <c r="D22" s="6">
        <f>D21/D16</f>
        <v>0</v>
      </c>
      <c r="E22" s="6">
        <f t="shared" ref="E22:P22" si="9">E21/E16</f>
        <v>8.5268368428879611E-4</v>
      </c>
      <c r="F22" s="6">
        <f t="shared" si="9"/>
        <v>1.5942645758994338E-2</v>
      </c>
      <c r="G22" s="6">
        <f t="shared" si="9"/>
        <v>6.0072268242489603E-2</v>
      </c>
      <c r="H22" s="6">
        <f t="shared" si="9"/>
        <v>0.11141394668616632</v>
      </c>
      <c r="I22" s="6">
        <f t="shared" si="9"/>
        <v>0.17899758553803979</v>
      </c>
      <c r="J22" s="6">
        <f t="shared" si="9"/>
        <v>0.221942932750094</v>
      </c>
      <c r="K22" s="6">
        <f t="shared" si="9"/>
        <v>0.25473908975306614</v>
      </c>
      <c r="L22" s="6">
        <f t="shared" si="9"/>
        <v>0.32154777710399168</v>
      </c>
      <c r="M22" s="6">
        <f t="shared" si="9"/>
        <v>0.38125165601647537</v>
      </c>
      <c r="N22" s="6">
        <f t="shared" si="9"/>
        <v>0.56809476390986091</v>
      </c>
      <c r="O22" s="6">
        <f t="shared" si="9"/>
        <v>0.80490639626292437</v>
      </c>
      <c r="P22" s="6">
        <f t="shared" si="9"/>
        <v>0.99999641374853621</v>
      </c>
      <c r="AK22" s="41">
        <v>1</v>
      </c>
    </row>
    <row r="49" spans="3:8" ht="37.5" x14ac:dyDescent="0.25">
      <c r="C49" s="37" t="s">
        <v>12</v>
      </c>
      <c r="D49" s="37" t="s">
        <v>13</v>
      </c>
      <c r="E49" s="37" t="s">
        <v>16</v>
      </c>
      <c r="F49" s="37" t="s">
        <v>14</v>
      </c>
      <c r="G49" s="37" t="s">
        <v>15</v>
      </c>
      <c r="H49" s="37" t="s">
        <v>17</v>
      </c>
    </row>
    <row r="50" spans="3:8" ht="14" x14ac:dyDescent="0.25">
      <c r="C50" s="43">
        <v>44287</v>
      </c>
      <c r="D50" s="36">
        <v>211766.6</v>
      </c>
      <c r="E50" s="36">
        <v>117943.9</v>
      </c>
      <c r="F50" s="36">
        <f>E50-G50</f>
        <v>105222.59999999999</v>
      </c>
      <c r="G50" s="36">
        <v>12721.3</v>
      </c>
      <c r="H50" s="36">
        <f t="shared" ref="H50:H52" si="10">D50-F50-G50</f>
        <v>93822.700000000012</v>
      </c>
    </row>
    <row r="51" spans="3:8" ht="14" x14ac:dyDescent="0.25">
      <c r="C51" s="43">
        <v>44317</v>
      </c>
      <c r="D51" s="36">
        <v>213610.6</v>
      </c>
      <c r="E51" s="36">
        <v>147749.79999999999</v>
      </c>
      <c r="F51" s="36">
        <f t="shared" ref="F51:F53" si="11">E51-G51</f>
        <v>123950.59999999999</v>
      </c>
      <c r="G51" s="36">
        <v>23799.200000000001</v>
      </c>
      <c r="H51" s="36">
        <f t="shared" si="10"/>
        <v>65860.800000000017</v>
      </c>
    </row>
    <row r="52" spans="3:8" ht="14" x14ac:dyDescent="0.25">
      <c r="C52" s="43">
        <v>44348</v>
      </c>
      <c r="D52" s="36">
        <v>214416.3</v>
      </c>
      <c r="E52" s="36">
        <v>177478.7</v>
      </c>
      <c r="F52" s="36">
        <f t="shared" si="11"/>
        <v>139098.70000000001</v>
      </c>
      <c r="G52" s="36">
        <v>38380</v>
      </c>
      <c r="H52" s="36">
        <f t="shared" si="10"/>
        <v>36937.599999999977</v>
      </c>
    </row>
    <row r="53" spans="3:8" ht="14" x14ac:dyDescent="0.25">
      <c r="C53" s="44">
        <v>44371</v>
      </c>
      <c r="D53" s="36">
        <v>223325</v>
      </c>
      <c r="E53" s="36">
        <v>187384</v>
      </c>
      <c r="F53" s="36">
        <f t="shared" si="11"/>
        <v>129968</v>
      </c>
      <c r="G53" s="36">
        <v>57416</v>
      </c>
      <c r="H53" s="36">
        <f>D53-F53-G53</f>
        <v>35941</v>
      </c>
    </row>
    <row r="64" spans="3:8" ht="14" x14ac:dyDescent="0.3">
      <c r="C64" s="45"/>
    </row>
    <row r="74" spans="1:1" x14ac:dyDescent="0.25">
      <c r="A74" s="42"/>
    </row>
    <row r="75" spans="1:1" x14ac:dyDescent="0.25">
      <c r="A75" s="4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МЦ</vt:lpstr>
      <vt:lpstr>МЦ+НП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2021-06-25T11:53:19Z</dcterms:modified>
</cp:coreProperties>
</file>