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ir0707\OneDrive\Web公開サンプル\"/>
    </mc:Choice>
  </mc:AlternateContent>
  <xr:revisionPtr revIDLastSave="23" documentId="13_ncr:1_{F1A8E789-4487-47D2-9DB4-FDF7C54A1D3B}" xr6:coauthVersionLast="47" xr6:coauthVersionMax="47" xr10:uidLastSave="{C3D530DE-BEDC-4472-A1AA-D6A25C9A3C79}"/>
  <bookViews>
    <workbookView xWindow="0" yWindow="0" windowWidth="18270" windowHeight="8650" xr2:uid="{F302B10A-6019-4CF9-9AF8-2C4ED7D13C46}"/>
  </bookViews>
  <sheets>
    <sheet name="Sheet1" sheetId="1" r:id="rId1"/>
    <sheet name="Sheet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G17" i="1" s="1"/>
  <c r="C15" i="1"/>
  <c r="C16" i="1"/>
  <c r="C17" i="1"/>
  <c r="C18" i="1"/>
  <c r="C19" i="1"/>
  <c r="C14" i="1"/>
  <c r="F17" i="1" s="1"/>
  <c r="C7" i="1"/>
  <c r="B7" i="1"/>
  <c r="C3" i="4"/>
  <c r="C4" i="4"/>
  <c r="C5" i="4"/>
  <c r="C6" i="4"/>
  <c r="C7" i="4"/>
  <c r="C8" i="4"/>
  <c r="B2" i="4"/>
  <c r="B8" i="4"/>
  <c r="B3" i="4"/>
  <c r="B4" i="4"/>
  <c r="B5" i="4"/>
  <c r="B6" i="4"/>
  <c r="B7" i="4"/>
  <c r="B8" i="1" l="1"/>
  <c r="F13" i="1" l="1"/>
  <c r="C8" i="1" l="1"/>
  <c r="G13" i="1" s="1"/>
  <c r="I5" i="1" l="1"/>
  <c r="I2" i="1"/>
  <c r="I6" i="1"/>
  <c r="I7" i="1"/>
  <c r="I9" i="1"/>
  <c r="I10" i="1"/>
  <c r="I3" i="1"/>
  <c r="I11" i="1"/>
  <c r="I4" i="1"/>
  <c r="I12" i="1"/>
  <c r="I8" i="1"/>
  <c r="J2" i="1" l="1"/>
  <c r="K2" i="1" s="1"/>
</calcChain>
</file>

<file path=xl/sharedStrings.xml><?xml version="1.0" encoding="utf-8"?>
<sst xmlns="http://schemas.openxmlformats.org/spreadsheetml/2006/main" count="49" uniqueCount="39">
  <si>
    <t>x</t>
    <phoneticPr fontId="1"/>
  </si>
  <si>
    <t>y</t>
    <phoneticPr fontId="1"/>
  </si>
  <si>
    <t>ユークリッド距離</t>
    <rPh sb="6" eb="8">
      <t>キョリ</t>
    </rPh>
    <phoneticPr fontId="1"/>
  </si>
  <si>
    <t>最小値(最短距離)</t>
    <rPh sb="0" eb="3">
      <t>サイショウチ</t>
    </rPh>
    <rPh sb="4" eb="6">
      <t>サイタン</t>
    </rPh>
    <rPh sb="6" eb="8">
      <t>キョリ</t>
    </rPh>
    <phoneticPr fontId="1"/>
  </si>
  <si>
    <t>あなたのおすすめアラーム音</t>
    <rPh sb="12" eb="13">
      <t>オン</t>
    </rPh>
    <phoneticPr fontId="1"/>
  </si>
  <si>
    <t>明るい</t>
    <rPh sb="0" eb="1">
      <t>アカ</t>
    </rPh>
    <phoneticPr fontId="1"/>
  </si>
  <si>
    <t>レーダー</t>
    <phoneticPr fontId="1"/>
  </si>
  <si>
    <t>激しい</t>
    <rPh sb="0" eb="1">
      <t>ハゲ</t>
    </rPh>
    <phoneticPr fontId="1"/>
  </si>
  <si>
    <t>アップリスト</t>
    <phoneticPr fontId="1"/>
  </si>
  <si>
    <t>おしゃれ</t>
    <phoneticPr fontId="1"/>
  </si>
  <si>
    <t>オープニング</t>
    <phoneticPr fontId="1"/>
  </si>
  <si>
    <t>機械的な</t>
    <rPh sb="0" eb="3">
      <t>キカイテキ</t>
    </rPh>
    <phoneticPr fontId="1"/>
  </si>
  <si>
    <t>きらめく</t>
    <phoneticPr fontId="1"/>
  </si>
  <si>
    <t>対象者には</t>
    <rPh sb="0" eb="3">
      <t>タイショウシャ</t>
    </rPh>
    <phoneticPr fontId="1"/>
  </si>
  <si>
    <t>色の部分のみ表示</t>
    <rPh sb="0" eb="1">
      <t>イロ</t>
    </rPh>
    <phoneticPr fontId="1"/>
  </si>
  <si>
    <t>単純さ</t>
    <rPh sb="0" eb="2">
      <t>タンジュン</t>
    </rPh>
    <phoneticPr fontId="1"/>
  </si>
  <si>
    <t>サーキット</t>
    <phoneticPr fontId="1"/>
  </si>
  <si>
    <t>未決定</t>
    <rPh sb="0" eb="3">
      <t>ミケッテイ</t>
    </rPh>
    <phoneticPr fontId="1"/>
  </si>
  <si>
    <t>プレスト</t>
    <phoneticPr fontId="1"/>
  </si>
  <si>
    <t>対象者</t>
    <rPh sb="0" eb="3">
      <t>タイショウシャ</t>
    </rPh>
    <phoneticPr fontId="1"/>
  </si>
  <si>
    <t>海岸で</t>
    <rPh sb="0" eb="2">
      <t>カイガン</t>
    </rPh>
    <phoneticPr fontId="1"/>
  </si>
  <si>
    <t>照明</t>
    <rPh sb="0" eb="2">
      <t>ショウメイ</t>
    </rPh>
    <phoneticPr fontId="1"/>
  </si>
  <si>
    <t>はい</t>
    <phoneticPr fontId="1"/>
  </si>
  <si>
    <t>てすと</t>
  </si>
  <si>
    <t>水晶</t>
    <rPh sb="0" eb="2">
      <t>スイショウ</t>
    </rPh>
    <phoneticPr fontId="1"/>
  </si>
  <si>
    <t>いいえ</t>
    <phoneticPr fontId="1"/>
  </si>
  <si>
    <t>星座</t>
    <rPh sb="0" eb="2">
      <t>セイザ</t>
    </rPh>
    <phoneticPr fontId="1"/>
  </si>
  <si>
    <t>灯台</t>
    <rPh sb="0" eb="2">
      <t>トウダイ</t>
    </rPh>
    <phoneticPr fontId="1"/>
  </si>
  <si>
    <t>質問1(明るい?)</t>
    <rPh sb="0" eb="2">
      <t>シツモン</t>
    </rPh>
    <rPh sb="4" eb="5">
      <t>アカ</t>
    </rPh>
    <phoneticPr fontId="1"/>
  </si>
  <si>
    <t>はい</t>
  </si>
  <si>
    <t>質問2(激しい?)</t>
    <rPh sb="0" eb="2">
      <t>シツモン</t>
    </rPh>
    <rPh sb="4" eb="5">
      <t>ハゲ</t>
    </rPh>
    <phoneticPr fontId="1"/>
  </si>
  <si>
    <t>重心を求める("はい"の数/座標の合計)　</t>
    <rPh sb="0" eb="2">
      <t>ジュウシン</t>
    </rPh>
    <rPh sb="3" eb="4">
      <t>モト</t>
    </rPh>
    <rPh sb="12" eb="13">
      <t>カズ</t>
    </rPh>
    <rPh sb="14" eb="16">
      <t>ザヒョウ</t>
    </rPh>
    <rPh sb="17" eb="19">
      <t>ゴウケイ</t>
    </rPh>
    <phoneticPr fontId="1"/>
  </si>
  <si>
    <t>質問3(おしゃれ?)</t>
    <rPh sb="0" eb="2">
      <t>シツモン</t>
    </rPh>
    <phoneticPr fontId="1"/>
  </si>
  <si>
    <t>いいえ</t>
  </si>
  <si>
    <t>重心のx座標</t>
    <rPh sb="0" eb="2">
      <t>ジュウシン</t>
    </rPh>
    <rPh sb="4" eb="6">
      <t>ザヒョウ</t>
    </rPh>
    <phoneticPr fontId="1"/>
  </si>
  <si>
    <t>重心のy座標</t>
    <rPh sb="0" eb="2">
      <t>ジュウシン</t>
    </rPh>
    <rPh sb="4" eb="6">
      <t>ザヒョウ</t>
    </rPh>
    <phoneticPr fontId="1"/>
  </si>
  <si>
    <t>質問4(機械的?)</t>
    <rPh sb="0" eb="2">
      <t>シツモン</t>
    </rPh>
    <rPh sb="4" eb="7">
      <t>キカイテキ</t>
    </rPh>
    <phoneticPr fontId="1"/>
  </si>
  <si>
    <t>質問5(単純?)</t>
    <rPh sb="0" eb="2">
      <t>シツモン</t>
    </rPh>
    <rPh sb="4" eb="6">
      <t>タンジュン</t>
    </rPh>
    <phoneticPr fontId="1"/>
  </si>
  <si>
    <t>質問6(未決定?)</t>
    <rPh sb="0" eb="2">
      <t>シツモン</t>
    </rPh>
    <rPh sb="4" eb="7">
      <t>ミケッテイ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</si>
</sst>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right"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0" xfId="0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7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形容詞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7-4E18-BF38-DC9D2C90E30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F34269E-A9B7-4449-B2AB-9C6D3ABC02E6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697-4E18-BF38-DC9D2C90E3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7EA7D9-4FB0-4446-BAD9-BE9A0F277854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697-4E18-BF38-DC9D2C90E30C}"/>
                </c:ext>
              </c:extLst>
            </c:dLbl>
            <c:dLbl>
              <c:idx val="2"/>
              <c:layout>
                <c:manualLayout>
                  <c:x val="1.8321976272800168E-2"/>
                  <c:y val="-5.0053981163600228E-2"/>
                </c:manualLayout>
              </c:layout>
              <c:tx>
                <c:rich>
                  <a:bodyPr/>
                  <a:lstStyle/>
                  <a:p>
                    <a:fld id="{90CB6422-D64C-4898-B135-1318CC71E512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697-4E18-BF38-DC9D2C90E3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155A0E-1E9C-404C-B86B-03E0AC402FE4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697-4E18-BF38-DC9D2C90E3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39C759-1BAC-48B0-ABF2-E2F523E1A616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697-4E18-BF38-DC9D2C90E3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77813B-947D-4765-AF3A-01A24E4733C4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697-4E18-BF38-DC9D2C90E3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A06150-7F53-429F-9186-F8E594AE49EE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97-4E18-BF38-DC9D2C90E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Sheet1!$B$2:$B$8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-0.34100000000000003</c:v>
                </c:pt>
                <c:pt idx="2">
                  <c:v>0.90900000000000003</c:v>
                </c:pt>
                <c:pt idx="3">
                  <c:v>-1.298</c:v>
                </c:pt>
                <c:pt idx="4">
                  <c:v>-1.0609999999999999</c:v>
                </c:pt>
                <c:pt idx="5">
                  <c:v>0.61499999999999999</c:v>
                </c:pt>
                <c:pt idx="6">
                  <c:v>-0.46533333333333338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-0.39300000000000002</c:v>
                </c:pt>
                <c:pt idx="1">
                  <c:v>-1.599</c:v>
                </c:pt>
                <c:pt idx="2">
                  <c:v>1.9E-2</c:v>
                </c:pt>
                <c:pt idx="3">
                  <c:v>-7.5999999999999998E-2</c:v>
                </c:pt>
                <c:pt idx="4">
                  <c:v>0.84899999999999998</c:v>
                </c:pt>
                <c:pt idx="5">
                  <c:v>0.41550000000000004</c:v>
                </c:pt>
                <c:pt idx="6">
                  <c:v>-0.68933333333333335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Sheet1!$A$2:$A$8</c15:f>
                <c15:dlblRangeCache>
                  <c:ptCount val="7"/>
                  <c:pt idx="0">
                    <c:v>明るい</c:v>
                  </c:pt>
                  <c:pt idx="1">
                    <c:v>激しい</c:v>
                  </c:pt>
                  <c:pt idx="2">
                    <c:v>おしゃれ</c:v>
                  </c:pt>
                  <c:pt idx="3">
                    <c:v>機械的な</c:v>
                  </c:pt>
                  <c:pt idx="4">
                    <c:v>単純さ</c:v>
                  </c:pt>
                  <c:pt idx="5">
                    <c:v>未決定</c:v>
                  </c:pt>
                  <c:pt idx="6">
                    <c:v>対象者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0A-41B6-BBEC-F7978FC5C0B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86088608"/>
        <c:axId val="1383230816"/>
      </c:scatterChart>
      <c:valAx>
        <c:axId val="13860886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30816"/>
        <c:crosses val="autoZero"/>
        <c:crossBetween val="midCat"/>
      </c:valAx>
      <c:valAx>
        <c:axId val="13832308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79450786883325E-2"/>
          <c:y val="0.11490212994795659"/>
          <c:w val="0.93166882589268607"/>
          <c:h val="0.8526013921030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46-4202-91C2-E49F8A2C12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478578B-7535-46F5-8A45-F28A021DEEF6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EFF-4C89-8340-2124CDE106FD}"/>
                </c:ext>
              </c:extLst>
            </c:dLbl>
            <c:dLbl>
              <c:idx val="1"/>
              <c:layout>
                <c:manualLayout>
                  <c:x val="1.2229301521999166E-2"/>
                  <c:y val="1.8956278803575109E-2"/>
                </c:manualLayout>
              </c:layout>
              <c:tx>
                <c:rich>
                  <a:bodyPr/>
                  <a:lstStyle/>
                  <a:p>
                    <a:fld id="{5A1B27D8-8447-4F86-8391-3C2076ABD480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EFF-4C89-8340-2124CDE106FD}"/>
                </c:ext>
              </c:extLst>
            </c:dLbl>
            <c:dLbl>
              <c:idx val="2"/>
              <c:layout>
                <c:manualLayout>
                  <c:x val="-0.12387961545121821"/>
                  <c:y val="3.8975468317542956E-2"/>
                </c:manualLayout>
              </c:layout>
              <c:tx>
                <c:rich>
                  <a:bodyPr/>
                  <a:lstStyle/>
                  <a:p>
                    <a:fld id="{7E04C821-624E-494D-80A1-8A9162C33940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EFF-4C89-8340-2124CDE106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D9B504-0C9F-45DA-8C57-583498490EC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FF-4C89-8340-2124CDE106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D3FEB6-410A-497E-9A75-A875079A893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FF-4C89-8340-2124CDE106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E70F80-A93A-4777-AE76-6B844C05F89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EFF-4C89-8340-2124CDE106FD}"/>
                </c:ext>
              </c:extLst>
            </c:dLbl>
            <c:dLbl>
              <c:idx val="6"/>
              <c:layout>
                <c:manualLayout>
                  <c:x val="1.4675161826399089E-2"/>
                  <c:y val="-3.5204517778068246E-2"/>
                </c:manualLayout>
              </c:layout>
              <c:tx>
                <c:rich>
                  <a:bodyPr/>
                  <a:lstStyle/>
                  <a:p>
                    <a:fld id="{57CA62DC-4C64-4D78-A11D-EA2178594214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EFF-4C89-8340-2124CDE106F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6DD5A9-0D15-4734-B0BC-490E60B8BFE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FF-4C89-8340-2124CDE106F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FBD7A5A-D374-48E3-96E9-F862A92A75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FF-4C89-8340-2124CDE106FD}"/>
                </c:ext>
              </c:extLst>
            </c:dLbl>
            <c:dLbl>
              <c:idx val="9"/>
              <c:layout>
                <c:manualLayout>
                  <c:x val="7.3375809131994993E-3"/>
                  <c:y val="3.2496477948986073E-2"/>
                </c:manualLayout>
              </c:layout>
              <c:tx>
                <c:rich>
                  <a:bodyPr/>
                  <a:lstStyle/>
                  <a:p>
                    <a:fld id="{4ABDB1E1-65E6-4A5B-B673-F8EDE4254892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EFF-4C89-8340-2124CDE106F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155B4C-AE14-49B0-B1C1-EDF2530A3D9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FF-4C89-8340-2124CDE106FD}"/>
                </c:ext>
              </c:extLst>
            </c:dLbl>
            <c:dLbl>
              <c:idx val="11"/>
              <c:layout>
                <c:manualLayout>
                  <c:x val="-7.3375809131995887E-3"/>
                  <c:y val="2.7080398290820736E-3"/>
                </c:manualLayout>
              </c:layout>
              <c:tx>
                <c:rich>
                  <a:bodyPr/>
                  <a:lstStyle/>
                  <a:p>
                    <a:fld id="{8D1549CC-9535-4D58-BC2F-95B0A50CDC5C}" type="CELLRANGE">
                      <a:rPr lang="ja-JP" alt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46-4202-91C2-E49F8A2C1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Sheet1!$F$2:$F$13</c:f>
              <c:numCache>
                <c:formatCode>General</c:formatCode>
                <c:ptCount val="12"/>
                <c:pt idx="0">
                  <c:v>-0.85099999999999998</c:v>
                </c:pt>
                <c:pt idx="1">
                  <c:v>0.76200000000000001</c:v>
                </c:pt>
                <c:pt idx="2">
                  <c:v>0.42299999999999999</c:v>
                </c:pt>
                <c:pt idx="3">
                  <c:v>0.43</c:v>
                </c:pt>
                <c:pt idx="4">
                  <c:v>-0.32300000000000001</c:v>
                </c:pt>
                <c:pt idx="5">
                  <c:v>-1.0669999999999999</c:v>
                </c:pt>
                <c:pt idx="6">
                  <c:v>0.98799999999999999</c:v>
                </c:pt>
                <c:pt idx="7">
                  <c:v>-0.27800000000000002</c:v>
                </c:pt>
                <c:pt idx="8">
                  <c:v>0.67400000000000004</c:v>
                </c:pt>
                <c:pt idx="9">
                  <c:v>0.623</c:v>
                </c:pt>
                <c:pt idx="10">
                  <c:v>-1.831</c:v>
                </c:pt>
                <c:pt idx="11">
                  <c:v>-0.46533333333333338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0.41199999999999998</c:v>
                </c:pt>
                <c:pt idx="1">
                  <c:v>6.7000000000000004E-2</c:v>
                </c:pt>
                <c:pt idx="2">
                  <c:v>-0.26500000000000001</c:v>
                </c:pt>
                <c:pt idx="3">
                  <c:v>0.745</c:v>
                </c:pt>
                <c:pt idx="4">
                  <c:v>-1.423</c:v>
                </c:pt>
                <c:pt idx="5">
                  <c:v>-0.89300000000000002</c:v>
                </c:pt>
                <c:pt idx="6">
                  <c:v>0.108</c:v>
                </c:pt>
                <c:pt idx="7">
                  <c:v>0.75800000000000001</c:v>
                </c:pt>
                <c:pt idx="8">
                  <c:v>0.20499999999999999</c:v>
                </c:pt>
                <c:pt idx="9">
                  <c:v>-0.32700000000000001</c:v>
                </c:pt>
                <c:pt idx="10">
                  <c:v>0.877</c:v>
                </c:pt>
                <c:pt idx="11">
                  <c:v>-0.68933333333333335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Sheet1!$E$2:$E$13</c15:f>
                <c15:dlblRangeCache>
                  <c:ptCount val="12"/>
                  <c:pt idx="0">
                    <c:v>レーダー</c:v>
                  </c:pt>
                  <c:pt idx="1">
                    <c:v>アップリスト</c:v>
                  </c:pt>
                  <c:pt idx="2">
                    <c:v>オープニング</c:v>
                  </c:pt>
                  <c:pt idx="3">
                    <c:v>きらめく</c:v>
                  </c:pt>
                  <c:pt idx="4">
                    <c:v>サーキット</c:v>
                  </c:pt>
                  <c:pt idx="5">
                    <c:v>プレスト</c:v>
                  </c:pt>
                  <c:pt idx="6">
                    <c:v>海岸で</c:v>
                  </c:pt>
                  <c:pt idx="7">
                    <c:v>照明</c:v>
                  </c:pt>
                  <c:pt idx="8">
                    <c:v>水晶</c:v>
                  </c:pt>
                  <c:pt idx="9">
                    <c:v>星座</c:v>
                  </c:pt>
                  <c:pt idx="10">
                    <c:v>灯台</c:v>
                  </c:pt>
                  <c:pt idx="11">
                    <c:v>対象者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46-4202-91C2-E49F8A2C125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094494320"/>
        <c:axId val="1378592000"/>
      </c:scatterChart>
      <c:valAx>
        <c:axId val="1094494320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92000"/>
        <c:crosses val="autoZero"/>
        <c:crossBetween val="midCat"/>
      </c:valAx>
      <c:valAx>
        <c:axId val="1378592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393337</xdr:colOff>
      <xdr:row>5</xdr:row>
      <xdr:rowOff>40318</xdr:rowOff>
    </xdr:from>
    <xdr:to>
      <xdr:col>21</xdr:col>
      <xdr:colOff>332620</xdr:colOff>
      <xdr:row>23</xdr:row>
      <xdr:rowOff>4095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AFB6CC5-06FC-44A1-A8F8-175F5A46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6615</xdr:colOff>
      <xdr:row>5</xdr:row>
      <xdr:rowOff>40317</xdr:rowOff>
    </xdr:from>
    <xdr:to>
      <xdr:col>13</xdr:col>
      <xdr:colOff>372937</xdr:colOff>
      <xdr:row>22</xdr:row>
      <xdr:rowOff>158753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77162E-BC98-45E4-BC99-72BDEBA7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5CD8-37B7-47B2-9E57-A60D28CDEF49}">
  <dimension ref="A1:M21"/>
  <sheetViews>
    <sheetView tabSelected="1" zoomScale="87" zoomScaleNormal="87" workbookViewId="0">
      <selection activeCell="B11" sqref="B11"/>
    </sheetView>
  </sheetViews>
  <sheetFormatPr defaultRowHeight="18"/>
  <cols>
    <col min="1" max="1" width="24.875" customWidth="1"/>
    <col min="2" max="2" width="9.125" customWidth="1"/>
    <col min="5" max="5" width="12.125" customWidth="1"/>
    <col min="6" max="7" width="11.5" customWidth="1"/>
    <col min="8" max="8" width="1.125" customWidth="1"/>
    <col min="9" max="9" width="16.375" customWidth="1"/>
    <col min="10" max="10" width="14.625" customWidth="1"/>
    <col min="11" max="11" width="35.875" customWidth="1"/>
    <col min="12" max="12" width="9.375" bestFit="1" customWidth="1"/>
    <col min="14" max="14" width="11.5" customWidth="1"/>
  </cols>
  <sheetData>
    <row r="1" spans="1:13" ht="26.45">
      <c r="A1" s="25"/>
      <c r="B1" s="24" t="s">
        <v>0</v>
      </c>
      <c r="C1" s="3" t="s">
        <v>1</v>
      </c>
      <c r="E1" s="25"/>
      <c r="F1" s="2" t="s">
        <v>0</v>
      </c>
      <c r="G1" s="3" t="s">
        <v>1</v>
      </c>
      <c r="I1" s="1" t="s">
        <v>2</v>
      </c>
      <c r="J1" s="12" t="s">
        <v>3</v>
      </c>
      <c r="K1" s="34" t="s">
        <v>4</v>
      </c>
    </row>
    <row r="2" spans="1:13" ht="27" thickBot="1">
      <c r="A2" s="16" t="s">
        <v>5</v>
      </c>
      <c r="B2" s="18">
        <v>0.24299999999999999</v>
      </c>
      <c r="C2" s="19">
        <v>-0.39300000000000002</v>
      </c>
      <c r="E2" s="4" t="s">
        <v>6</v>
      </c>
      <c r="F2" s="18">
        <v>-0.85099999999999998</v>
      </c>
      <c r="G2" s="19">
        <v>0.41199999999999998</v>
      </c>
      <c r="I2" s="20">
        <f>SQRT((F2-$F$13)^2+(G2-$G$13)^2)</f>
        <v>1.1669078322167903</v>
      </c>
      <c r="J2" s="26">
        <f>MIN(I2:I12)</f>
        <v>0.63520302965972131</v>
      </c>
      <c r="K2" s="35" t="str">
        <f>IFERROR(INDEX(E1:E12,1/LARGE(INDEX((ISNUMBER(FIND($J$2,$I$2:$I$12)))/ROW($I$2:$I$12),0),ROW(E1))),"")</f>
        <v>プレスト</v>
      </c>
    </row>
    <row r="3" spans="1:13">
      <c r="A3" s="16" t="s">
        <v>7</v>
      </c>
      <c r="B3">
        <v>-0.34100000000000003</v>
      </c>
      <c r="C3" s="15">
        <v>-1.599</v>
      </c>
      <c r="E3" s="4" t="s">
        <v>8</v>
      </c>
      <c r="F3" s="21">
        <v>0.76200000000000001</v>
      </c>
      <c r="G3" s="15">
        <v>6.7000000000000004E-2</v>
      </c>
      <c r="I3" s="23">
        <f t="shared" ref="I3:I12" si="0">SQRT((F3-$F$13)^2+(G3-$G$13)^2)</f>
        <v>1.4416612716662061</v>
      </c>
    </row>
    <row r="4" spans="1:13" ht="18.600000000000001" thickBot="1">
      <c r="A4" s="16" t="s">
        <v>9</v>
      </c>
      <c r="B4">
        <v>0.90900000000000003</v>
      </c>
      <c r="C4" s="15">
        <v>1.9E-2</v>
      </c>
      <c r="E4" s="4" t="s">
        <v>10</v>
      </c>
      <c r="F4" s="21">
        <v>0.42299999999999999</v>
      </c>
      <c r="G4" s="15">
        <v>-0.26500000000000001</v>
      </c>
      <c r="I4" s="23">
        <f t="shared" si="0"/>
        <v>0.98447696209149005</v>
      </c>
    </row>
    <row r="5" spans="1:13" ht="18.600000000000001" thickBot="1">
      <c r="A5" s="16" t="s">
        <v>11</v>
      </c>
      <c r="B5">
        <v>-1.298</v>
      </c>
      <c r="C5" s="15">
        <v>-7.5999999999999998E-2</v>
      </c>
      <c r="E5" s="4" t="s">
        <v>12</v>
      </c>
      <c r="F5" s="21">
        <v>0.43</v>
      </c>
      <c r="G5" s="15">
        <v>0.745</v>
      </c>
      <c r="I5" s="23">
        <f t="shared" si="0"/>
        <v>1.6908382207913593</v>
      </c>
      <c r="J5" s="10" t="s">
        <v>13</v>
      </c>
      <c r="K5" s="9"/>
      <c r="L5" s="10" t="s">
        <v>14</v>
      </c>
      <c r="M5" s="11"/>
    </row>
    <row r="6" spans="1:13">
      <c r="A6" s="16" t="s">
        <v>15</v>
      </c>
      <c r="B6">
        <v>-1.0609999999999999</v>
      </c>
      <c r="C6" s="15">
        <v>0.84899999999999998</v>
      </c>
      <c r="E6" s="4" t="s">
        <v>16</v>
      </c>
      <c r="F6" s="21">
        <v>-0.32300000000000001</v>
      </c>
      <c r="G6" s="15">
        <v>-1.423</v>
      </c>
      <c r="I6" s="23">
        <f t="shared" si="0"/>
        <v>0.74734567340391789</v>
      </c>
    </row>
    <row r="7" spans="1:13">
      <c r="A7" s="16" t="s">
        <v>17</v>
      </c>
      <c r="B7">
        <f>(0.688+0.542)/2</f>
        <v>0.61499999999999999</v>
      </c>
      <c r="C7" s="15">
        <f>(0.281+0.55)/2</f>
        <v>0.41550000000000004</v>
      </c>
      <c r="E7" s="4" t="s">
        <v>18</v>
      </c>
      <c r="F7" s="21">
        <v>-1.0669999999999999</v>
      </c>
      <c r="G7" s="15">
        <v>-0.89300000000000002</v>
      </c>
      <c r="I7" s="23">
        <f t="shared" si="0"/>
        <v>0.63520302965972131</v>
      </c>
    </row>
    <row r="8" spans="1:13" ht="18.600000000000001" thickBot="1">
      <c r="A8" s="17" t="s">
        <v>19</v>
      </c>
      <c r="B8" s="6">
        <f>F17</f>
        <v>-0.46533333333333338</v>
      </c>
      <c r="C8" s="7">
        <f>G17</f>
        <v>-0.68933333333333335</v>
      </c>
      <c r="E8" s="4" t="s">
        <v>20</v>
      </c>
      <c r="F8" s="21">
        <v>0.98799999999999999</v>
      </c>
      <c r="G8" s="15">
        <v>0.108</v>
      </c>
      <c r="I8" s="23">
        <f t="shared" si="0"/>
        <v>1.6576845967258735</v>
      </c>
    </row>
    <row r="9" spans="1:13">
      <c r="E9" s="4" t="s">
        <v>21</v>
      </c>
      <c r="F9" s="21">
        <v>-0.27800000000000002</v>
      </c>
      <c r="G9" s="15">
        <v>0.75800000000000001</v>
      </c>
      <c r="I9" s="23">
        <f t="shared" si="0"/>
        <v>1.4594065765082587</v>
      </c>
    </row>
    <row r="10" spans="1:13">
      <c r="A10" t="s">
        <v>22</v>
      </c>
      <c r="B10" t="s">
        <v>23</v>
      </c>
      <c r="E10" s="4" t="s">
        <v>24</v>
      </c>
      <c r="F10" s="21">
        <v>0.67400000000000004</v>
      </c>
      <c r="G10" s="15">
        <v>0.20499999999999999</v>
      </c>
      <c r="I10" s="23">
        <f t="shared" si="0"/>
        <v>1.4484172587882114</v>
      </c>
    </row>
    <row r="11" spans="1:13">
      <c r="A11" t="s">
        <v>25</v>
      </c>
      <c r="E11" s="4" t="s">
        <v>26</v>
      </c>
      <c r="F11" s="21">
        <v>0.623</v>
      </c>
      <c r="G11" s="15">
        <v>-0.32700000000000001</v>
      </c>
      <c r="I11" s="23">
        <f t="shared" si="0"/>
        <v>1.1470635940909679</v>
      </c>
    </row>
    <row r="12" spans="1:13" ht="18.600000000000001" thickBot="1">
      <c r="E12" s="4" t="s">
        <v>27</v>
      </c>
      <c r="F12" s="21">
        <v>-1.831</v>
      </c>
      <c r="G12" s="15">
        <v>0.877</v>
      </c>
      <c r="I12" s="13">
        <f t="shared" si="0"/>
        <v>2.0780869942222235</v>
      </c>
    </row>
    <row r="13" spans="1:13" ht="18.600000000000001" thickBot="1">
      <c r="C13" t="s">
        <v>0</v>
      </c>
      <c r="D13" t="s">
        <v>1</v>
      </c>
      <c r="E13" s="5" t="s">
        <v>19</v>
      </c>
      <c r="F13" s="22">
        <f>B8</f>
        <v>-0.46533333333333338</v>
      </c>
      <c r="G13" s="7">
        <f>C8</f>
        <v>-0.68933333333333335</v>
      </c>
    </row>
    <row r="14" spans="1:13" ht="26.45">
      <c r="A14" s="31" t="s">
        <v>28</v>
      </c>
      <c r="B14" s="28" t="s">
        <v>29</v>
      </c>
      <c r="C14" s="1">
        <f>IF(B14="はい",B2,"0")</f>
        <v>0.24299999999999999</v>
      </c>
      <c r="D14" s="3">
        <f>IF(B14="はい",C2,"0")</f>
        <v>-0.39300000000000002</v>
      </c>
    </row>
    <row r="15" spans="1:13" ht="27" thickBot="1">
      <c r="A15" s="32" t="s">
        <v>30</v>
      </c>
      <c r="B15" s="29" t="s">
        <v>29</v>
      </c>
      <c r="C15" s="4">
        <f t="shared" ref="C15:C19" si="1">IF(B15="はい",B3,"0")</f>
        <v>-0.34100000000000003</v>
      </c>
      <c r="D15" s="15">
        <f t="shared" ref="D15:D19" si="2">IF(B15="はい",C3,"0")</f>
        <v>-1.599</v>
      </c>
      <c r="F15" t="s">
        <v>31</v>
      </c>
    </row>
    <row r="16" spans="1:13" ht="26.45">
      <c r="A16" s="32" t="s">
        <v>32</v>
      </c>
      <c r="B16" s="29" t="s">
        <v>33</v>
      </c>
      <c r="C16" s="4" t="str">
        <f t="shared" si="1"/>
        <v>0</v>
      </c>
      <c r="D16" s="15" t="str">
        <f t="shared" si="2"/>
        <v>0</v>
      </c>
      <c r="F16" s="14" t="s">
        <v>34</v>
      </c>
      <c r="G16" s="14" t="s">
        <v>35</v>
      </c>
    </row>
    <row r="17" spans="1:7" ht="27" thickBot="1">
      <c r="A17" s="32" t="s">
        <v>36</v>
      </c>
      <c r="B17" s="29" t="s">
        <v>29</v>
      </c>
      <c r="C17" s="4">
        <f t="shared" si="1"/>
        <v>-1.298</v>
      </c>
      <c r="D17" s="15">
        <f t="shared" si="2"/>
        <v>-7.5999999999999998E-2</v>
      </c>
      <c r="F17" s="13">
        <f>AVERAGEIF(B14:B19,"はい",C14:C19)</f>
        <v>-0.46533333333333338</v>
      </c>
      <c r="G17" s="13">
        <f>AVERAGEIF(B14:B19,"はい",D14:D19)</f>
        <v>-0.68933333333333335</v>
      </c>
    </row>
    <row r="18" spans="1:7" ht="26.45">
      <c r="A18" s="32" t="s">
        <v>37</v>
      </c>
      <c r="B18" s="29" t="s">
        <v>33</v>
      </c>
      <c r="C18" s="4" t="str">
        <f t="shared" si="1"/>
        <v>0</v>
      </c>
      <c r="D18" s="15" t="str">
        <f t="shared" si="2"/>
        <v>0</v>
      </c>
    </row>
    <row r="19" spans="1:7" ht="27" thickBot="1">
      <c r="A19" s="33" t="s">
        <v>38</v>
      </c>
      <c r="B19" s="30" t="s">
        <v>33</v>
      </c>
      <c r="C19" s="5" t="str">
        <f t="shared" si="1"/>
        <v>0</v>
      </c>
      <c r="D19" s="7" t="str">
        <f t="shared" si="2"/>
        <v>0</v>
      </c>
    </row>
    <row r="20" spans="1:7">
      <c r="A20" s="27"/>
      <c r="B20" s="27"/>
    </row>
    <row r="21" spans="1:7">
      <c r="F21" s="8"/>
    </row>
  </sheetData>
  <phoneticPr fontId="1"/>
  <dataValidations count="1">
    <dataValidation type="list" allowBlank="1" showInputMessage="1" showErrorMessage="1" sqref="B14:B20" xr:uid="{2B750ADA-0C2C-4980-BAFB-C437F756D0DE}">
      <formula1>$A$10:$A$11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44B6-96C9-44C5-9F4D-1AADF62EBF07}">
  <dimension ref="B2:C8"/>
  <sheetViews>
    <sheetView workbookViewId="0">
      <selection activeCell="C2" sqref="C2"/>
    </sheetView>
  </sheetViews>
  <sheetFormatPr defaultRowHeight="18"/>
  <sheetData>
    <row r="2" spans="2:3">
      <c r="B2" t="str">
        <f>Sheet1!A14</f>
        <v>質問1(明るい?)</v>
      </c>
      <c r="C2" t="s">
        <v>22</v>
      </c>
    </row>
    <row r="3" spans="2:3">
      <c r="B3" t="str">
        <f>Sheet1!A15</f>
        <v>質問2(激しい?)</v>
      </c>
      <c r="C3" t="str">
        <f>Sheet1!B15</f>
        <v>はい</v>
      </c>
    </row>
    <row r="4" spans="2:3">
      <c r="B4" t="str">
        <f>Sheet1!A16</f>
        <v>質問3(おしゃれ?)</v>
      </c>
      <c r="C4" t="str">
        <f>Sheet1!B16</f>
        <v>いいえ</v>
      </c>
    </row>
    <row r="5" spans="2:3">
      <c r="B5" t="str">
        <f>Sheet1!A17</f>
        <v>質問4(機械的?)</v>
      </c>
      <c r="C5" t="str">
        <f>Sheet1!B17</f>
        <v>はい</v>
      </c>
    </row>
    <row r="6" spans="2:3">
      <c r="B6" t="str">
        <f>Sheet1!A18</f>
        <v>質問5(単純?)</v>
      </c>
      <c r="C6" t="str">
        <f>Sheet1!B18</f>
        <v>いいえ</v>
      </c>
    </row>
    <row r="7" spans="2:3">
      <c r="B7" t="str">
        <f>Sheet1!A19</f>
        <v>質問6(未決定?)</v>
      </c>
      <c r="C7" t="str">
        <f>Sheet1!B19</f>
        <v>いいえ</v>
      </c>
    </row>
    <row r="8" spans="2:3">
      <c r="B8">
        <f>Sheet1!A20</f>
        <v>0</v>
      </c>
      <c r="C8">
        <f>Sheet1!B20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altair0707</dc:creator>
  <cp:keywords/>
  <dc:description/>
  <cp:lastModifiedBy>ゲスト ユーザー</cp:lastModifiedBy>
  <cp:revision/>
  <dcterms:created xsi:type="dcterms:W3CDTF">2021-11-09T05:31:32Z</dcterms:created>
  <dcterms:modified xsi:type="dcterms:W3CDTF">2021-12-07T06:37:28Z</dcterms:modified>
  <cp:category/>
  <cp:contentStatus/>
</cp:coreProperties>
</file>