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air0707\OneDrive\Web公開サンプル\"/>
    </mc:Choice>
  </mc:AlternateContent>
  <xr:revisionPtr revIDLastSave="1" documentId="13_ncr:1_{50C5F47E-AB73-420B-9649-3273020CECFF}" xr6:coauthVersionLast="36" xr6:coauthVersionMax="47" xr10:uidLastSave="{21952DFF-2913-4175-B333-5AD818F4E2ED}"/>
  <bookViews>
    <workbookView xWindow="-120" yWindow="-120" windowWidth="20730" windowHeight="11040" xr2:uid="{F302B10A-6019-4CF9-9AF8-2C4ED7D13C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1" l="1"/>
  <c r="AA2" i="1"/>
  <c r="D1" i="1"/>
  <c r="D2" i="1"/>
  <c r="D3" i="1"/>
  <c r="D4" i="1"/>
  <c r="D5" i="1"/>
  <c r="D6" i="1"/>
  <c r="C2" i="1"/>
  <c r="C3" i="1"/>
  <c r="C4" i="1"/>
  <c r="C5" i="1"/>
  <c r="C6" i="1"/>
  <c r="C1" i="1"/>
  <c r="AD8" i="1" l="1"/>
  <c r="AH13" i="1" s="1"/>
  <c r="AE8" i="1" l="1"/>
  <c r="AI13" i="1" s="1"/>
  <c r="AK5" i="1" s="1"/>
  <c r="AK2" i="1" l="1"/>
  <c r="AK6" i="1"/>
  <c r="AK11" i="1"/>
  <c r="AK4" i="1"/>
  <c r="AK12" i="1"/>
  <c r="AK10" i="1"/>
  <c r="AK3" i="1"/>
  <c r="AK8" i="1"/>
  <c r="AK9" i="1"/>
  <c r="AK7" i="1"/>
  <c r="AL2" i="1" l="1"/>
  <c r="F2" i="1" s="1"/>
</calcChain>
</file>

<file path=xl/sharedStrings.xml><?xml version="1.0" encoding="utf-8"?>
<sst xmlns="http://schemas.openxmlformats.org/spreadsheetml/2006/main" count="42" uniqueCount="34">
  <si>
    <t>x</t>
    <phoneticPr fontId="1"/>
  </si>
  <si>
    <t>y</t>
    <phoneticPr fontId="1"/>
  </si>
  <si>
    <t>レーダー</t>
    <phoneticPr fontId="1"/>
  </si>
  <si>
    <t>アップリスト</t>
    <phoneticPr fontId="1"/>
  </si>
  <si>
    <t>オープニング</t>
    <phoneticPr fontId="1"/>
  </si>
  <si>
    <t>きらめく</t>
    <phoneticPr fontId="1"/>
  </si>
  <si>
    <t>サーキット</t>
    <phoneticPr fontId="1"/>
  </si>
  <si>
    <t>プレスト</t>
    <phoneticPr fontId="1"/>
  </si>
  <si>
    <t>海岸で</t>
    <rPh sb="0" eb="2">
      <t>カイガン</t>
    </rPh>
    <phoneticPr fontId="1"/>
  </si>
  <si>
    <t>照明</t>
    <rPh sb="0" eb="2">
      <t>ショウメイ</t>
    </rPh>
    <phoneticPr fontId="1"/>
  </si>
  <si>
    <t>水晶</t>
    <rPh sb="0" eb="2">
      <t>スイショウ</t>
    </rPh>
    <phoneticPr fontId="1"/>
  </si>
  <si>
    <t>星座</t>
    <rPh sb="0" eb="2">
      <t>セイザ</t>
    </rPh>
    <phoneticPr fontId="1"/>
  </si>
  <si>
    <t>灯台</t>
    <rPh sb="0" eb="2">
      <t>トウダイ</t>
    </rPh>
    <phoneticPr fontId="1"/>
  </si>
  <si>
    <t>明るい</t>
    <rPh sb="0" eb="1">
      <t>アカ</t>
    </rPh>
    <phoneticPr fontId="1"/>
  </si>
  <si>
    <t>激しい</t>
    <rPh sb="0" eb="1">
      <t>ハゲ</t>
    </rPh>
    <phoneticPr fontId="1"/>
  </si>
  <si>
    <t>おしゃれ</t>
    <phoneticPr fontId="1"/>
  </si>
  <si>
    <t>機械的な</t>
    <rPh sb="0" eb="3">
      <t>キカイテキ</t>
    </rPh>
    <phoneticPr fontId="1"/>
  </si>
  <si>
    <t>単純さ</t>
    <rPh sb="0" eb="2">
      <t>タンジュン</t>
    </rPh>
    <phoneticPr fontId="1"/>
  </si>
  <si>
    <t>対象者</t>
    <rPh sb="0" eb="3">
      <t>タイショウシャ</t>
    </rPh>
    <phoneticPr fontId="1"/>
  </si>
  <si>
    <t>はい</t>
    <phoneticPr fontId="1"/>
  </si>
  <si>
    <t>いいえ</t>
  </si>
  <si>
    <t>いいえ</t>
    <phoneticPr fontId="1"/>
  </si>
  <si>
    <t>ユークリッド距離</t>
    <rPh sb="6" eb="8">
      <t>キョリ</t>
    </rPh>
    <phoneticPr fontId="1"/>
  </si>
  <si>
    <t>結果</t>
    <rPh sb="0" eb="2">
      <t>ケッカ</t>
    </rPh>
    <phoneticPr fontId="1"/>
  </si>
  <si>
    <t>重心のx座標</t>
    <rPh sb="0" eb="2">
      <t>ジュウシン</t>
    </rPh>
    <rPh sb="4" eb="6">
      <t>ザヒョウ</t>
    </rPh>
    <phoneticPr fontId="1"/>
  </si>
  <si>
    <t>重心のy座標</t>
    <rPh sb="0" eb="2">
      <t>ジュウシン</t>
    </rPh>
    <rPh sb="4" eb="6">
      <t>ザヒョウ</t>
    </rPh>
    <phoneticPr fontId="1"/>
  </si>
  <si>
    <t>最小値(最短距離)</t>
    <rPh sb="0" eb="3">
      <t>サイショウチ</t>
    </rPh>
    <rPh sb="4" eb="6">
      <t>サイタン</t>
    </rPh>
    <rPh sb="6" eb="8">
      <t>キョリ</t>
    </rPh>
    <phoneticPr fontId="1"/>
  </si>
  <si>
    <t>質問1(明るい)</t>
    <rPh sb="0" eb="2">
      <t>シツモン</t>
    </rPh>
    <rPh sb="4" eb="5">
      <t>アカ</t>
    </rPh>
    <phoneticPr fontId="1"/>
  </si>
  <si>
    <t>質問2(激しい)</t>
    <rPh sb="0" eb="2">
      <t>シツモン</t>
    </rPh>
    <rPh sb="4" eb="5">
      <t>ハゲ</t>
    </rPh>
    <phoneticPr fontId="1"/>
  </si>
  <si>
    <t>質問3(心地よい・透明な)</t>
    <rPh sb="0" eb="2">
      <t>シツモン</t>
    </rPh>
    <rPh sb="4" eb="6">
      <t>ココチ</t>
    </rPh>
    <rPh sb="9" eb="11">
      <t>トウメイ</t>
    </rPh>
    <phoneticPr fontId="1"/>
  </si>
  <si>
    <t>質問4(おしゃれ)</t>
    <phoneticPr fontId="1"/>
  </si>
  <si>
    <t>質問5(機械的な)</t>
    <rPh sb="0" eb="2">
      <t>シツモン</t>
    </rPh>
    <rPh sb="4" eb="7">
      <t>キカイテキ</t>
    </rPh>
    <phoneticPr fontId="1"/>
  </si>
  <si>
    <t>質問6(単純さ)</t>
    <rPh sb="0" eb="2">
      <t>シツモン</t>
    </rPh>
    <rPh sb="4" eb="6">
      <t>タンジュン</t>
    </rPh>
    <phoneticPr fontId="1"/>
  </si>
  <si>
    <t>心地よい/透明</t>
    <rPh sb="0" eb="2">
      <t>ココチ</t>
    </rPh>
    <rPh sb="5" eb="7">
      <t>トウメイ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</si>
</sst>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2" borderId="15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形容詞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7D-4BE4-A3A5-E1C17586877E}"/>
              </c:ext>
            </c:extLst>
          </c:dPt>
          <c:xVal>
            <c:numRef>
              <c:f>Sheet1!$AD$2:$AD$8</c:f>
              <c:numCache>
                <c:formatCode>General</c:formatCode>
                <c:ptCount val="7"/>
                <c:pt idx="0">
                  <c:v>0.24299999999999999</c:v>
                </c:pt>
                <c:pt idx="1">
                  <c:v>-0.34100000000000003</c:v>
                </c:pt>
                <c:pt idx="2">
                  <c:v>0.61499999999999999</c:v>
                </c:pt>
                <c:pt idx="3">
                  <c:v>0.90900000000000003</c:v>
                </c:pt>
                <c:pt idx="4">
                  <c:v>-1.298</c:v>
                </c:pt>
                <c:pt idx="5">
                  <c:v>-1.0609999999999999</c:v>
                </c:pt>
                <c:pt idx="6">
                  <c:v>0</c:v>
                </c:pt>
              </c:numCache>
            </c:numRef>
          </c:xVal>
          <c:yVal>
            <c:numRef>
              <c:f>Sheet1!$AE$2:$AE$8</c:f>
              <c:numCache>
                <c:formatCode>General</c:formatCode>
                <c:ptCount val="7"/>
                <c:pt idx="0">
                  <c:v>-0.39300000000000002</c:v>
                </c:pt>
                <c:pt idx="1">
                  <c:v>-1.599</c:v>
                </c:pt>
                <c:pt idx="2">
                  <c:v>0.41549999999999998</c:v>
                </c:pt>
                <c:pt idx="3">
                  <c:v>1.9E-2</c:v>
                </c:pt>
                <c:pt idx="4">
                  <c:v>-7.5999999999999998E-2</c:v>
                </c:pt>
                <c:pt idx="5">
                  <c:v>0.84899999999999998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A-41B6-BBEC-F7978FC5C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088608"/>
        <c:axId val="1383230816"/>
      </c:scatterChart>
      <c:valAx>
        <c:axId val="1386088608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3230816"/>
        <c:crosses val="autoZero"/>
        <c:crossBetween val="midCat"/>
      </c:valAx>
      <c:valAx>
        <c:axId val="138323081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08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0070022992693475E-2"/>
          <c:y val="0.15537110600539214"/>
          <c:w val="0.89736203483556942"/>
          <c:h val="0.78594277199466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Sheet1!$AI$1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846-4202-91C2-E49F8A2C125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ja-JP" altLang="en-US"/>
                      <a:t>レーダー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4A-49D7-9870-DF9DF49F9B8B}"/>
                </c:ext>
              </c:extLst>
            </c:dLbl>
            <c:dLbl>
              <c:idx val="1"/>
              <c:layout>
                <c:manualLayout>
                  <c:x val="-1.3956886792563274E-2"/>
                  <c:y val="9.8701525434160248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/>
                      <a:t>アップリフト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208274944889498"/>
                      <c:h val="5.41150403920438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4D4A-49D7-9870-DF9DF49F9B8B}"/>
                </c:ext>
              </c:extLst>
            </c:dLbl>
            <c:dLbl>
              <c:idx val="2"/>
              <c:layout>
                <c:manualLayout>
                  <c:x val="-0.19993332904888483"/>
                  <c:y val="7.1760067422453042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/>
                      <a:t>オープニング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87048945612993"/>
                      <c:h val="5.41150403920438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4D4A-49D7-9870-DF9DF49F9B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ja-JP" altLang="en-US"/>
                      <a:t>きらめく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4A-49D7-9870-DF9DF49F9B8B}"/>
                </c:ext>
              </c:extLst>
            </c:dLbl>
            <c:dLbl>
              <c:idx val="4"/>
              <c:layout>
                <c:manualLayout>
                  <c:x val="-0.2601871005732897"/>
                  <c:y val="5.6784077911520795E-3"/>
                </c:manualLayout>
              </c:layout>
              <c:tx>
                <c:rich>
                  <a:bodyPr/>
                  <a:lstStyle/>
                  <a:p>
                    <a:r>
                      <a:rPr lang="ja-JP" altLang="en-US"/>
                      <a:t>サーキット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D4A-49D7-9870-DF9DF49F9B8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ja-JP" altLang="en-US"/>
                      <a:t>プレスト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4A-49D7-9870-DF9DF49F9B8B}"/>
                </c:ext>
              </c:extLst>
            </c:dLbl>
            <c:dLbl>
              <c:idx val="6"/>
              <c:layout>
                <c:manualLayout>
                  <c:x val="-3.7169585796184234E-3"/>
                  <c:y val="-8.7189473023525921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/>
                      <a:t>海岸で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4A-49D7-9870-DF9DF49F9B8B}"/>
                </c:ext>
              </c:extLst>
            </c:dLbl>
            <c:dLbl>
              <c:idx val="7"/>
              <c:layout>
                <c:manualLayout>
                  <c:x val="-6.9711704497695481E-2"/>
                  <c:y val="-4.8339742882719028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/>
                      <a:t>照明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4A-49D7-9870-DF9DF49F9B8B}"/>
                </c:ext>
              </c:extLst>
            </c:dLbl>
            <c:dLbl>
              <c:idx val="8"/>
              <c:layout>
                <c:manualLayout>
                  <c:x val="-0.11335451000603629"/>
                  <c:y val="-3.2810071960660145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/>
                      <a:t>水晶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4A-49D7-9870-DF9DF49F9B8B}"/>
                </c:ext>
              </c:extLst>
            </c:dLbl>
            <c:dLbl>
              <c:idx val="9"/>
              <c:layout>
                <c:manualLayout>
                  <c:x val="-6.3680866033788683E-2"/>
                  <c:y val="9.870106840718787E-2"/>
                </c:manualLayout>
              </c:layout>
              <c:tx>
                <c:rich>
                  <a:bodyPr/>
                  <a:lstStyle/>
                  <a:p>
                    <a:r>
                      <a:rPr lang="ja-JP" altLang="en-US"/>
                      <a:t>星座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4A-49D7-9870-DF9DF49F9B8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ja-JP" altLang="en-US"/>
                      <a:t>灯台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4A-49D7-9870-DF9DF49F9B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Sheet1!$AH$2:$AH$13</c:f>
              <c:numCache>
                <c:formatCode>General</c:formatCode>
                <c:ptCount val="12"/>
                <c:pt idx="0">
                  <c:v>-0.85099999999999998</c:v>
                </c:pt>
                <c:pt idx="1">
                  <c:v>0.76200000000000001</c:v>
                </c:pt>
                <c:pt idx="2">
                  <c:v>0.42299999999999999</c:v>
                </c:pt>
                <c:pt idx="3">
                  <c:v>0.43</c:v>
                </c:pt>
                <c:pt idx="4">
                  <c:v>-0.32300000000000001</c:v>
                </c:pt>
                <c:pt idx="5">
                  <c:v>-1.0669999999999999</c:v>
                </c:pt>
                <c:pt idx="6">
                  <c:v>0.98799999999999999</c:v>
                </c:pt>
                <c:pt idx="7">
                  <c:v>-0.27800000000000002</c:v>
                </c:pt>
                <c:pt idx="8">
                  <c:v>0.67400000000000004</c:v>
                </c:pt>
                <c:pt idx="9">
                  <c:v>0.623</c:v>
                </c:pt>
                <c:pt idx="10">
                  <c:v>-1.831</c:v>
                </c:pt>
                <c:pt idx="11">
                  <c:v>0</c:v>
                </c:pt>
              </c:numCache>
            </c:numRef>
          </c:xVal>
          <c:yVal>
            <c:numRef>
              <c:f>Sheet1!$AI$2:$AI$13</c:f>
              <c:numCache>
                <c:formatCode>General</c:formatCode>
                <c:ptCount val="12"/>
                <c:pt idx="0">
                  <c:v>0.41199999999999998</c:v>
                </c:pt>
                <c:pt idx="1">
                  <c:v>6.7000000000000004E-2</c:v>
                </c:pt>
                <c:pt idx="2">
                  <c:v>-0.26500000000000001</c:v>
                </c:pt>
                <c:pt idx="3">
                  <c:v>0.745</c:v>
                </c:pt>
                <c:pt idx="4">
                  <c:v>-1.423</c:v>
                </c:pt>
                <c:pt idx="5">
                  <c:v>-0.89300000000000002</c:v>
                </c:pt>
                <c:pt idx="6">
                  <c:v>0.108</c:v>
                </c:pt>
                <c:pt idx="7">
                  <c:v>0.75800000000000001</c:v>
                </c:pt>
                <c:pt idx="8">
                  <c:v>0.20499999999999999</c:v>
                </c:pt>
                <c:pt idx="9">
                  <c:v>-0.32700000000000001</c:v>
                </c:pt>
                <c:pt idx="10">
                  <c:v>0.877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6-4202-91C2-E49F8A2C1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494320"/>
        <c:axId val="1378592000"/>
      </c:scatterChart>
      <c:valAx>
        <c:axId val="1094494320"/>
        <c:scaling>
          <c:orientation val="minMax"/>
          <c:max val="2"/>
          <c:min val="-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592000"/>
        <c:crosses val="autoZero"/>
        <c:crossBetween val="midCat"/>
      </c:valAx>
      <c:valAx>
        <c:axId val="13785920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449432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76200</xdr:rowOff>
    </xdr:from>
    <xdr:to>
      <xdr:col>9</xdr:col>
      <xdr:colOff>79376</xdr:colOff>
      <xdr:row>12</xdr:row>
      <xdr:rowOff>60831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AFB6CC5-06FC-44A1-A8F8-175F5A46E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17678</xdr:colOff>
      <xdr:row>0</xdr:row>
      <xdr:rowOff>0</xdr:rowOff>
    </xdr:from>
    <xdr:to>
      <xdr:col>13</xdr:col>
      <xdr:colOff>819150</xdr:colOff>
      <xdr:row>14</xdr:row>
      <xdr:rowOff>9878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877162E-BC98-45E4-BC99-72BDEBA75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25CD8-37B7-47B2-9E57-A60D28CDEF49}">
  <dimension ref="A1:AL21"/>
  <sheetViews>
    <sheetView tabSelected="1" zoomScaleNormal="100" workbookViewId="0">
      <selection activeCell="B1" sqref="B1"/>
    </sheetView>
  </sheetViews>
  <sheetFormatPr defaultRowHeight="18" x14ac:dyDescent="0.55000000000000004"/>
  <cols>
    <col min="1" max="1" width="24.08203125" bestFit="1" customWidth="1"/>
    <col min="3" max="4" width="9" hidden="1" customWidth="1"/>
    <col min="5" max="5" width="6.1640625" customWidth="1"/>
    <col min="6" max="8" width="12.83203125" customWidth="1"/>
    <col min="9" max="9" width="16.33203125" customWidth="1"/>
    <col min="10" max="10" width="16.83203125" customWidth="1"/>
    <col min="11" max="11" width="11" customWidth="1"/>
    <col min="12" max="12" width="9.33203125" customWidth="1"/>
    <col min="13" max="13" width="9" customWidth="1"/>
    <col min="14" max="14" width="11.5" customWidth="1"/>
    <col min="15" max="20" width="9" customWidth="1"/>
    <col min="21" max="21" width="16.75" bestFit="1" customWidth="1"/>
    <col min="22" max="22" width="9" customWidth="1"/>
    <col min="27" max="28" width="12" bestFit="1" customWidth="1"/>
    <col min="29" max="29" width="14" bestFit="1" customWidth="1"/>
    <col min="30" max="31" width="8.25" bestFit="1" customWidth="1"/>
    <col min="33" max="33" width="12.83203125" bestFit="1" customWidth="1"/>
    <col min="34" max="35" width="7.75" bestFit="1" customWidth="1"/>
    <col min="37" max="37" width="17.25" bestFit="1" customWidth="1"/>
    <col min="38" max="38" width="16.75" bestFit="1" customWidth="1"/>
  </cols>
  <sheetData>
    <row r="1" spans="1:38" ht="18.5" thickBot="1" x14ac:dyDescent="0.6">
      <c r="A1" s="5" t="s">
        <v>27</v>
      </c>
      <c r="B1" s="5" t="s">
        <v>20</v>
      </c>
      <c r="C1" t="str">
        <f t="shared" ref="C1:C6" si="0">IF(B1="はい",AD2,"0")</f>
        <v>0</v>
      </c>
      <c r="D1" t="str">
        <f t="shared" ref="D1:D6" si="1">IF(B1="はい",AE2,"0")</f>
        <v>0</v>
      </c>
      <c r="F1" s="19" t="s">
        <v>23</v>
      </c>
      <c r="AA1" s="21" t="s">
        <v>24</v>
      </c>
      <c r="AB1" s="1" t="s">
        <v>25</v>
      </c>
      <c r="AC1" s="6"/>
      <c r="AD1" s="7" t="s">
        <v>0</v>
      </c>
      <c r="AE1" s="8" t="s">
        <v>1</v>
      </c>
      <c r="AG1" s="6"/>
      <c r="AH1" s="7" t="s">
        <v>0</v>
      </c>
      <c r="AI1" s="8" t="s">
        <v>1</v>
      </c>
      <c r="AK1" s="14" t="s">
        <v>22</v>
      </c>
      <c r="AL1" s="18" t="s">
        <v>26</v>
      </c>
    </row>
    <row r="2" spans="1:38" ht="18.5" thickBot="1" x14ac:dyDescent="0.6">
      <c r="A2" s="5" t="s">
        <v>28</v>
      </c>
      <c r="B2" s="5" t="s">
        <v>20</v>
      </c>
      <c r="C2" t="str">
        <f t="shared" si="0"/>
        <v>0</v>
      </c>
      <c r="D2" t="str">
        <f t="shared" si="1"/>
        <v>0</v>
      </c>
      <c r="F2" s="19" t="str">
        <f>IFERROR(INDEX(AG1:AG12,1/LARGE(INDEX((ISNUMBER(FIND($AL$2,$AK$2:$AK$12)))/ROW($AK$2:$AK$12),0),ROW(AG1))),"")</f>
        <v/>
      </c>
      <c r="AA2" s="22" t="e">
        <f>AVERAGEIF(B1:B6,"はい",C1:C6)</f>
        <v>#DIV/0!</v>
      </c>
      <c r="AB2" s="3" t="e">
        <f>AVERAGEIF(B1:B6,"はい",D1:D6)</f>
        <v>#DIV/0!</v>
      </c>
      <c r="AC2" s="9" t="s">
        <v>13</v>
      </c>
      <c r="AD2" s="2">
        <v>0.24299999999999999</v>
      </c>
      <c r="AE2" s="10">
        <v>-0.39300000000000002</v>
      </c>
      <c r="AG2" s="9" t="s">
        <v>2</v>
      </c>
      <c r="AH2" s="2">
        <v>-0.85099999999999998</v>
      </c>
      <c r="AI2" s="10">
        <v>0.41199999999999998</v>
      </c>
      <c r="AK2" s="15" t="e">
        <f>SQRT((AH2-$AH$13)^2+(AI2-$AI$13)^2)</f>
        <v>#DIV/0!</v>
      </c>
      <c r="AL2" s="18" t="e">
        <f>MIN(AK2:AK12)</f>
        <v>#DIV/0!</v>
      </c>
    </row>
    <row r="3" spans="1:38" x14ac:dyDescent="0.55000000000000004">
      <c r="A3" s="5" t="s">
        <v>29</v>
      </c>
      <c r="B3" s="5" t="s">
        <v>20</v>
      </c>
      <c r="C3" t="str">
        <f t="shared" si="0"/>
        <v>0</v>
      </c>
      <c r="D3" t="str">
        <f t="shared" si="1"/>
        <v>0</v>
      </c>
      <c r="AC3" s="9" t="s">
        <v>14</v>
      </c>
      <c r="AD3" s="2">
        <v>-0.34100000000000003</v>
      </c>
      <c r="AE3" s="10">
        <v>-1.599</v>
      </c>
      <c r="AG3" s="9" t="s">
        <v>3</v>
      </c>
      <c r="AH3" s="2">
        <v>0.76200000000000001</v>
      </c>
      <c r="AI3" s="10">
        <v>6.7000000000000004E-2</v>
      </c>
      <c r="AK3" s="16" t="e">
        <f t="shared" ref="AK3:AK12" si="2">SQRT((AH3-$AH$13)^2+(AI3-$AI$13)^2)</f>
        <v>#DIV/0!</v>
      </c>
    </row>
    <row r="4" spans="1:38" x14ac:dyDescent="0.55000000000000004">
      <c r="A4" s="5" t="s">
        <v>30</v>
      </c>
      <c r="B4" s="5" t="s">
        <v>20</v>
      </c>
      <c r="C4" t="str">
        <f t="shared" si="0"/>
        <v>0</v>
      </c>
      <c r="D4" t="str">
        <f t="shared" si="1"/>
        <v>0</v>
      </c>
      <c r="AC4" s="9" t="s">
        <v>33</v>
      </c>
      <c r="AD4" s="2">
        <v>0.61499999999999999</v>
      </c>
      <c r="AE4" s="10">
        <v>0.41549999999999998</v>
      </c>
      <c r="AG4" s="9" t="s">
        <v>4</v>
      </c>
      <c r="AH4" s="2">
        <v>0.42299999999999999</v>
      </c>
      <c r="AI4" s="10">
        <v>-0.26500000000000001</v>
      </c>
      <c r="AK4" s="16" t="e">
        <f t="shared" si="2"/>
        <v>#DIV/0!</v>
      </c>
    </row>
    <row r="5" spans="1:38" x14ac:dyDescent="0.55000000000000004">
      <c r="A5" s="5" t="s">
        <v>31</v>
      </c>
      <c r="B5" s="5" t="s">
        <v>20</v>
      </c>
      <c r="C5" t="str">
        <f t="shared" si="0"/>
        <v>0</v>
      </c>
      <c r="D5" t="str">
        <f t="shared" si="1"/>
        <v>0</v>
      </c>
      <c r="AA5" t="s">
        <v>19</v>
      </c>
      <c r="AB5" s="23"/>
      <c r="AC5" s="9" t="s">
        <v>15</v>
      </c>
      <c r="AD5" s="2">
        <v>0.90900000000000003</v>
      </c>
      <c r="AE5" s="10">
        <v>1.9E-2</v>
      </c>
      <c r="AG5" s="9" t="s">
        <v>5</v>
      </c>
      <c r="AH5" s="2">
        <v>0.43</v>
      </c>
      <c r="AI5" s="10">
        <v>0.745</v>
      </c>
      <c r="AK5" s="16" t="e">
        <f t="shared" si="2"/>
        <v>#DIV/0!</v>
      </c>
      <c r="AL5" s="2"/>
    </row>
    <row r="6" spans="1:38" x14ac:dyDescent="0.55000000000000004">
      <c r="A6" s="5" t="s">
        <v>32</v>
      </c>
      <c r="B6" s="5" t="s">
        <v>20</v>
      </c>
      <c r="C6" t="str">
        <f t="shared" si="0"/>
        <v>0</v>
      </c>
      <c r="D6" t="str">
        <f t="shared" si="1"/>
        <v>0</v>
      </c>
      <c r="AA6" t="s">
        <v>21</v>
      </c>
      <c r="AC6" s="9" t="s">
        <v>16</v>
      </c>
      <c r="AD6" s="2">
        <v>-1.298</v>
      </c>
      <c r="AE6" s="10">
        <v>-7.5999999999999998E-2</v>
      </c>
      <c r="AG6" s="9" t="s">
        <v>6</v>
      </c>
      <c r="AH6" s="2">
        <v>-0.32300000000000001</v>
      </c>
      <c r="AI6" s="10">
        <v>-1.423</v>
      </c>
      <c r="AK6" s="16" t="e">
        <f>SQRT((AH6-$AH$13)^2+(AI6-$AI$13)^2)</f>
        <v>#DIV/0!</v>
      </c>
    </row>
    <row r="7" spans="1:38" x14ac:dyDescent="0.55000000000000004">
      <c r="A7" s="24"/>
      <c r="B7" s="24"/>
      <c r="AC7" s="9" t="s">
        <v>17</v>
      </c>
      <c r="AD7" s="2">
        <v>-1.0609999999999999</v>
      </c>
      <c r="AE7" s="10">
        <v>0.84899999999999998</v>
      </c>
      <c r="AG7" s="9" t="s">
        <v>7</v>
      </c>
      <c r="AH7" s="2">
        <v>-1.0669999999999999</v>
      </c>
      <c r="AI7" s="10">
        <v>-0.89300000000000002</v>
      </c>
      <c r="AK7" s="16" t="e">
        <f t="shared" si="2"/>
        <v>#DIV/0!</v>
      </c>
    </row>
    <row r="8" spans="1:38" x14ac:dyDescent="0.55000000000000004">
      <c r="AC8" s="11" t="s">
        <v>18</v>
      </c>
      <c r="AD8" s="12" t="e">
        <f>AA2</f>
        <v>#DIV/0!</v>
      </c>
      <c r="AE8" s="13" t="e">
        <f>AB2</f>
        <v>#DIV/0!</v>
      </c>
      <c r="AG8" s="9" t="s">
        <v>8</v>
      </c>
      <c r="AH8" s="2">
        <v>0.98799999999999999</v>
      </c>
      <c r="AI8" s="10">
        <v>0.108</v>
      </c>
      <c r="AK8" s="16" t="e">
        <f t="shared" si="2"/>
        <v>#DIV/0!</v>
      </c>
    </row>
    <row r="9" spans="1:38" x14ac:dyDescent="0.55000000000000004">
      <c r="AG9" s="9" t="s">
        <v>9</v>
      </c>
      <c r="AH9" s="2">
        <v>-0.27800000000000002</v>
      </c>
      <c r="AI9" s="10">
        <v>0.75800000000000001</v>
      </c>
      <c r="AK9" s="16" t="e">
        <f t="shared" si="2"/>
        <v>#DIV/0!</v>
      </c>
    </row>
    <row r="10" spans="1:38" x14ac:dyDescent="0.55000000000000004">
      <c r="AG10" s="9" t="s">
        <v>10</v>
      </c>
      <c r="AH10" s="2">
        <v>0.67400000000000004</v>
      </c>
      <c r="AI10" s="10">
        <v>0.20499999999999999</v>
      </c>
      <c r="AK10" s="16" t="e">
        <f t="shared" si="2"/>
        <v>#DIV/0!</v>
      </c>
    </row>
    <row r="11" spans="1:38" x14ac:dyDescent="0.55000000000000004">
      <c r="AG11" s="9" t="s">
        <v>11</v>
      </c>
      <c r="AH11" s="2">
        <v>0.623</v>
      </c>
      <c r="AI11" s="10">
        <v>-0.32700000000000001</v>
      </c>
      <c r="AK11" s="16" t="e">
        <f t="shared" si="2"/>
        <v>#DIV/0!</v>
      </c>
    </row>
    <row r="12" spans="1:38" x14ac:dyDescent="0.55000000000000004">
      <c r="AG12" s="9" t="s">
        <v>12</v>
      </c>
      <c r="AH12" s="2">
        <v>-1.831</v>
      </c>
      <c r="AI12" s="10">
        <v>0.877</v>
      </c>
      <c r="AK12" s="17" t="e">
        <f t="shared" si="2"/>
        <v>#DIV/0!</v>
      </c>
    </row>
    <row r="13" spans="1:38" x14ac:dyDescent="0.55000000000000004">
      <c r="AG13" s="11" t="s">
        <v>18</v>
      </c>
      <c r="AH13" s="12" t="e">
        <f>AD8</f>
        <v>#DIV/0!</v>
      </c>
      <c r="AI13" s="13" t="e">
        <f>AE8</f>
        <v>#DIV/0!</v>
      </c>
    </row>
    <row r="18" spans="6:9" x14ac:dyDescent="0.55000000000000004">
      <c r="H18" s="2"/>
    </row>
    <row r="19" spans="6:9" x14ac:dyDescent="0.55000000000000004">
      <c r="H19" s="2"/>
      <c r="I19" s="20"/>
    </row>
    <row r="20" spans="6:9" x14ac:dyDescent="0.55000000000000004">
      <c r="H20" s="2"/>
    </row>
    <row r="21" spans="6:9" x14ac:dyDescent="0.55000000000000004">
      <c r="F21" s="4"/>
    </row>
  </sheetData>
  <phoneticPr fontId="1"/>
  <dataValidations count="1">
    <dataValidation type="list" allowBlank="1" showInputMessage="1" showErrorMessage="1" sqref="B1:B7" xr:uid="{2B750ADA-0C2C-4980-BAFB-C437F756D0DE}">
      <formula1>$AA$5:$AA$6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altair0707</dc:creator>
  <cp:lastModifiedBy>altair0707</cp:lastModifiedBy>
  <dcterms:created xsi:type="dcterms:W3CDTF">2021-11-09T05:31:32Z</dcterms:created>
  <dcterms:modified xsi:type="dcterms:W3CDTF">2021-12-07T07:25:26Z</dcterms:modified>
</cp:coreProperties>
</file>