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tair0707\OneDrive\Web編集・公開\"/>
    </mc:Choice>
  </mc:AlternateContent>
  <xr:revisionPtr revIDLastSave="85" documentId="14_{724CB57F-8988-4F76-9503-2BF296DD67DF}" xr6:coauthVersionLast="36" xr6:coauthVersionMax="36" xr10:uidLastSave="{2D30BFBF-740E-4127-9095-7A64F754B4B9}"/>
  <bookViews>
    <workbookView xWindow="-120" yWindow="-120" windowWidth="20730" windowHeight="11040" xr2:uid="{F302B10A-6019-4CF9-9AF8-2C4ED7D13C46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" i="1" l="1"/>
  <c r="C1" i="1"/>
  <c r="D6" i="1"/>
  <c r="D2" i="1"/>
  <c r="C6" i="1" l="1"/>
  <c r="C2" i="1" l="1"/>
  <c r="D3" i="1" l="1"/>
  <c r="D4" i="1"/>
  <c r="D5" i="1"/>
  <c r="C3" i="1"/>
  <c r="C4" i="1"/>
  <c r="C5" i="1"/>
  <c r="G2" i="1" l="1"/>
  <c r="F1" i="1"/>
  <c r="G1" i="1" s="1"/>
  <c r="H1" i="1" s="1"/>
  <c r="AA2" i="1" s="1"/>
  <c r="AD8" i="1" s="1"/>
  <c r="AH13" i="1" s="1"/>
  <c r="G5" i="1"/>
  <c r="F4" i="1"/>
  <c r="G4" i="1" s="1"/>
  <c r="H4" i="1" l="1"/>
  <c r="AB2" i="1" s="1"/>
  <c r="AE8" i="1" s="1"/>
  <c r="AI13" i="1" s="1"/>
  <c r="AK5" i="1" s="1"/>
  <c r="AK2" i="1" l="1"/>
  <c r="AK6" i="1"/>
  <c r="AK11" i="1"/>
  <c r="AK4" i="1"/>
  <c r="AK12" i="1"/>
  <c r="AK10" i="1"/>
  <c r="AK3" i="1"/>
  <c r="AK8" i="1"/>
  <c r="AK9" i="1"/>
  <c r="AK7" i="1"/>
  <c r="AL2" i="1" l="1"/>
  <c r="B9" i="1" s="1"/>
</calcChain>
</file>

<file path=xl/sharedStrings.xml><?xml version="1.0" encoding="utf-8"?>
<sst xmlns="http://schemas.openxmlformats.org/spreadsheetml/2006/main" count="61" uniqueCount="49">
  <si>
    <t>結果</t>
    <rPh sb="0" eb="2">
      <t>ケッカ</t>
    </rPh>
    <phoneticPr fontId="1"/>
  </si>
  <si>
    <t>重心のx座標</t>
    <rPh sb="0" eb="2">
      <t>ジュウシン</t>
    </rPh>
    <rPh sb="4" eb="6">
      <t>ザヒョウ</t>
    </rPh>
    <phoneticPr fontId="1"/>
  </si>
  <si>
    <t>重心のy座標</t>
    <rPh sb="0" eb="2">
      <t>ジュウシン</t>
    </rPh>
    <rPh sb="4" eb="6">
      <t>ザヒョウ</t>
    </rPh>
    <phoneticPr fontId="1"/>
  </si>
  <si>
    <t>x</t>
    <phoneticPr fontId="1"/>
  </si>
  <si>
    <t>y</t>
    <phoneticPr fontId="1"/>
  </si>
  <si>
    <t>ユークリッド距離</t>
    <rPh sb="6" eb="8">
      <t>キョリ</t>
    </rPh>
    <phoneticPr fontId="1"/>
  </si>
  <si>
    <t>最小値(最短距離)</t>
    <rPh sb="0" eb="3">
      <t>サイショウチ</t>
    </rPh>
    <rPh sb="4" eb="6">
      <t>サイタン</t>
    </rPh>
    <rPh sb="6" eb="8">
      <t>キョリ</t>
    </rPh>
    <phoneticPr fontId="1"/>
  </si>
  <si>
    <t>明るい</t>
    <rPh sb="0" eb="1">
      <t>アカ</t>
    </rPh>
    <phoneticPr fontId="1"/>
  </si>
  <si>
    <t>レーダー</t>
    <phoneticPr fontId="1"/>
  </si>
  <si>
    <t>激しい</t>
    <rPh sb="0" eb="1">
      <t>ハゲ</t>
    </rPh>
    <phoneticPr fontId="1"/>
  </si>
  <si>
    <t>アップリスト</t>
    <phoneticPr fontId="1"/>
  </si>
  <si>
    <t>選択してください</t>
    <phoneticPr fontId="1"/>
  </si>
  <si>
    <t>心地よい/透明</t>
    <rPh sb="0" eb="2">
      <t>ココチ</t>
    </rPh>
    <rPh sb="5" eb="7">
      <t>トウメイ</t>
    </rPh>
    <phoneticPr fontId="1"/>
  </si>
  <si>
    <t>オープニング</t>
    <phoneticPr fontId="1"/>
  </si>
  <si>
    <t>はい</t>
    <phoneticPr fontId="1"/>
  </si>
  <si>
    <t>おしゃれ</t>
    <phoneticPr fontId="1"/>
  </si>
  <si>
    <t>きらめく</t>
    <phoneticPr fontId="1"/>
  </si>
  <si>
    <t>いいえ</t>
    <phoneticPr fontId="1"/>
  </si>
  <si>
    <t>機械的な</t>
    <rPh sb="0" eb="3">
      <t>キカイテキ</t>
    </rPh>
    <phoneticPr fontId="1"/>
  </si>
  <si>
    <t>サーキット</t>
    <phoneticPr fontId="1"/>
  </si>
  <si>
    <t>単純さ</t>
    <rPh sb="0" eb="2">
      <t>タンジュン</t>
    </rPh>
    <phoneticPr fontId="1"/>
  </si>
  <si>
    <t>プレスト</t>
    <phoneticPr fontId="1"/>
  </si>
  <si>
    <t>対象者</t>
    <rPh sb="0" eb="3">
      <t>タイショウシャ</t>
    </rPh>
    <phoneticPr fontId="1"/>
  </si>
  <si>
    <t>海岸で</t>
    <rPh sb="0" eb="2">
      <t>カイガン</t>
    </rPh>
    <phoneticPr fontId="1"/>
  </si>
  <si>
    <t>照明</t>
    <rPh sb="0" eb="2">
      <t>ショウメイ</t>
    </rPh>
    <phoneticPr fontId="1"/>
  </si>
  <si>
    <t>水晶</t>
    <rPh sb="0" eb="2">
      <t>スイショウ</t>
    </rPh>
    <phoneticPr fontId="1"/>
  </si>
  <si>
    <t>星座</t>
    <rPh sb="0" eb="2">
      <t>セイザ</t>
    </rPh>
    <phoneticPr fontId="1"/>
  </si>
  <si>
    <t>灯台</t>
    <rPh sb="0" eb="2">
      <t>トウダイ</t>
    </rPh>
    <phoneticPr fontId="1"/>
  </si>
  <si>
    <t>[質問2]好きな音楽のジャンルはどれか。</t>
    <rPh sb="1" eb="3">
      <t>シツモン</t>
    </rPh>
    <rPh sb="5" eb="6">
      <t>ス</t>
    </rPh>
    <rPh sb="8" eb="10">
      <t>オンガク</t>
    </rPh>
    <phoneticPr fontId="1"/>
  </si>
  <si>
    <t>[質問5]ボーカロイドが歌唱する楽曲は好きか。</t>
    <rPh sb="1" eb="3">
      <t>シツモン</t>
    </rPh>
    <rPh sb="12" eb="14">
      <t>カショウ</t>
    </rPh>
    <rPh sb="16" eb="18">
      <t>ガッキョク</t>
    </rPh>
    <rPh sb="19" eb="20">
      <t>ス</t>
    </rPh>
    <phoneticPr fontId="1"/>
  </si>
  <si>
    <t>[質問1]どちらの時間帯が好きか。</t>
    <rPh sb="1" eb="3">
      <t>シツモン</t>
    </rPh>
    <rPh sb="9" eb="12">
      <t>ジカンタイ</t>
    </rPh>
    <rPh sb="13" eb="14">
      <t>ス</t>
    </rPh>
    <phoneticPr fontId="1"/>
  </si>
  <si>
    <t>[質問6]好きなカーテンの柄は。</t>
    <phoneticPr fontId="1"/>
  </si>
  <si>
    <t>ロック</t>
    <phoneticPr fontId="1"/>
  </si>
  <si>
    <t>K-POP</t>
    <phoneticPr fontId="1"/>
  </si>
  <si>
    <t>J-POP</t>
    <phoneticPr fontId="1"/>
  </si>
  <si>
    <t>アニソン</t>
    <phoneticPr fontId="1"/>
  </si>
  <si>
    <t>クラシック</t>
    <phoneticPr fontId="1"/>
  </si>
  <si>
    <t>無地</t>
    <rPh sb="0" eb="2">
      <t>ムジ</t>
    </rPh>
    <phoneticPr fontId="1"/>
  </si>
  <si>
    <t>チェック</t>
    <phoneticPr fontId="1"/>
  </si>
  <si>
    <t>花柄</t>
    <rPh sb="0" eb="2">
      <t>ハナガラ</t>
    </rPh>
    <phoneticPr fontId="1"/>
  </si>
  <si>
    <t>ストライプ</t>
    <phoneticPr fontId="1"/>
  </si>
  <si>
    <t>ボーダー</t>
    <phoneticPr fontId="1"/>
  </si>
  <si>
    <t>朝</t>
    <rPh sb="0" eb="1">
      <t>アサ</t>
    </rPh>
    <phoneticPr fontId="1"/>
  </si>
  <si>
    <t>夜</t>
    <rPh sb="0" eb="1">
      <t>ヨル</t>
    </rPh>
    <phoneticPr fontId="1"/>
  </si>
  <si>
    <t>こだわっている</t>
    <phoneticPr fontId="1"/>
  </si>
  <si>
    <t>こだわっていない</t>
    <phoneticPr fontId="1"/>
  </si>
  <si>
    <t>[質問4]服にこだわりがある。</t>
    <phoneticPr fontId="1"/>
  </si>
  <si>
    <t>[質問3]就寝時、枕にこだわりがある。</t>
    <phoneticPr fontId="1"/>
  </si>
  <si>
    <t>選択してください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</si>
</sst>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4"/>
      <color theme="1"/>
      <name val="游ゴシック"/>
      <family val="2"/>
      <charset val="128"/>
      <scheme val="minor"/>
    </font>
    <font>
      <sz val="14"/>
      <color theme="1"/>
      <name val="游ゴシック"/>
      <family val="3"/>
      <charset val="128"/>
      <scheme val="minor"/>
    </font>
    <font>
      <sz val="16"/>
      <color theme="1"/>
      <name val="游ゴシック"/>
      <family val="2"/>
      <charset val="128"/>
      <scheme val="minor"/>
    </font>
    <font>
      <sz val="16"/>
      <color theme="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22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0" xfId="0" applyAlignment="1">
      <alignment horizontal="right"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3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4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6" xfId="0" applyBorder="1">
      <alignment vertical="center"/>
    </xf>
    <xf numFmtId="0" fontId="0" fillId="0" borderId="0" xfId="0" applyAlignment="1">
      <alignment horizontal="center"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4" fillId="2" borderId="15" xfId="0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/>
    </xf>
    <xf numFmtId="0" fontId="2" fillId="2" borderId="19" xfId="0" applyFont="1" applyFill="1" applyBorder="1">
      <alignment vertical="center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>
      <alignment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>
      <alignment vertical="center"/>
    </xf>
    <xf numFmtId="0" fontId="3" fillId="2" borderId="21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25CD8-37B7-47B2-9E57-A60D28CDEF49}">
  <dimension ref="A1:AL24"/>
  <sheetViews>
    <sheetView tabSelected="1" zoomScaleNormal="100" workbookViewId="0">
      <selection activeCell="B1" sqref="B1"/>
    </sheetView>
  </sheetViews>
  <sheetFormatPr defaultRowHeight="18" x14ac:dyDescent="0.55000000000000004"/>
  <cols>
    <col min="1" max="2" width="50.5" customWidth="1"/>
    <col min="3" max="4" width="9" customWidth="1"/>
    <col min="5" max="5" width="6.08203125" customWidth="1"/>
    <col min="6" max="6" width="22.33203125" customWidth="1"/>
    <col min="7" max="8" width="12.83203125" customWidth="1"/>
    <col min="9" max="9" width="16.33203125" customWidth="1"/>
    <col min="10" max="10" width="16.83203125" customWidth="1"/>
    <col min="11" max="11" width="11" customWidth="1"/>
    <col min="12" max="12" width="9.33203125" customWidth="1"/>
    <col min="13" max="13" width="9" customWidth="1"/>
    <col min="14" max="14" width="11.5" customWidth="1"/>
    <col min="15" max="20" width="9" customWidth="1"/>
    <col min="21" max="21" width="16.75" bestFit="1" customWidth="1"/>
    <col min="22" max="22" width="9" customWidth="1"/>
    <col min="27" max="27" width="15.1640625" customWidth="1"/>
    <col min="28" max="28" width="12" bestFit="1" customWidth="1"/>
    <col min="29" max="29" width="14" bestFit="1" customWidth="1"/>
    <col min="30" max="31" width="8.25" bestFit="1" customWidth="1"/>
    <col min="33" max="33" width="12.83203125" bestFit="1" customWidth="1"/>
    <col min="34" max="35" width="7.75" bestFit="1" customWidth="1"/>
    <col min="37" max="37" width="17.25" bestFit="1" customWidth="1"/>
    <col min="38" max="38" width="16.75" bestFit="1" customWidth="1"/>
  </cols>
  <sheetData>
    <row r="1" spans="1:38" ht="22.5" x14ac:dyDescent="0.55000000000000004">
      <c r="A1" s="22" t="s">
        <v>30</v>
      </c>
      <c r="B1" s="23" t="s">
        <v>48</v>
      </c>
      <c r="C1" t="str">
        <f>IF(B1="朝",AD2,"0")</f>
        <v>0</v>
      </c>
      <c r="D1" t="str">
        <f>IF(B1="朝",AE2,"0")</f>
        <v>0</v>
      </c>
      <c r="F1">
        <f>COUNTIF(C1:C6,0)</f>
        <v>6</v>
      </c>
      <c r="G1">
        <f>(6-F1)</f>
        <v>0</v>
      </c>
      <c r="H1" t="e">
        <f>G2/G1</f>
        <v>#DIV/0!</v>
      </c>
      <c r="AA1" s="18" t="s">
        <v>1</v>
      </c>
      <c r="AB1" s="1" t="s">
        <v>2</v>
      </c>
      <c r="AC1" s="4"/>
      <c r="AD1" s="5" t="s">
        <v>3</v>
      </c>
      <c r="AE1" s="6" t="s">
        <v>4</v>
      </c>
      <c r="AG1" s="4"/>
      <c r="AH1" s="5" t="s">
        <v>3</v>
      </c>
      <c r="AI1" s="6" t="s">
        <v>4</v>
      </c>
      <c r="AK1" s="12" t="s">
        <v>5</v>
      </c>
      <c r="AL1" s="16" t="s">
        <v>6</v>
      </c>
    </row>
    <row r="2" spans="1:38" ht="23" thickBot="1" x14ac:dyDescent="0.6">
      <c r="A2" s="24" t="s">
        <v>28</v>
      </c>
      <c r="B2" s="25" t="s">
        <v>48</v>
      </c>
      <c r="C2" t="str">
        <f>IF(B2="ロック",AD3,"0")</f>
        <v>0</v>
      </c>
      <c r="D2" t="str">
        <f>IF(B2="ロック",AE3,"0")</f>
        <v>0</v>
      </c>
      <c r="G2">
        <f>SUM(C1:C6)</f>
        <v>0</v>
      </c>
      <c r="AA2" s="19" t="e">
        <f>H1</f>
        <v>#DIV/0!</v>
      </c>
      <c r="AB2" s="2" t="e">
        <f>H4</f>
        <v>#DIV/0!</v>
      </c>
      <c r="AC2" s="7" t="s">
        <v>7</v>
      </c>
      <c r="AD2">
        <v>0.24299999999999999</v>
      </c>
      <c r="AE2" s="8">
        <v>-0.39300000000000002</v>
      </c>
      <c r="AG2" s="7" t="s">
        <v>8</v>
      </c>
      <c r="AH2">
        <v>-0.85099999999999998</v>
      </c>
      <c r="AI2" s="8">
        <v>0.41199999999999998</v>
      </c>
      <c r="AK2" s="13" t="e">
        <f>SQRT((AH2-$AH$13)^2+(AI2-$AI$13)^2)</f>
        <v>#DIV/0!</v>
      </c>
      <c r="AL2" s="16" t="e">
        <f>MIN(AK2:AK12)</f>
        <v>#DIV/0!</v>
      </c>
    </row>
    <row r="3" spans="1:38" ht="22.5" x14ac:dyDescent="0.55000000000000004">
      <c r="A3" s="24" t="s">
        <v>47</v>
      </c>
      <c r="B3" s="25" t="s">
        <v>48</v>
      </c>
      <c r="C3" t="str">
        <f t="shared" ref="C3:C5" si="0">IF(B3="はい",AD4,"0")</f>
        <v>0</v>
      </c>
      <c r="D3" t="str">
        <f t="shared" ref="D3:D5" si="1">IF(B3="はい",AE4,"0")</f>
        <v>0</v>
      </c>
      <c r="AC3" s="7" t="s">
        <v>9</v>
      </c>
      <c r="AD3">
        <v>-0.34100000000000003</v>
      </c>
      <c r="AE3" s="8">
        <v>-1.599</v>
      </c>
      <c r="AG3" s="7" t="s">
        <v>10</v>
      </c>
      <c r="AH3">
        <v>0.76200000000000001</v>
      </c>
      <c r="AI3" s="8">
        <v>6.7000000000000004E-2</v>
      </c>
      <c r="AK3" s="14" t="e">
        <f t="shared" ref="AK3:AK12" si="2">SQRT((AH3-$AH$13)^2+(AI3-$AI$13)^2)</f>
        <v>#DIV/0!</v>
      </c>
    </row>
    <row r="4" spans="1:38" ht="22.5" x14ac:dyDescent="0.55000000000000004">
      <c r="A4" s="24" t="s">
        <v>46</v>
      </c>
      <c r="B4" s="25" t="s">
        <v>48</v>
      </c>
      <c r="C4" t="str">
        <f t="shared" si="0"/>
        <v>0</v>
      </c>
      <c r="D4" t="str">
        <f t="shared" si="1"/>
        <v>0</v>
      </c>
      <c r="F4">
        <f>COUNTIF(D1:D6,0)</f>
        <v>6</v>
      </c>
      <c r="G4">
        <f>(6-F4)</f>
        <v>0</v>
      </c>
      <c r="H4" t="e">
        <f>G5/G4</f>
        <v>#DIV/0!</v>
      </c>
      <c r="AA4" t="s">
        <v>11</v>
      </c>
      <c r="AC4" s="7" t="s">
        <v>12</v>
      </c>
      <c r="AD4">
        <v>0.61499999999999999</v>
      </c>
      <c r="AE4" s="8">
        <v>0.41549999999999998</v>
      </c>
      <c r="AG4" s="7" t="s">
        <v>13</v>
      </c>
      <c r="AH4">
        <v>0.42299999999999999</v>
      </c>
      <c r="AI4" s="8">
        <v>-0.26500000000000001</v>
      </c>
      <c r="AK4" s="14" t="e">
        <f t="shared" si="2"/>
        <v>#DIV/0!</v>
      </c>
    </row>
    <row r="5" spans="1:38" ht="22.5" x14ac:dyDescent="0.55000000000000004">
      <c r="A5" s="24" t="s">
        <v>29</v>
      </c>
      <c r="B5" s="25" t="s">
        <v>48</v>
      </c>
      <c r="C5" t="str">
        <f t="shared" si="0"/>
        <v>0</v>
      </c>
      <c r="D5" t="str">
        <f t="shared" si="1"/>
        <v>0</v>
      </c>
      <c r="G5">
        <f>SUM(D1:D6)</f>
        <v>0</v>
      </c>
      <c r="AA5" t="s">
        <v>14</v>
      </c>
      <c r="AC5" s="7" t="s">
        <v>15</v>
      </c>
      <c r="AD5">
        <v>0.90900000000000003</v>
      </c>
      <c r="AE5" s="8">
        <v>1.9E-2</v>
      </c>
      <c r="AG5" s="7" t="s">
        <v>16</v>
      </c>
      <c r="AH5">
        <v>0.43</v>
      </c>
      <c r="AI5" s="8">
        <v>0.745</v>
      </c>
      <c r="AK5" s="14" t="e">
        <f t="shared" si="2"/>
        <v>#DIV/0!</v>
      </c>
    </row>
    <row r="6" spans="1:38" ht="23" thickBot="1" x14ac:dyDescent="0.6">
      <c r="A6" s="26" t="s">
        <v>31</v>
      </c>
      <c r="B6" s="27" t="s">
        <v>48</v>
      </c>
      <c r="C6" t="str">
        <f>IF(B6="無地",AD7,"0")</f>
        <v>0</v>
      </c>
      <c r="D6" t="str">
        <f>IF(B6="無地",AE7,"0")</f>
        <v>0</v>
      </c>
      <c r="AA6" t="s">
        <v>17</v>
      </c>
      <c r="AC6" s="7" t="s">
        <v>18</v>
      </c>
      <c r="AD6">
        <v>-1.298</v>
      </c>
      <c r="AE6" s="8">
        <v>-7.5999999999999998E-2</v>
      </c>
      <c r="AG6" s="7" t="s">
        <v>19</v>
      </c>
      <c r="AH6">
        <v>-0.32300000000000001</v>
      </c>
      <c r="AI6" s="8">
        <v>-1.423</v>
      </c>
      <c r="AK6" s="14" t="e">
        <f>SQRT((AH6-$AH$13)^2+(AI6-$AI$13)^2)</f>
        <v>#DIV/0!</v>
      </c>
    </row>
    <row r="7" spans="1:38" ht="18.5" thickBot="1" x14ac:dyDescent="0.6">
      <c r="AA7" t="s">
        <v>11</v>
      </c>
      <c r="AC7" s="7" t="s">
        <v>20</v>
      </c>
      <c r="AD7">
        <v>-1.0609999999999999</v>
      </c>
      <c r="AE7" s="8">
        <v>0.84899999999999998</v>
      </c>
      <c r="AG7" s="7" t="s">
        <v>21</v>
      </c>
      <c r="AH7">
        <v>-1.0669999999999999</v>
      </c>
      <c r="AI7" s="8">
        <v>-0.89300000000000002</v>
      </c>
      <c r="AK7" s="14" t="e">
        <f t="shared" si="2"/>
        <v>#DIV/0!</v>
      </c>
    </row>
    <row r="8" spans="1:38" ht="27" thickBot="1" x14ac:dyDescent="0.6">
      <c r="B8" s="20" t="s">
        <v>0</v>
      </c>
      <c r="AA8" t="s">
        <v>32</v>
      </c>
      <c r="AC8" s="9" t="s">
        <v>22</v>
      </c>
      <c r="AD8" s="10" t="e">
        <f>AA2</f>
        <v>#DIV/0!</v>
      </c>
      <c r="AE8" s="11" t="e">
        <f>AB2</f>
        <v>#DIV/0!</v>
      </c>
      <c r="AG8" s="7" t="s">
        <v>23</v>
      </c>
      <c r="AH8">
        <v>0.98799999999999999</v>
      </c>
      <c r="AI8" s="8">
        <v>0.108</v>
      </c>
      <c r="AK8" s="14" t="e">
        <f t="shared" si="2"/>
        <v>#DIV/0!</v>
      </c>
    </row>
    <row r="9" spans="1:38" ht="27" thickBot="1" x14ac:dyDescent="0.6">
      <c r="B9" s="21" t="str">
        <f>IFERROR(INDEX(AG1:AG12,1/LARGE(INDEX((ISNUMBER(FIND($AL$2,$AK$2:$AK$12)))/ROW($AK$2:$AK$12),0),ROW(AG1))),"")</f>
        <v/>
      </c>
      <c r="AA9" t="s">
        <v>33</v>
      </c>
      <c r="AG9" s="7" t="s">
        <v>24</v>
      </c>
      <c r="AH9">
        <v>-0.27800000000000002</v>
      </c>
      <c r="AI9" s="8">
        <v>0.75800000000000001</v>
      </c>
      <c r="AK9" s="14" t="e">
        <f t="shared" si="2"/>
        <v>#DIV/0!</v>
      </c>
    </row>
    <row r="10" spans="1:38" x14ac:dyDescent="0.55000000000000004">
      <c r="AA10" t="s">
        <v>34</v>
      </c>
      <c r="AG10" s="7" t="s">
        <v>25</v>
      </c>
      <c r="AH10">
        <v>0.67400000000000004</v>
      </c>
      <c r="AI10" s="8">
        <v>0.20499999999999999</v>
      </c>
      <c r="AK10" s="14" t="e">
        <f t="shared" si="2"/>
        <v>#DIV/0!</v>
      </c>
    </row>
    <row r="11" spans="1:38" x14ac:dyDescent="0.55000000000000004">
      <c r="AA11" t="s">
        <v>35</v>
      </c>
      <c r="AG11" s="7" t="s">
        <v>26</v>
      </c>
      <c r="AH11">
        <v>0.623</v>
      </c>
      <c r="AI11" s="8">
        <v>-0.32700000000000001</v>
      </c>
      <c r="AK11" s="14" t="e">
        <f t="shared" si="2"/>
        <v>#DIV/0!</v>
      </c>
    </row>
    <row r="12" spans="1:38" x14ac:dyDescent="0.55000000000000004">
      <c r="AA12" t="s">
        <v>36</v>
      </c>
      <c r="AG12" s="7" t="s">
        <v>27</v>
      </c>
      <c r="AH12">
        <v>-1.831</v>
      </c>
      <c r="AI12" s="8">
        <v>0.877</v>
      </c>
      <c r="AK12" s="15" t="e">
        <f t="shared" si="2"/>
        <v>#DIV/0!</v>
      </c>
    </row>
    <row r="13" spans="1:38" x14ac:dyDescent="0.55000000000000004">
      <c r="AA13" t="s">
        <v>11</v>
      </c>
      <c r="AG13" s="9" t="s">
        <v>22</v>
      </c>
      <c r="AH13" s="10" t="e">
        <f>AD8</f>
        <v>#DIV/0!</v>
      </c>
      <c r="AI13" s="11" t="e">
        <f>AE8</f>
        <v>#DIV/0!</v>
      </c>
    </row>
    <row r="14" spans="1:38" x14ac:dyDescent="0.55000000000000004">
      <c r="AA14" t="s">
        <v>37</v>
      </c>
    </row>
    <row r="15" spans="1:38" x14ac:dyDescent="0.55000000000000004">
      <c r="AA15" t="s">
        <v>38</v>
      </c>
    </row>
    <row r="16" spans="1:38" x14ac:dyDescent="0.55000000000000004">
      <c r="AA16" t="s">
        <v>39</v>
      </c>
    </row>
    <row r="17" spans="6:27" x14ac:dyDescent="0.55000000000000004">
      <c r="AA17" t="s">
        <v>40</v>
      </c>
    </row>
    <row r="18" spans="6:27" x14ac:dyDescent="0.55000000000000004">
      <c r="AA18" t="s">
        <v>41</v>
      </c>
    </row>
    <row r="19" spans="6:27" x14ac:dyDescent="0.55000000000000004">
      <c r="I19" s="17"/>
      <c r="AA19" t="s">
        <v>11</v>
      </c>
    </row>
    <row r="20" spans="6:27" x14ac:dyDescent="0.55000000000000004">
      <c r="AA20" t="s">
        <v>42</v>
      </c>
    </row>
    <row r="21" spans="6:27" x14ac:dyDescent="0.55000000000000004">
      <c r="F21" s="3"/>
      <c r="AA21" t="s">
        <v>43</v>
      </c>
    </row>
    <row r="22" spans="6:27" x14ac:dyDescent="0.55000000000000004">
      <c r="AA22" t="s">
        <v>11</v>
      </c>
    </row>
    <row r="23" spans="6:27" x14ac:dyDescent="0.55000000000000004">
      <c r="AA23" t="s">
        <v>44</v>
      </c>
    </row>
    <row r="24" spans="6:27" x14ac:dyDescent="0.55000000000000004">
      <c r="AA24" t="s">
        <v>45</v>
      </c>
    </row>
  </sheetData>
  <sheetProtection selectLockedCells="1"/>
  <protectedRanges>
    <protectedRange sqref="B1:B6" name="範囲1"/>
  </protectedRanges>
  <phoneticPr fontId="1"/>
  <dataValidations count="5">
    <dataValidation type="list" allowBlank="1" showInputMessage="1" showErrorMessage="1" sqref="B7" xr:uid="{2B750ADA-0C2C-4980-BAFB-C437F756D0DE}">
      <formula1>$AA$5:$AA$6</formula1>
    </dataValidation>
    <dataValidation type="list" allowBlank="1" showInputMessage="1" showErrorMessage="1" sqref="B3:B5" xr:uid="{FE1C0DC7-BECA-4629-BDAB-3F94B7AD56F2}">
      <formula1>$AA$4:$AA$6</formula1>
    </dataValidation>
    <dataValidation type="list" allowBlank="1" showInputMessage="1" showErrorMessage="1" sqref="B1" xr:uid="{CBBF4D51-7F2F-43C2-BA2C-51EEB3425937}">
      <formula1>$AA$19:$AA$21</formula1>
    </dataValidation>
    <dataValidation type="list" allowBlank="1" showInputMessage="1" showErrorMessage="1" sqref="B2" xr:uid="{554B8A9F-6921-42CE-8F4F-594FC0F8B777}">
      <formula1>$AA$7:$AA$12</formula1>
    </dataValidation>
    <dataValidation type="list" allowBlank="1" showInputMessage="1" showErrorMessage="1" sqref="B6" xr:uid="{2740E337-2AA0-424D-AD27-B3925A9AB61F}">
      <formula1>$AA$13:$AA$18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altair0707</dc:creator>
  <cp:keywords/>
  <dc:description/>
  <cp:lastModifiedBy>altair0707</cp:lastModifiedBy>
  <cp:revision/>
  <dcterms:created xsi:type="dcterms:W3CDTF">2021-11-09T05:31:32Z</dcterms:created>
  <dcterms:modified xsi:type="dcterms:W3CDTF">2022-01-11T04:53:54Z</dcterms:modified>
  <cp:category/>
  <cp:contentStatus/>
</cp:coreProperties>
</file>