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src\Controle de Ponto\"/>
    </mc:Choice>
  </mc:AlternateContent>
  <bookViews>
    <workbookView xWindow="0" yWindow="0" windowWidth="3795" windowHeight="2760" activeTab="2"/>
  </bookViews>
  <sheets>
    <sheet name="Tabelas" sheetId="2" r:id="rId1"/>
    <sheet name="Config" sheetId="3" r:id="rId2"/>
    <sheet name="Cálculo de Horas" sheetId="1" r:id="rId3"/>
    <sheet name="Sobre" sheetId="4" r:id="rId4"/>
  </sheets>
  <definedNames>
    <definedName name="CARENCIA">Config!$D$5</definedName>
    <definedName name="JORNADA">Config!$D$7</definedName>
    <definedName name="LIMITE">Config!$D$3</definedName>
    <definedName name="lst_Mes">Tabelas!$L$3:$L$14</definedName>
    <definedName name="lstEvento">Tabelas!$A$3:$A$13</definedName>
    <definedName name="lstLimiteHora">Tabelas!$H$3:$H$4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9" i="1" l="1"/>
  <c r="K39" i="1"/>
  <c r="J39" i="1"/>
  <c r="T38" i="1"/>
  <c r="K38" i="1"/>
  <c r="J38" i="1"/>
  <c r="T37" i="1"/>
  <c r="K37" i="1"/>
  <c r="J37" i="1"/>
  <c r="T36" i="1"/>
  <c r="K36" i="1"/>
  <c r="J36" i="1"/>
  <c r="T35" i="1"/>
  <c r="K35" i="1"/>
  <c r="J35" i="1"/>
  <c r="T34" i="1"/>
  <c r="K34" i="1"/>
  <c r="J34" i="1"/>
  <c r="T33" i="1"/>
  <c r="K33" i="1"/>
  <c r="J33" i="1"/>
  <c r="T32" i="1"/>
  <c r="K32" i="1"/>
  <c r="J32" i="1"/>
  <c r="T31" i="1"/>
  <c r="K31" i="1"/>
  <c r="J31" i="1"/>
  <c r="T30" i="1"/>
  <c r="K30" i="1"/>
  <c r="J30" i="1"/>
  <c r="T29" i="1"/>
  <c r="K29" i="1"/>
  <c r="J29" i="1"/>
  <c r="T28" i="1"/>
  <c r="K28" i="1"/>
  <c r="J28" i="1"/>
  <c r="T27" i="1"/>
  <c r="K27" i="1"/>
  <c r="J27" i="1"/>
  <c r="T26" i="1"/>
  <c r="K26" i="1"/>
  <c r="J26" i="1"/>
  <c r="L26" i="1" s="1"/>
  <c r="T25" i="1"/>
  <c r="K25" i="1"/>
  <c r="J25" i="1"/>
  <c r="T24" i="1"/>
  <c r="K24" i="1"/>
  <c r="J24" i="1"/>
  <c r="T23" i="1"/>
  <c r="K23" i="1"/>
  <c r="J23" i="1"/>
  <c r="T22" i="1"/>
  <c r="K22" i="1"/>
  <c r="J22" i="1"/>
  <c r="T21" i="1"/>
  <c r="K21" i="1"/>
  <c r="J21" i="1"/>
  <c r="T20" i="1"/>
  <c r="K20" i="1"/>
  <c r="J20" i="1"/>
  <c r="T19" i="1"/>
  <c r="K19" i="1"/>
  <c r="J19" i="1"/>
  <c r="T18" i="1"/>
  <c r="K18" i="1"/>
  <c r="J18" i="1"/>
  <c r="T17" i="1"/>
  <c r="K17" i="1"/>
  <c r="J17" i="1"/>
  <c r="T16" i="1"/>
  <c r="K16" i="1"/>
  <c r="J16" i="1"/>
  <c r="T15" i="1"/>
  <c r="K15" i="1"/>
  <c r="J15" i="1"/>
  <c r="T14" i="1"/>
  <c r="T13" i="1"/>
  <c r="T12" i="1"/>
  <c r="K12" i="1"/>
  <c r="J12" i="1"/>
  <c r="T11" i="1"/>
  <c r="K11" i="1"/>
  <c r="J11" i="1"/>
  <c r="T10" i="1"/>
  <c r="K10" i="1"/>
  <c r="J10" i="1"/>
  <c r="T9" i="1"/>
  <c r="K9" i="1"/>
  <c r="J9" i="1"/>
  <c r="L15" i="1" l="1"/>
  <c r="L39" i="1"/>
  <c r="L9" i="1"/>
  <c r="L30" i="1"/>
  <c r="L34" i="1"/>
  <c r="L38" i="1"/>
  <c r="L11" i="1"/>
  <c r="L19" i="1"/>
  <c r="L27" i="1"/>
  <c r="L17" i="1"/>
  <c r="L21" i="1"/>
  <c r="L25" i="1"/>
  <c r="L29" i="1"/>
  <c r="L33" i="1"/>
  <c r="L10" i="1"/>
  <c r="L18" i="1"/>
  <c r="L22" i="1"/>
  <c r="L23" i="1"/>
  <c r="L31" i="1"/>
  <c r="L35" i="1"/>
  <c r="L12" i="1"/>
  <c r="L16" i="1"/>
  <c r="L20" i="1"/>
  <c r="L24" i="1"/>
  <c r="L28" i="1"/>
  <c r="L32" i="1"/>
  <c r="L36" i="1"/>
  <c r="L37" i="1"/>
  <c r="N9" i="1"/>
  <c r="N12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10" i="1"/>
  <c r="N11" i="1"/>
  <c r="F6" i="1"/>
  <c r="P36" i="1" l="1"/>
  <c r="S36" i="1"/>
  <c r="R36" i="1"/>
  <c r="P24" i="1"/>
  <c r="S24" i="1"/>
  <c r="R24" i="1"/>
  <c r="P12" i="1"/>
  <c r="S12" i="1"/>
  <c r="R12" i="1"/>
  <c r="P31" i="1"/>
  <c r="S31" i="1"/>
  <c r="R31" i="1"/>
  <c r="P27" i="1"/>
  <c r="S27" i="1"/>
  <c r="R27" i="1"/>
  <c r="P23" i="1"/>
  <c r="S23" i="1"/>
  <c r="R23" i="1"/>
  <c r="P19" i="1"/>
  <c r="S19" i="1"/>
  <c r="R19" i="1"/>
  <c r="P9" i="1"/>
  <c r="S9" i="1"/>
  <c r="O9" i="1"/>
  <c r="O10" i="1" s="1"/>
  <c r="O11" i="1" s="1"/>
  <c r="O12" i="1" s="1"/>
  <c r="R9" i="1"/>
  <c r="P32" i="1"/>
  <c r="S32" i="1"/>
  <c r="R32" i="1"/>
  <c r="P20" i="1"/>
  <c r="S20" i="1"/>
  <c r="R20" i="1"/>
  <c r="P35" i="1"/>
  <c r="S35" i="1"/>
  <c r="R35" i="1"/>
  <c r="P38" i="1"/>
  <c r="S38" i="1"/>
  <c r="R38" i="1"/>
  <c r="P34" i="1"/>
  <c r="S34" i="1"/>
  <c r="R34" i="1"/>
  <c r="P30" i="1"/>
  <c r="S30" i="1"/>
  <c r="R30" i="1"/>
  <c r="P26" i="1"/>
  <c r="S26" i="1"/>
  <c r="R26" i="1"/>
  <c r="P22" i="1"/>
  <c r="S22" i="1"/>
  <c r="R22" i="1"/>
  <c r="P18" i="1"/>
  <c r="S18" i="1"/>
  <c r="R18" i="1"/>
  <c r="P10" i="1"/>
  <c r="S10" i="1"/>
  <c r="R10" i="1"/>
  <c r="P28" i="1"/>
  <c r="S28" i="1"/>
  <c r="R28" i="1"/>
  <c r="P16" i="1"/>
  <c r="S16" i="1"/>
  <c r="R16" i="1"/>
  <c r="P39" i="1"/>
  <c r="S39" i="1"/>
  <c r="R39" i="1"/>
  <c r="P11" i="1"/>
  <c r="S11" i="1"/>
  <c r="R11" i="1"/>
  <c r="P37" i="1"/>
  <c r="S37" i="1"/>
  <c r="R37" i="1"/>
  <c r="P33" i="1"/>
  <c r="S33" i="1"/>
  <c r="R33" i="1"/>
  <c r="P29" i="1"/>
  <c r="S29" i="1"/>
  <c r="R29" i="1"/>
  <c r="P25" i="1"/>
  <c r="S25" i="1"/>
  <c r="R25" i="1"/>
  <c r="P21" i="1"/>
  <c r="S21" i="1"/>
  <c r="R21" i="1"/>
  <c r="P17" i="1"/>
  <c r="S17" i="1"/>
  <c r="R17" i="1"/>
  <c r="H3" i="2"/>
  <c r="B9" i="1" l="1"/>
  <c r="B10" i="1" l="1"/>
  <c r="M9" i="1"/>
  <c r="Q9" i="1" s="1"/>
  <c r="C9" i="1"/>
  <c r="O1" i="1"/>
  <c r="B11" i="1" l="1"/>
  <c r="C10" i="1"/>
  <c r="M10" i="1" s="1"/>
  <c r="Q10" i="1" s="1"/>
  <c r="I1" i="2"/>
  <c r="J1" i="2" s="1"/>
  <c r="M11" i="1" l="1"/>
  <c r="Q11" i="1" s="1"/>
  <c r="C11" i="1"/>
  <c r="B12" i="1"/>
  <c r="K13" i="1"/>
  <c r="J13" i="1"/>
  <c r="B1" i="2"/>
  <c r="C1" i="2" s="1"/>
  <c r="D1" i="2" s="1"/>
  <c r="B13" i="1" l="1"/>
  <c r="C12" i="1"/>
  <c r="M12" i="1"/>
  <c r="Q12" i="1" s="1"/>
  <c r="L13" i="1"/>
  <c r="N13" i="1"/>
  <c r="K14" i="1"/>
  <c r="J14" i="1"/>
  <c r="C13" i="1" l="1"/>
  <c r="M13" i="1" s="1"/>
  <c r="Q13" i="1" s="1"/>
  <c r="B14" i="1"/>
  <c r="L14" i="1"/>
  <c r="N14" i="1"/>
  <c r="S13" i="1"/>
  <c r="P13" i="1"/>
  <c r="R13" i="1"/>
  <c r="O13" i="1"/>
  <c r="O14" i="1" l="1"/>
  <c r="B15" i="1"/>
  <c r="M14" i="1"/>
  <c r="Q14" i="1" s="1"/>
  <c r="C14" i="1"/>
  <c r="N15" i="1"/>
  <c r="R14" i="1"/>
  <c r="P14" i="1"/>
  <c r="S14" i="1"/>
  <c r="C15" i="1" l="1"/>
  <c r="M15" i="1"/>
  <c r="Q15" i="1" s="1"/>
  <c r="B16" i="1"/>
  <c r="R15" i="1"/>
  <c r="R7" i="1" s="1"/>
  <c r="S15" i="1"/>
  <c r="S7" i="1" s="1"/>
  <c r="P15" i="1"/>
  <c r="P7" i="1" s="1"/>
  <c r="O15" i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B17" i="1" l="1"/>
  <c r="M16" i="1"/>
  <c r="Q16" i="1" s="1"/>
  <c r="C16" i="1"/>
  <c r="M17" i="1" l="1"/>
  <c r="Q17" i="1" s="1"/>
  <c r="B18" i="1"/>
  <c r="C17" i="1"/>
  <c r="M18" i="1" l="1"/>
  <c r="Q18" i="1" s="1"/>
  <c r="C18" i="1"/>
  <c r="B19" i="1"/>
  <c r="C19" i="1" l="1"/>
  <c r="B20" i="1"/>
  <c r="M19" i="1"/>
  <c r="Q19" i="1" s="1"/>
  <c r="B21" i="1" l="1"/>
  <c r="C20" i="1"/>
  <c r="M20" i="1"/>
  <c r="Q20" i="1" s="1"/>
  <c r="M21" i="1" l="1"/>
  <c r="Q21" i="1" s="1"/>
  <c r="B22" i="1"/>
  <c r="C21" i="1"/>
  <c r="M22" i="1" l="1"/>
  <c r="Q22" i="1" s="1"/>
  <c r="B23" i="1"/>
  <c r="C22" i="1"/>
  <c r="M23" i="1" l="1"/>
  <c r="Q23" i="1" s="1"/>
  <c r="B24" i="1"/>
  <c r="C23" i="1"/>
  <c r="M24" i="1" l="1"/>
  <c r="Q24" i="1" s="1"/>
  <c r="B25" i="1"/>
  <c r="C24" i="1"/>
  <c r="M25" i="1" l="1"/>
  <c r="Q25" i="1" s="1"/>
  <c r="B26" i="1"/>
  <c r="C25" i="1"/>
  <c r="C26" i="1" l="1"/>
  <c r="B27" i="1"/>
  <c r="M26" i="1"/>
  <c r="Q26" i="1" s="1"/>
  <c r="C27" i="1" l="1"/>
  <c r="B28" i="1"/>
  <c r="M27" i="1"/>
  <c r="Q27" i="1" s="1"/>
  <c r="M28" i="1" l="1"/>
  <c r="Q28" i="1" s="1"/>
  <c r="B29" i="1"/>
  <c r="C28" i="1"/>
  <c r="M29" i="1" l="1"/>
  <c r="Q29" i="1" s="1"/>
  <c r="B30" i="1"/>
  <c r="C29" i="1"/>
  <c r="M30" i="1" l="1"/>
  <c r="Q30" i="1" s="1"/>
  <c r="B31" i="1"/>
  <c r="C30" i="1"/>
  <c r="C31" i="1" l="1"/>
  <c r="B32" i="1"/>
  <c r="M31" i="1"/>
  <c r="Q31" i="1" s="1"/>
  <c r="M32" i="1" l="1"/>
  <c r="Q32" i="1" s="1"/>
  <c r="B33" i="1"/>
  <c r="C32" i="1"/>
  <c r="M33" i="1" l="1"/>
  <c r="Q33" i="1" s="1"/>
  <c r="B34" i="1"/>
  <c r="C33" i="1"/>
  <c r="C34" i="1" l="1"/>
  <c r="B35" i="1"/>
  <c r="M34" i="1"/>
  <c r="Q34" i="1" s="1"/>
  <c r="C35" i="1" l="1"/>
  <c r="B36" i="1"/>
  <c r="M35" i="1"/>
  <c r="Q35" i="1" s="1"/>
  <c r="B37" i="1" l="1"/>
  <c r="C36" i="1"/>
  <c r="M36" i="1" s="1"/>
  <c r="Q36" i="1" s="1"/>
  <c r="M37" i="1" l="1"/>
  <c r="Q37" i="1" s="1"/>
  <c r="B38" i="1"/>
  <c r="C37" i="1"/>
  <c r="B39" i="1" l="1"/>
  <c r="C38" i="1"/>
  <c r="M38" i="1" s="1"/>
  <c r="Q38" i="1" s="1"/>
  <c r="M39" i="1" l="1"/>
  <c r="Q39" i="1" s="1"/>
  <c r="Q7" i="1" s="1"/>
  <c r="C39" i="1"/>
</calcChain>
</file>

<file path=xl/comments1.xml><?xml version="1.0" encoding="utf-8"?>
<comments xmlns="http://schemas.openxmlformats.org/spreadsheetml/2006/main">
  <authors>
    <author>Evert Leal Ramos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Liberar o período trabalho, caso ele não tenha cumprido a hora ou não tenha trabalhado no dia o período que tiver essa ocorrência será abonado, ou seja, não será descontado a hora não trabalhada no periodo em questão.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Contabiliza 100% a hora do funcionário trabalhada, ou seja, se ele trabalhou 1 min. no referido dia, vai contabilizar, pois trata de dia incomum como Férias, Feriado etc que o funcionário trabalhou e deve contabilizar cada minuto trabalho.
</t>
        </r>
      </text>
    </comment>
  </commentList>
</comments>
</file>

<file path=xl/sharedStrings.xml><?xml version="1.0" encoding="utf-8"?>
<sst xmlns="http://schemas.openxmlformats.org/spreadsheetml/2006/main" count="148" uniqueCount="100">
  <si>
    <t>Data</t>
  </si>
  <si>
    <t>Dia</t>
  </si>
  <si>
    <t>Feriado</t>
  </si>
  <si>
    <t>Entrada - 1</t>
  </si>
  <si>
    <t>Saída - 1 (Almoço)</t>
  </si>
  <si>
    <t>Entrada - 2 (Almoço)</t>
  </si>
  <si>
    <t>Saída - 2</t>
  </si>
  <si>
    <t>Mês</t>
  </si>
  <si>
    <t>Falta Justificada</t>
  </si>
  <si>
    <t>Atestado Médico</t>
  </si>
  <si>
    <t>Descrição</t>
  </si>
  <si>
    <t>Atestado Comparecimento</t>
  </si>
  <si>
    <t>Férias</t>
  </si>
  <si>
    <t>Limite de horas</t>
  </si>
  <si>
    <t>h</t>
  </si>
  <si>
    <t>sem limite</t>
  </si>
  <si>
    <t>Liberação Chefia</t>
  </si>
  <si>
    <t>Liberação Presidência</t>
  </si>
  <si>
    <t>2h diárias</t>
  </si>
  <si>
    <t>Limite Horas</t>
  </si>
  <si>
    <t>Limite</t>
  </si>
  <si>
    <t>Configurações do Sistema</t>
  </si>
  <si>
    <t>Falta não justificada</t>
  </si>
  <si>
    <t>Evento</t>
  </si>
  <si>
    <t>At. Méd.</t>
  </si>
  <si>
    <t>At. Comp.</t>
  </si>
  <si>
    <t>Lib. Pres.</t>
  </si>
  <si>
    <t>Lib. Chef.</t>
  </si>
  <si>
    <t>Falta ñ Just.</t>
  </si>
  <si>
    <t>Falta Just.</t>
  </si>
  <si>
    <t>Sim</t>
  </si>
  <si>
    <t>Não</t>
  </si>
  <si>
    <t>Carência diária</t>
  </si>
  <si>
    <t>Colorir Período</t>
  </si>
  <si>
    <t>Colorir Linha</t>
  </si>
  <si>
    <t>Horas Trabalhadas (1º Período)</t>
  </si>
  <si>
    <t>Horas Trabalhadas (2º Período)</t>
  </si>
  <si>
    <t>Jornada diária</t>
  </si>
  <si>
    <t>Dias de Trabalho - Semana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</si>
  <si>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</si>
  <si>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</si>
  <si>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</si>
  <si>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</si>
  <si>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</si>
  <si>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</si>
  <si>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</si>
  <si>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Informação</t>
  </si>
  <si>
    <t>Libera o Período</t>
  </si>
  <si>
    <t>Jornada Diária</t>
  </si>
  <si>
    <t>Saldo de Horas</t>
  </si>
  <si>
    <t>Horas Trabalhadas Além Jornada</t>
  </si>
  <si>
    <t>Evento 
(1º Período)</t>
  </si>
  <si>
    <t>Evento 
(2º Período)</t>
  </si>
  <si>
    <t>Atras. Bus</t>
  </si>
  <si>
    <t>Atraso do Ônibus</t>
  </si>
  <si>
    <t>Horas Trabalhadas</t>
  </si>
  <si>
    <t>Hora(s)</t>
  </si>
  <si>
    <t>Conta hora Extra</t>
  </si>
  <si>
    <t>Nome</t>
  </si>
  <si>
    <t>Selecione o Mês</t>
  </si>
  <si>
    <t>Viagem Serv.</t>
  </si>
  <si>
    <t>Viagem a Serviço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</si>
  <si>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</si>
  <si>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</si>
  <si>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</si>
  <si>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</si>
  <si>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</si>
  <si>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</si>
  <si>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</si>
  <si>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</si>
  <si>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</si>
  <si>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</si>
  <si>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</si>
  <si>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</si>
  <si>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</si>
  <si>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É dia util?</t>
  </si>
  <si>
    <t>ocultar</t>
  </si>
  <si>
    <t>Jornada Diferenciada?</t>
  </si>
  <si>
    <t>seg</t>
  </si>
  <si>
    <t>ter</t>
  </si>
  <si>
    <t>qua</t>
  </si>
  <si>
    <t>qui</t>
  </si>
  <si>
    <t>sex</t>
  </si>
  <si>
    <t>sáb</t>
  </si>
  <si>
    <t>dom</t>
  </si>
  <si>
    <t>Dia da Semana</t>
  </si>
  <si>
    <t>Abreviatura</t>
  </si>
  <si>
    <t>http://www.excelguru.com.br</t>
  </si>
  <si>
    <t>1° dia mês</t>
  </si>
  <si>
    <t>Comp. Hora</t>
  </si>
  <si>
    <t>Compensação de Horas</t>
  </si>
  <si>
    <t>Atrasos
(horas)</t>
  </si>
  <si>
    <t>Faltas
(dias)</t>
  </si>
  <si>
    <t>Hora Extra Normal</t>
  </si>
  <si>
    <t>Hora Extra 
Especial</t>
  </si>
  <si>
    <t>T o t a l i z a d o r e s   d e   h o r a s</t>
  </si>
  <si>
    <t>Matrícula</t>
  </si>
  <si>
    <t>Função</t>
  </si>
  <si>
    <t>Desenvolvido e distribuído por:</t>
  </si>
  <si>
    <t>v7.1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</si>
</sst>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16]d\-mmm\-yy;@"/>
    <numFmt numFmtId="165" formatCode="[$-416]d\-mmm;@"/>
    <numFmt numFmtId="166" formatCode="h:mm;@"/>
    <numFmt numFmtId="167" formatCode="[h]:mm"/>
    <numFmt numFmtId="168" formatCode="[$-F400]h:mm:ss\ AM/PM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9"/>
      <color theme="0" tint="-4.9989318521683403E-2"/>
      <name val="Calibri"/>
      <family val="2"/>
      <scheme val="minor"/>
    </font>
    <font>
      <i/>
      <sz val="9"/>
      <color theme="2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 style="thin">
        <color theme="6"/>
      </left>
      <right/>
      <top/>
      <bottom style="hair">
        <color theme="6"/>
      </bottom>
      <diagonal/>
    </border>
    <border>
      <left style="thin">
        <color theme="6"/>
      </left>
      <right/>
      <top style="hair">
        <color theme="6"/>
      </top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thin">
        <color theme="6"/>
      </right>
      <top/>
      <bottom style="hair">
        <color theme="6"/>
      </bottom>
      <diagonal/>
    </border>
    <border>
      <left/>
      <right/>
      <top style="hair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medium">
        <color theme="6"/>
      </top>
      <bottom style="hair">
        <color theme="6"/>
      </bottom>
      <diagonal/>
    </border>
    <border>
      <left/>
      <right/>
      <top style="medium">
        <color theme="6"/>
      </top>
      <bottom style="hair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medium">
        <color theme="6"/>
      </top>
      <bottom/>
      <diagonal/>
    </border>
    <border>
      <left style="thin">
        <color theme="6"/>
      </left>
      <right style="thin">
        <color theme="6"/>
      </right>
      <top style="medium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6" xfId="0" applyNumberFormat="1" applyBorder="1" applyAlignment="1" applyProtection="1">
      <alignment horizontal="center"/>
      <protection locked="0"/>
    </xf>
    <xf numFmtId="166" fontId="0" fillId="0" borderId="6" xfId="0" applyNumberFormat="1" applyBorder="1" applyAlignment="1" applyProtection="1">
      <alignment horizontal="center"/>
      <protection locked="0"/>
    </xf>
    <xf numFmtId="0" fontId="0" fillId="0" borderId="0" xfId="0" applyProtection="1"/>
    <xf numFmtId="0" fontId="4" fillId="0" borderId="0" xfId="0" applyFont="1" applyProtection="1"/>
    <xf numFmtId="0" fontId="1" fillId="0" borderId="0" xfId="0" applyFont="1" applyBorder="1" applyAlignment="1" applyProtection="1">
      <alignment horizontal="center" vertical="center" wrapText="1"/>
    </xf>
    <xf numFmtId="0" fontId="4" fillId="0" borderId="0" xfId="0" applyFont="1" applyAlignment="1" applyProtection="1"/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/>
    <xf numFmtId="0" fontId="0" fillId="0" borderId="0" xfId="0" applyNumberFormat="1" applyProtection="1"/>
    <xf numFmtId="168" fontId="0" fillId="0" borderId="0" xfId="0" applyNumberFormat="1" applyProtection="1"/>
    <xf numFmtId="164" fontId="1" fillId="0" borderId="2" xfId="0" applyNumberFormat="1" applyFont="1" applyBorder="1" applyAlignment="1" applyProtection="1">
      <alignment horizontal="center"/>
    </xf>
    <xf numFmtId="0" fontId="5" fillId="0" borderId="7" xfId="0" applyFont="1" applyBorder="1" applyProtection="1"/>
    <xf numFmtId="0" fontId="0" fillId="0" borderId="0" xfId="0" applyAlignment="1" applyProtection="1">
      <alignment horizontal="center"/>
    </xf>
    <xf numFmtId="0" fontId="2" fillId="0" borderId="0" xfId="0" applyFont="1" applyAlignment="1" applyProtection="1">
      <alignment vertical="center" wrapText="1"/>
    </xf>
    <xf numFmtId="2" fontId="0" fillId="0" borderId="0" xfId="0" applyNumberFormat="1" applyAlignment="1" applyProtection="1">
      <alignment horizontal="center" vertical="center" wrapText="1"/>
    </xf>
    <xf numFmtId="168" fontId="0" fillId="0" borderId="2" xfId="0" applyNumberForma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" fontId="0" fillId="3" borderId="2" xfId="0" applyNumberFormat="1" applyFill="1" applyBorder="1" applyAlignment="1" applyProtection="1">
      <alignment horizontal="center"/>
      <protection locked="0"/>
    </xf>
    <xf numFmtId="14" fontId="8" fillId="0" borderId="0" xfId="0" applyNumberFormat="1" applyFont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 vertical="center" wrapText="1"/>
    </xf>
    <xf numFmtId="0" fontId="0" fillId="4" borderId="0" xfId="0" applyFill="1"/>
    <xf numFmtId="0" fontId="10" fillId="5" borderId="0" xfId="0" applyFont="1" applyFill="1"/>
    <xf numFmtId="0" fontId="11" fillId="5" borderId="0" xfId="1" applyFill="1"/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67" fontId="1" fillId="6" borderId="11" xfId="0" applyNumberFormat="1" applyFont="1" applyFill="1" applyBorder="1" applyAlignment="1">
      <alignment horizontal="center" vertical="center"/>
    </xf>
    <xf numFmtId="1" fontId="1" fillId="6" borderId="11" xfId="0" applyNumberFormat="1" applyFont="1" applyFill="1" applyBorder="1" applyAlignment="1">
      <alignment horizontal="center" vertical="center"/>
    </xf>
    <xf numFmtId="0" fontId="13" fillId="5" borderId="0" xfId="1" applyFont="1" applyFill="1"/>
    <xf numFmtId="0" fontId="3" fillId="6" borderId="11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165" fontId="0" fillId="6" borderId="18" xfId="0" applyNumberFormat="1" applyFont="1" applyFill="1" applyBorder="1" applyAlignment="1">
      <alignment horizontal="center" vertical="center"/>
    </xf>
    <xf numFmtId="0" fontId="0" fillId="6" borderId="18" xfId="0" applyFont="1" applyFill="1" applyBorder="1" applyAlignment="1">
      <alignment horizontal="center" vertical="center"/>
    </xf>
    <xf numFmtId="166" fontId="0" fillId="2" borderId="18" xfId="0" applyNumberFormat="1" applyFont="1" applyFill="1" applyBorder="1" applyAlignment="1">
      <alignment horizontal="center" vertical="center"/>
    </xf>
    <xf numFmtId="167" fontId="0" fillId="6" borderId="18" xfId="0" applyNumberFormat="1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left" vertical="center"/>
    </xf>
    <xf numFmtId="165" fontId="0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166" fontId="0" fillId="2" borderId="16" xfId="0" applyNumberFormat="1" applyFont="1" applyFill="1" applyBorder="1" applyAlignment="1">
      <alignment horizontal="center" vertical="center"/>
    </xf>
    <xf numFmtId="167" fontId="0" fillId="0" borderId="16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165" fontId="0" fillId="6" borderId="16" xfId="0" applyNumberFormat="1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167" fontId="0" fillId="6" borderId="16" xfId="0" applyNumberFormat="1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left" vertical="center"/>
    </xf>
    <xf numFmtId="165" fontId="0" fillId="6" borderId="20" xfId="0" applyNumberFormat="1" applyFont="1" applyFill="1" applyBorder="1" applyAlignment="1">
      <alignment horizontal="center" vertical="center"/>
    </xf>
    <xf numFmtId="0" fontId="0" fillId="6" borderId="20" xfId="0" applyFont="1" applyFill="1" applyBorder="1" applyAlignment="1">
      <alignment horizontal="center" vertical="center"/>
    </xf>
    <xf numFmtId="166" fontId="0" fillId="2" borderId="20" xfId="0" applyNumberFormat="1" applyFont="1" applyFill="1" applyBorder="1" applyAlignment="1">
      <alignment horizontal="center" vertical="center"/>
    </xf>
    <xf numFmtId="167" fontId="0" fillId="6" borderId="20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/>
    </xf>
    <xf numFmtId="49" fontId="0" fillId="6" borderId="19" xfId="0" applyNumberFormat="1" applyFont="1" applyFill="1" applyBorder="1" applyAlignment="1">
      <alignment horizontal="center"/>
    </xf>
    <xf numFmtId="49" fontId="0" fillId="0" borderId="17" xfId="0" applyNumberFormat="1" applyFont="1" applyBorder="1" applyAlignment="1">
      <alignment horizontal="center"/>
    </xf>
    <xf numFmtId="49" fontId="0" fillId="6" borderId="17" xfId="0" applyNumberFormat="1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6" borderId="16" xfId="0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0" fillId="7" borderId="24" xfId="0" applyFont="1" applyFill="1" applyBorder="1" applyProtection="1">
      <protection locked="0"/>
    </xf>
    <xf numFmtId="0" fontId="0" fillId="7" borderId="24" xfId="0" applyFont="1" applyFill="1" applyBorder="1" applyAlignment="1" applyProtection="1">
      <alignment horizontal="center"/>
      <protection locked="0"/>
    </xf>
    <xf numFmtId="0" fontId="0" fillId="7" borderId="25" xfId="0" applyFont="1" applyFill="1" applyBorder="1" applyAlignment="1" applyProtection="1">
      <alignment horizontal="left"/>
      <protection locked="0"/>
    </xf>
    <xf numFmtId="0" fontId="0" fillId="0" borderId="22" xfId="0" applyFont="1" applyBorder="1" applyProtection="1">
      <protection locked="0"/>
    </xf>
    <xf numFmtId="0" fontId="0" fillId="0" borderId="22" xfId="0" applyFont="1" applyBorder="1" applyAlignment="1" applyProtection="1">
      <alignment horizontal="center"/>
      <protection locked="0"/>
    </xf>
    <xf numFmtId="0" fontId="0" fillId="0" borderId="23" xfId="0" applyFont="1" applyBorder="1" applyAlignment="1" applyProtection="1">
      <alignment horizontal="left"/>
      <protection locked="0"/>
    </xf>
    <xf numFmtId="0" fontId="0" fillId="7" borderId="22" xfId="0" applyFont="1" applyFill="1" applyBorder="1" applyProtection="1">
      <protection locked="0"/>
    </xf>
    <xf numFmtId="0" fontId="0" fillId="7" borderId="22" xfId="0" applyFont="1" applyFill="1" applyBorder="1" applyAlignment="1" applyProtection="1">
      <alignment horizontal="center"/>
      <protection locked="0"/>
    </xf>
    <xf numFmtId="0" fontId="0" fillId="7" borderId="23" xfId="0" applyFont="1" applyFill="1" applyBorder="1" applyAlignment="1" applyProtection="1">
      <alignment horizontal="left"/>
      <protection locked="0"/>
    </xf>
    <xf numFmtId="0" fontId="0" fillId="7" borderId="26" xfId="0" applyFont="1" applyFill="1" applyBorder="1" applyProtection="1">
      <protection locked="0"/>
    </xf>
    <xf numFmtId="0" fontId="0" fillId="7" borderId="26" xfId="0" applyFont="1" applyFill="1" applyBorder="1" applyAlignment="1" applyProtection="1">
      <alignment horizontal="center"/>
      <protection locked="0"/>
    </xf>
    <xf numFmtId="0" fontId="0" fillId="7" borderId="21" xfId="0" applyFont="1" applyFill="1" applyBorder="1" applyAlignment="1" applyProtection="1">
      <alignment horizontal="left"/>
      <protection locked="0"/>
    </xf>
    <xf numFmtId="0" fontId="0" fillId="7" borderId="24" xfId="0" applyFont="1" applyFill="1" applyBorder="1" applyAlignment="1" applyProtection="1">
      <alignment horizontal="center" vertical="center"/>
      <protection locked="0"/>
    </xf>
    <xf numFmtId="166" fontId="0" fillId="7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Font="1" applyBorder="1" applyAlignment="1" applyProtection="1">
      <alignment horizontal="center" vertical="center"/>
      <protection locked="0"/>
    </xf>
    <xf numFmtId="166" fontId="0" fillId="0" borderId="21" xfId="0" applyNumberFormat="1" applyFont="1" applyBorder="1" applyAlignment="1" applyProtection="1">
      <alignment horizontal="center" vertical="center"/>
      <protection locked="0"/>
    </xf>
    <xf numFmtId="0" fontId="0" fillId="7" borderId="24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/>
      <protection locked="0"/>
    </xf>
    <xf numFmtId="166" fontId="0" fillId="6" borderId="19" xfId="0" applyNumberFormat="1" applyFont="1" applyFill="1" applyBorder="1" applyAlignment="1" applyProtection="1">
      <alignment horizontal="center"/>
      <protection locked="0"/>
    </xf>
    <xf numFmtId="0" fontId="0" fillId="0" borderId="16" xfId="0" applyFont="1" applyBorder="1" applyAlignment="1" applyProtection="1">
      <alignment horizontal="center"/>
      <protection locked="0"/>
    </xf>
    <xf numFmtId="166" fontId="0" fillId="0" borderId="17" xfId="0" applyNumberFormat="1" applyFont="1" applyBorder="1" applyAlignment="1" applyProtection="1">
      <alignment horizontal="center"/>
      <protection locked="0"/>
    </xf>
    <xf numFmtId="0" fontId="0" fillId="6" borderId="16" xfId="0" applyFont="1" applyFill="1" applyBorder="1" applyAlignment="1" applyProtection="1">
      <alignment horizontal="center"/>
      <protection locked="0"/>
    </xf>
    <xf numFmtId="166" fontId="0" fillId="6" borderId="17" xfId="0" applyNumberFormat="1" applyFont="1" applyFill="1" applyBorder="1" applyAlignment="1" applyProtection="1">
      <alignment horizontal="center"/>
      <protection locked="0"/>
    </xf>
    <xf numFmtId="0" fontId="0" fillId="6" borderId="20" xfId="0" applyFont="1" applyFill="1" applyBorder="1" applyAlignment="1" applyProtection="1">
      <alignment horizontal="center"/>
      <protection locked="0"/>
    </xf>
    <xf numFmtId="166" fontId="0" fillId="6" borderId="11" xfId="0" applyNumberFormat="1" applyFont="1" applyFill="1" applyBorder="1" applyAlignment="1" applyProtection="1">
      <alignment horizontal="center"/>
      <protection locked="0"/>
    </xf>
    <xf numFmtId="0" fontId="0" fillId="2" borderId="18" xfId="0" applyFont="1" applyFill="1" applyBorder="1" applyAlignment="1" applyProtection="1">
      <alignment horizontal="center" vertical="center"/>
      <protection locked="0"/>
    </xf>
    <xf numFmtId="166" fontId="0" fillId="6" borderId="18" xfId="0" applyNumberFormat="1" applyFont="1" applyFill="1" applyBorder="1" applyAlignment="1" applyProtection="1">
      <alignment horizontal="center" vertical="center"/>
      <protection locked="0"/>
    </xf>
    <xf numFmtId="0" fontId="0" fillId="2" borderId="16" xfId="0" applyFont="1" applyFill="1" applyBorder="1" applyAlignment="1" applyProtection="1">
      <alignment horizontal="center" vertical="center"/>
      <protection locked="0"/>
    </xf>
    <xf numFmtId="166" fontId="0" fillId="0" borderId="16" xfId="0" applyNumberFormat="1" applyFont="1" applyBorder="1" applyAlignment="1" applyProtection="1">
      <alignment horizontal="center" vertical="center"/>
      <protection locked="0"/>
    </xf>
    <xf numFmtId="166" fontId="0" fillId="6" borderId="16" xfId="0" applyNumberFormat="1" applyFont="1" applyFill="1" applyBorder="1" applyAlignment="1" applyProtection="1">
      <alignment horizontal="center" vertical="center"/>
      <protection locked="0"/>
    </xf>
    <xf numFmtId="0" fontId="0" fillId="2" borderId="20" xfId="0" applyFont="1" applyFill="1" applyBorder="1" applyAlignment="1" applyProtection="1">
      <alignment horizontal="center" vertical="center"/>
      <protection locked="0"/>
    </xf>
    <xf numFmtId="166" fontId="0" fillId="6" borderId="20" xfId="0" applyNumberFormat="1" applyFont="1" applyFill="1" applyBorder="1" applyAlignment="1" applyProtection="1">
      <alignment horizontal="center" vertical="center"/>
      <protection locked="0"/>
    </xf>
    <xf numFmtId="164" fontId="1" fillId="0" borderId="4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164" fontId="1" fillId="0" borderId="5" xfId="0" applyNumberFormat="1" applyFon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164" fontId="1" fillId="0" borderId="10" xfId="0" applyNumberFormat="1" applyFont="1" applyBorder="1" applyAlignment="1" applyProtection="1">
      <alignment horizontal="center"/>
    </xf>
    <xf numFmtId="164" fontId="1" fillId="0" borderId="7" xfId="0" applyNumberFormat="1" applyFont="1" applyBorder="1" applyAlignment="1" applyProtection="1">
      <alignment horizontal="center"/>
    </xf>
    <xf numFmtId="0" fontId="12" fillId="0" borderId="14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49" fontId="0" fillId="3" borderId="2" xfId="0" applyNumberFormat="1" applyFill="1" applyBorder="1" applyAlignment="1" applyProtection="1">
      <alignment horizontal="center"/>
      <protection locked="0"/>
    </xf>
    <xf numFmtId="49" fontId="0" fillId="3" borderId="7" xfId="0" applyNumberFormat="1" applyFill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0" fillId="3" borderId="3" xfId="0" applyNumberFormat="1" applyFill="1" applyBorder="1" applyAlignment="1" applyProtection="1">
      <alignment horizontal="center"/>
      <protection locked="0"/>
    </xf>
    <xf numFmtId="0" fontId="0" fillId="3" borderId="8" xfId="0" applyNumberFormat="1" applyFill="1" applyBorder="1" applyAlignment="1" applyProtection="1">
      <alignment horizontal="center"/>
      <protection locked="0"/>
    </xf>
    <xf numFmtId="0" fontId="0" fillId="3" borderId="6" xfId="0" applyNumberFormat="1" applyFill="1" applyBorder="1" applyAlignment="1" applyProtection="1">
      <protection locked="0"/>
    </xf>
    <xf numFmtId="0" fontId="0" fillId="3" borderId="2" xfId="0" applyNumberFormat="1" applyFill="1" applyBorder="1" applyAlignment="1" applyProtection="1">
      <alignment horizontal="center"/>
      <protection locked="0"/>
    </xf>
    <xf numFmtId="0" fontId="0" fillId="3" borderId="10" xfId="0" applyNumberFormat="1" applyFill="1" applyBorder="1" applyAlignment="1" applyProtection="1">
      <alignment horizontal="center"/>
      <protection locked="0"/>
    </xf>
    <xf numFmtId="0" fontId="0" fillId="2" borderId="18" xfId="0" applyNumberFormat="1" applyFont="1" applyFill="1" applyBorder="1" applyAlignment="1" applyProtection="1">
      <alignment horizontal="center" vertical="center"/>
      <protection locked="0"/>
    </xf>
    <xf numFmtId="0" fontId="0" fillId="2" borderId="16" xfId="0" applyNumberFormat="1" applyFont="1" applyFill="1" applyBorder="1" applyAlignment="1" applyProtection="1">
      <alignment horizontal="center" vertical="center"/>
      <protection locked="0"/>
    </xf>
    <xf numFmtId="0" fontId="0" fillId="2" borderId="20" xfId="0" applyNumberFormat="1" applyFont="1" applyFill="1" applyBorder="1" applyAlignment="1" applyProtection="1">
      <alignment horizontal="center" vertical="center"/>
      <protection locked="0"/>
    </xf>
  </cellXfs>
  <cellStyles count="2">
    <cellStyle name="Hiperlink" xfId="1" builtinId="8"/>
    <cellStyle name="Normal" xfId="0" builtinId="0"/>
  </cellStyles>
  <dxfs count="8"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Light18" defaultPivotStyle="PivotStyleLight16">
    <tableStyle name="MySqlDefault" pivot="0" table="0" count="0"/>
  </tableStyles>
  <colors>
    <mruColors>
      <color rgb="FFFFD5D6"/>
      <color rgb="FFFFCDCE"/>
      <color rgb="FFFFD1D2"/>
      <color rgb="FFFED2D8"/>
      <color rgb="FFAF2154"/>
      <color rgb="FFFF7C80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guru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nTabela">
    <tabColor theme="7" tint="0.59999389629810485"/>
  </sheetPr>
  <dimension ref="A1:L14"/>
  <sheetViews>
    <sheetView showGridLines="0" topLeftCell="A2" workbookViewId="0">
      <selection activeCell="A3" sqref="A3"/>
    </sheetView>
  </sheetViews>
  <sheetFormatPr defaultRowHeight="15" x14ac:dyDescent="0.25"/>
  <cols>
    <col min="1" max="1" width="12.7109375" style="3" customWidth="1"/>
    <col min="2" max="5" width="8.42578125" style="3" customWidth="1"/>
    <col min="6" max="6" width="30.7109375" style="3" customWidth="1"/>
    <col min="7" max="7" width="9.140625" style="3"/>
    <col min="8" max="8" width="16.7109375" style="3" customWidth="1"/>
    <col min="9" max="9" width="9.85546875" style="3" customWidth="1"/>
    <col min="10" max="11" width="9.140625" style="3"/>
    <col min="12" max="12" width="12.5703125" style="3" hidden="1" customWidth="1"/>
    <col min="13" max="16384" width="9.140625" style="3"/>
  </cols>
  <sheetData>
    <row r="1" spans="1:12" s="13" customFormat="1" hidden="1" x14ac:dyDescent="0.25">
      <c r="A1" s="13">
        <v>1</v>
      </c>
      <c r="B1" s="13">
        <f>A1+1</f>
        <v>2</v>
      </c>
      <c r="C1" s="13">
        <f>B1+1</f>
        <v>3</v>
      </c>
      <c r="D1" s="13">
        <f>C1+1</f>
        <v>4</v>
      </c>
      <c r="E1" s="13">
        <v>5</v>
      </c>
      <c r="F1" s="13">
        <v>6</v>
      </c>
      <c r="H1" s="13">
        <v>1</v>
      </c>
      <c r="I1" s="13">
        <f>H1+1</f>
        <v>2</v>
      </c>
      <c r="J1" s="13">
        <f>I1+1</f>
        <v>3</v>
      </c>
    </row>
    <row r="2" spans="1:12" s="7" customFormat="1" ht="45" customHeight="1" thickBot="1" x14ac:dyDescent="0.3">
      <c r="A2" s="54" t="s">
        <v>23</v>
      </c>
      <c r="B2" s="54" t="s">
        <v>34</v>
      </c>
      <c r="C2" s="54" t="s">
        <v>33</v>
      </c>
      <c r="D2" s="54" t="s">
        <v>47</v>
      </c>
      <c r="E2" s="54" t="s">
        <v>57</v>
      </c>
      <c r="F2" s="55" t="s">
        <v>10</v>
      </c>
      <c r="H2" s="54" t="s">
        <v>13</v>
      </c>
      <c r="I2" s="54" t="s">
        <v>20</v>
      </c>
      <c r="J2" s="55" t="s">
        <v>14</v>
      </c>
      <c r="L2" s="35" t="s">
        <v>7</v>
      </c>
    </row>
    <row r="3" spans="1:12" x14ac:dyDescent="0.25">
      <c r="A3" s="64" t="s">
        <v>25</v>
      </c>
      <c r="B3" s="65" t="s">
        <v>31</v>
      </c>
      <c r="C3" s="65" t="s">
        <v>30</v>
      </c>
      <c r="D3" s="65" t="s">
        <v>30</v>
      </c>
      <c r="E3" s="65"/>
      <c r="F3" s="66" t="s">
        <v>11</v>
      </c>
      <c r="H3" s="80" t="str">
        <f>Tabelas!$I3&amp;"h diárias"</f>
        <v>2h diárias</v>
      </c>
      <c r="I3" s="76">
        <v>2</v>
      </c>
      <c r="J3" s="77">
        <v>8.3333333333333329E-2</v>
      </c>
      <c r="L3" s="57" t="s">
        <v>63</v>
      </c>
    </row>
    <row r="4" spans="1:12" x14ac:dyDescent="0.25">
      <c r="A4" s="67" t="s">
        <v>24</v>
      </c>
      <c r="B4" s="68" t="s">
        <v>31</v>
      </c>
      <c r="C4" s="68" t="s">
        <v>30</v>
      </c>
      <c r="D4" s="68" t="s">
        <v>30</v>
      </c>
      <c r="E4" s="68"/>
      <c r="F4" s="69" t="s">
        <v>9</v>
      </c>
      <c r="H4" s="78" t="s">
        <v>15</v>
      </c>
      <c r="I4" s="78">
        <v>9999</v>
      </c>
      <c r="J4" s="79">
        <v>0</v>
      </c>
      <c r="L4" s="58" t="s">
        <v>64</v>
      </c>
    </row>
    <row r="5" spans="1:12" x14ac:dyDescent="0.25">
      <c r="A5" s="70" t="s">
        <v>53</v>
      </c>
      <c r="B5" s="71" t="s">
        <v>31</v>
      </c>
      <c r="C5" s="71" t="s">
        <v>30</v>
      </c>
      <c r="D5" s="71" t="s">
        <v>30</v>
      </c>
      <c r="E5" s="71"/>
      <c r="F5" s="72" t="s">
        <v>54</v>
      </c>
      <c r="L5" s="59" t="s">
        <v>65</v>
      </c>
    </row>
    <row r="6" spans="1:12" x14ac:dyDescent="0.25">
      <c r="A6" s="67" t="s">
        <v>89</v>
      </c>
      <c r="B6" s="68" t="s">
        <v>31</v>
      </c>
      <c r="C6" s="68" t="s">
        <v>30</v>
      </c>
      <c r="D6" s="68" t="s">
        <v>31</v>
      </c>
      <c r="E6" s="68"/>
      <c r="F6" s="69" t="s">
        <v>90</v>
      </c>
      <c r="L6" s="58" t="s">
        <v>66</v>
      </c>
    </row>
    <row r="7" spans="1:12" x14ac:dyDescent="0.25">
      <c r="A7" s="70" t="s">
        <v>29</v>
      </c>
      <c r="B7" s="71" t="s">
        <v>31</v>
      </c>
      <c r="C7" s="71" t="s">
        <v>30</v>
      </c>
      <c r="D7" s="71" t="s">
        <v>30</v>
      </c>
      <c r="E7" s="71"/>
      <c r="F7" s="72" t="s">
        <v>8</v>
      </c>
      <c r="L7" s="59" t="s">
        <v>67</v>
      </c>
    </row>
    <row r="8" spans="1:12" x14ac:dyDescent="0.25">
      <c r="A8" s="67" t="s">
        <v>28</v>
      </c>
      <c r="B8" s="68" t="s">
        <v>31</v>
      </c>
      <c r="C8" s="68" t="s">
        <v>30</v>
      </c>
      <c r="D8" s="68" t="s">
        <v>31</v>
      </c>
      <c r="E8" s="68"/>
      <c r="F8" s="69" t="s">
        <v>22</v>
      </c>
      <c r="L8" s="58" t="s">
        <v>68</v>
      </c>
    </row>
    <row r="9" spans="1:12" x14ac:dyDescent="0.25">
      <c r="A9" s="70" t="s">
        <v>2</v>
      </c>
      <c r="B9" s="71" t="s">
        <v>30</v>
      </c>
      <c r="C9" s="71" t="s">
        <v>31</v>
      </c>
      <c r="D9" s="71"/>
      <c r="E9" s="71" t="s">
        <v>30</v>
      </c>
      <c r="F9" s="72" t="s">
        <v>2</v>
      </c>
      <c r="L9" s="59" t="s">
        <v>69</v>
      </c>
    </row>
    <row r="10" spans="1:12" x14ac:dyDescent="0.25">
      <c r="A10" s="67" t="s">
        <v>12</v>
      </c>
      <c r="B10" s="68" t="s">
        <v>30</v>
      </c>
      <c r="C10" s="68" t="s">
        <v>31</v>
      </c>
      <c r="D10" s="68"/>
      <c r="E10" s="68" t="s">
        <v>30</v>
      </c>
      <c r="F10" s="69" t="s">
        <v>12</v>
      </c>
      <c r="L10" s="58" t="s">
        <v>70</v>
      </c>
    </row>
    <row r="11" spans="1:12" x14ac:dyDescent="0.25">
      <c r="A11" s="70" t="s">
        <v>27</v>
      </c>
      <c r="B11" s="71" t="s">
        <v>31</v>
      </c>
      <c r="C11" s="71" t="s">
        <v>30</v>
      </c>
      <c r="D11" s="71" t="s">
        <v>30</v>
      </c>
      <c r="E11" s="71"/>
      <c r="F11" s="72" t="s">
        <v>16</v>
      </c>
      <c r="L11" s="59" t="s">
        <v>71</v>
      </c>
    </row>
    <row r="12" spans="1:12" x14ac:dyDescent="0.25">
      <c r="A12" s="67" t="s">
        <v>26</v>
      </c>
      <c r="B12" s="68" t="s">
        <v>31</v>
      </c>
      <c r="C12" s="68" t="s">
        <v>30</v>
      </c>
      <c r="D12" s="68" t="s">
        <v>30</v>
      </c>
      <c r="E12" s="68"/>
      <c r="F12" s="69" t="s">
        <v>17</v>
      </c>
      <c r="L12" s="58" t="s">
        <v>72</v>
      </c>
    </row>
    <row r="13" spans="1:12" x14ac:dyDescent="0.25">
      <c r="A13" s="73" t="s">
        <v>60</v>
      </c>
      <c r="B13" s="74" t="s">
        <v>30</v>
      </c>
      <c r="C13" s="74" t="s">
        <v>31</v>
      </c>
      <c r="D13" s="74" t="s">
        <v>30</v>
      </c>
      <c r="E13" s="74"/>
      <c r="F13" s="75" t="s">
        <v>61</v>
      </c>
      <c r="L13" s="59" t="s">
        <v>73</v>
      </c>
    </row>
    <row r="14" spans="1:12" x14ac:dyDescent="0.25">
      <c r="L14" s="56" t="s">
        <v>74</v>
      </c>
    </row>
  </sheetData>
  <sheetProtection algorithmName="SHA-512" hashValue="BQd1ZwV5CaFiCVji5dHns/JdD03mcBXzUMbfpEaCN2bHyeRCd+iHf6Pi07PlTACBLYrcxh0RGJ0py26W/eMS0Q==" saltValue="O3ndr+CWKuOlK9lRG9vFtw==" spinCount="100000" sheet="1" objects="1" scenarios="1" selectLockedCells="1" autoFilter="0" pivotTables="0"/>
  <dataValidations count="1">
    <dataValidation type="list" allowBlank="1" showInputMessage="1" showErrorMessage="1" sqref="B3:E13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onfig">
    <tabColor theme="5" tint="0.59999389629810485"/>
  </sheetPr>
  <dimension ref="B1:E17"/>
  <sheetViews>
    <sheetView showGridLines="0" workbookViewId="0">
      <selection activeCell="D7" sqref="D7"/>
    </sheetView>
  </sheetViews>
  <sheetFormatPr defaultRowHeight="15" x14ac:dyDescent="0.25"/>
  <cols>
    <col min="1" max="1" width="9.140625" style="3"/>
    <col min="2" max="2" width="18" style="3" customWidth="1"/>
    <col min="3" max="3" width="18" style="3" hidden="1" customWidth="1"/>
    <col min="4" max="4" width="16.7109375" style="3" customWidth="1"/>
    <col min="5" max="5" width="15" style="3" customWidth="1"/>
    <col min="6" max="16384" width="9.140625" style="3"/>
  </cols>
  <sheetData>
    <row r="1" spans="2:5" x14ac:dyDescent="0.25">
      <c r="B1" s="96" t="s">
        <v>21</v>
      </c>
      <c r="C1" s="97"/>
      <c r="D1" s="98"/>
    </row>
    <row r="3" spans="2:5" ht="15.75" thickBot="1" x14ac:dyDescent="0.3">
      <c r="B3" s="11" t="s">
        <v>19</v>
      </c>
      <c r="C3" s="21"/>
      <c r="D3" s="1" t="s">
        <v>18</v>
      </c>
    </row>
    <row r="5" spans="2:5" ht="15.75" thickBot="1" x14ac:dyDescent="0.3">
      <c r="B5" s="11" t="s">
        <v>32</v>
      </c>
      <c r="C5" s="21"/>
      <c r="D5" s="16">
        <v>6.9444444444444441E-3</v>
      </c>
      <c r="E5" s="12" t="s">
        <v>56</v>
      </c>
    </row>
    <row r="7" spans="2:5" ht="15.75" thickBot="1" x14ac:dyDescent="0.3">
      <c r="B7" s="11" t="s">
        <v>37</v>
      </c>
      <c r="C7" s="21"/>
      <c r="D7" s="2">
        <v>0.33333333333333331</v>
      </c>
    </row>
    <row r="9" spans="2:5" ht="15.75" thickBot="1" x14ac:dyDescent="0.3">
      <c r="B9" s="99" t="s">
        <v>38</v>
      </c>
      <c r="C9" s="100"/>
      <c r="D9" s="100"/>
      <c r="E9" s="101"/>
    </row>
    <row r="10" spans="2:5" ht="30" customHeight="1" thickBot="1" x14ac:dyDescent="0.3">
      <c r="B10" s="33" t="s">
        <v>85</v>
      </c>
      <c r="C10" s="33" t="s">
        <v>86</v>
      </c>
      <c r="D10" s="33" t="s">
        <v>75</v>
      </c>
      <c r="E10" s="35" t="s">
        <v>77</v>
      </c>
    </row>
    <row r="11" spans="2:5" x14ac:dyDescent="0.25">
      <c r="B11" s="60" t="s">
        <v>41</v>
      </c>
      <c r="C11" s="60" t="s">
        <v>78</v>
      </c>
      <c r="D11" s="81" t="s">
        <v>30</v>
      </c>
      <c r="E11" s="82"/>
    </row>
    <row r="12" spans="2:5" x14ac:dyDescent="0.25">
      <c r="B12" s="61" t="s">
        <v>42</v>
      </c>
      <c r="C12" s="61" t="s">
        <v>79</v>
      </c>
      <c r="D12" s="83" t="s">
        <v>30</v>
      </c>
      <c r="E12" s="84"/>
    </row>
    <row r="13" spans="2:5" x14ac:dyDescent="0.25">
      <c r="B13" s="62" t="s">
        <v>43</v>
      </c>
      <c r="C13" s="62" t="s">
        <v>80</v>
      </c>
      <c r="D13" s="85" t="s">
        <v>30</v>
      </c>
      <c r="E13" s="86"/>
    </row>
    <row r="14" spans="2:5" x14ac:dyDescent="0.25">
      <c r="B14" s="61" t="s">
        <v>44</v>
      </c>
      <c r="C14" s="61" t="s">
        <v>81</v>
      </c>
      <c r="D14" s="83" t="s">
        <v>30</v>
      </c>
      <c r="E14" s="84"/>
    </row>
    <row r="15" spans="2:5" x14ac:dyDescent="0.25">
      <c r="B15" s="62" t="s">
        <v>45</v>
      </c>
      <c r="C15" s="62" t="s">
        <v>82</v>
      </c>
      <c r="D15" s="85" t="s">
        <v>30</v>
      </c>
      <c r="E15" s="86"/>
    </row>
    <row r="16" spans="2:5" x14ac:dyDescent="0.25">
      <c r="B16" s="61" t="s">
        <v>39</v>
      </c>
      <c r="C16" s="61" t="s">
        <v>83</v>
      </c>
      <c r="D16" s="83" t="s">
        <v>31</v>
      </c>
      <c r="E16" s="84"/>
    </row>
    <row r="17" spans="2:5" x14ac:dyDescent="0.25">
      <c r="B17" s="63" t="s">
        <v>40</v>
      </c>
      <c r="C17" s="63" t="s">
        <v>84</v>
      </c>
      <c r="D17" s="87" t="s">
        <v>31</v>
      </c>
      <c r="E17" s="88"/>
    </row>
  </sheetData>
  <sheetProtection algorithmName="SHA-512" hashValue="CCkXtyAA95Bj3HzKEfnWEcOU17uAOb3YGn7V1q81huH79ccIvVBG8p4ofF4D2Iwyp16jh/pPEOAaf43dwpfegg==" saltValue="PiEVSnij6YXzmxjxh/N0yQ==" spinCount="100000" sheet="1" objects="1" scenarios="1" selectLockedCells="1" autoFilter="0" pivotTables="0"/>
  <mergeCells count="2">
    <mergeCell ref="B1:D1"/>
    <mergeCell ref="B9:E9"/>
  </mergeCells>
  <conditionalFormatting sqref="D7">
    <cfRule type="timePeriod" dxfId="7" priority="3" timePeriod="lastMonth">
      <formula>AND(MONTH(D7)=MONTH(EDATE(TODAY(),0-1)),YEAR(D7)=YEAR(EDATE(TODAY(),0-1)))</formula>
    </cfRule>
  </conditionalFormatting>
  <dataValidations count="2">
    <dataValidation type="list" allowBlank="1" showInputMessage="1" showErrorMessage="1" sqref="D3">
      <formula1>lstLimiteHora</formula1>
    </dataValidation>
    <dataValidation type="list" allowBlank="1" showInputMessage="1" showErrorMessage="1" sqref="D11:D17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alculoHora">
    <tabColor theme="4" tint="0.59999389629810485"/>
    <pageSetUpPr fitToPage="1"/>
  </sheetPr>
  <dimension ref="A1:AC47"/>
  <sheetViews>
    <sheetView showGridLines="0" tabSelected="1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B6" sqref="B6:C6"/>
    </sheetView>
  </sheetViews>
  <sheetFormatPr defaultColWidth="0" defaultRowHeight="15" zeroHeight="1" x14ac:dyDescent="0.25"/>
  <cols>
    <col min="1" max="1" width="6.7109375" style="3" customWidth="1"/>
    <col min="2" max="2" width="10.7109375" style="3" customWidth="1"/>
    <col min="3" max="3" width="10" style="3" customWidth="1"/>
    <col min="4" max="9" width="12.7109375" style="3" customWidth="1"/>
    <col min="10" max="14" width="12.7109375" style="3" hidden="1" customWidth="1"/>
    <col min="15" max="15" width="12.7109375" style="3" customWidth="1"/>
    <col min="16" max="19" width="12.7109375" style="3" hidden="1" customWidth="1"/>
    <col min="20" max="20" width="38.42578125" style="3" customWidth="1"/>
    <col min="21" max="21" width="2.7109375" style="3" customWidth="1"/>
    <col min="22" max="22" width="9.140625" style="3" hidden="1" customWidth="1"/>
    <col min="23" max="23" width="12.42578125" style="3" hidden="1" customWidth="1"/>
    <col min="24" max="25" width="0" style="3" hidden="1" customWidth="1"/>
    <col min="26" max="26" width="9.140625" style="3" hidden="1" customWidth="1"/>
    <col min="27" max="27" width="12.42578125" style="3" hidden="1" customWidth="1"/>
    <col min="28" max="29" width="0" style="3" hidden="1" customWidth="1"/>
    <col min="30" max="16384" width="9.140625" style="3" hidden="1"/>
  </cols>
  <sheetData>
    <row r="1" spans="2:25" ht="15" customHeight="1" x14ac:dyDescent="0.25">
      <c r="G1" s="17" t="s">
        <v>58</v>
      </c>
      <c r="O1" s="104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104"/>
      <c r="Q1" s="104"/>
      <c r="R1" s="104"/>
      <c r="S1" s="104"/>
      <c r="T1" s="104"/>
    </row>
    <row r="2" spans="2:25" ht="15" customHeight="1" thickBot="1" x14ac:dyDescent="0.3">
      <c r="B2" s="4"/>
      <c r="G2" s="111"/>
      <c r="H2" s="112"/>
      <c r="I2" s="112"/>
      <c r="N2" s="14"/>
      <c r="O2" s="104"/>
      <c r="P2" s="104"/>
      <c r="Q2" s="104"/>
      <c r="R2" s="104"/>
      <c r="S2" s="104"/>
      <c r="T2" s="104"/>
    </row>
    <row r="3" spans="2:25" ht="15" customHeight="1" x14ac:dyDescent="0.25">
      <c r="B3" s="4"/>
      <c r="G3" s="28" t="s">
        <v>96</v>
      </c>
      <c r="H3" s="109" t="s">
        <v>97</v>
      </c>
      <c r="I3" s="110"/>
      <c r="N3" s="14"/>
      <c r="O3" s="104"/>
      <c r="P3" s="104"/>
      <c r="Q3" s="104"/>
      <c r="R3" s="104"/>
      <c r="S3" s="104"/>
      <c r="T3" s="104"/>
    </row>
    <row r="4" spans="2:25" ht="15" customHeight="1" thickBot="1" x14ac:dyDescent="0.3">
      <c r="B4" s="4"/>
      <c r="G4" s="113"/>
      <c r="H4" s="114"/>
      <c r="I4" s="115"/>
      <c r="N4" s="14"/>
      <c r="O4" s="104"/>
      <c r="P4" s="104"/>
      <c r="Q4" s="104"/>
      <c r="R4" s="104"/>
      <c r="S4" s="104"/>
      <c r="T4" s="104"/>
    </row>
    <row r="5" spans="2:25" ht="15" customHeight="1" x14ac:dyDescent="0.25">
      <c r="B5" s="105" t="s">
        <v>59</v>
      </c>
      <c r="C5" s="106"/>
      <c r="D5" s="18" t="s">
        <v>62</v>
      </c>
      <c r="E5" s="27" t="s">
        <v>88</v>
      </c>
      <c r="G5" s="5"/>
      <c r="N5" s="14"/>
      <c r="O5" s="14"/>
      <c r="P5" s="22" t="s">
        <v>76</v>
      </c>
      <c r="Q5" s="22" t="s">
        <v>76</v>
      </c>
      <c r="R5" s="22" t="s">
        <v>76</v>
      </c>
      <c r="S5" s="22" t="s">
        <v>76</v>
      </c>
      <c r="T5" s="14"/>
    </row>
    <row r="6" spans="2:25" ht="16.5" customHeight="1" thickBot="1" x14ac:dyDescent="0.3">
      <c r="B6" s="107"/>
      <c r="C6" s="108"/>
      <c r="D6" s="19"/>
      <c r="E6" s="19"/>
      <c r="F6" s="20" t="str">
        <f>IF(ISERROR(DATEVALUE(IF(E6&lt;&gt;"",E6,1)&amp;"-"&amp;B6&amp;"-"&amp;D6)),"",DATEVALUE(IF(E6&lt;&gt;"",E6,1)&amp;"-"&amp;B6&amp;"-"&amp;D6))</f>
        <v/>
      </c>
      <c r="N6" s="14"/>
      <c r="O6" s="14"/>
      <c r="P6" s="102" t="s">
        <v>95</v>
      </c>
      <c r="Q6" s="103"/>
      <c r="R6" s="103"/>
      <c r="S6" s="103"/>
      <c r="T6" s="14"/>
    </row>
    <row r="7" spans="2:25" x14ac:dyDescent="0.25">
      <c r="E7" s="6"/>
      <c r="F7" s="6"/>
      <c r="G7" s="6"/>
      <c r="H7" s="6"/>
      <c r="I7" s="6"/>
      <c r="J7" s="22" t="s">
        <v>76</v>
      </c>
      <c r="K7" s="22" t="s">
        <v>76</v>
      </c>
      <c r="L7" s="22" t="s">
        <v>76</v>
      </c>
      <c r="M7" s="22" t="s">
        <v>76</v>
      </c>
      <c r="N7" s="22" t="s">
        <v>76</v>
      </c>
      <c r="O7" s="14"/>
      <c r="P7" s="29">
        <f>SUM('Cálculo de Horas'!$P$9:$P$39)</f>
        <v>0</v>
      </c>
      <c r="Q7" s="30">
        <f>SUM('Cálculo de Horas'!$Q$9:$Q$39)</f>
        <v>0</v>
      </c>
      <c r="R7" s="29">
        <f>SUM('Cálculo de Horas'!$R$9:$R$39)</f>
        <v>0</v>
      </c>
      <c r="S7" s="29">
        <f>SUM('Cálculo de Horas'!$S$9:$S$39)</f>
        <v>0</v>
      </c>
      <c r="T7" s="14"/>
    </row>
    <row r="8" spans="2:25" s="7" customFormat="1" ht="45" customHeight="1" thickBot="1" x14ac:dyDescent="0.3">
      <c r="B8" s="33" t="s">
        <v>0</v>
      </c>
      <c r="C8" s="33" t="s">
        <v>1</v>
      </c>
      <c r="D8" s="34" t="s">
        <v>51</v>
      </c>
      <c r="E8" s="33" t="s">
        <v>3</v>
      </c>
      <c r="F8" s="33" t="s">
        <v>4</v>
      </c>
      <c r="G8" s="33" t="s">
        <v>5</v>
      </c>
      <c r="H8" s="33" t="s">
        <v>6</v>
      </c>
      <c r="I8" s="34" t="s">
        <v>52</v>
      </c>
      <c r="J8" s="33" t="s">
        <v>35</v>
      </c>
      <c r="K8" s="33" t="s">
        <v>36</v>
      </c>
      <c r="L8" s="33" t="s">
        <v>55</v>
      </c>
      <c r="M8" s="33" t="s">
        <v>48</v>
      </c>
      <c r="N8" s="33" t="s">
        <v>50</v>
      </c>
      <c r="O8" s="33" t="s">
        <v>49</v>
      </c>
      <c r="P8" s="33" t="s">
        <v>91</v>
      </c>
      <c r="Q8" s="33" t="s">
        <v>92</v>
      </c>
      <c r="R8" s="33" t="s">
        <v>93</v>
      </c>
      <c r="S8" s="33" t="s">
        <v>94</v>
      </c>
      <c r="T8" s="35" t="s">
        <v>46</v>
      </c>
      <c r="W8" s="15"/>
    </row>
    <row r="9" spans="2:25" x14ac:dyDescent="0.25">
      <c r="B9" s="36" t="str">
        <f>IF(ISERROR(F6),"",F6)</f>
        <v/>
      </c>
      <c r="C9" s="37" t="str">
        <f>TEXT('Cálculo de Horas'!$B$9:$B$39,"ddd")</f>
        <v/>
      </c>
      <c r="D9" s="89"/>
      <c r="E9" s="90"/>
      <c r="F9" s="90"/>
      <c r="G9" s="90"/>
      <c r="H9" s="90"/>
      <c r="I9" s="116"/>
      <c r="J9" s="38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9" s="38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9" s="38">
        <f>'Cálculo de Horas'!$J$9:$J$39+'Cálculo de Horas'!$K$9:$K$39</f>
        <v>0</v>
      </c>
      <c r="M9" s="38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9" s="39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9" s="39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</f>
        <v>0</v>
      </c>
      <c r="P9" s="39" t="str">
        <f>IF('Cálculo de Horas'!$N$9:$N$39&lt;0,IF(OR('Cálculo de Horas'!$D$9:$D$39="",'Cálculo de Horas'!$I$9:$I$39=""),'Cálculo de Horas'!$N$9:$N$39,""),"")</f>
        <v/>
      </c>
      <c r="Q9" s="39" t="str">
        <f>IF('Cálculo de Horas'!$M$9:$M$39&lt;&gt;"",IF((N('Cálculo de Horas'!$M$9:$M$39)-ABS(N('Cálculo de Horas'!$N$9:$N$39)))=0,1,""),"")</f>
        <v/>
      </c>
      <c r="R9" s="39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9" s="39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9" s="40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  <c r="V9" s="8"/>
      <c r="Y9" s="9"/>
    </row>
    <row r="10" spans="2:25" x14ac:dyDescent="0.25">
      <c r="B10" s="41" t="str">
        <f>IF(B9&lt;&gt;"",IF(DAY(B9+1)=IF($E$6&lt;&gt;"",$E$6,1),"",B9+1),"")</f>
        <v/>
      </c>
      <c r="C10" s="42" t="str">
        <f>TEXT('Cálculo de Horas'!$B$9:$B$39,"ddd")</f>
        <v/>
      </c>
      <c r="D10" s="91"/>
      <c r="E10" s="92"/>
      <c r="F10" s="92"/>
      <c r="G10" s="92"/>
      <c r="H10" s="92"/>
      <c r="I10" s="117"/>
      <c r="J10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10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10" s="43">
        <f>'Cálculo de Horas'!$J$9:$J$39+'Cálculo de Horas'!$K$9:$K$39</f>
        <v>0</v>
      </c>
      <c r="M10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10" s="4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10" s="4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Horas'!$N$9:$N$39)+O9</f>
        <v>0</v>
      </c>
      <c r="P10" s="44" t="str">
        <f>IF('Cálculo de Horas'!$N$9:$N$39&lt;0,IF(OR('Cálculo de Horas'!$D$9:$D$39="",'Cálculo de Horas'!$I$9:$I$39=""),'Cálculo de Horas'!$N$9:$N$39,""),"")</f>
        <v/>
      </c>
      <c r="Q10" s="44" t="str">
        <f>IF('Cálculo de Horas'!$M$9:$M$39&lt;&gt;"",IF((N('Cálculo de Horas'!$M$9:$M$39)-ABS(N('Cálculo de Horas'!$N$9:$N$39)))=0,1,""),"")</f>
        <v/>
      </c>
      <c r="R10" s="4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10" s="4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10" s="4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  <c r="Y10" s="9"/>
    </row>
    <row r="11" spans="2:25" x14ac:dyDescent="0.25">
      <c r="B11" s="46" t="str">
        <f t="shared" ref="B11:B39" si="0">IF(B10&lt;&gt;"",IF(DAY(B10+1)=IF($E$6&lt;&gt;"",$E$6,1),"",B10+1),"")</f>
        <v/>
      </c>
      <c r="C11" s="47" t="str">
        <f>TEXT('Cálculo de Horas'!$B$9:$B$39,"ddd")</f>
        <v/>
      </c>
      <c r="D11" s="91"/>
      <c r="E11" s="93"/>
      <c r="F11" s="93"/>
      <c r="G11" s="93"/>
      <c r="H11" s="93"/>
      <c r="I11" s="117"/>
      <c r="J11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11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11" s="43">
        <f>'Cálculo de Horas'!$J$9:$J$39+'Cálculo de Horas'!$K$9:$K$39</f>
        <v>0</v>
      </c>
      <c r="M11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11" s="4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11" s="4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Horas'!$N$9:$N$39)+O10</f>
        <v>0</v>
      </c>
      <c r="P11" s="48" t="str">
        <f>IF('Cálculo de Horas'!$N$9:$N$39&lt;0,IF(OR('Cálculo de Horas'!$D$9:$D$39="",'Cálculo de Horas'!$I$9:$I$39=""),'Cálculo de Horas'!$N$9:$N$39,""),"")</f>
        <v/>
      </c>
      <c r="Q11" s="48" t="str">
        <f>IF('Cálculo de Horas'!$M$9:$M$39&lt;&gt;"",IF((N('Cálculo de Horas'!$M$9:$M$39)-ABS(N('Cálculo de Horas'!$N$9:$N$39)))=0,1,""),"")</f>
        <v/>
      </c>
      <c r="R11" s="4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11" s="4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11" s="4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12" spans="2:25" x14ac:dyDescent="0.25">
      <c r="B12" s="41" t="str">
        <f t="shared" si="0"/>
        <v/>
      </c>
      <c r="C12" s="42" t="str">
        <f>TEXT('Cálculo de Horas'!$B$9:$B$39,"ddd")</f>
        <v/>
      </c>
      <c r="D12" s="91"/>
      <c r="E12" s="92"/>
      <c r="F12" s="92"/>
      <c r="G12" s="92"/>
      <c r="H12" s="92"/>
      <c r="I12" s="117"/>
      <c r="J12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12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12" s="43">
        <f>'Cálculo de Horas'!$J$9:$J$39+'Cálculo de Horas'!$K$9:$K$39</f>
        <v>0</v>
      </c>
      <c r="M12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12" s="4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12" s="4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Horas'!$N$9:$N$39)+O11</f>
        <v>0</v>
      </c>
      <c r="P12" s="44" t="str">
        <f>IF('Cálculo de Horas'!$N$9:$N$39&lt;0,IF(OR('Cálculo de Horas'!$D$9:$D$39="",'Cálculo de Horas'!$I$9:$I$39=""),'Cálculo de Horas'!$N$9:$N$39,""),"")</f>
        <v/>
      </c>
      <c r="Q12" s="44" t="str">
        <f>IF('Cálculo de Horas'!$M$9:$M$39&lt;&gt;"",IF((N('Cálculo de Horas'!$M$9:$M$39)-ABS(N('Cálculo de Horas'!$N$9:$N$39)))=0,1,""),"")</f>
        <v/>
      </c>
      <c r="R12" s="4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12" s="4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12" s="4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13" spans="2:25" x14ac:dyDescent="0.25">
      <c r="B13" s="46" t="str">
        <f t="shared" si="0"/>
        <v/>
      </c>
      <c r="C13" s="47" t="str">
        <f>TEXT('Cálculo de Horas'!$B$9:$B$39,"ddd")</f>
        <v/>
      </c>
      <c r="D13" s="91"/>
      <c r="E13" s="93"/>
      <c r="F13" s="93"/>
      <c r="G13" s="93"/>
      <c r="H13" s="93"/>
      <c r="I13" s="117"/>
      <c r="J13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13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13" s="43">
        <f>'Cálculo de Horas'!$J$9:$J$39+'Cálculo de Horas'!$K$9:$K$39</f>
        <v>0</v>
      </c>
      <c r="M13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13" s="4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13" s="4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Horas'!$N$9:$N$39)+O12</f>
        <v>0</v>
      </c>
      <c r="P13" s="48" t="str">
        <f>IF('Cálculo de Horas'!$N$9:$N$39&lt;0,IF(OR('Cálculo de Horas'!$D$9:$D$39="",'Cálculo de Horas'!$I$9:$I$39=""),'Cálculo de Horas'!$N$9:$N$39,""),"")</f>
        <v/>
      </c>
      <c r="Q13" s="48" t="str">
        <f>IF('Cálculo de Horas'!$M$9:$M$39&lt;&gt;"",IF((N('Cálculo de Horas'!$M$9:$M$39)-ABS(N('Cálculo de Horas'!$N$9:$N$39)))=0,1,""),"")</f>
        <v/>
      </c>
      <c r="R13" s="4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13" s="4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13" s="4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14" spans="2:25" x14ac:dyDescent="0.25">
      <c r="B14" s="41" t="str">
        <f t="shared" si="0"/>
        <v/>
      </c>
      <c r="C14" s="42" t="str">
        <f>TEXT('Cálculo de Horas'!$B$9:$B$39,"ddd")</f>
        <v/>
      </c>
      <c r="D14" s="91"/>
      <c r="E14" s="92"/>
      <c r="F14" s="92"/>
      <c r="G14" s="92"/>
      <c r="H14" s="92"/>
      <c r="I14" s="117"/>
      <c r="J14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14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14" s="43">
        <f>'Cálculo de Horas'!$J$9:$J$39+'Cálculo de Horas'!$K$9:$K$39</f>
        <v>0</v>
      </c>
      <c r="M14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14" s="4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14" s="4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Horas'!$N$9:$N$39)+O13</f>
        <v>0</v>
      </c>
      <c r="P14" s="44" t="str">
        <f>IF('Cálculo de Horas'!$N$9:$N$39&lt;0,IF(OR('Cálculo de Horas'!$D$9:$D$39="",'Cálculo de Horas'!$I$9:$I$39=""),'Cálculo de Horas'!$N$9:$N$39,""),"")</f>
        <v/>
      </c>
      <c r="Q14" s="44" t="str">
        <f>IF('Cálculo de Horas'!$M$9:$M$39&lt;&gt;"",IF((N('Cálculo de Horas'!$M$9:$M$39)-ABS(N('Cálculo de Horas'!$N$9:$N$39)))=0,1,""),"")</f>
        <v/>
      </c>
      <c r="R14" s="4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14" s="4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14" s="4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  <c r="X14" s="10"/>
      <c r="Y14" s="10"/>
    </row>
    <row r="15" spans="2:25" x14ac:dyDescent="0.25">
      <c r="B15" s="46" t="str">
        <f t="shared" si="0"/>
        <v/>
      </c>
      <c r="C15" s="47" t="str">
        <f>TEXT('Cálculo de Horas'!$B$9:$B$39,"ddd")</f>
        <v/>
      </c>
      <c r="D15" s="91"/>
      <c r="E15" s="93"/>
      <c r="F15" s="93"/>
      <c r="G15" s="93"/>
      <c r="H15" s="93"/>
      <c r="I15" s="117"/>
      <c r="J15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15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15" s="43">
        <f>'Cálculo de Horas'!$J$9:$J$39+'Cálculo de Horas'!$K$9:$K$39</f>
        <v>0</v>
      </c>
      <c r="M15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15" s="4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15" s="4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Horas'!$N$9:$N$39)+O14</f>
        <v>0</v>
      </c>
      <c r="P15" s="48" t="str">
        <f>IF('Cálculo de Horas'!$N$9:$N$39&lt;0,IF(OR('Cálculo de Horas'!$D$9:$D$39="",'Cálculo de Horas'!$I$9:$I$39=""),'Cálculo de Horas'!$N$9:$N$39,""),"")</f>
        <v/>
      </c>
      <c r="Q15" s="48" t="str">
        <f>IF('Cálculo de Horas'!$M$9:$M$39&lt;&gt;"",IF((N('Cálculo de Horas'!$M$9:$M$39)-ABS(N('Cálculo de Horas'!$N$9:$N$39)))=0,1,""),"")</f>
        <v/>
      </c>
      <c r="R15" s="4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15" s="4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15" s="4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  <c r="X15" s="9"/>
    </row>
    <row r="16" spans="2:25" x14ac:dyDescent="0.25">
      <c r="B16" s="41" t="str">
        <f t="shared" si="0"/>
        <v/>
      </c>
      <c r="C16" s="42" t="str">
        <f>TEXT('Cálculo de Horas'!$B$9:$B$39,"ddd")</f>
        <v/>
      </c>
      <c r="D16" s="91"/>
      <c r="E16" s="92"/>
      <c r="F16" s="92"/>
      <c r="G16" s="92"/>
      <c r="H16" s="92"/>
      <c r="I16" s="117"/>
      <c r="J16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16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16" s="43">
        <f>'Cálculo de Horas'!$J$9:$J$39+'Cálculo de Horas'!$K$9:$K$39</f>
        <v>0</v>
      </c>
      <c r="M16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16" s="4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16" s="4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Horas'!$N$9:$N$39)+O15</f>
        <v>0</v>
      </c>
      <c r="P16" s="44" t="str">
        <f>IF('Cálculo de Horas'!$N$9:$N$39&lt;0,IF(OR('Cálculo de Horas'!$D$9:$D$39="",'Cálculo de Horas'!$I$9:$I$39=""),'Cálculo de Horas'!$N$9:$N$39,""),"")</f>
        <v/>
      </c>
      <c r="Q16" s="44" t="str">
        <f>IF('Cálculo de Horas'!$M$9:$M$39&lt;&gt;"",IF((N('Cálculo de Horas'!$M$9:$M$39)-ABS(N('Cálculo de Horas'!$N$9:$N$39)))=0,1,""),"")</f>
        <v/>
      </c>
      <c r="R16" s="4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16" s="4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16" s="4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17" spans="2:20" x14ac:dyDescent="0.25">
      <c r="B17" s="46" t="str">
        <f t="shared" si="0"/>
        <v/>
      </c>
      <c r="C17" s="47" t="str">
        <f>TEXT('Cálculo de Horas'!$B$9:$B$39,"ddd")</f>
        <v/>
      </c>
      <c r="D17" s="91"/>
      <c r="E17" s="93"/>
      <c r="F17" s="93"/>
      <c r="G17" s="93"/>
      <c r="H17" s="93"/>
      <c r="I17" s="117"/>
      <c r="J17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17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17" s="43">
        <f>'Cálculo de Horas'!$J$9:$J$39+'Cálculo de Horas'!$K$9:$K$39</f>
        <v>0</v>
      </c>
      <c r="M17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17" s="4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17" s="4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Horas'!$N$9:$N$39)+O16</f>
        <v>0</v>
      </c>
      <c r="P17" s="48" t="str">
        <f>IF('Cálculo de Horas'!$N$9:$N$39&lt;0,IF(OR('Cálculo de Horas'!$D$9:$D$39="",'Cálculo de Horas'!$I$9:$I$39=""),'Cálculo de Horas'!$N$9:$N$39,""),"")</f>
        <v/>
      </c>
      <c r="Q17" s="48" t="str">
        <f>IF('Cálculo de Horas'!$M$9:$M$39&lt;&gt;"",IF((N('Cálculo de Horas'!$M$9:$M$39)-ABS(N('Cálculo de Horas'!$N$9:$N$39)))=0,1,""),"")</f>
        <v/>
      </c>
      <c r="R17" s="4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17" s="4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17" s="4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18" spans="2:20" x14ac:dyDescent="0.25">
      <c r="B18" s="41" t="str">
        <f t="shared" si="0"/>
        <v/>
      </c>
      <c r="C18" s="42" t="str">
        <f>TEXT('Cálculo de Horas'!$B$9:$B$39,"ddd")</f>
        <v/>
      </c>
      <c r="D18" s="91"/>
      <c r="E18" s="92"/>
      <c r="F18" s="92"/>
      <c r="G18" s="92"/>
      <c r="H18" s="92"/>
      <c r="I18" s="117"/>
      <c r="J18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18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18" s="43">
        <f>'Cálculo de Horas'!$J$9:$J$39+'Cálculo de Horas'!$K$9:$K$39</f>
        <v>0</v>
      </c>
      <c r="M18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18" s="4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18" s="4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Horas'!$N$9:$N$39)+O17</f>
        <v>0</v>
      </c>
      <c r="P18" s="44" t="str">
        <f>IF('Cálculo de Horas'!$N$9:$N$39&lt;0,IF(OR('Cálculo de Horas'!$D$9:$D$39="",'Cálculo de Horas'!$I$9:$I$39=""),'Cálculo de Horas'!$N$9:$N$39,""),"")</f>
        <v/>
      </c>
      <c r="Q18" s="44" t="str">
        <f>IF('Cálculo de Horas'!$M$9:$M$39&lt;&gt;"",IF((N('Cálculo de Horas'!$M$9:$M$39)-ABS(N('Cálculo de Horas'!$N$9:$N$39)))=0,1,""),"")</f>
        <v/>
      </c>
      <c r="R18" s="4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18" s="4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18" s="4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19" spans="2:20" x14ac:dyDescent="0.25">
      <c r="B19" s="46" t="str">
        <f t="shared" si="0"/>
        <v/>
      </c>
      <c r="C19" s="47" t="str">
        <f>TEXT('Cálculo de Horas'!$B$9:$B$39,"ddd")</f>
        <v/>
      </c>
      <c r="D19" s="91"/>
      <c r="E19" s="93"/>
      <c r="F19" s="93"/>
      <c r="G19" s="93"/>
      <c r="H19" s="93"/>
      <c r="I19" s="117"/>
      <c r="J19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19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19" s="43">
        <f>'Cálculo de Horas'!$J$9:$J$39+'Cálculo de Horas'!$K$9:$K$39</f>
        <v>0</v>
      </c>
      <c r="M19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19" s="4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19" s="4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Horas'!$N$9:$N$39)+O18</f>
        <v>0</v>
      </c>
      <c r="P19" s="48" t="str">
        <f>IF('Cálculo de Horas'!$N$9:$N$39&lt;0,IF(OR('Cálculo de Horas'!$D$9:$D$39="",'Cálculo de Horas'!$I$9:$I$39=""),'Cálculo de Horas'!$N$9:$N$39,""),"")</f>
        <v/>
      </c>
      <c r="Q19" s="48" t="str">
        <f>IF('Cálculo de Horas'!$M$9:$M$39&lt;&gt;"",IF((N('Cálculo de Horas'!$M$9:$M$39)-ABS(N('Cálculo de Horas'!$N$9:$N$39)))=0,1,""),"")</f>
        <v/>
      </c>
      <c r="R19" s="4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19" s="4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19" s="4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20" spans="2:20" x14ac:dyDescent="0.25">
      <c r="B20" s="41" t="str">
        <f t="shared" si="0"/>
        <v/>
      </c>
      <c r="C20" s="42" t="str">
        <f>TEXT('Cálculo de Horas'!$B$9:$B$39,"ddd")</f>
        <v/>
      </c>
      <c r="D20" s="91"/>
      <c r="E20" s="92"/>
      <c r="F20" s="92"/>
      <c r="G20" s="92"/>
      <c r="H20" s="92"/>
      <c r="I20" s="117"/>
      <c r="J20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20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20" s="43">
        <f>'Cálculo de Horas'!$J$9:$J$39+'Cálculo de Horas'!$K$9:$K$39</f>
        <v>0</v>
      </c>
      <c r="M20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20" s="4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20" s="4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Horas'!$N$9:$N$39)+O19</f>
        <v>0</v>
      </c>
      <c r="P20" s="44" t="str">
        <f>IF('Cálculo de Horas'!$N$9:$N$39&lt;0,IF(OR('Cálculo de Horas'!$D$9:$D$39="",'Cálculo de Horas'!$I$9:$I$39=""),'Cálculo de Horas'!$N$9:$N$39,""),"")</f>
        <v/>
      </c>
      <c r="Q20" s="44" t="str">
        <f>IF('Cálculo de Horas'!$M$9:$M$39&lt;&gt;"",IF((N('Cálculo de Horas'!$M$9:$M$39)-ABS(N('Cálculo de Horas'!$N$9:$N$39)))=0,1,""),"")</f>
        <v/>
      </c>
      <c r="R20" s="4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20" s="4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20" s="4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21" spans="2:20" x14ac:dyDescent="0.25">
      <c r="B21" s="46" t="str">
        <f t="shared" si="0"/>
        <v/>
      </c>
      <c r="C21" s="47" t="str">
        <f>TEXT('Cálculo de Horas'!$B$9:$B$39,"ddd")</f>
        <v/>
      </c>
      <c r="D21" s="91"/>
      <c r="E21" s="93"/>
      <c r="F21" s="93"/>
      <c r="G21" s="93"/>
      <c r="H21" s="93"/>
      <c r="I21" s="117"/>
      <c r="J21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21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21" s="43">
        <f>'Cálculo de Horas'!$J$9:$J$39+'Cálculo de Horas'!$K$9:$K$39</f>
        <v>0</v>
      </c>
      <c r="M21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21" s="4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21" s="4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Horas'!$N$9:$N$39)+O20</f>
        <v>0</v>
      </c>
      <c r="P21" s="48" t="str">
        <f>IF('Cálculo de Horas'!$N$9:$N$39&lt;0,IF(OR('Cálculo de Horas'!$D$9:$D$39="",'Cálculo de Horas'!$I$9:$I$39=""),'Cálculo de Horas'!$N$9:$N$39,""),"")</f>
        <v/>
      </c>
      <c r="Q21" s="48" t="str">
        <f>IF('Cálculo de Horas'!$M$9:$M$39&lt;&gt;"",IF((N('Cálculo de Horas'!$M$9:$M$39)-ABS(N('Cálculo de Horas'!$N$9:$N$39)))=0,1,""),"")</f>
        <v/>
      </c>
      <c r="R21" s="4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21" s="4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21" s="4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22" spans="2:20" x14ac:dyDescent="0.25">
      <c r="B22" s="41" t="str">
        <f t="shared" si="0"/>
        <v/>
      </c>
      <c r="C22" s="42" t="str">
        <f>TEXT('Cálculo de Horas'!$B$9:$B$39,"ddd")</f>
        <v/>
      </c>
      <c r="D22" s="91"/>
      <c r="E22" s="92"/>
      <c r="F22" s="92"/>
      <c r="G22" s="92"/>
      <c r="H22" s="92"/>
      <c r="I22" s="117"/>
      <c r="J22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22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22" s="43">
        <f>'Cálculo de Horas'!$J$9:$J$39+'Cálculo de Horas'!$K$9:$K$39</f>
        <v>0</v>
      </c>
      <c r="M22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22" s="4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22" s="4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Horas'!$N$9:$N$39)+O21</f>
        <v>0</v>
      </c>
      <c r="P22" s="44" t="str">
        <f>IF('Cálculo de Horas'!$N$9:$N$39&lt;0,IF(OR('Cálculo de Horas'!$D$9:$D$39="",'Cálculo de Horas'!$I$9:$I$39=""),'Cálculo de Horas'!$N$9:$N$39,""),"")</f>
        <v/>
      </c>
      <c r="Q22" s="44" t="str">
        <f>IF('Cálculo de Horas'!$M$9:$M$39&lt;&gt;"",IF((N('Cálculo de Horas'!$M$9:$M$39)-ABS(N('Cálculo de Horas'!$N$9:$N$39)))=0,1,""),"")</f>
        <v/>
      </c>
      <c r="R22" s="4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22" s="4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22" s="4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23" spans="2:20" x14ac:dyDescent="0.25">
      <c r="B23" s="46" t="str">
        <f t="shared" si="0"/>
        <v/>
      </c>
      <c r="C23" s="47" t="str">
        <f>TEXT('Cálculo de Horas'!$B$9:$B$39,"ddd")</f>
        <v/>
      </c>
      <c r="D23" s="91"/>
      <c r="E23" s="93"/>
      <c r="F23" s="93"/>
      <c r="G23" s="93"/>
      <c r="H23" s="93"/>
      <c r="I23" s="117"/>
      <c r="J23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23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23" s="43">
        <f>'Cálculo de Horas'!$J$9:$J$39+'Cálculo de Horas'!$K$9:$K$39</f>
        <v>0</v>
      </c>
      <c r="M23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23" s="4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23" s="4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Horas'!$N$9:$N$39)+O22</f>
        <v>0</v>
      </c>
      <c r="P23" s="48" t="str">
        <f>IF('Cálculo de Horas'!$N$9:$N$39&lt;0,IF(OR('Cálculo de Horas'!$D$9:$D$39="",'Cálculo de Horas'!$I$9:$I$39=""),'Cálculo de Horas'!$N$9:$N$39,""),"")</f>
        <v/>
      </c>
      <c r="Q23" s="48" t="str">
        <f>IF('Cálculo de Horas'!$M$9:$M$39&lt;&gt;"",IF((N('Cálculo de Horas'!$M$9:$M$39)-ABS(N('Cálculo de Horas'!$N$9:$N$39)))=0,1,""),"")</f>
        <v/>
      </c>
      <c r="R23" s="4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23" s="4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23" s="4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24" spans="2:20" x14ac:dyDescent="0.25">
      <c r="B24" s="41" t="str">
        <f t="shared" si="0"/>
        <v/>
      </c>
      <c r="C24" s="42" t="str">
        <f>TEXT('Cálculo de Horas'!$B$9:$B$39,"ddd")</f>
        <v/>
      </c>
      <c r="D24" s="91"/>
      <c r="E24" s="92"/>
      <c r="F24" s="92"/>
      <c r="G24" s="92"/>
      <c r="H24" s="92"/>
      <c r="I24" s="117"/>
      <c r="J24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24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24" s="43">
        <f>'Cálculo de Horas'!$J$9:$J$39+'Cálculo de Horas'!$K$9:$K$39</f>
        <v>0</v>
      </c>
      <c r="M24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24" s="4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24" s="4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Horas'!$N$9:$N$39)+O23</f>
        <v>0</v>
      </c>
      <c r="P24" s="44" t="str">
        <f>IF('Cálculo de Horas'!$N$9:$N$39&lt;0,IF(OR('Cálculo de Horas'!$D$9:$D$39="",'Cálculo de Horas'!$I$9:$I$39=""),'Cálculo de Horas'!$N$9:$N$39,""),"")</f>
        <v/>
      </c>
      <c r="Q24" s="44" t="str">
        <f>IF('Cálculo de Horas'!$M$9:$M$39&lt;&gt;"",IF((N('Cálculo de Horas'!$M$9:$M$39)-ABS(N('Cálculo de Horas'!$N$9:$N$39)))=0,1,""),"")</f>
        <v/>
      </c>
      <c r="R24" s="4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24" s="4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24" s="4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25" spans="2:20" x14ac:dyDescent="0.25">
      <c r="B25" s="46" t="str">
        <f t="shared" si="0"/>
        <v/>
      </c>
      <c r="C25" s="47" t="str">
        <f>TEXT('Cálculo de Horas'!$B$9:$B$39,"ddd")</f>
        <v/>
      </c>
      <c r="D25" s="91"/>
      <c r="E25" s="93"/>
      <c r="F25" s="93"/>
      <c r="G25" s="93"/>
      <c r="H25" s="93"/>
      <c r="I25" s="117"/>
      <c r="J25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25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25" s="43">
        <f>'Cálculo de Horas'!$J$9:$J$39+'Cálculo de Horas'!$K$9:$K$39</f>
        <v>0</v>
      </c>
      <c r="M25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25" s="4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25" s="4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Horas'!$N$9:$N$39)+O24</f>
        <v>0</v>
      </c>
      <c r="P25" s="48" t="str">
        <f>IF('Cálculo de Horas'!$N$9:$N$39&lt;0,IF(OR('Cálculo de Horas'!$D$9:$D$39="",'Cálculo de Horas'!$I$9:$I$39=""),'Cálculo de Horas'!$N$9:$N$39,""),"")</f>
        <v/>
      </c>
      <c r="Q25" s="48" t="str">
        <f>IF('Cálculo de Horas'!$M$9:$M$39&lt;&gt;"",IF((N('Cálculo de Horas'!$M$9:$M$39)-ABS(N('Cálculo de Horas'!$N$9:$N$39)))=0,1,""),"")</f>
        <v/>
      </c>
      <c r="R25" s="4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25" s="4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25" s="4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26" spans="2:20" x14ac:dyDescent="0.25">
      <c r="B26" s="41" t="str">
        <f t="shared" si="0"/>
        <v/>
      </c>
      <c r="C26" s="42" t="str">
        <f>TEXT('Cálculo de Horas'!$B$9:$B$39,"ddd")</f>
        <v/>
      </c>
      <c r="D26" s="91"/>
      <c r="E26" s="92"/>
      <c r="F26" s="92"/>
      <c r="G26" s="92"/>
      <c r="H26" s="92"/>
      <c r="I26" s="117"/>
      <c r="J26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26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26" s="43">
        <f>'Cálculo de Horas'!$J$9:$J$39+'Cálculo de Horas'!$K$9:$K$39</f>
        <v>0</v>
      </c>
      <c r="M26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26" s="4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26" s="4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Horas'!$N$9:$N$39)+O25</f>
        <v>0</v>
      </c>
      <c r="P26" s="44" t="str">
        <f>IF('Cálculo de Horas'!$N$9:$N$39&lt;0,IF(OR('Cálculo de Horas'!$D$9:$D$39="",'Cálculo de Horas'!$I$9:$I$39=""),'Cálculo de Horas'!$N$9:$N$39,""),"")</f>
        <v/>
      </c>
      <c r="Q26" s="44" t="str">
        <f>IF('Cálculo de Horas'!$M$9:$M$39&lt;&gt;"",IF((N('Cálculo de Horas'!$M$9:$M$39)-ABS(N('Cálculo de Horas'!$N$9:$N$39)))=0,1,""),"")</f>
        <v/>
      </c>
      <c r="R26" s="4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26" s="4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26" s="4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27" spans="2:20" x14ac:dyDescent="0.25">
      <c r="B27" s="46" t="str">
        <f t="shared" si="0"/>
        <v/>
      </c>
      <c r="C27" s="47" t="str">
        <f>TEXT('Cálculo de Horas'!$B$9:$B$39,"ddd")</f>
        <v/>
      </c>
      <c r="D27" s="91"/>
      <c r="E27" s="93"/>
      <c r="F27" s="93"/>
      <c r="G27" s="93"/>
      <c r="H27" s="93"/>
      <c r="I27" s="117"/>
      <c r="J27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27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27" s="43">
        <f>'Cálculo de Horas'!$J$9:$J$39+'Cálculo de Horas'!$K$9:$K$39</f>
        <v>0</v>
      </c>
      <c r="M27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27" s="4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27" s="4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Horas'!$N$9:$N$39)+O26</f>
        <v>0</v>
      </c>
      <c r="P27" s="48" t="str">
        <f>IF('Cálculo de Horas'!$N$9:$N$39&lt;0,IF(OR('Cálculo de Horas'!$D$9:$D$39="",'Cálculo de Horas'!$I$9:$I$39=""),'Cálculo de Horas'!$N$9:$N$39,""),"")</f>
        <v/>
      </c>
      <c r="Q27" s="48" t="str">
        <f>IF('Cálculo de Horas'!$M$9:$M$39&lt;&gt;"",IF((N('Cálculo de Horas'!$M$9:$M$39)-ABS(N('Cálculo de Horas'!$N$9:$N$39)))=0,1,""),"")</f>
        <v/>
      </c>
      <c r="R27" s="4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27" s="4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27" s="4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28" spans="2:20" x14ac:dyDescent="0.25">
      <c r="B28" s="41" t="str">
        <f t="shared" si="0"/>
        <v/>
      </c>
      <c r="C28" s="42" t="str">
        <f>TEXT('Cálculo de Horas'!$B$9:$B$39,"ddd")</f>
        <v/>
      </c>
      <c r="D28" s="91"/>
      <c r="E28" s="92"/>
      <c r="F28" s="92"/>
      <c r="G28" s="92"/>
      <c r="H28" s="92"/>
      <c r="I28" s="117"/>
      <c r="J28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28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28" s="43">
        <f>'Cálculo de Horas'!$J$9:$J$39+'Cálculo de Horas'!$K$9:$K$39</f>
        <v>0</v>
      </c>
      <c r="M28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28" s="4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28" s="4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Horas'!$N$9:$N$39)+O27</f>
        <v>0</v>
      </c>
      <c r="P28" s="44" t="str">
        <f>IF('Cálculo de Horas'!$N$9:$N$39&lt;0,IF(OR('Cálculo de Horas'!$D$9:$D$39="",'Cálculo de Horas'!$I$9:$I$39=""),'Cálculo de Horas'!$N$9:$N$39,""),"")</f>
        <v/>
      </c>
      <c r="Q28" s="44" t="str">
        <f>IF('Cálculo de Horas'!$M$9:$M$39&lt;&gt;"",IF((N('Cálculo de Horas'!$M$9:$M$39)-ABS(N('Cálculo de Horas'!$N$9:$N$39)))=0,1,""),"")</f>
        <v/>
      </c>
      <c r="R28" s="4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28" s="4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28" s="4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29" spans="2:20" x14ac:dyDescent="0.25">
      <c r="B29" s="46" t="str">
        <f t="shared" si="0"/>
        <v/>
      </c>
      <c r="C29" s="47" t="str">
        <f>TEXT('Cálculo de Horas'!$B$9:$B$39,"ddd")</f>
        <v/>
      </c>
      <c r="D29" s="91"/>
      <c r="E29" s="93"/>
      <c r="F29" s="93"/>
      <c r="G29" s="93"/>
      <c r="H29" s="93"/>
      <c r="I29" s="117"/>
      <c r="J29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29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29" s="43">
        <f>'Cálculo de Horas'!$J$9:$J$39+'Cálculo de Horas'!$K$9:$K$39</f>
        <v>0</v>
      </c>
      <c r="M29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29" s="4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29" s="4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Horas'!$N$9:$N$39)+O28</f>
        <v>0</v>
      </c>
      <c r="P29" s="48" t="str">
        <f>IF('Cálculo de Horas'!$N$9:$N$39&lt;0,IF(OR('Cálculo de Horas'!$D$9:$D$39="",'Cálculo de Horas'!$I$9:$I$39=""),'Cálculo de Horas'!$N$9:$N$39,""),"")</f>
        <v/>
      </c>
      <c r="Q29" s="48" t="str">
        <f>IF('Cálculo de Horas'!$M$9:$M$39&lt;&gt;"",IF((N('Cálculo de Horas'!$M$9:$M$39)-ABS(N('Cálculo de Horas'!$N$9:$N$39)))=0,1,""),"")</f>
        <v/>
      </c>
      <c r="R29" s="4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29" s="4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29" s="4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30" spans="2:20" x14ac:dyDescent="0.25">
      <c r="B30" s="41" t="str">
        <f t="shared" si="0"/>
        <v/>
      </c>
      <c r="C30" s="42" t="str">
        <f>TEXT('Cálculo de Horas'!$B$9:$B$39,"ddd")</f>
        <v/>
      </c>
      <c r="D30" s="91"/>
      <c r="E30" s="92"/>
      <c r="F30" s="92"/>
      <c r="G30" s="92"/>
      <c r="H30" s="92"/>
      <c r="I30" s="117"/>
      <c r="J30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30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30" s="43">
        <f>'Cálculo de Horas'!$J$9:$J$39+'Cálculo de Horas'!$K$9:$K$39</f>
        <v>0</v>
      </c>
      <c r="M30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30" s="4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30" s="4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Horas'!$N$9:$N$39)+O29</f>
        <v>0</v>
      </c>
      <c r="P30" s="44" t="str">
        <f>IF('Cálculo de Horas'!$N$9:$N$39&lt;0,IF(OR('Cálculo de Horas'!$D$9:$D$39="",'Cálculo de Horas'!$I$9:$I$39=""),'Cálculo de Horas'!$N$9:$N$39,""),"")</f>
        <v/>
      </c>
      <c r="Q30" s="44" t="str">
        <f>IF('Cálculo de Horas'!$M$9:$M$39&lt;&gt;"",IF((N('Cálculo de Horas'!$M$9:$M$39)-ABS(N('Cálculo de Horas'!$N$9:$N$39)))=0,1,""),"")</f>
        <v/>
      </c>
      <c r="R30" s="4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30" s="4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30" s="4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31" spans="2:20" x14ac:dyDescent="0.25">
      <c r="B31" s="46" t="str">
        <f t="shared" si="0"/>
        <v/>
      </c>
      <c r="C31" s="47" t="str">
        <f>TEXT('Cálculo de Horas'!$B$9:$B$39,"ddd")</f>
        <v/>
      </c>
      <c r="D31" s="91"/>
      <c r="E31" s="93"/>
      <c r="F31" s="93"/>
      <c r="G31" s="93"/>
      <c r="H31" s="93"/>
      <c r="I31" s="117"/>
      <c r="J31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31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31" s="43">
        <f>'Cálculo de Horas'!$J$9:$J$39+'Cálculo de Horas'!$K$9:$K$39</f>
        <v>0</v>
      </c>
      <c r="M31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31" s="4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31" s="4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Horas'!$N$9:$N$39)+O30</f>
        <v>0</v>
      </c>
      <c r="P31" s="48" t="str">
        <f>IF('Cálculo de Horas'!$N$9:$N$39&lt;0,IF(OR('Cálculo de Horas'!$D$9:$D$39="",'Cálculo de Horas'!$I$9:$I$39=""),'Cálculo de Horas'!$N$9:$N$39,""),"")</f>
        <v/>
      </c>
      <c r="Q31" s="48" t="str">
        <f>IF('Cálculo de Horas'!$M$9:$M$39&lt;&gt;"",IF((N('Cálculo de Horas'!$M$9:$M$39)-ABS(N('Cálculo de Horas'!$N$9:$N$39)))=0,1,""),"")</f>
        <v/>
      </c>
      <c r="R31" s="4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31" s="4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31" s="4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32" spans="2:20" x14ac:dyDescent="0.25">
      <c r="B32" s="41" t="str">
        <f t="shared" si="0"/>
        <v/>
      </c>
      <c r="C32" s="42" t="str">
        <f>TEXT('Cálculo de Horas'!$B$9:$B$39,"ddd")</f>
        <v/>
      </c>
      <c r="D32" s="91"/>
      <c r="E32" s="92"/>
      <c r="F32" s="92"/>
      <c r="G32" s="92"/>
      <c r="H32" s="92"/>
      <c r="I32" s="117"/>
      <c r="J32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32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32" s="43">
        <f>'Cálculo de Horas'!$J$9:$J$39+'Cálculo de Horas'!$K$9:$K$39</f>
        <v>0</v>
      </c>
      <c r="M32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32" s="4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32" s="4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Horas'!$N$9:$N$39)+O31</f>
        <v>0</v>
      </c>
      <c r="P32" s="44" t="str">
        <f>IF('Cálculo de Horas'!$N$9:$N$39&lt;0,IF(OR('Cálculo de Horas'!$D$9:$D$39="",'Cálculo de Horas'!$I$9:$I$39=""),'Cálculo de Horas'!$N$9:$N$39,""),"")</f>
        <v/>
      </c>
      <c r="Q32" s="44" t="str">
        <f>IF('Cálculo de Horas'!$M$9:$M$39&lt;&gt;"",IF((N('Cálculo de Horas'!$M$9:$M$39)-ABS(N('Cálculo de Horas'!$N$9:$N$39)))=0,1,""),"")</f>
        <v/>
      </c>
      <c r="R32" s="4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32" s="4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32" s="4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33" spans="2:21" x14ac:dyDescent="0.25">
      <c r="B33" s="46" t="str">
        <f t="shared" si="0"/>
        <v/>
      </c>
      <c r="C33" s="47" t="str">
        <f>TEXT('Cálculo de Horas'!$B$9:$B$39,"ddd")</f>
        <v/>
      </c>
      <c r="D33" s="91"/>
      <c r="E33" s="93"/>
      <c r="F33" s="93"/>
      <c r="G33" s="93"/>
      <c r="H33" s="93"/>
      <c r="I33" s="117"/>
      <c r="J33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33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33" s="43">
        <f>'Cálculo de Horas'!$J$9:$J$39+'Cálculo de Horas'!$K$9:$K$39</f>
        <v>0</v>
      </c>
      <c r="M33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33" s="4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33" s="4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Horas'!$N$9:$N$39)+O32</f>
        <v>0</v>
      </c>
      <c r="P33" s="48" t="str">
        <f>IF('Cálculo de Horas'!$N$9:$N$39&lt;0,IF(OR('Cálculo de Horas'!$D$9:$D$39="",'Cálculo de Horas'!$I$9:$I$39=""),'Cálculo de Horas'!$N$9:$N$39,""),"")</f>
        <v/>
      </c>
      <c r="Q33" s="48" t="str">
        <f>IF('Cálculo de Horas'!$M$9:$M$39&lt;&gt;"",IF((N('Cálculo de Horas'!$M$9:$M$39)-ABS(N('Cálculo de Horas'!$N$9:$N$39)))=0,1,""),"")</f>
        <v/>
      </c>
      <c r="R33" s="4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33" s="4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33" s="4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34" spans="2:21" x14ac:dyDescent="0.25">
      <c r="B34" s="41" t="str">
        <f t="shared" si="0"/>
        <v/>
      </c>
      <c r="C34" s="42" t="str">
        <f>TEXT('Cálculo de Horas'!$B$9:$B$39,"ddd")</f>
        <v/>
      </c>
      <c r="D34" s="91"/>
      <c r="E34" s="92"/>
      <c r="F34" s="92"/>
      <c r="G34" s="92"/>
      <c r="H34" s="92"/>
      <c r="I34" s="117"/>
      <c r="J34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34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34" s="43">
        <f>'Cálculo de Horas'!$J$9:$J$39+'Cálculo de Horas'!$K$9:$K$39</f>
        <v>0</v>
      </c>
      <c r="M34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34" s="4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34" s="4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Horas'!$N$9:$N$39)+O33</f>
        <v>0</v>
      </c>
      <c r="P34" s="44" t="str">
        <f>IF('Cálculo de Horas'!$N$9:$N$39&lt;0,IF(OR('Cálculo de Horas'!$D$9:$D$39="",'Cálculo de Horas'!$I$9:$I$39=""),'Cálculo de Horas'!$N$9:$N$39,""),"")</f>
        <v/>
      </c>
      <c r="Q34" s="44" t="str">
        <f>IF('Cálculo de Horas'!$M$9:$M$39&lt;&gt;"",IF((N('Cálculo de Horas'!$M$9:$M$39)-ABS(N('Cálculo de Horas'!$N$9:$N$39)))=0,1,""),"")</f>
        <v/>
      </c>
      <c r="R34" s="4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34" s="4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34" s="4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35" spans="2:21" x14ac:dyDescent="0.25">
      <c r="B35" s="46" t="str">
        <f t="shared" si="0"/>
        <v/>
      </c>
      <c r="C35" s="47" t="str">
        <f>TEXT('Cálculo de Horas'!$B$9:$B$39,"ddd")</f>
        <v/>
      </c>
      <c r="D35" s="91"/>
      <c r="E35" s="93"/>
      <c r="F35" s="93"/>
      <c r="G35" s="93"/>
      <c r="H35" s="93"/>
      <c r="I35" s="117"/>
      <c r="J35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35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35" s="43">
        <f>'Cálculo de Horas'!$J$9:$J$39+'Cálculo de Horas'!$K$9:$K$39</f>
        <v>0</v>
      </c>
      <c r="M35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35" s="4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35" s="4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Horas'!$N$9:$N$39)+O34</f>
        <v>0</v>
      </c>
      <c r="P35" s="48" t="str">
        <f>IF('Cálculo de Horas'!$N$9:$N$39&lt;0,IF(OR('Cálculo de Horas'!$D$9:$D$39="",'Cálculo de Horas'!$I$9:$I$39=""),'Cálculo de Horas'!$N$9:$N$39,""),"")</f>
        <v/>
      </c>
      <c r="Q35" s="48" t="str">
        <f>IF('Cálculo de Horas'!$M$9:$M$39&lt;&gt;"",IF((N('Cálculo de Horas'!$M$9:$M$39)-ABS(N('Cálculo de Horas'!$N$9:$N$39)))=0,1,""),"")</f>
        <v/>
      </c>
      <c r="R35" s="4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35" s="4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35" s="4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36" spans="2:21" x14ac:dyDescent="0.25">
      <c r="B36" s="41" t="str">
        <f t="shared" si="0"/>
        <v/>
      </c>
      <c r="C36" s="42" t="str">
        <f>TEXT('Cálculo de Horas'!$B$9:$B$39,"ddd")</f>
        <v/>
      </c>
      <c r="D36" s="91"/>
      <c r="E36" s="92"/>
      <c r="F36" s="92"/>
      <c r="G36" s="92"/>
      <c r="H36" s="92"/>
      <c r="I36" s="117"/>
      <c r="J36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36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36" s="43">
        <f>'Cálculo de Horas'!$J$9:$J$39+'Cálculo de Horas'!$K$9:$K$39</f>
        <v>0</v>
      </c>
      <c r="M36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36" s="4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36" s="4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Horas'!$N$9:$N$39)+O35</f>
        <v>0</v>
      </c>
      <c r="P36" s="44" t="str">
        <f>IF('Cálculo de Horas'!$N$9:$N$39&lt;0,IF(OR('Cálculo de Horas'!$D$9:$D$39="",'Cálculo de Horas'!$I$9:$I$39=""),'Cálculo de Horas'!$N$9:$N$39,""),"")</f>
        <v/>
      </c>
      <c r="Q36" s="44" t="str">
        <f>IF('Cálculo de Horas'!$M$9:$M$39&lt;&gt;"",IF((N('Cálculo de Horas'!$M$9:$M$39)-ABS(N('Cálculo de Horas'!$N$9:$N$39)))=0,1,""),"")</f>
        <v/>
      </c>
      <c r="R36" s="4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36" s="4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36" s="4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37" spans="2:21" x14ac:dyDescent="0.25">
      <c r="B37" s="46" t="str">
        <f t="shared" si="0"/>
        <v/>
      </c>
      <c r="C37" s="47" t="str">
        <f>TEXT('Cálculo de Horas'!$B$9:$B$39,"ddd")</f>
        <v/>
      </c>
      <c r="D37" s="91"/>
      <c r="E37" s="93"/>
      <c r="F37" s="93"/>
      <c r="G37" s="93"/>
      <c r="H37" s="93"/>
      <c r="I37" s="117"/>
      <c r="J37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37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37" s="43">
        <f>'Cálculo de Horas'!$J$9:$J$39+'Cálculo de Horas'!$K$9:$K$39</f>
        <v>0</v>
      </c>
      <c r="M37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37" s="48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37" s="48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Horas'!$N$9:$N$39)+O36</f>
        <v>0</v>
      </c>
      <c r="P37" s="48" t="str">
        <f>IF('Cálculo de Horas'!$N$9:$N$39&lt;0,IF(OR('Cálculo de Horas'!$D$9:$D$39="",'Cálculo de Horas'!$I$9:$I$39=""),'Cálculo de Horas'!$N$9:$N$39,""),"")</f>
        <v/>
      </c>
      <c r="Q37" s="48" t="str">
        <f>IF('Cálculo de Horas'!$M$9:$M$39&lt;&gt;"",IF((N('Cálculo de Horas'!$M$9:$M$39)-ABS(N('Cálculo de Horas'!$N$9:$N$39)))=0,1,""),"")</f>
        <v/>
      </c>
      <c r="R37" s="48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37" s="48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37" s="49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38" spans="2:21" x14ac:dyDescent="0.25">
      <c r="B38" s="41" t="str">
        <f t="shared" si="0"/>
        <v/>
      </c>
      <c r="C38" s="42" t="str">
        <f>TEXT('Cálculo de Horas'!$B$9:$B$39,"ddd")</f>
        <v/>
      </c>
      <c r="D38" s="91"/>
      <c r="E38" s="92"/>
      <c r="F38" s="92"/>
      <c r="G38" s="92"/>
      <c r="H38" s="92"/>
      <c r="I38" s="117"/>
      <c r="J38" s="43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38" s="43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38" s="43">
        <f>'Cálculo de Horas'!$J$9:$J$39+'Cálculo de Horas'!$K$9:$K$39</f>
        <v>0</v>
      </c>
      <c r="M38" s="43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38" s="44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38" s="44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Horas'!$N$9:$N$39)+O37</f>
        <v>0</v>
      </c>
      <c r="P38" s="44" t="str">
        <f>IF('Cálculo de Horas'!$N$9:$N$39&lt;0,IF(OR('Cálculo de Horas'!$D$9:$D$39="",'Cálculo de Horas'!$I$9:$I$39=""),'Cálculo de Horas'!$N$9:$N$39,""),"")</f>
        <v/>
      </c>
      <c r="Q38" s="44" t="str">
        <f>IF('Cálculo de Horas'!$M$9:$M$39&lt;&gt;"",IF((N('Cálculo de Horas'!$M$9:$M$39)-ABS(N('Cálculo de Horas'!$N$9:$N$39)))=0,1,""),"")</f>
        <v/>
      </c>
      <c r="R38" s="44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38" s="44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38" s="45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39" spans="2:21" x14ac:dyDescent="0.25">
      <c r="B39" s="50" t="str">
        <f t="shared" si="0"/>
        <v/>
      </c>
      <c r="C39" s="51" t="str">
        <f>TEXT('Cálculo de Horas'!$B$9:$B$39,"ddd")</f>
        <v/>
      </c>
      <c r="D39" s="94"/>
      <c r="E39" s="95"/>
      <c r="F39" s="95"/>
      <c r="G39" s="95"/>
      <c r="H39" s="95"/>
      <c r="I39" s="118"/>
      <c r="J39" s="52">
        <f>IF($B$6&lt;&gt;"",IF(AND('Cálculo de Horas'!$D$9:$D$39&lt;&gt;"",IF(ISERROR(VLOOKUP('Cálculo de Horas'!$D$9:$D$39,Tabelas!$A$3:$F$13,Tabelas!$D$1,FALSE)),FALSE,VLOOKUP('Cálculo de Horas'!$D$9:$D$39,Tabelas!$A$3:$F$13,Tabelas!$D$1,FALSE)="Sim")),
        JORNADA/2,
        IF(AND(ISNUMBER('Cálculo de Horas'!$F$9:$F$39),ISNUMBER('Cálculo de Horas'!$E$9:$E$39)),
              IF(OR(AND('Cálculo de Horas'!$D$9:$D$39&lt;&gt;"",IF(ISERROR(VLOOKUP('Cálculo de Horas'!$D$9:$D$39,Tabelas!$A$3:$F$13,Tabelas!$E$1,FALSE)),FALSE,VLOOKUP('Cálculo de Horas'!$D$9:$D$39,Tabelas!$A$3:$F$13,Tabelas!$E$1,FALSE)="Sim")),IF(VLOOKUP(TEXT('Cálculo de Horas'!$B$9:$B$39,"dddd"),Config!$B$11:$E$17,2,FALSE)="Não",TRUE,FALSE)),
                   'Cálculo de Horas'!$F$9:$F$39-'Cálculo de Horas'!$E$9:$E$39,
                   IF(OR(HOUR('Cálculo de Horas'!$F$9:$F$39-'Cálculo de Horas'!$E$9:$E$39)&gt;0,ROUND('Cálculo de Horas'!$F$9:$F$39-'Cálculo de Horas'!$E$9:$E$39,6)&gt;ROUND(CARENCIA,6)),
                          'Cálculo de Horas'!$F$9:$F$39-'Cálculo de Horas'!$E$9:$E$39,
                          0)),
                    0)),0)</f>
        <v>0</v>
      </c>
      <c r="K39" s="52">
        <f>IF($B$6&lt;&gt;"",IF(AND('Cálculo de Horas'!$I$9:$I$39&lt;&gt;"",IF(ISERROR(VLOOKUP('Cálculo de Horas'!$I$9:$I$39,Tabelas!$A$3:$F$13,Tabelas!$D$1,FALSE)),FALSE,VLOOKUP('Cálculo de Horas'!$I$9:$I$39,Tabelas!$A$3:$F$13,Tabelas!$D$1,FALSE)="Sim")),
        JORNADA/2,
        IF(AND(ISNUMBER('Cálculo de Horas'!$H$9:$H$39),ISNUMBER('Cálculo de Horas'!$G$9:$G$39)),
              IF(OR(AND('Cálculo de Horas'!$I$9:$I$39&lt;&gt;"",IF(ISERROR(VLOOKUP('Cálculo de Horas'!$I$9:$I$39,Tabelas!$A$3:$F$13,Tabelas!$E$1,FALSE)),FALSE,VLOOKUP('Cálculo de Horas'!$I$9:$I$39,Tabelas!$A$3:$F$13,Tabelas!$E$1,FALSE)="Sim")),IF(VLOOKUP(TEXT('Cálculo de Horas'!$B$9:$B$39,"dddd"),Config!$B$11:$E$17,2,FALSE)="Não",TRUE,FALSE)),
                   'Cálculo de Horas'!$H$9:$H$39-'Cálculo de Horas'!$G$9:$G$39,
                   IF(OR(HOUR('Cálculo de Horas'!$H$9:$H$39-'Cálculo de Horas'!$G$9:$G$39)&gt;0,MINUTE('Cálculo de Horas'!$H$9:$H$39-'Cálculo de Horas'!$G$9:$G$39)&gt;CARENCIA),
                         'Cálculo de Horas'!$H$9:$H$39-'Cálculo de Horas'!$G$9:$G$39,
                         0)),
       0)),0)</f>
        <v>0</v>
      </c>
      <c r="L39" s="52">
        <f>'Cálculo de Horas'!$J$9:$J$39+'Cálculo de Horas'!$K$9:$K$39</f>
        <v>0</v>
      </c>
      <c r="M39" s="52" t="str">
        <f>IF('Cálculo de Horas'!$B$9:$B$39&lt;&gt;"",
        IF(
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              IF(VLOOKUP('Cálculo de Horas'!$C$9:$C$39,Config!$C$11:$E$17,3,FALSE)&gt;0,VLOOKUP('Cálculo de Horas'!$C$9:$C$39,Config!$C$11:$E$17,3,FALSE),JORNADA),
              ""),
         "")</f>
        <v/>
      </c>
      <c r="N39" s="53">
        <f>IF(OR('Cálculo de Horas'!$J$9:$J$39&lt;&gt;0,'Cálculo de Horas'!$K$9:$K$39&lt;&gt;0),
        IF(ISNUMBER('Cálculo de Horas'!$M$9:$M$39),
              IF('Cálculo de Horas'!$M$9:$M$39&gt;('Cálculo de Horas'!$K$9:$K$39+'Cálculo de Horas'!$J$9:$J$39),
                     IF(ROUND(('Cálculo de Horas'!$M$9:$M$39-('Cálculo de Horas'!$K$9:$K$39+'Cálculo de Horas'!$J$9:$J$39)),6)&gt;ROUND(CARENCIA,6),
                           -'Cálculo de Horas'!$M$9:$M$39+('Cálculo de Horas'!$K$9:$K$39+'Cálculo de Horas'!$J$9:$J$39),
                           0),
                      IF(ROUND(('Cálculo de Horas'!$M$9:$M$39-('Cálculo de Horas'!$K$9:$K$39+'Cálculo de Horas'!$J$9:$J$39)),6)&lt;ROUND(-CARENCIA,6),
                           -'Cálculo de Horas'!$M$9:$M$39+('Cálculo de Horas'!$K$9:$K$39+'Cálculo de Horas'!$J$9:$J$39),
                           0)),
              'Cálculo de Horas'!$K$9:$K$39+'Cálculo de Horas'!$J$9:$J$39),
         IF(AND(IF(ISERROR(VLOOKUP('Cálculo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Horas'!$I$9:$I$39,Tabelas!$A$3:$D$13,4,FALSE)="Não",TRUE,FALSE))),-"8:00", IF(OR(
IF(ISERROR(VLOOKUP('Cálculo de Horas'!$D$9:$D$39,Tabelas!$A$3:$D$13,4,FALSE)),FALSE,IF(VLOOKUP('Cálculo de Horas'!$D$9:$D$39,Tabelas!$A$3:$D$13,4,FALSE)="Não",TRUE,FALSE)),IF(ISERROR(VLOOKUP('Cálculo de Horas'!$I$9:$I$39,Tabelas!$A$3:$D$13,4,FALSE)),FALSE,IF(VLOOKUP('Cálculo de Horas'!$I$9:$I$39,Tabelas!$A$3:$D$13,4,FALSE)="Não",TRUE,FALSE))),-"4:00",0
)))</f>
        <v>0</v>
      </c>
      <c r="O39" s="53">
        <f>IF('Cálculo de Horas'!$N$9:$N$39&gt;0,
        IF(ISNUMBER('Cálculo de Horas'!$M$9:$M$39),
              IF(HOUR('Cálculo de Horas'!$N$9:$N$39)&gt;=VLOOKUP(LIMITE,Tabelas!$H$3:$J$4,Tabelas!$I$1,FALSE),
                    VLOOKUP(LIMITE,Tabelas!$H$3:$J$4,Tabelas!$J$1,FALSE),
                    'Cálculo de Horas'!$N$9:$N$39),
              'Cálculo de Horas'!$N$9:$N$39),
        'Cálculo de Horas'!$N$9:$N$39)+O38</f>
        <v>0</v>
      </c>
      <c r="P39" s="53" t="str">
        <f>IF('Cálculo de Horas'!$N$9:$N$39&lt;0,IF(OR('Cálculo de Horas'!$D$9:$D$39="",'Cálculo de Horas'!$I$9:$I$39=""),'Cálculo de Horas'!$N$9:$N$39,""),"")</f>
        <v/>
      </c>
      <c r="Q39" s="53" t="str">
        <f>IF('Cálculo de Horas'!$M$9:$M$39&lt;&gt;"",IF((N('Cálculo de Horas'!$M$9:$M$39)-ABS(N('Cálculo de Horas'!$N$9:$N$39)))=0,1,""),"")</f>
        <v/>
      </c>
      <c r="R39" s="53" t="str">
        <f>IF('Cálculo de Horas'!$N$9:$N$39&gt;0,
IF(AND(VLOOKUP(TEXT('Cálculo de Horas'!$B$9:$B$39,"dddd"),Config!$B$11:$E$17,3,FALSE)="Sim",IF('Cálculo de Horas'!$D$9:$D$39&lt;&gt;"",IF(VLOOKUP('Cálculo de Horas'!$D$9:$D$39,Tabelas!$A$3:$F$13,Tabelas!$E$1,FALSE)="Sim",FALSE,TRUE),TRUE),IF('Cálculo de Horas'!$I$9:$I$39&lt;&gt;"",IF(VLOOKUP('Cálculo de Horas'!$I$9:$I$39,Tabelas!$A$3:$F$13,Tabelas!$E$1,FALSE)="Sim",FALSE,TRUE),TRUE)),
'Cálculo de Horas'!$N$9:$N$39,""),"")</f>
        <v/>
      </c>
      <c r="S39" s="53" t="str">
        <f>IF('Cálculo de Horas'!$N$9:$N$39&gt;0,
IF(OR(VLOOKUP(TEXT('Cálculo de Horas'!$B$9:$B$39,"dddd"),Config!$B$11:$E$17,3,FALSE)="Não",IF('Cálculo de Horas'!$D$9:$D$39&lt;&gt;"",IF(VLOOKUP('Cálculo de Horas'!$D$9:$D$39,Tabelas!$A$3:$F$13,Tabelas!$E$1,FALSE)="Sim",TRUE,FALSE),FALSE),IF('Cálculo de Horas'!$I$9:$I$39&lt;&gt;"",IF(VLOOKUP('Cálculo de Horas'!$I$9:$I$39,Tabelas!$A$3:$F$13,Tabelas!$E$1,FALSE)="Sim",TRUE,FALSE),FALSE)),
'Cálculo de Horas'!$N$9:$N$39,""),"")</f>
        <v/>
      </c>
      <c r="T39" s="32" t="str">
        <f>IF('Cálculo de Horas'!$D$9:$D$39&lt;&gt;""," - " &amp;VLOOKUP('Cálculo de Horas'!$D$9:$D$39,Tabelas!$A$3:$F$13,Tabelas!$F$1,FALSE),"")&amp;IF(AND('Cálculo de Horas'!$I$9:$I$39&lt;&gt;"",'Cálculo de Horas'!$I$9:$I$39&lt;&gt;'Cálculo de Horas'!$D$9:$D$39)," - " &amp; VLOOKUP('Cálculo de Horas'!$I$9:$I$39,Tabelas!$A$3:$F$13,Tabelas!$F$1,FALSE),"")</f>
        <v/>
      </c>
    </row>
    <row r="40" spans="2:21" ht="5.0999999999999996" customHeight="1" x14ac:dyDescent="0.25">
      <c r="T40" s="14"/>
      <c r="U40" s="14"/>
    </row>
    <row r="41" spans="2:21" ht="9.9499999999999993" customHeight="1" x14ac:dyDescent="0.25">
      <c r="T41" s="23" t="s">
        <v>99</v>
      </c>
      <c r="U41" s="14"/>
    </row>
    <row r="42" spans="2:21" hidden="1" x14ac:dyDescent="0.25">
      <c r="T42" s="14"/>
      <c r="U42" s="14"/>
    </row>
    <row r="43" spans="2:21" hidden="1" x14ac:dyDescent="0.25">
      <c r="T43" s="14"/>
      <c r="U43" s="14"/>
    </row>
    <row r="44" spans="2:21" hidden="1" x14ac:dyDescent="0.25">
      <c r="T44" s="14"/>
      <c r="U44" s="14"/>
    </row>
    <row r="45" spans="2:21" hidden="1" x14ac:dyDescent="0.25"/>
    <row r="46" spans="2:21" x14ac:dyDescent="0.25"/>
    <row r="47" spans="2:21" x14ac:dyDescent="0.25"/>
  </sheetData>
  <sheetProtection algorithmName="SHA-512" hashValue="e3i3x3WEOhbrIYTgig3hPi2RjLUgASwf2EXQFG9evchLkzFQAfpEVrGhPLl+iSfeZ77wnbFAZRpgDkaSL1KySQ==" saltValue="jUavsumnoekLEskhDrr1fg==" spinCount="100000" sheet="1" objects="1" scenarios="1" formatCells="0" formatColumns="0" formatRows="0" selectLockedCells="1" autoFilter="0" pivotTables="0"/>
  <dataConsolidate/>
  <mergeCells count="7">
    <mergeCell ref="P6:S6"/>
    <mergeCell ref="O1:T4"/>
    <mergeCell ref="H4:I4"/>
    <mergeCell ref="B5:C5"/>
    <mergeCell ref="B6:C6"/>
    <mergeCell ref="G2:I2"/>
    <mergeCell ref="H3:I3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33616478-990B-44FE-BB07-40117DF3ADA1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11" id="{D79C2469-95B2-4490-A707-5C27A171E816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7" id="{31CF979C-12F0-4F54-B477-D65B5CC060E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7" id="{CF3EF681-ADA3-454F-BD4D-136E8407E816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2" id="{9015B1FB-D320-45D4-903E-B40FCBE5CA69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1" id="{956628B0-9BEE-401E-B2E2-0213C7CEE5C0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3" id="{37400795-195C-4039-B9AA-275DE3D968EE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9" tint="0.59999389629810485"/>
  </sheetPr>
  <dimension ref="B4:G7"/>
  <sheetViews>
    <sheetView showGridLines="0" showRowColHeaders="0" workbookViewId="0">
      <selection activeCell="F10" sqref="F10"/>
    </sheetView>
  </sheetViews>
  <sheetFormatPr defaultRowHeight="15" x14ac:dyDescent="0.25"/>
  <cols>
    <col min="1" max="16384" width="9.140625" style="24"/>
  </cols>
  <sheetData>
    <row r="4" spans="2:7" ht="18.75" x14ac:dyDescent="0.3">
      <c r="B4" s="25"/>
      <c r="C4" s="25"/>
      <c r="D4" s="25"/>
      <c r="E4" s="25"/>
      <c r="F4" s="25"/>
      <c r="G4" s="25"/>
    </row>
    <row r="5" spans="2:7" ht="18.75" x14ac:dyDescent="0.3">
      <c r="B5" s="25"/>
      <c r="C5" s="25" t="s">
        <v>98</v>
      </c>
      <c r="D5" s="25"/>
      <c r="E5" s="25"/>
      <c r="F5" s="25"/>
      <c r="G5" s="25"/>
    </row>
    <row r="6" spans="2:7" ht="21" x14ac:dyDescent="0.35">
      <c r="B6" s="25"/>
      <c r="C6" s="31" t="s">
        <v>87</v>
      </c>
      <c r="D6" s="26"/>
      <c r="E6" s="26"/>
      <c r="F6" s="26"/>
      <c r="G6" s="25"/>
    </row>
    <row r="7" spans="2:7" ht="18.75" x14ac:dyDescent="0.3">
      <c r="B7" s="25"/>
      <c r="C7" s="25"/>
      <c r="D7" s="25"/>
      <c r="E7" s="25"/>
      <c r="F7" s="25"/>
      <c r="G7" s="25"/>
    </row>
  </sheetData>
  <sheetProtection selectLockedCells="1"/>
  <hyperlinks>
    <hyperlink ref="C6" r:id="rId1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Tabelas</vt:lpstr>
      <vt:lpstr>Config</vt:lpstr>
      <vt:lpstr>Cálculo de Horas</vt:lpstr>
      <vt:lpstr>Sobre</vt:lpstr>
      <vt:lpstr>CARENCIA</vt:lpstr>
      <vt:lpstr>JORNADA</vt:lpstr>
      <vt:lpstr>LIMITE</vt:lpstr>
      <vt:lpstr>lst_Mes</vt:lpstr>
      <vt:lpstr>lstEvento</vt:lpstr>
      <vt:lpstr>lstLimiteHora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Leal Ramos</dc:creator>
  <cp:lastModifiedBy>Evert Leal Ramos</cp:lastModifiedBy>
  <cp:lastPrinted>2015-01-23T11:41:12Z</cp:lastPrinted>
  <dcterms:created xsi:type="dcterms:W3CDTF">2013-11-22T16:17:37Z</dcterms:created>
  <dcterms:modified xsi:type="dcterms:W3CDTF">2016-06-23T11:36:26Z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22d350cd-f577-49b0-a568-956ee6ae3559</vt:lpwstr>
  </property>
</Properties>
</file>