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m362168\OneDrive\Projetos\ExcelGuru\Controle de Ponto\controle-de-ponto\"/>
    </mc:Choice>
  </mc:AlternateContent>
  <bookViews>
    <workbookView xWindow="0" yWindow="0" windowWidth="3795" windowHeight="2760" activeTab="2"/>
  </bookViews>
  <sheets>
    <sheet name="Tabelas" sheetId="2" r:id="rId1"/>
    <sheet name="Config" sheetId="3" r:id="rId2"/>
    <sheet name="Cálculo de Horas" sheetId="1" r:id="rId3"/>
    <sheet name="Sobre" sheetId="4" r:id="rId4"/>
  </sheets>
  <definedNames>
    <definedName name="CARENCIA">Config!$D$5</definedName>
    <definedName name="JORNADA">Config!$D$7</definedName>
    <definedName name="LIMITE">Config!$D$3</definedName>
    <definedName name="lst_Mes">tbl_Mes[Mês]</definedName>
    <definedName name="lstEvento">tblEvento[Evento]</definedName>
    <definedName name="lstLimiteHora">tblLimiteHora[Limite de horas]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9" i="1" l="1"/>
  <c r="K39" i="1"/>
  <c r="J39" i="1"/>
  <c r="T38" i="1"/>
  <c r="K38" i="1"/>
  <c r="J38" i="1"/>
  <c r="T37" i="1"/>
  <c r="K37" i="1"/>
  <c r="J37" i="1"/>
  <c r="T36" i="1"/>
  <c r="K36" i="1"/>
  <c r="J36" i="1"/>
  <c r="T35" i="1"/>
  <c r="K35" i="1"/>
  <c r="J35" i="1"/>
  <c r="T34" i="1"/>
  <c r="K34" i="1"/>
  <c r="J34" i="1"/>
  <c r="T33" i="1"/>
  <c r="K33" i="1"/>
  <c r="J33" i="1"/>
  <c r="T32" i="1"/>
  <c r="K32" i="1"/>
  <c r="J32" i="1"/>
  <c r="T31" i="1"/>
  <c r="K31" i="1"/>
  <c r="J31" i="1"/>
  <c r="T30" i="1"/>
  <c r="K30" i="1"/>
  <c r="J30" i="1"/>
  <c r="T29" i="1"/>
  <c r="K29" i="1"/>
  <c r="J29" i="1"/>
  <c r="T28" i="1"/>
  <c r="K28" i="1"/>
  <c r="J28" i="1"/>
  <c r="T27" i="1"/>
  <c r="K27" i="1"/>
  <c r="J27" i="1"/>
  <c r="T26" i="1"/>
  <c r="K26" i="1"/>
  <c r="J26" i="1"/>
  <c r="T25" i="1"/>
  <c r="K25" i="1"/>
  <c r="J25" i="1"/>
  <c r="T24" i="1"/>
  <c r="K24" i="1"/>
  <c r="J24" i="1"/>
  <c r="T23" i="1"/>
  <c r="K23" i="1"/>
  <c r="J23" i="1"/>
  <c r="T22" i="1"/>
  <c r="K22" i="1"/>
  <c r="J22" i="1"/>
  <c r="T21" i="1"/>
  <c r="K21" i="1"/>
  <c r="J21" i="1"/>
  <c r="T20" i="1"/>
  <c r="K20" i="1"/>
  <c r="J20" i="1"/>
  <c r="T19" i="1"/>
  <c r="K19" i="1"/>
  <c r="J19" i="1"/>
  <c r="T18" i="1"/>
  <c r="K18" i="1"/>
  <c r="J18" i="1"/>
  <c r="T17" i="1"/>
  <c r="K17" i="1"/>
  <c r="J17" i="1"/>
  <c r="T16" i="1"/>
  <c r="K16" i="1"/>
  <c r="J16" i="1"/>
  <c r="T15" i="1"/>
  <c r="K15" i="1"/>
  <c r="J15" i="1"/>
  <c r="T14" i="1"/>
  <c r="T13" i="1"/>
  <c r="T12" i="1"/>
  <c r="K12" i="1"/>
  <c r="J12" i="1"/>
  <c r="T11" i="1"/>
  <c r="K11" i="1"/>
  <c r="J11" i="1"/>
  <c r="T10" i="1"/>
  <c r="K10" i="1"/>
  <c r="J10" i="1"/>
  <c r="T9" i="1"/>
  <c r="K9" i="1"/>
  <c r="J9" i="1"/>
  <c r="N9" i="1" s="1"/>
  <c r="L26" i="1" l="1"/>
  <c r="L30" i="1"/>
  <c r="L34" i="1"/>
  <c r="L38" i="1"/>
  <c r="L39" i="1"/>
  <c r="L15" i="1"/>
  <c r="L9" i="1"/>
  <c r="L11" i="1"/>
  <c r="L19" i="1"/>
  <c r="L27" i="1"/>
  <c r="L17" i="1"/>
  <c r="L21" i="1"/>
  <c r="L25" i="1"/>
  <c r="L29" i="1"/>
  <c r="L33" i="1"/>
  <c r="L10" i="1"/>
  <c r="L18" i="1"/>
  <c r="L22" i="1"/>
  <c r="L23" i="1"/>
  <c r="L31" i="1"/>
  <c r="L35" i="1"/>
  <c r="L12" i="1"/>
  <c r="L16" i="1"/>
  <c r="L20" i="1"/>
  <c r="L24" i="1"/>
  <c r="L28" i="1"/>
  <c r="L32" i="1"/>
  <c r="L36" i="1"/>
  <c r="L37" i="1"/>
  <c r="N12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10" i="1"/>
  <c r="N11" i="1"/>
  <c r="F6" i="1"/>
  <c r="P36" i="1" l="1"/>
  <c r="S36" i="1"/>
  <c r="R36" i="1"/>
  <c r="P24" i="1"/>
  <c r="S24" i="1"/>
  <c r="R24" i="1"/>
  <c r="P12" i="1"/>
  <c r="S12" i="1"/>
  <c r="R12" i="1"/>
  <c r="P31" i="1"/>
  <c r="S31" i="1"/>
  <c r="R31" i="1"/>
  <c r="P27" i="1"/>
  <c r="S27" i="1"/>
  <c r="R27" i="1"/>
  <c r="P23" i="1"/>
  <c r="S23" i="1"/>
  <c r="R23" i="1"/>
  <c r="P19" i="1"/>
  <c r="S19" i="1"/>
  <c r="R19" i="1"/>
  <c r="P9" i="1"/>
  <c r="S9" i="1"/>
  <c r="O9" i="1"/>
  <c r="O10" i="1" s="1"/>
  <c r="O11" i="1" s="1"/>
  <c r="O12" i="1" s="1"/>
  <c r="R9" i="1"/>
  <c r="P32" i="1"/>
  <c r="S32" i="1"/>
  <c r="R32" i="1"/>
  <c r="P20" i="1"/>
  <c r="S20" i="1"/>
  <c r="R20" i="1"/>
  <c r="P35" i="1"/>
  <c r="S35" i="1"/>
  <c r="R35" i="1"/>
  <c r="P38" i="1"/>
  <c r="S38" i="1"/>
  <c r="R38" i="1"/>
  <c r="P34" i="1"/>
  <c r="S34" i="1"/>
  <c r="R34" i="1"/>
  <c r="P30" i="1"/>
  <c r="S30" i="1"/>
  <c r="R30" i="1"/>
  <c r="P26" i="1"/>
  <c r="S26" i="1"/>
  <c r="R26" i="1"/>
  <c r="P22" i="1"/>
  <c r="S22" i="1"/>
  <c r="R22" i="1"/>
  <c r="P18" i="1"/>
  <c r="S18" i="1"/>
  <c r="R18" i="1"/>
  <c r="P10" i="1"/>
  <c r="S10" i="1"/>
  <c r="R10" i="1"/>
  <c r="P28" i="1"/>
  <c r="S28" i="1"/>
  <c r="R28" i="1"/>
  <c r="P16" i="1"/>
  <c r="S16" i="1"/>
  <c r="R16" i="1"/>
  <c r="P39" i="1"/>
  <c r="S39" i="1"/>
  <c r="R39" i="1"/>
  <c r="P11" i="1"/>
  <c r="S11" i="1"/>
  <c r="R11" i="1"/>
  <c r="P37" i="1"/>
  <c r="S37" i="1"/>
  <c r="R37" i="1"/>
  <c r="P33" i="1"/>
  <c r="S33" i="1"/>
  <c r="R33" i="1"/>
  <c r="P29" i="1"/>
  <c r="S29" i="1"/>
  <c r="R29" i="1"/>
  <c r="P25" i="1"/>
  <c r="S25" i="1"/>
  <c r="R25" i="1"/>
  <c r="P21" i="1"/>
  <c r="S21" i="1"/>
  <c r="R21" i="1"/>
  <c r="P17" i="1"/>
  <c r="S17" i="1"/>
  <c r="R17" i="1"/>
  <c r="H3" i="2"/>
  <c r="B9" i="1" l="1"/>
  <c r="B10" i="1" l="1"/>
  <c r="M9" i="1"/>
  <c r="Q9" i="1" s="1"/>
  <c r="C9" i="1"/>
  <c r="O1" i="1"/>
  <c r="B11" i="1" l="1"/>
  <c r="C10" i="1"/>
  <c r="M10" i="1" s="1"/>
  <c r="Q10" i="1" s="1"/>
  <c r="I1" i="2"/>
  <c r="J1" i="2" s="1"/>
  <c r="M11" i="1" l="1"/>
  <c r="Q11" i="1" s="1"/>
  <c r="C11" i="1"/>
  <c r="B12" i="1"/>
  <c r="K13" i="1"/>
  <c r="J13" i="1"/>
  <c r="B1" i="2"/>
  <c r="C1" i="2" s="1"/>
  <c r="D1" i="2" s="1"/>
  <c r="B13" i="1" l="1"/>
  <c r="C12" i="1"/>
  <c r="M12" i="1"/>
  <c r="Q12" i="1" s="1"/>
  <c r="L13" i="1"/>
  <c r="N13" i="1"/>
  <c r="K14" i="1"/>
  <c r="J14" i="1"/>
  <c r="C13" i="1" l="1"/>
  <c r="M13" i="1" s="1"/>
  <c r="Q13" i="1" s="1"/>
  <c r="B14" i="1"/>
  <c r="L14" i="1"/>
  <c r="N14" i="1"/>
  <c r="S13" i="1"/>
  <c r="P13" i="1"/>
  <c r="R13" i="1"/>
  <c r="O13" i="1"/>
  <c r="O14" i="1" l="1"/>
  <c r="B15" i="1"/>
  <c r="C14" i="1"/>
  <c r="M14" i="1" s="1"/>
  <c r="Q14" i="1" s="1"/>
  <c r="N15" i="1"/>
  <c r="R14" i="1"/>
  <c r="P14" i="1"/>
  <c r="S14" i="1"/>
  <c r="C15" i="1" l="1"/>
  <c r="M15" i="1"/>
  <c r="Q15" i="1" s="1"/>
  <c r="B16" i="1"/>
  <c r="R15" i="1"/>
  <c r="R7" i="1" s="1"/>
  <c r="S15" i="1"/>
  <c r="S7" i="1" s="1"/>
  <c r="P15" i="1"/>
  <c r="P7" i="1" s="1"/>
  <c r="O15" i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B17" i="1" l="1"/>
  <c r="M16" i="1"/>
  <c r="Q16" i="1" s="1"/>
  <c r="C16" i="1"/>
  <c r="M17" i="1" l="1"/>
  <c r="Q17" i="1" s="1"/>
  <c r="B18" i="1"/>
  <c r="C17" i="1"/>
  <c r="M18" i="1" l="1"/>
  <c r="Q18" i="1" s="1"/>
  <c r="C18" i="1"/>
  <c r="B19" i="1"/>
  <c r="C19" i="1" l="1"/>
  <c r="B20" i="1"/>
  <c r="M19" i="1"/>
  <c r="Q19" i="1" s="1"/>
  <c r="B21" i="1" l="1"/>
  <c r="C20" i="1"/>
  <c r="M20" i="1"/>
  <c r="Q20" i="1" s="1"/>
  <c r="B22" i="1" l="1"/>
  <c r="C21" i="1"/>
  <c r="M21" i="1" s="1"/>
  <c r="Q21" i="1" s="1"/>
  <c r="B23" i="1" l="1"/>
  <c r="C22" i="1"/>
  <c r="M22" i="1" s="1"/>
  <c r="Q22" i="1" s="1"/>
  <c r="B24" i="1" l="1"/>
  <c r="C23" i="1"/>
  <c r="M23" i="1" s="1"/>
  <c r="Q23" i="1" s="1"/>
  <c r="B25" i="1" l="1"/>
  <c r="C24" i="1"/>
  <c r="M24" i="1" s="1"/>
  <c r="Q24" i="1" s="1"/>
  <c r="M25" i="1" l="1"/>
  <c r="Q25" i="1" s="1"/>
  <c r="B26" i="1"/>
  <c r="C25" i="1"/>
  <c r="C26" i="1" l="1"/>
  <c r="B27" i="1"/>
  <c r="M26" i="1"/>
  <c r="Q26" i="1" s="1"/>
  <c r="C27" i="1" l="1"/>
  <c r="B28" i="1"/>
  <c r="M27" i="1"/>
  <c r="Q27" i="1" s="1"/>
  <c r="M28" i="1" l="1"/>
  <c r="Q28" i="1" s="1"/>
  <c r="B29" i="1"/>
  <c r="C28" i="1"/>
  <c r="M29" i="1" l="1"/>
  <c r="Q29" i="1" s="1"/>
  <c r="B30" i="1"/>
  <c r="C29" i="1"/>
  <c r="M30" i="1" l="1"/>
  <c r="Q30" i="1" s="1"/>
  <c r="B31" i="1"/>
  <c r="C30" i="1"/>
  <c r="C31" i="1" l="1"/>
  <c r="B32" i="1"/>
  <c r="M31" i="1"/>
  <c r="Q31" i="1" s="1"/>
  <c r="M32" i="1" l="1"/>
  <c r="Q32" i="1" s="1"/>
  <c r="B33" i="1"/>
  <c r="C32" i="1"/>
  <c r="M33" i="1" l="1"/>
  <c r="Q33" i="1" s="1"/>
  <c r="B34" i="1"/>
  <c r="C33" i="1"/>
  <c r="C34" i="1" l="1"/>
  <c r="B35" i="1"/>
  <c r="M34" i="1"/>
  <c r="Q34" i="1" s="1"/>
  <c r="C35" i="1" l="1"/>
  <c r="B36" i="1"/>
  <c r="M35" i="1"/>
  <c r="Q35" i="1" s="1"/>
  <c r="B37" i="1" l="1"/>
  <c r="C36" i="1"/>
  <c r="M36" i="1" s="1"/>
  <c r="Q36" i="1" s="1"/>
  <c r="M37" i="1" l="1"/>
  <c r="Q37" i="1" s="1"/>
  <c r="B38" i="1"/>
  <c r="C37" i="1"/>
  <c r="B39" i="1" l="1"/>
  <c r="C38" i="1"/>
  <c r="M38" i="1" s="1"/>
  <c r="Q38" i="1" s="1"/>
  <c r="M39" i="1" l="1"/>
  <c r="Q39" i="1" s="1"/>
  <c r="Q7" i="1" s="1"/>
  <c r="C39" i="1"/>
</calcChain>
</file>

<file path=xl/comments1.xml><?xml version="1.0" encoding="utf-8"?>
<comments xmlns="http://schemas.openxmlformats.org/spreadsheetml/2006/main">
  <authors>
    <author>Evert Leal Ramos</author>
  </authors>
  <commentList>
    <comment ref="D2" authorId="0" shapeId="0">
      <text>
        <r>
          <rPr>
            <b/>
            <sz val="9"/>
            <color indexed="81"/>
            <rFont val="Segoe UI"/>
            <family val="2"/>
          </rPr>
          <t>Informação:</t>
        </r>
        <r>
          <rPr>
            <sz val="9"/>
            <color indexed="81"/>
            <rFont val="Segoe UI"/>
            <family val="2"/>
          </rPr>
          <t xml:space="preserve">
- Liberar o período trabalho, caso ele não tenha cumprido a hora ou não tenha trabalhado no dia o período que tiver essa ocorrência será abonado, ou seja, não será descontado a hora não trabalhada no periodo em questão.
</t>
        </r>
      </text>
    </comment>
    <comment ref="E2" authorId="0" shapeId="0">
      <text>
        <r>
          <rPr>
            <b/>
            <sz val="9"/>
            <color indexed="81"/>
            <rFont val="Segoe UI"/>
            <family val="2"/>
          </rPr>
          <t>Informação:</t>
        </r>
        <r>
          <rPr>
            <sz val="9"/>
            <color indexed="81"/>
            <rFont val="Segoe UI"/>
            <family val="2"/>
          </rPr>
          <t xml:space="preserve">
- Contabiliza 100% a hora do funcionário trabalhada, ou seja, se ele trabalhou 1 min. no referido dia, vai contabilizar, pois trata de dia incomum como Férias, Feriado etc que o funcionário trabalhou e deve contabilizar cada minuto trabalho.
</t>
        </r>
      </text>
    </comment>
  </commentList>
</comments>
</file>

<file path=xl/sharedStrings.xml><?xml version="1.0" encoding="utf-8"?>
<sst xmlns="http://schemas.openxmlformats.org/spreadsheetml/2006/main" count="148" uniqueCount="100">
  <si>
    <t>Data</t>
  </si>
  <si>
    <t>Dia</t>
  </si>
  <si>
    <t>Feriado</t>
  </si>
  <si>
    <t>Entrada - 1</t>
  </si>
  <si>
    <t>Saída - 1 (Almoço)</t>
  </si>
  <si>
    <t>Entrada - 2 (Almoço)</t>
  </si>
  <si>
    <t>Saída - 2</t>
  </si>
  <si>
    <t>Mês</t>
  </si>
  <si>
    <t>Falta Justificada</t>
  </si>
  <si>
    <t>Atestado Médico</t>
  </si>
  <si>
    <t>Descrição</t>
  </si>
  <si>
    <t>Atestado Comparecimento</t>
  </si>
  <si>
    <t>Férias</t>
  </si>
  <si>
    <t>Limite de horas</t>
  </si>
  <si>
    <t>h</t>
  </si>
  <si>
    <t>sem limite</t>
  </si>
  <si>
    <t>Liberação Chefia</t>
  </si>
  <si>
    <t>Liberação Presidência</t>
  </si>
  <si>
    <t>2h diárias</t>
  </si>
  <si>
    <t>Limite Horas</t>
  </si>
  <si>
    <t>Limite</t>
  </si>
  <si>
    <t>Configurações do Sistema</t>
  </si>
  <si>
    <t>Falta não justificada</t>
  </si>
  <si>
    <t>Evento</t>
  </si>
  <si>
    <t>At. Méd.</t>
  </si>
  <si>
    <t>At. Comp.</t>
  </si>
  <si>
    <t>Lib. Pres.</t>
  </si>
  <si>
    <t>Lib. Chef.</t>
  </si>
  <si>
    <t>Falta ñ Just.</t>
  </si>
  <si>
    <t>Falta Just.</t>
  </si>
  <si>
    <t>Sim</t>
  </si>
  <si>
    <t>Não</t>
  </si>
  <si>
    <t>Carência diária</t>
  </si>
  <si>
    <t>Colorir Período</t>
  </si>
  <si>
    <t>Colorir Linha</t>
  </si>
  <si>
    <t>Horas Trabalhadas (1º Período)</t>
  </si>
  <si>
    <t>Horas Trabalhadas (2º Período)</t>
  </si>
  <si>
    <t>Jornada diária</t>
  </si>
  <si>
    <t>Dias de Trabalho - Semana</t>
  </si>
  <si>
    <t>Sábado</t>
  </si>
  <si>
    <t>Domingo</t>
  </si>
  <si>
    <t>Segunda-Feira</t>
  </si>
  <si>
    <t>Terça-Feira</t>
  </si>
  <si>
    <t>Quarta-Feira</t>
  </si>
  <si>
    <t>Quinta-Feira</t>
  </si>
  <si>
    <t>Sexta-Feira</t>
  </si>
  <si>
    <t>Informação</t>
  </si>
  <si>
    <t>Libera o Período</t>
  </si>
  <si>
    <t>Jornada Diária</t>
  </si>
  <si>
    <t>Saldo de Horas</t>
  </si>
  <si>
    <t>Horas Trabalhadas Além Jornada</t>
  </si>
  <si>
    <t>Evento 
(1º Período)</t>
  </si>
  <si>
    <t>Evento 
(2º Período)</t>
  </si>
  <si>
    <t>Atras. Bus</t>
  </si>
  <si>
    <t>Atraso do Ônibus</t>
  </si>
  <si>
    <t>Horas Trabalhadas</t>
  </si>
  <si>
    <t>Hora(s)</t>
  </si>
  <si>
    <t>Conta hora Extra</t>
  </si>
  <si>
    <t>Nome</t>
  </si>
  <si>
    <t>Selecione o Mês</t>
  </si>
  <si>
    <t>Viagem Serv.</t>
  </si>
  <si>
    <t>Viagem a Serviço</t>
  </si>
  <si>
    <t>Ano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</si>
  <si>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</si>
  <si>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</si>
  <si>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</si>
  <si>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</si>
  <si>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</si>
  <si>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</si>
  <si>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</si>
  <si>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</si>
  <si>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</si>
  <si>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</si>
  <si>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</si>
  <si>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</si>
  <si>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É dia util?</t>
  </si>
  <si>
    <t>ocultar</t>
  </si>
  <si>
    <t>Jornada Diferenciada?</t>
  </si>
  <si>
    <t>seg</t>
  </si>
  <si>
    <t>ter</t>
  </si>
  <si>
    <t>qua</t>
  </si>
  <si>
    <t>qui</t>
  </si>
  <si>
    <t>sex</t>
  </si>
  <si>
    <t>sáb</t>
  </si>
  <si>
    <t>dom</t>
  </si>
  <si>
    <t>Dia da Semana</t>
  </si>
  <si>
    <t>Abreviatura</t>
  </si>
  <si>
    <t>http://www.excelguru.com.br</t>
  </si>
  <si>
    <t>1° dia mês</t>
  </si>
  <si>
    <t>Comp. Hora</t>
  </si>
  <si>
    <t>Compensação de Horas</t>
  </si>
  <si>
    <t>Atrasos
(horas)</t>
  </si>
  <si>
    <t>Faltas
(dias)</t>
  </si>
  <si>
    <t>Hora Extra Normal</t>
  </si>
  <si>
    <t>Hora Extra 
Especial</t>
  </si>
  <si>
    <t>T o t a l i z a d o r e s   d e   h o r a s</t>
  </si>
  <si>
    <t>Matrícula</t>
  </si>
  <si>
    <t>Função</t>
  </si>
  <si>
    <t>Desenvolvido e distribuído por:</t>
  </si>
  <si>
    <t>v7.2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</si>
</sst>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16]d\-mmm\-yy;@"/>
    <numFmt numFmtId="165" formatCode="[$-416]d\-mmm;@"/>
    <numFmt numFmtId="166" formatCode="h:mm;@"/>
    <numFmt numFmtId="167" formatCode="[h]:mm"/>
    <numFmt numFmtId="168" formatCode="[$-F400]h:mm:ss\ AM/PM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2" tint="-0.249977111117893"/>
      <name val="Calibri"/>
      <family val="2"/>
      <scheme val="minor"/>
    </font>
    <font>
      <i/>
      <sz val="10"/>
      <color rgb="FFFF0000"/>
      <name val="Calibri"/>
      <family val="2"/>
      <scheme val="minor"/>
    </font>
    <font>
      <i/>
      <sz val="10"/>
      <color theme="2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9"/>
      <color theme="0" tint="-4.9989318521683403E-2"/>
      <name val="Calibri"/>
      <family val="2"/>
      <scheme val="minor"/>
    </font>
    <font>
      <i/>
      <sz val="9"/>
      <color theme="2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6">
    <border>
      <left/>
      <right/>
      <top/>
      <bottom/>
      <diagonal/>
    </border>
    <border>
      <left style="thin">
        <color theme="6"/>
      </left>
      <right/>
      <top/>
      <bottom style="hair">
        <color theme="6"/>
      </bottom>
      <diagonal/>
    </border>
    <border>
      <left style="thin">
        <color theme="6"/>
      </left>
      <right/>
      <top style="hair">
        <color theme="6"/>
      </top>
      <bottom style="medium">
        <color theme="6"/>
      </bottom>
      <diagonal/>
    </border>
    <border>
      <left style="thin">
        <color theme="6"/>
      </left>
      <right/>
      <top/>
      <bottom style="medium">
        <color theme="6"/>
      </bottom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 style="thin">
        <color theme="6"/>
      </right>
      <top style="hair">
        <color theme="6"/>
      </top>
      <bottom style="medium">
        <color theme="6"/>
      </bottom>
      <diagonal/>
    </border>
    <border>
      <left/>
      <right style="thin">
        <color theme="6"/>
      </right>
      <top style="hair">
        <color theme="6"/>
      </top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/>
      <right style="thin">
        <color theme="6"/>
      </right>
      <top/>
      <bottom style="hair">
        <color theme="6"/>
      </bottom>
      <diagonal/>
    </border>
    <border>
      <left/>
      <right/>
      <top style="hair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medium">
        <color theme="6"/>
      </top>
      <bottom style="hair">
        <color theme="6"/>
      </bottom>
      <diagonal/>
    </border>
    <border>
      <left/>
      <right/>
      <top style="medium">
        <color theme="6"/>
      </top>
      <bottom style="hair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9">
    <xf numFmtId="0" fontId="0" fillId="0" borderId="0" xfId="0"/>
    <xf numFmtId="166" fontId="0" fillId="0" borderId="0" xfId="0" applyNumberFormat="1" applyAlignment="1" applyProtection="1">
      <alignment horizontal="center" vertical="center"/>
      <protection locked="0"/>
    </xf>
    <xf numFmtId="0" fontId="0" fillId="0" borderId="6" xfId="0" applyNumberFormat="1" applyBorder="1" applyAlignment="1" applyProtection="1">
      <alignment horizontal="center"/>
      <protection locked="0"/>
    </xf>
    <xf numFmtId="166" fontId="0" fillId="0" borderId="6" xfId="0" applyNumberFormat="1" applyBorder="1" applyAlignment="1" applyProtection="1">
      <alignment horizontal="center"/>
      <protection locked="0"/>
    </xf>
    <xf numFmtId="166" fontId="0" fillId="2" borderId="0" xfId="0" applyNumberFormat="1" applyFill="1" applyAlignment="1" applyProtection="1">
      <alignment horizontal="center" vertical="center"/>
    </xf>
    <xf numFmtId="0" fontId="0" fillId="0" borderId="0" xfId="0" applyProtection="1"/>
    <xf numFmtId="0" fontId="4" fillId="0" borderId="0" xfId="0" applyFont="1" applyProtection="1"/>
    <xf numFmtId="0" fontId="1" fillId="0" borderId="0" xfId="0" applyFont="1" applyBorder="1" applyAlignment="1" applyProtection="1">
      <alignment horizontal="center" vertical="center" wrapText="1"/>
    </xf>
    <xf numFmtId="0" fontId="4" fillId="0" borderId="0" xfId="0" applyFont="1" applyAlignment="1" applyProtection="1"/>
    <xf numFmtId="0" fontId="0" fillId="0" borderId="0" xfId="0" applyAlignment="1" applyProtection="1">
      <alignment horizontal="center" vertical="center" wrapText="1"/>
    </xf>
    <xf numFmtId="0" fontId="0" fillId="2" borderId="0" xfId="0" applyFill="1" applyAlignment="1" applyProtection="1">
      <alignment horizontal="center" vertical="center" wrapText="1"/>
    </xf>
    <xf numFmtId="165" fontId="0" fillId="0" borderId="0" xfId="0" applyNumberForma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166" fontId="0" fillId="0" borderId="0" xfId="0" applyNumberFormat="1" applyAlignment="1" applyProtection="1">
      <alignment horizontal="center" vertical="center"/>
    </xf>
    <xf numFmtId="167" fontId="0" fillId="0" borderId="0" xfId="0" applyNumberFormat="1" applyAlignment="1" applyProtection="1">
      <alignment horizontal="center" vertical="center"/>
    </xf>
    <xf numFmtId="0" fontId="3" fillId="0" borderId="0" xfId="0" applyFont="1" applyAlignment="1" applyProtection="1">
      <alignment horizontal="left" vertical="center"/>
    </xf>
    <xf numFmtId="0" fontId="0" fillId="0" borderId="0" xfId="0" applyAlignment="1" applyProtection="1"/>
    <xf numFmtId="0" fontId="0" fillId="0" borderId="0" xfId="0" applyNumberFormat="1" applyProtection="1"/>
    <xf numFmtId="168" fontId="0" fillId="0" borderId="0" xfId="0" applyNumberFormat="1" applyProtection="1"/>
    <xf numFmtId="164" fontId="1" fillId="0" borderId="2" xfId="0" applyNumberFormat="1" applyFont="1" applyBorder="1" applyAlignment="1" applyProtection="1">
      <alignment horizontal="center"/>
    </xf>
    <xf numFmtId="0" fontId="5" fillId="0" borderId="7" xfId="0" applyFont="1" applyBorder="1" applyProtection="1"/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vertical="center" wrapText="1"/>
    </xf>
    <xf numFmtId="166" fontId="0" fillId="2" borderId="0" xfId="0" applyNumberFormat="1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 wrapText="1"/>
    </xf>
    <xf numFmtId="168" fontId="0" fillId="0" borderId="2" xfId="0" applyNumberForma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1" fontId="0" fillId="3" borderId="2" xfId="0" applyNumberFormat="1" applyFill="1" applyBorder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</xf>
    <xf numFmtId="14" fontId="8" fillId="0" borderId="0" xfId="0" applyNumberFormat="1" applyFont="1" applyAlignment="1" applyProtection="1">
      <alignment horizontal="center"/>
    </xf>
    <xf numFmtId="164" fontId="1" fillId="0" borderId="2" xfId="0" applyNumberFormat="1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right" vertical="center" wrapText="1"/>
    </xf>
    <xf numFmtId="0" fontId="0" fillId="0" borderId="0" xfId="0" applyFill="1" applyAlignment="1" applyProtection="1">
      <alignment horizontal="center"/>
      <protection locked="0"/>
    </xf>
    <xf numFmtId="0" fontId="0" fillId="0" borderId="0" xfId="0" quotePrefix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0" fontId="0" fillId="4" borderId="0" xfId="0" applyFill="1"/>
    <xf numFmtId="0" fontId="10" fillId="5" borderId="0" xfId="0" applyFont="1" applyFill="1"/>
    <xf numFmtId="0" fontId="11" fillId="5" borderId="0" xfId="1" applyFill="1"/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164" fontId="0" fillId="3" borderId="6" xfId="0" applyNumberFormat="1" applyFill="1" applyBorder="1" applyAlignment="1" applyProtection="1">
      <protection locked="0"/>
    </xf>
    <xf numFmtId="167" fontId="1" fillId="6" borderId="11" xfId="0" applyNumberFormat="1" applyFont="1" applyFill="1" applyBorder="1" applyAlignment="1">
      <alignment horizontal="center" vertical="center"/>
    </xf>
    <xf numFmtId="1" fontId="1" fillId="6" borderId="11" xfId="0" applyNumberFormat="1" applyFont="1" applyFill="1" applyBorder="1" applyAlignment="1">
      <alignment horizontal="center" vertical="center"/>
    </xf>
    <xf numFmtId="0" fontId="13" fillId="5" borderId="0" xfId="1" applyFont="1" applyFill="1"/>
    <xf numFmtId="164" fontId="1" fillId="0" borderId="4" xfId="0" applyNumberFormat="1" applyFont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center"/>
    </xf>
    <xf numFmtId="164" fontId="1" fillId="0" borderId="5" xfId="0" applyNumberFormat="1" applyFont="1" applyBorder="1" applyAlignment="1" applyProtection="1">
      <alignment horizontal="center"/>
    </xf>
    <xf numFmtId="164" fontId="1" fillId="0" borderId="2" xfId="0" applyNumberFormat="1" applyFont="1" applyBorder="1" applyAlignment="1" applyProtection="1">
      <alignment horizontal="center"/>
    </xf>
    <xf numFmtId="164" fontId="1" fillId="0" borderId="10" xfId="0" applyNumberFormat="1" applyFont="1" applyBorder="1" applyAlignment="1" applyProtection="1">
      <alignment horizontal="center"/>
    </xf>
    <xf numFmtId="164" fontId="1" fillId="0" borderId="7" xfId="0" applyNumberFormat="1" applyFont="1" applyBorder="1" applyAlignment="1" applyProtection="1">
      <alignment horizontal="center"/>
    </xf>
    <xf numFmtId="0" fontId="12" fillId="0" borderId="14" xfId="0" applyFont="1" applyBorder="1" applyAlignment="1" applyProtection="1">
      <alignment horizontal="center" vertical="center" wrapText="1"/>
    </xf>
    <xf numFmtId="0" fontId="12" fillId="0" borderId="15" xfId="0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left" vertical="center" wrapText="1"/>
    </xf>
    <xf numFmtId="164" fontId="0" fillId="3" borderId="2" xfId="0" applyNumberFormat="1" applyFill="1" applyBorder="1" applyAlignment="1" applyProtection="1">
      <alignment horizontal="center"/>
      <protection locked="0"/>
    </xf>
    <xf numFmtId="164" fontId="0" fillId="3" borderId="10" xfId="0" applyNumberFormat="1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49" fontId="0" fillId="3" borderId="2" xfId="0" applyNumberFormat="1" applyFill="1" applyBorder="1" applyAlignment="1" applyProtection="1">
      <alignment horizontal="center"/>
      <protection locked="0"/>
    </xf>
    <xf numFmtId="49" fontId="0" fillId="3" borderId="7" xfId="0" applyNumberFormat="1" applyFill="1" applyBorder="1" applyAlignment="1" applyProtection="1">
      <alignment horizontal="center"/>
      <protection locked="0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3" borderId="8" xfId="0" applyNumberFormat="1" applyFill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</cellXfs>
  <cellStyles count="2">
    <cellStyle name="Hiperlink" xfId="1" builtinId="8"/>
    <cellStyle name="Normal" xfId="0" builtinId="0"/>
  </cellStyles>
  <dxfs count="51"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numFmt numFmtId="166" formatCode="h:mm;@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ont>
        <color rgb="FF9C0006"/>
      </font>
      <fill>
        <patternFill>
          <bgColor rgb="FFFFC7CE"/>
        </patternFill>
      </fill>
    </dxf>
    <dxf>
      <numFmt numFmtId="30" formatCode="@"/>
      <alignment horizontal="center" vertical="bottom" textRotation="0" wrapText="0" indent="0" justifyLastLine="0" shrinkToFit="0" readingOrder="0"/>
      <protection locked="1" hidden="0"/>
    </dxf>
    <dxf>
      <numFmt numFmtId="30" formatCode="@"/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numFmt numFmtId="166" formatCode="h:mm;@"/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1" hidden="0"/>
    </dxf>
    <dxf>
      <protection locked="1" hidden="0"/>
    </dxf>
    <dxf>
      <alignment horizontal="center" vertical="center" textRotation="0" wrapText="1" indent="0" justifyLastLine="0" shrinkToFit="0" readingOrder="0"/>
      <protection locked="1" hidden="0"/>
    </dxf>
  </dxfs>
  <tableStyles count="1" defaultTableStyle="TableStyleLight18" defaultPivotStyle="PivotStyleLight16">
    <tableStyle name="MySqlDefault" pivot="0" table="0" count="0"/>
  </tableStyles>
  <colors>
    <mruColors>
      <color rgb="FFFFD5D6"/>
      <color rgb="FFFFCDCE"/>
      <color rgb="FFFFD1D2"/>
      <color rgb="FFFED2D8"/>
      <color rgb="FFAF2154"/>
      <color rgb="FFFF7C80"/>
      <color rgb="FFFF505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blEvento" displayName="tblEvento" ref="A2:F13" totalsRowShown="0" headerRowDxfId="50" dataDxfId="49">
  <sortState ref="A3:F13">
    <sortCondition ref="A8"/>
  </sortState>
  <tableColumns count="6">
    <tableColumn id="1" name="Evento" dataDxfId="48"/>
    <tableColumn id="2" name="Colorir Linha" dataDxfId="47"/>
    <tableColumn id="5" name="Colorir Período" dataDxfId="46"/>
    <tableColumn id="6" name="Libera o Período" dataDxfId="45"/>
    <tableColumn id="4" name="Conta hora Extra" dataDxfId="44"/>
    <tableColumn id="3" name="Descrição" dataDxfId="43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3" name="tblLimiteHora" displayName="tblLimiteHora" ref="H2:J4" totalsRowShown="0" headerRowDxfId="42" dataDxfId="41">
  <autoFilter ref="H2:J4"/>
  <tableColumns count="3">
    <tableColumn id="1" name="Limite de horas" dataDxfId="40"/>
    <tableColumn id="3" name="Limite" dataDxfId="39"/>
    <tableColumn id="2" name="h" dataDxfId="38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5" name="tbl_Mes" displayName="tbl_Mes" ref="L2:L14" totalsRowShown="0" headerRowDxfId="37" dataDxfId="36">
  <autoFilter ref="L2:L14"/>
  <tableColumns count="1">
    <tableColumn id="1" name="Mês" dataDxfId="35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blDiaUtil" displayName="tblDiaUtil" ref="B10:E17" totalsRowShown="0" headerRowDxfId="33" dataDxfId="32">
  <tableColumns count="4">
    <tableColumn id="1" name="Dia da Semana" dataDxfId="31"/>
    <tableColumn id="4" name="Abreviatura" dataDxfId="30"/>
    <tableColumn id="2" name="É dia util?" dataDxfId="29"/>
    <tableColumn id="3" name="Jornada Diferenciada?" dataDxfId="28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1" name="tblHoras" displayName="tblHoras" ref="B8:T39" totalsRowShown="0" headerRowDxfId="20" dataDxfId="19">
  <tableColumns count="19">
    <tableColumn id="1" name="Data" dataDxfId="18">
      <calculatedColumnFormula>IF(B8&lt;&gt;"",IF(DAY(B8+1)=1,"",B8+1),"")</calculatedColumnFormula>
    </tableColumn>
    <tableColumn id="2" name="Dia" dataDxfId="17">
      <calculatedColumnFormula>TEXT(tblHoras[[#This Row],[Data]],"ddd")</calculatedColumnFormula>
    </tableColumn>
    <tableColumn id="3" name="Evento _x000a_(1º Período)" dataDxfId="16"/>
    <tableColumn id="4" name="Entrada - 1" dataDxfId="15"/>
    <tableColumn id="5" name="Saída - 1 (Almoço)" dataDxfId="14"/>
    <tableColumn id="6" name="Entrada - 2 (Almoço)" dataDxfId="13"/>
    <tableColumn id="7" name="Saída - 2" dataDxfId="12"/>
    <tableColumn id="13" name="Evento _x000a_(2º Período)" dataDxfId="11"/>
    <tableColumn id="15" name="Horas Trabalhadas (1º Período)" dataDxfId="10">
      <calculatedColumnFormula>IF($B$6&lt;&gt;"",IF(AND(tblHoras[[#This Row],[Evento 
(1º Período)]]&lt;&gt;"",IF(ISERROR(VLOOKUP(tblHoras[[#This Row],[Evento 
(1º Período)]],tblEvento[],Tabelas!$D$1,FALSE)),FALSE,VLOOKUP(tblHoras[[#This Row],[Evento 
(1º Período)]],tblEvento[],Tabelas!$D$1,FALSE)="Sim")),
        JORNADA/2,
        IF(AND(ISNUMBER(tblHoras[[#This Row],[Saída - 1 (Almoço)]]),ISNUMBER(tblHoras[[#This Row],[Entrada - 1]])),
              IF(OR(AND(tblHoras[[#This Row],[Evento 
(1º Período)]]&lt;&gt;"",IF(ISERROR(VLOOKUP(tblHoras[[#This Row],[Evento 
(1º Período)]],tblEvento[],Tabelas!$E$1,FALSE)),FALSE,VLOOKUP(tblHoras[[#This Row],[Evento 
(1º Período)]],tblEvento[],Tabelas!$E$1,FALSE)="Sim")),IF(VLOOKUP(TEXT(tblHoras[[#This Row],[Data]],"dddd"),tblDiaUtil[],2,FALSE)="Não",TRUE,FALSE)),
                   tblHoras[[#This Row],[Saída - 1 (Almoço)]]-tblHoras[[#This Row],[Entrada - 1]],
                   IF(OR(HOUR(tblHoras[[#This Row],[Saída - 1 (Almoço)]]-tblHoras[[#This Row],[Entrada - 1]])&gt;0,ROUND(tblHoras[[#This Row],[Saída - 1 (Almoço)]]-tblHoras[[#This Row],[Entrada - 1]],6)&gt;ROUND(CARENCIA,6)),
                          tblHoras[[#This Row],[Saída - 1 (Almoço)]]-tblHoras[[#This Row],[Entrada - 1]],
                          0)),
                    0)),0)</calculatedColumnFormula>
    </tableColumn>
    <tableColumn id="16" name="Horas Trabalhadas (2º Período)" dataDxfId="9">
      <calculatedColumnFormula>IF($B$6&lt;&gt;"",IF(AND(tblHoras[[#This Row],[Evento 
(2º Período)]]&lt;&gt;"",IF(ISERROR(VLOOKUP(tblHoras[[#This Row],[Evento 
(2º Período)]],tblEvento[],Tabelas!$D$1,FALSE)),FALSE,VLOOKUP(tblHoras[[#This Row],[Evento 
(2º Período)]],tblEvento[],Tabelas!$D$1,FALSE)="Sim")),
        JORNADA/2,
        IF(AND(ISNUMBER(tblHoras[[#This Row],[Saída - 2]]),ISNUMBER(tblHoras[[#This Row],[Entrada - 2 (Almoço)]])),
              IF(OR(AND(tblHoras[[#This Row],[Evento 
(2º Período)]]&lt;&gt;"",IF(ISERROR(VLOOKUP(tblHoras[[#This Row],[Evento 
(2º Período)]],tblEvento[],Tabelas!$E$1,FALSE)),FALSE,VLOOKUP(tblHoras[[#This Row],[Evento 
(2º Período)]],tblEvento[],Tabelas!$E$1,FALSE)="Sim")),IF(VLOOKUP(TEXT(tblHoras[[#This Row],[Data]],"dddd"),tblDiaUtil[],2,FALSE)="Não",TRUE,FALSE)),
                   tblHoras[[#This Row],[Saída - 2]]-tblHoras[[#This Row],[Entrada - 2 (Almoço)]],
                   IF(OR(HOUR(tblHoras[[#This Row],[Saída - 2]]-tblHoras[[#This Row],[Entrada - 2 (Almoço)]])&gt;0,MINUTE(tblHoras[[#This Row],[Saída - 2]]-tblHoras[[#This Row],[Entrada - 2 (Almoço)]])&gt;CARENCIA),
                         tblHoras[[#This Row],[Saída - 2]]-tblHoras[[#This Row],[Entrada - 2 (Almoço)]],
                         0)),
       0)),0)</calculatedColumnFormula>
    </tableColumn>
    <tableColumn id="8" name="Horas Trabalhadas" dataDxfId="8">
      <calculatedColumnFormula>tblHoras[[#This Row],[Horas Trabalhadas (1º Período)]]+tblHoras[[#This Row],[Horas Trabalhadas (2º Período)]]</calculatedColumnFormula>
    </tableColumn>
    <tableColumn id="17" name="Jornada Diária" dataDxfId="7">
      <calculatedColumnFormula>IF(tblHoras[[#This Row],[Data]]&lt;&gt;"",
        IF(
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              IF(VLOOKUP(tblHoras[[#This Row],[Dia]],tblDiaUtil[[Abreviatura]:[Jornada Diferenciada?]],3,FALSE)&gt;0,VLOOKUP(tblHoras[[#This Row],[Dia]],tblDiaUtil[[Abreviatura]:[Jornada Diferenciada?]],3,FALSE),JORNADA),
              ""),
         "")</calculatedColumnFormula>
    </tableColumn>
    <tableColumn id="11" name="Horas Trabalhadas Além Jornada" dataDxfId="6">
      <calculatedColumnFormula>IF(OR(tblHoras[[#This Row],[Horas Trabalhadas (1º Período)]]&lt;&gt;0,tblHoras[[#This Row],[Horas Trabalhadas (2º Período)]]&lt;&gt;0),
        IF(ISNUMBER(tblHoras[[#This Row],[Jornada Diária]]),
              IF(tblHoras[[#This Row],[Jornada Diária]]&gt;(tblHoras[[#This Row],[Horas Trabalhadas (2º Período)]]+tblHoras[[#This Row],[Horas Trabalhadas (1º Período)]]),
                     IF(ROUND((tblHoras[[#This Row],[Jornada Diária]]-(tblHoras[[#This Row],[Horas Trabalhadas (2º Período)]]+tblHoras[[#This Row],[Horas Trabalhadas (1º Período)]])),6)&gt;ROUND(CARENCIA,6),
                           -tblHoras[[#This Row],[Jornada Diária]]+(tblHoras[[#This Row],[Horas Trabalhadas (2º Período)]]+tblHoras[[#This Row],[Horas Trabalhadas (1º Período)]]),
                           0),
                      IF(ROUND((tblHoras[[#This Row],[Jornada Diária]]-(tblHoras[[#This Row],[Horas Trabalhadas (2º Período)]]+tblHoras[[#This Row],[Horas Trabalhadas (1º Período)]])),6)&lt;ROUND(-CARENCIA,6),
                           -tblHoras[[#This Row],[Jornada Diária]]+(tblHoras[[#This Row],[Horas Trabalhadas (2º Período)]]+tblHoras[[#This Row],[Horas Trabalhadas (1º Período)]]),
                           0)),
              tblHoras[[#This Row],[Horas Trabalhadas (2º Período)]]+tblHoras[[#This Row],[Horas Trabalhadas (1º Período)]]),
         IF(AND(IF(ISERROR(VLOOKUP(tblHoras[[#This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Período]],4,FALSE)="Não",TRUE,FALSE))),-"8:00", IF(OR(
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Período]],4,FALSE)="Não",TRUE,FALSE))),-"4:00",0
)))</calculatedColumnFormula>
    </tableColumn>
    <tableColumn id="18" name="Saldo de Horas" dataDxfId="5">
      <calculatedColumnFormula>IF(tblHoras[[#This Row],[Horas Trabalhadas Além Jornada]]&gt;0,
        IF(tblHoras[[#This Row],[Jornada Diária]]&lt;&gt;"",
              IF(HOUR(tblHoras[[#This Row],[Horas Trabalhadas Além Jornada]])&gt;=VLOOKUP(LIMITE,tblLimiteHora[],Tabelas!$I$1,FALSE),
                    VLOOKUP(LIMITE,tblLimiteHora[],Tabelas!$J$1,FALSE),
                    tblHoras[[#This Row],[Horas Trabalhadas Além Jornada]]),
              tblHoras[[#This Row],[Horas Trabalhadas Além Jornada]]),
        0)</calculatedColumnFormula>
    </tableColumn>
    <tableColumn id="19" name="Atrasos_x000a_(horas)" dataDxfId="4">
      <calculatedColumnFormula>IF(tblHoras[[#This Row],[Horas Trabalhadas Além Jornada]]&lt;0,IF(OR(tblHoras[[#This Row],[Evento 
(1º Período)]]="",tblHoras[[#This Row],[Evento 
(2º Período)]]=""),tblHoras[[#This Row],[Horas Trabalhadas Além Jornada]],""),"")</calculatedColumnFormula>
    </tableColumn>
    <tableColumn id="14" name="Faltas_x000a_(dias)" dataDxfId="3">
      <calculatedColumnFormula>IF(tblHoras[[#This Row],[Jornada Diária]]&lt;&gt;"",IF((N(tblHoras[[#This Row],[Jornada Diária]])-ABS(N(tblHoras[[#This Row],[Horas Trabalhadas Além Jornada]])))=0,1,""),"")</calculatedColumnFormula>
    </tableColumn>
    <tableColumn id="10" name="Hora Extra Normal" dataDxfId="2">
      <calculatedColumnFormula>IF(tblHoras[[#This Row],[Horas Trabalhadas Além Jornada]]&gt;0,
IF(AND(VLOOKUP(TEXT(tblHoras[[#This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tblHoras[[#This Row],[Horas Trabalhadas Além Jornada]],""),"")</calculatedColumnFormula>
    </tableColumn>
    <tableColumn id="9" name="Hora Extra _x000a_Especial" dataDxfId="1">
      <calculatedColumnFormula>IF(tblHoras[[#This Row],[Horas Trabalhadas Além Jornada]]&gt;0,
IF(OR(VLOOKUP(TEXT(tblHoras[[#This Row],[Data]],"dddd"),tblDiaUtil[],3,FALSE)="Não",IF(tblHoras[[#This Row],[Evento 
(1º Período)]]&lt;&gt;"",IF(VLOOKUP(tblHoras[[#This Row],[Evento 
(1º Período)]],tblEvento[],Tabelas!$E$1,FALSE)="Sim",TRUE,FALSE),FALSE),IF(tblHoras[[#This Row],[Evento 
(2º Período)]]&lt;&gt;"",IF(VLOOKUP(tblHoras[[#This Row],[Evento 
(2º Período)]],tblEvento[],Tabelas!$E$1,FALSE)="Sim",TRUE,FALSE),FALSE)),
tblHoras[[#This Row],[Horas Trabalhadas Além Jornada]],""),"")</calculatedColumnFormula>
    </tableColumn>
    <tableColumn id="12" name="Informação" dataDxfId="0">
      <calculatedColumnFormula>IF(tblHoras[[#This Row],[Evento 
(1º Período)]]&lt;&gt;""," - " &amp;VLOOKUP(tblHoras[[#This Row],[Evento 
(1º Período)]],tblEvento[],Tabelas!$F$1,FALSE),"")&amp;IF(AND(tblHoras[[#This Row],[Evento 
(2º Período)]]&lt;&gt;"",tblHoras[[#This Row],[Evento 
(2º Período)]]&lt;&gt;tblHoras[[#This Row],[Evento 
(1º Período)]])," - " &amp; VLOOKUP(tblHoras[[#This Row],[Evento 
(2º Período)]],tblEvento[],Tabelas!$F$1,FALSE),"")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guru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nTabela">
    <tabColor theme="7" tint="0.59999389629810485"/>
  </sheetPr>
  <dimension ref="A1:L14"/>
  <sheetViews>
    <sheetView showGridLines="0" topLeftCell="A2" workbookViewId="0">
      <selection activeCell="B7" sqref="B7"/>
    </sheetView>
  </sheetViews>
  <sheetFormatPr defaultRowHeight="15" x14ac:dyDescent="0.25"/>
  <cols>
    <col min="1" max="1" width="12.7109375" style="5" customWidth="1"/>
    <col min="2" max="5" width="8.42578125" style="5" customWidth="1"/>
    <col min="6" max="6" width="30.7109375" style="5" customWidth="1"/>
    <col min="7" max="7" width="9.140625" style="5"/>
    <col min="8" max="8" width="16.7109375" style="5" customWidth="1"/>
    <col min="9" max="9" width="9.85546875" style="5" customWidth="1"/>
    <col min="10" max="11" width="9.140625" style="5"/>
    <col min="12" max="12" width="12.5703125" style="5" hidden="1" customWidth="1"/>
    <col min="13" max="16384" width="9.140625" style="5"/>
  </cols>
  <sheetData>
    <row r="1" spans="1:12" s="21" customFormat="1" hidden="1" x14ac:dyDescent="0.25">
      <c r="A1" s="21">
        <v>1</v>
      </c>
      <c r="B1" s="21">
        <f>A1+1</f>
        <v>2</v>
      </c>
      <c r="C1" s="21">
        <f>B1+1</f>
        <v>3</v>
      </c>
      <c r="D1" s="21">
        <f>C1+1</f>
        <v>4</v>
      </c>
      <c r="E1" s="21">
        <v>5</v>
      </c>
      <c r="F1" s="21">
        <v>6</v>
      </c>
      <c r="H1" s="21">
        <v>1</v>
      </c>
      <c r="I1" s="21">
        <f>H1+1</f>
        <v>2</v>
      </c>
      <c r="J1" s="21">
        <f>I1+1</f>
        <v>3</v>
      </c>
    </row>
    <row r="2" spans="1:12" s="9" customFormat="1" ht="45" customHeight="1" x14ac:dyDescent="0.25">
      <c r="A2" s="9" t="s">
        <v>23</v>
      </c>
      <c r="B2" s="9" t="s">
        <v>34</v>
      </c>
      <c r="C2" s="9" t="s">
        <v>33</v>
      </c>
      <c r="D2" s="9" t="s">
        <v>47</v>
      </c>
      <c r="E2" s="9" t="s">
        <v>57</v>
      </c>
      <c r="F2" s="9" t="s">
        <v>10</v>
      </c>
      <c r="H2" s="9" t="s">
        <v>13</v>
      </c>
      <c r="I2" s="9" t="s">
        <v>20</v>
      </c>
      <c r="J2" s="9" t="s">
        <v>14</v>
      </c>
      <c r="L2" s="9" t="s">
        <v>7</v>
      </c>
    </row>
    <row r="3" spans="1:12" x14ac:dyDescent="0.25">
      <c r="A3" s="5" t="s">
        <v>25</v>
      </c>
      <c r="B3" s="37" t="s">
        <v>31</v>
      </c>
      <c r="C3" s="37" t="s">
        <v>30</v>
      </c>
      <c r="D3" s="37" t="s">
        <v>30</v>
      </c>
      <c r="E3" s="37"/>
      <c r="F3" s="23" t="s">
        <v>11</v>
      </c>
      <c r="H3" s="38" t="str">
        <f>tblLimiteHora[[#This Row],[Limite]]&amp;"h diárias"</f>
        <v>2h diárias</v>
      </c>
      <c r="I3" s="39">
        <v>2</v>
      </c>
      <c r="J3" s="1">
        <v>8.3333333333333329E-2</v>
      </c>
      <c r="L3" s="32" t="s">
        <v>63</v>
      </c>
    </row>
    <row r="4" spans="1:12" x14ac:dyDescent="0.25">
      <c r="A4" s="5" t="s">
        <v>24</v>
      </c>
      <c r="B4" s="37" t="s">
        <v>31</v>
      </c>
      <c r="C4" s="37" t="s">
        <v>30</v>
      </c>
      <c r="D4" s="37" t="s">
        <v>30</v>
      </c>
      <c r="E4" s="37"/>
      <c r="F4" s="23" t="s">
        <v>9</v>
      </c>
      <c r="H4" s="12" t="s">
        <v>15</v>
      </c>
      <c r="I4" s="12">
        <v>9999</v>
      </c>
      <c r="J4" s="13">
        <v>0</v>
      </c>
      <c r="L4" s="32" t="s">
        <v>64</v>
      </c>
    </row>
    <row r="5" spans="1:12" x14ac:dyDescent="0.25">
      <c r="A5" s="5" t="s">
        <v>53</v>
      </c>
      <c r="B5" s="37" t="s">
        <v>31</v>
      </c>
      <c r="C5" s="37" t="s">
        <v>30</v>
      </c>
      <c r="D5" s="37" t="s">
        <v>30</v>
      </c>
      <c r="E5" s="37"/>
      <c r="F5" s="23" t="s">
        <v>54</v>
      </c>
      <c r="L5" s="32" t="s">
        <v>65</v>
      </c>
    </row>
    <row r="6" spans="1:12" x14ac:dyDescent="0.25">
      <c r="A6" s="5" t="s">
        <v>89</v>
      </c>
      <c r="B6" s="37" t="s">
        <v>31</v>
      </c>
      <c r="C6" s="37" t="s">
        <v>30</v>
      </c>
      <c r="D6" s="37" t="s">
        <v>31</v>
      </c>
      <c r="E6" s="37"/>
      <c r="F6" s="23" t="s">
        <v>90</v>
      </c>
      <c r="L6" s="32" t="s">
        <v>66</v>
      </c>
    </row>
    <row r="7" spans="1:12" x14ac:dyDescent="0.25">
      <c r="A7" s="5" t="s">
        <v>29</v>
      </c>
      <c r="B7" s="37" t="s">
        <v>31</v>
      </c>
      <c r="C7" s="37" t="s">
        <v>30</v>
      </c>
      <c r="D7" s="37" t="s">
        <v>30</v>
      </c>
      <c r="E7" s="37"/>
      <c r="F7" s="23" t="s">
        <v>8</v>
      </c>
      <c r="L7" s="32" t="s">
        <v>67</v>
      </c>
    </row>
    <row r="8" spans="1:12" x14ac:dyDescent="0.25">
      <c r="A8" s="5" t="s">
        <v>28</v>
      </c>
      <c r="B8" s="37" t="s">
        <v>31</v>
      </c>
      <c r="C8" s="37" t="s">
        <v>30</v>
      </c>
      <c r="D8" s="37" t="s">
        <v>31</v>
      </c>
      <c r="E8" s="37"/>
      <c r="F8" s="23" t="s">
        <v>22</v>
      </c>
      <c r="L8" s="32" t="s">
        <v>68</v>
      </c>
    </row>
    <row r="9" spans="1:12" x14ac:dyDescent="0.25">
      <c r="A9" s="5" t="s">
        <v>2</v>
      </c>
      <c r="B9" s="37" t="s">
        <v>30</v>
      </c>
      <c r="C9" s="37" t="s">
        <v>31</v>
      </c>
      <c r="D9" s="37"/>
      <c r="E9" s="37" t="s">
        <v>30</v>
      </c>
      <c r="F9" s="23" t="s">
        <v>2</v>
      </c>
      <c r="L9" s="32" t="s">
        <v>69</v>
      </c>
    </row>
    <row r="10" spans="1:12" x14ac:dyDescent="0.25">
      <c r="A10" s="5" t="s">
        <v>12</v>
      </c>
      <c r="B10" s="37" t="s">
        <v>30</v>
      </c>
      <c r="C10" s="37" t="s">
        <v>31</v>
      </c>
      <c r="D10" s="37"/>
      <c r="E10" s="37" t="s">
        <v>30</v>
      </c>
      <c r="F10" s="23" t="s">
        <v>12</v>
      </c>
      <c r="L10" s="32" t="s">
        <v>70</v>
      </c>
    </row>
    <row r="11" spans="1:12" x14ac:dyDescent="0.25">
      <c r="A11" s="5" t="s">
        <v>27</v>
      </c>
      <c r="B11" s="37" t="s">
        <v>31</v>
      </c>
      <c r="C11" s="37" t="s">
        <v>30</v>
      </c>
      <c r="D11" s="37" t="s">
        <v>30</v>
      </c>
      <c r="E11" s="37"/>
      <c r="F11" s="23" t="s">
        <v>16</v>
      </c>
      <c r="L11" s="32" t="s">
        <v>71</v>
      </c>
    </row>
    <row r="12" spans="1:12" x14ac:dyDescent="0.25">
      <c r="A12" s="5" t="s">
        <v>26</v>
      </c>
      <c r="B12" s="37" t="s">
        <v>31</v>
      </c>
      <c r="C12" s="37" t="s">
        <v>30</v>
      </c>
      <c r="D12" s="37" t="s">
        <v>30</v>
      </c>
      <c r="E12" s="37"/>
      <c r="F12" s="23" t="s">
        <v>17</v>
      </c>
      <c r="L12" s="32" t="s">
        <v>72</v>
      </c>
    </row>
    <row r="13" spans="1:12" x14ac:dyDescent="0.25">
      <c r="A13" s="5" t="s">
        <v>60</v>
      </c>
      <c r="B13" s="37" t="s">
        <v>30</v>
      </c>
      <c r="C13" s="37" t="s">
        <v>31</v>
      </c>
      <c r="D13" s="37" t="s">
        <v>30</v>
      </c>
      <c r="E13" s="37"/>
      <c r="F13" s="23" t="s">
        <v>61</v>
      </c>
      <c r="L13" s="32" t="s">
        <v>73</v>
      </c>
    </row>
    <row r="14" spans="1:12" x14ac:dyDescent="0.25">
      <c r="L14" s="32" t="s">
        <v>74</v>
      </c>
    </row>
  </sheetData>
  <sheetProtection algorithmName="SHA-512" hashValue="+23dal/LDMK55Tb1hbst6EgvzYupry6jklC1NmyEQG92fM19i1Nid+Suwsc53fu4xTH9ElKeeru0cqHIi8m8JQ==" saltValue="Funihld45JLp7nn7eMW0dg==" spinCount="100000" sheet="1" objects="1" scenarios="1" selectLockedCells="1" autoFilter="0" pivotTables="0"/>
  <dataValidations count="1">
    <dataValidation type="list" allowBlank="1" showInputMessage="1" showErrorMessage="1" sqref="B3:E13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Config">
    <tabColor theme="5" tint="0.59999389629810485"/>
  </sheetPr>
  <dimension ref="B1:E17"/>
  <sheetViews>
    <sheetView showGridLines="0" topLeftCell="A2" workbookViewId="0">
      <selection activeCell="D11" sqref="D11"/>
    </sheetView>
  </sheetViews>
  <sheetFormatPr defaultRowHeight="15" x14ac:dyDescent="0.25"/>
  <cols>
    <col min="1" max="1" width="9.140625" style="5"/>
    <col min="2" max="2" width="18" style="5" customWidth="1"/>
    <col min="3" max="3" width="18" style="5" hidden="1" customWidth="1"/>
    <col min="4" max="4" width="16.7109375" style="5" customWidth="1"/>
    <col min="5" max="5" width="15" style="5" customWidth="1"/>
    <col min="6" max="16384" width="9.140625" style="5"/>
  </cols>
  <sheetData>
    <row r="1" spans="2:5" x14ac:dyDescent="0.25">
      <c r="B1" s="50" t="s">
        <v>21</v>
      </c>
      <c r="C1" s="51"/>
      <c r="D1" s="52"/>
    </row>
    <row r="3" spans="2:5" ht="15.75" thickBot="1" x14ac:dyDescent="0.3">
      <c r="B3" s="19" t="s">
        <v>19</v>
      </c>
      <c r="C3" s="34"/>
      <c r="D3" s="2" t="s">
        <v>18</v>
      </c>
    </row>
    <row r="5" spans="2:5" ht="15.75" thickBot="1" x14ac:dyDescent="0.3">
      <c r="B5" s="19" t="s">
        <v>32</v>
      </c>
      <c r="C5" s="34"/>
      <c r="D5" s="28">
        <v>6.9444444444444441E-3</v>
      </c>
      <c r="E5" s="20" t="s">
        <v>56</v>
      </c>
    </row>
    <row r="7" spans="2:5" ht="15.75" thickBot="1" x14ac:dyDescent="0.3">
      <c r="B7" s="19" t="s">
        <v>37</v>
      </c>
      <c r="C7" s="34"/>
      <c r="D7" s="3">
        <v>0.33333333333333331</v>
      </c>
    </row>
    <row r="9" spans="2:5" ht="15.75" thickBot="1" x14ac:dyDescent="0.3">
      <c r="B9" s="53" t="s">
        <v>38</v>
      </c>
      <c r="C9" s="54"/>
      <c r="D9" s="54"/>
      <c r="E9" s="55"/>
    </row>
    <row r="10" spans="2:5" ht="30" customHeight="1" x14ac:dyDescent="0.25">
      <c r="B10" s="9" t="s">
        <v>85</v>
      </c>
      <c r="C10" s="9" t="s">
        <v>86</v>
      </c>
      <c r="D10" s="9" t="s">
        <v>75</v>
      </c>
      <c r="E10" s="9" t="s">
        <v>77</v>
      </c>
    </row>
    <row r="11" spans="2:5" x14ac:dyDescent="0.25">
      <c r="B11" s="21" t="s">
        <v>41</v>
      </c>
      <c r="C11" s="21" t="s">
        <v>78</v>
      </c>
      <c r="D11" s="22" t="s">
        <v>30</v>
      </c>
      <c r="E11" s="40"/>
    </row>
    <row r="12" spans="2:5" x14ac:dyDescent="0.25">
      <c r="B12" s="21" t="s">
        <v>42</v>
      </c>
      <c r="C12" s="21" t="s">
        <v>79</v>
      </c>
      <c r="D12" s="22" t="s">
        <v>30</v>
      </c>
      <c r="E12" s="40"/>
    </row>
    <row r="13" spans="2:5" x14ac:dyDescent="0.25">
      <c r="B13" s="21" t="s">
        <v>43</v>
      </c>
      <c r="C13" s="21" t="s">
        <v>80</v>
      </c>
      <c r="D13" s="22" t="s">
        <v>30</v>
      </c>
      <c r="E13" s="40"/>
    </row>
    <row r="14" spans="2:5" x14ac:dyDescent="0.25">
      <c r="B14" s="21" t="s">
        <v>44</v>
      </c>
      <c r="C14" s="21" t="s">
        <v>81</v>
      </c>
      <c r="D14" s="22" t="s">
        <v>30</v>
      </c>
      <c r="E14" s="40"/>
    </row>
    <row r="15" spans="2:5" x14ac:dyDescent="0.25">
      <c r="B15" s="21" t="s">
        <v>45</v>
      </c>
      <c r="C15" s="21" t="s">
        <v>82</v>
      </c>
      <c r="D15" s="22" t="s">
        <v>30</v>
      </c>
      <c r="E15" s="40"/>
    </row>
    <row r="16" spans="2:5" x14ac:dyDescent="0.25">
      <c r="B16" s="21" t="s">
        <v>39</v>
      </c>
      <c r="C16" s="21" t="s">
        <v>83</v>
      </c>
      <c r="D16" s="22" t="s">
        <v>31</v>
      </c>
      <c r="E16" s="40"/>
    </row>
    <row r="17" spans="2:5" x14ac:dyDescent="0.25">
      <c r="B17" s="21" t="s">
        <v>40</v>
      </c>
      <c r="C17" s="21" t="s">
        <v>84</v>
      </c>
      <c r="D17" s="22" t="s">
        <v>31</v>
      </c>
      <c r="E17" s="40"/>
    </row>
  </sheetData>
  <sheetProtection algorithmName="SHA-512" hashValue="Ha7W5bxf1w1NgOJx04/fWLYR6pTAAF2CzVEX6sDJmxy04fCR8Uagfk8h+nnBtz3f+WOjx+7F1pkoGAjGUmStKA==" saltValue="1E1mlKU/3LZ+W9vV+cF3MA==" spinCount="100000" sheet="1" objects="1" scenarios="1" selectLockedCells="1" autoFilter="0" pivotTables="0"/>
  <mergeCells count="2">
    <mergeCell ref="B1:D1"/>
    <mergeCell ref="B9:E9"/>
  </mergeCells>
  <conditionalFormatting sqref="D7">
    <cfRule type="timePeriod" dxfId="34" priority="3" timePeriod="lastMonth">
      <formula>AND(MONTH(D7)=MONTH(EDATE(TODAY(),0-1)),YEAR(D7)=YEAR(EDATE(TODAY(),0-1)))</formula>
    </cfRule>
  </conditionalFormatting>
  <dataValidations count="2">
    <dataValidation type="list" allowBlank="1" showInputMessage="1" showErrorMessage="1" sqref="D3">
      <formula1>lstLimiteHora</formula1>
    </dataValidation>
    <dataValidation type="list" allowBlank="1" showInputMessage="1" showErrorMessage="1" sqref="D11:D17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CalculoHora">
    <tabColor theme="4" tint="0.59999389629810485"/>
    <pageSetUpPr fitToPage="1"/>
  </sheetPr>
  <dimension ref="A1:AC47"/>
  <sheetViews>
    <sheetView showGridLines="0" tabSelected="1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B6" sqref="B6:C6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29" t="s">
        <v>58</v>
      </c>
      <c r="O1" s="58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58"/>
      <c r="Q1" s="58"/>
      <c r="R1" s="58"/>
      <c r="S1" s="58"/>
      <c r="T1" s="58"/>
    </row>
    <row r="2" spans="2:25" ht="15" customHeight="1" thickBot="1" x14ac:dyDescent="0.3">
      <c r="B2" s="6"/>
      <c r="G2" s="65"/>
      <c r="H2" s="66"/>
      <c r="I2" s="66"/>
      <c r="N2" s="24"/>
      <c r="O2" s="58"/>
      <c r="P2" s="58"/>
      <c r="Q2" s="58"/>
      <c r="R2" s="58"/>
      <c r="S2" s="58"/>
      <c r="T2" s="58"/>
    </row>
    <row r="3" spans="2:25" ht="15" customHeight="1" x14ac:dyDescent="0.25">
      <c r="B3" s="6"/>
      <c r="G3" s="45" t="s">
        <v>96</v>
      </c>
      <c r="H3" s="67" t="s">
        <v>97</v>
      </c>
      <c r="I3" s="68"/>
      <c r="N3" s="24"/>
      <c r="O3" s="58"/>
      <c r="P3" s="58"/>
      <c r="Q3" s="58"/>
      <c r="R3" s="58"/>
      <c r="S3" s="58"/>
      <c r="T3" s="58"/>
    </row>
    <row r="4" spans="2:25" ht="15" customHeight="1" thickBot="1" x14ac:dyDescent="0.3">
      <c r="B4" s="6"/>
      <c r="G4" s="46"/>
      <c r="H4" s="59"/>
      <c r="I4" s="60"/>
      <c r="N4" s="24"/>
      <c r="O4" s="58"/>
      <c r="P4" s="58"/>
      <c r="Q4" s="58"/>
      <c r="R4" s="58"/>
      <c r="S4" s="58"/>
      <c r="T4" s="58"/>
    </row>
    <row r="5" spans="2:25" ht="15" customHeight="1" x14ac:dyDescent="0.25">
      <c r="B5" s="61" t="s">
        <v>59</v>
      </c>
      <c r="C5" s="62"/>
      <c r="D5" s="30" t="s">
        <v>62</v>
      </c>
      <c r="E5" s="44" t="s">
        <v>88</v>
      </c>
      <c r="G5" s="7"/>
      <c r="N5" s="24"/>
      <c r="O5" s="24"/>
      <c r="P5" s="35" t="s">
        <v>76</v>
      </c>
      <c r="Q5" s="35" t="s">
        <v>76</v>
      </c>
      <c r="R5" s="35" t="s">
        <v>76</v>
      </c>
      <c r="S5" s="35" t="s">
        <v>76</v>
      </c>
      <c r="T5" s="24"/>
    </row>
    <row r="6" spans="2:25" ht="16.5" customHeight="1" thickBot="1" x14ac:dyDescent="0.3">
      <c r="B6" s="63"/>
      <c r="C6" s="64"/>
      <c r="D6" s="31"/>
      <c r="E6" s="31"/>
      <c r="F6" s="33" t="str">
        <f>IF(ISERROR(DATEVALUE(IF(E6&lt;&gt;"",E6,1)&amp;"-"&amp;B6&amp;"-"&amp;D6)),"",DATEVALUE(IF(E6&lt;&gt;"",E6,1)&amp;"-"&amp;B6&amp;"-"&amp;D6))</f>
        <v/>
      </c>
      <c r="N6" s="24"/>
      <c r="O6" s="24"/>
      <c r="P6" s="56" t="s">
        <v>95</v>
      </c>
      <c r="Q6" s="57"/>
      <c r="R6" s="57"/>
      <c r="S6" s="57"/>
      <c r="T6" s="24"/>
    </row>
    <row r="7" spans="2:25" x14ac:dyDescent="0.25">
      <c r="E7" s="8"/>
      <c r="F7" s="8"/>
      <c r="G7" s="8"/>
      <c r="H7" s="8"/>
      <c r="I7" s="8"/>
      <c r="J7" s="35" t="s">
        <v>76</v>
      </c>
      <c r="K7" s="35" t="s">
        <v>76</v>
      </c>
      <c r="L7" s="35" t="s">
        <v>76</v>
      </c>
      <c r="M7" s="35" t="s">
        <v>76</v>
      </c>
      <c r="N7" s="35" t="s">
        <v>76</v>
      </c>
      <c r="O7" s="24"/>
      <c r="P7" s="47">
        <f>SUM(tblHoras[Atrasos
(horas)])</f>
        <v>0</v>
      </c>
      <c r="Q7" s="48">
        <f>SUM(tblHoras[Faltas
(dias)])</f>
        <v>0</v>
      </c>
      <c r="R7" s="47">
        <f>SUM(tblHoras[Hora Extra Normal])</f>
        <v>0</v>
      </c>
      <c r="S7" s="47">
        <f>SUM(tblHoras[Hora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7"/>
    </row>
    <row r="9" spans="2:25" x14ac:dyDescent="0.25">
      <c r="B9" s="11" t="str">
        <f>IF(ISERROR(F6),"",F6)</f>
        <v/>
      </c>
      <c r="C9" s="12" t="str">
        <f>TEXT(tblHoras[Data],"ddd")</f>
        <v/>
      </c>
      <c r="D9" s="26"/>
      <c r="E9" s="1"/>
      <c r="F9" s="1"/>
      <c r="G9" s="1"/>
      <c r="H9" s="1"/>
      <c r="I9" s="25"/>
      <c r="J9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9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9" s="4">
        <f>tblHoras[Horas Trabalhadas (1º Período)]+tblHoras[Horas Trabalhadas (2º Período)]</f>
        <v>0</v>
      </c>
      <c r="M9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9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Período]],4,FALSE)="Não",TRUE,FALSE))),-tblHoras[[#This Row],[Jornada Diária]],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Período]],4,FALSE)="Não",TRUE,FALSE))),-tblHoras[[#This Row],[Jornada Diária]]/2,0
)))</f>
        <v>0</v>
      </c>
      <c r="O9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</f>
        <v>0</v>
      </c>
      <c r="P9" s="14" t="str">
        <f>IF(tblHoras[Horas Trabalhadas Além Jornada]&lt;0,IF(OR(tblHoras[Evento 
(1º Período)]="",tblHoras[Evento 
(2º Período)]=""),tblHoras[Horas Trabalhadas Além Jornada],""),"")</f>
        <v/>
      </c>
      <c r="Q9" s="14" t="str">
        <f>IF(tblHoras[Jornada Diária]&lt;&gt;"",IF((N(tblHoras[Jornada Diária])-ABS(N(tblHoras[Horas Trabalhadas Além Jornada])))=0,1,""),"")</f>
        <v/>
      </c>
      <c r="R9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9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9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  <c r="V9" s="16"/>
      <c r="Y9" s="17"/>
    </row>
    <row r="10" spans="2:25" x14ac:dyDescent="0.25">
      <c r="B10" s="11" t="str">
        <f>IF(B9&lt;&gt;"",IF(DAY(B9+1)=IF($E$6&lt;&gt;"",$E$6,1),"",B9+1),"")</f>
        <v/>
      </c>
      <c r="C10" s="12" t="str">
        <f>TEXT(tblHoras[Data],"ddd")</f>
        <v/>
      </c>
      <c r="D10" s="26"/>
      <c r="E10" s="1"/>
      <c r="F10" s="1"/>
      <c r="G10" s="1"/>
      <c r="H10" s="1"/>
      <c r="I10" s="25"/>
      <c r="J10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0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0" s="4">
        <f>tblHoras[Horas Trabalhadas (1º Período)]+tblHoras[Horas Trabalhadas (2º Período)]</f>
        <v>0</v>
      </c>
      <c r="M10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10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0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Jornada])+O9</f>
        <v>0</v>
      </c>
      <c r="P10" s="14" t="str">
        <f>IF(tblHoras[Horas Trabalhadas Além Jornada]&lt;0,IF(OR(tblHoras[Evento 
(1º Período)]="",tblHoras[Evento 
(2º Período)]=""),tblHoras[Horas Trabalhadas Além Jornada],""),"")</f>
        <v/>
      </c>
      <c r="Q10" s="14" t="str">
        <f>IF(tblHoras[Jornada Diária]&lt;&gt;"",IF((N(tblHoras[Jornada Diária])-ABS(N(tblHoras[Horas Trabalhadas Além Jornada])))=0,1,""),"")</f>
        <v/>
      </c>
      <c r="R10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10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10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  <c r="Y10" s="17"/>
    </row>
    <row r="11" spans="2:25" x14ac:dyDescent="0.25">
      <c r="B11" s="11" t="str">
        <f t="shared" ref="B11:B39" si="0">IF(B10&lt;&gt;"",IF(DAY(B10+1)=IF($E$6&lt;&gt;"",$E$6,1),"",B10+1),"")</f>
        <v/>
      </c>
      <c r="C11" s="12" t="str">
        <f>TEXT(tblHoras[Data],"ddd")</f>
        <v/>
      </c>
      <c r="D11" s="26"/>
      <c r="E11" s="1"/>
      <c r="F11" s="1"/>
      <c r="G11" s="1"/>
      <c r="H11" s="1"/>
      <c r="I11" s="25"/>
      <c r="J11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1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1" s="4">
        <f>tblHoras[Horas Trabalhadas (1º Período)]+tblHoras[Horas Trabalhadas (2º Período)]</f>
        <v>0</v>
      </c>
      <c r="M11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11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1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Jornada])+O10</f>
        <v>0</v>
      </c>
      <c r="P11" s="14" t="str">
        <f>IF(tblHoras[Horas Trabalhadas Além Jornada]&lt;0,IF(OR(tblHoras[Evento 
(1º Período)]="",tblHoras[Evento 
(2º Período)]=""),tblHoras[Horas Trabalhadas Além Jornada],""),"")</f>
        <v/>
      </c>
      <c r="Q11" s="14" t="str">
        <f>IF(tblHoras[Jornada Diária]&lt;&gt;"",IF((N(tblHoras[Jornada Diária])-ABS(N(tblHoras[Horas Trabalhadas Além Jornada])))=0,1,""),"")</f>
        <v/>
      </c>
      <c r="R11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11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11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2" spans="2:25" x14ac:dyDescent="0.25">
      <c r="B12" s="11" t="str">
        <f t="shared" si="0"/>
        <v/>
      </c>
      <c r="C12" s="12" t="str">
        <f>TEXT(tblHoras[Data],"ddd")</f>
        <v/>
      </c>
      <c r="D12" s="26"/>
      <c r="E12" s="1"/>
      <c r="F12" s="1"/>
      <c r="G12" s="1"/>
      <c r="H12" s="1"/>
      <c r="I12" s="25"/>
      <c r="J12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2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2" s="4">
        <f>tblHoras[Horas Trabalhadas (1º Período)]+tblHoras[Horas Trabalhadas (2º Período)]</f>
        <v>0</v>
      </c>
      <c r="M12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12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2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Jornada])+O11</f>
        <v>0</v>
      </c>
      <c r="P12" s="14" t="str">
        <f>IF(tblHoras[Horas Trabalhadas Além Jornada]&lt;0,IF(OR(tblHoras[Evento 
(1º Período)]="",tblHoras[Evento 
(2º Período)]=""),tblHoras[Horas Trabalhadas Além Jornada],""),"")</f>
        <v/>
      </c>
      <c r="Q12" s="14" t="str">
        <f>IF(tblHoras[Jornada Diária]&lt;&gt;"",IF((N(tblHoras[Jornada Diária])-ABS(N(tblHoras[Horas Trabalhadas Além Jornada])))=0,1,""),"")</f>
        <v/>
      </c>
      <c r="R12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12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12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3" spans="2:25" x14ac:dyDescent="0.25">
      <c r="B13" s="11" t="str">
        <f t="shared" si="0"/>
        <v/>
      </c>
      <c r="C13" s="12" t="str">
        <f>TEXT(tblHoras[Data],"ddd")</f>
        <v/>
      </c>
      <c r="D13" s="26"/>
      <c r="E13" s="1"/>
      <c r="F13" s="1"/>
      <c r="G13" s="1"/>
      <c r="H13" s="1"/>
      <c r="I13" s="25"/>
      <c r="J13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3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3" s="4">
        <f>tblHoras[Horas Trabalhadas (1º Período)]+tblHoras[Horas Trabalhadas (2º Período)]</f>
        <v>0</v>
      </c>
      <c r="M13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13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3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Jornada])+O12</f>
        <v>0</v>
      </c>
      <c r="P13" s="14" t="str">
        <f>IF(tblHoras[Horas Trabalhadas Além Jornada]&lt;0,IF(OR(tblHoras[Evento 
(1º Período)]="",tblHoras[Evento 
(2º Período)]=""),tblHoras[Horas Trabalhadas Além Jornada],""),"")</f>
        <v/>
      </c>
      <c r="Q13" s="14" t="str">
        <f>IF(tblHoras[Jornada Diária]&lt;&gt;"",IF((N(tblHoras[Jornada Diária])-ABS(N(tblHoras[Horas Trabalhadas Além Jornada])))=0,1,""),"")</f>
        <v/>
      </c>
      <c r="R13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13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13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4" spans="2:25" x14ac:dyDescent="0.25">
      <c r="B14" s="11" t="str">
        <f t="shared" si="0"/>
        <v/>
      </c>
      <c r="C14" s="12" t="str">
        <f>TEXT(tblHoras[Data],"ddd")</f>
        <v/>
      </c>
      <c r="D14" s="26"/>
      <c r="E14" s="1"/>
      <c r="F14" s="1"/>
      <c r="G14" s="1"/>
      <c r="H14" s="1"/>
      <c r="I14" s="25"/>
      <c r="J14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4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4" s="4">
        <f>tblHoras[Horas Trabalhadas (1º Período)]+tblHoras[Horas Trabalhadas (2º Período)]</f>
        <v>0</v>
      </c>
      <c r="M14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14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4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Jornada])+O13</f>
        <v>0</v>
      </c>
      <c r="P14" s="14" t="str">
        <f>IF(tblHoras[Horas Trabalhadas Além Jornada]&lt;0,IF(OR(tblHoras[Evento 
(1º Período)]="",tblHoras[Evento 
(2º Período)]=""),tblHoras[Horas Trabalhadas Além Jornada],""),"")</f>
        <v/>
      </c>
      <c r="Q14" s="14" t="str">
        <f>IF(tblHoras[Jornada Diária]&lt;&gt;"",IF((N(tblHoras[Jornada Diária])-ABS(N(tblHoras[Horas Trabalhadas Além Jornada])))=0,1,""),"")</f>
        <v/>
      </c>
      <c r="R14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14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14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  <c r="X14" s="18"/>
      <c r="Y14" s="18"/>
    </row>
    <row r="15" spans="2:25" x14ac:dyDescent="0.25">
      <c r="B15" s="11" t="str">
        <f t="shared" si="0"/>
        <v/>
      </c>
      <c r="C15" s="12" t="str">
        <f>TEXT(tblHoras[Data],"ddd")</f>
        <v/>
      </c>
      <c r="D15" s="26"/>
      <c r="E15" s="1"/>
      <c r="F15" s="1"/>
      <c r="G15" s="1"/>
      <c r="H15" s="1"/>
      <c r="I15" s="25"/>
      <c r="J15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5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5" s="4">
        <f>tblHoras[Horas Trabalhadas (1º Período)]+tblHoras[Horas Trabalhadas (2º Período)]</f>
        <v>0</v>
      </c>
      <c r="M15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15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5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Jornada])+O14</f>
        <v>0</v>
      </c>
      <c r="P15" s="14" t="str">
        <f>IF(tblHoras[Horas Trabalhadas Além Jornada]&lt;0,IF(OR(tblHoras[Evento 
(1º Período)]="",tblHoras[Evento 
(2º Período)]=""),tblHoras[Horas Trabalhadas Além Jornada],""),"")</f>
        <v/>
      </c>
      <c r="Q15" s="14" t="str">
        <f>IF(tblHoras[Jornada Diária]&lt;&gt;"",IF((N(tblHoras[Jornada Diária])-ABS(N(tblHoras[Horas Trabalhadas Além Jornada])))=0,1,""),"")</f>
        <v/>
      </c>
      <c r="R15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15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15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  <c r="X15" s="17"/>
    </row>
    <row r="16" spans="2:25" x14ac:dyDescent="0.25">
      <c r="B16" s="11" t="str">
        <f t="shared" si="0"/>
        <v/>
      </c>
      <c r="C16" s="12" t="str">
        <f>TEXT(tblHoras[Data],"ddd")</f>
        <v/>
      </c>
      <c r="D16" s="26"/>
      <c r="E16" s="1"/>
      <c r="F16" s="1"/>
      <c r="G16" s="1"/>
      <c r="H16" s="1"/>
      <c r="I16" s="25"/>
      <c r="J16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6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6" s="4">
        <f>tblHoras[Horas Trabalhadas (1º Período)]+tblHoras[Horas Trabalhadas (2º Período)]</f>
        <v>0</v>
      </c>
      <c r="M16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16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6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Jornada])+O15</f>
        <v>0</v>
      </c>
      <c r="P16" s="14" t="str">
        <f>IF(tblHoras[Horas Trabalhadas Além Jornada]&lt;0,IF(OR(tblHoras[Evento 
(1º Período)]="",tblHoras[Evento 
(2º Período)]=""),tblHoras[Horas Trabalhadas Além Jornada],""),"")</f>
        <v/>
      </c>
      <c r="Q16" s="14" t="str">
        <f>IF(tblHoras[Jornada Diária]&lt;&gt;"",IF((N(tblHoras[Jornada Diária])-ABS(N(tblHoras[Horas Trabalhadas Além Jornada])))=0,1,""),"")</f>
        <v/>
      </c>
      <c r="R16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16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16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7" spans="2:20" x14ac:dyDescent="0.25">
      <c r="B17" s="11" t="str">
        <f t="shared" si="0"/>
        <v/>
      </c>
      <c r="C17" s="12" t="str">
        <f>TEXT(tblHoras[Data],"ddd")</f>
        <v/>
      </c>
      <c r="D17" s="26"/>
      <c r="E17" s="1"/>
      <c r="F17" s="1"/>
      <c r="G17" s="1"/>
      <c r="H17" s="1"/>
      <c r="I17" s="25"/>
      <c r="J17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7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7" s="4">
        <f>tblHoras[Horas Trabalhadas (1º Período)]+tblHoras[Horas Trabalhadas (2º Período)]</f>
        <v>0</v>
      </c>
      <c r="M17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17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7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Jornada])+O16</f>
        <v>0</v>
      </c>
      <c r="P17" s="14" t="str">
        <f>IF(tblHoras[Horas Trabalhadas Além Jornada]&lt;0,IF(OR(tblHoras[Evento 
(1º Período)]="",tblHoras[Evento 
(2º Período)]=""),tblHoras[Horas Trabalhadas Além Jornada],""),"")</f>
        <v/>
      </c>
      <c r="Q17" s="14" t="str">
        <f>IF(tblHoras[Jornada Diária]&lt;&gt;"",IF((N(tblHoras[Jornada Diária])-ABS(N(tblHoras[Horas Trabalhadas Além Jornada])))=0,1,""),"")</f>
        <v/>
      </c>
      <c r="R17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17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17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8" spans="2:20" x14ac:dyDescent="0.25">
      <c r="B18" s="11" t="str">
        <f t="shared" si="0"/>
        <v/>
      </c>
      <c r="C18" s="12" t="str">
        <f>TEXT(tblHoras[Data],"ddd")</f>
        <v/>
      </c>
      <c r="D18" s="26"/>
      <c r="E18" s="1"/>
      <c r="F18" s="1"/>
      <c r="G18" s="1"/>
      <c r="H18" s="1"/>
      <c r="I18" s="25"/>
      <c r="J18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8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8" s="4">
        <f>tblHoras[Horas Trabalhadas (1º Período)]+tblHoras[Horas Trabalhadas (2º Período)]</f>
        <v>0</v>
      </c>
      <c r="M18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18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8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Jornada])+O17</f>
        <v>0</v>
      </c>
      <c r="P18" s="14" t="str">
        <f>IF(tblHoras[Horas Trabalhadas Além Jornada]&lt;0,IF(OR(tblHoras[Evento 
(1º Período)]="",tblHoras[Evento 
(2º Período)]=""),tblHoras[Horas Trabalhadas Além Jornada],""),"")</f>
        <v/>
      </c>
      <c r="Q18" s="14" t="str">
        <f>IF(tblHoras[Jornada Diária]&lt;&gt;"",IF((N(tblHoras[Jornada Diária])-ABS(N(tblHoras[Horas Trabalhadas Além Jornada])))=0,1,""),"")</f>
        <v/>
      </c>
      <c r="R18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18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18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9" spans="2:20" x14ac:dyDescent="0.25">
      <c r="B19" s="11" t="str">
        <f t="shared" si="0"/>
        <v/>
      </c>
      <c r="C19" s="12" t="str">
        <f>TEXT(tblHoras[Data],"ddd")</f>
        <v/>
      </c>
      <c r="D19" s="26"/>
      <c r="E19" s="1"/>
      <c r="F19" s="1"/>
      <c r="G19" s="1"/>
      <c r="H19" s="1"/>
      <c r="I19" s="25"/>
      <c r="J19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9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9" s="4">
        <f>tblHoras[Horas Trabalhadas (1º Período)]+tblHoras[Horas Trabalhadas (2º Período)]</f>
        <v>0</v>
      </c>
      <c r="M19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19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9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Jornada])+O18</f>
        <v>0</v>
      </c>
      <c r="P19" s="14" t="str">
        <f>IF(tblHoras[Horas Trabalhadas Além Jornada]&lt;0,IF(OR(tblHoras[Evento 
(1º Período)]="",tblHoras[Evento 
(2º Período)]=""),tblHoras[Horas Trabalhadas Além Jornada],""),"")</f>
        <v/>
      </c>
      <c r="Q19" s="14" t="str">
        <f>IF(tblHoras[Jornada Diária]&lt;&gt;"",IF((N(tblHoras[Jornada Diária])-ABS(N(tblHoras[Horas Trabalhadas Além Jornada])))=0,1,""),"")</f>
        <v/>
      </c>
      <c r="R19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19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19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0" spans="2:20" x14ac:dyDescent="0.25">
      <c r="B20" s="11" t="str">
        <f t="shared" si="0"/>
        <v/>
      </c>
      <c r="C20" s="12" t="str">
        <f>TEXT(tblHoras[Data],"ddd")</f>
        <v/>
      </c>
      <c r="D20" s="26"/>
      <c r="E20" s="1"/>
      <c r="F20" s="1"/>
      <c r="G20" s="1"/>
      <c r="H20" s="1"/>
      <c r="I20" s="25"/>
      <c r="J20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0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0" s="4">
        <f>tblHoras[Horas Trabalhadas (1º Período)]+tblHoras[Horas Trabalhadas (2º Período)]</f>
        <v>0</v>
      </c>
      <c r="M20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20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0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Jornada])+O19</f>
        <v>0</v>
      </c>
      <c r="P20" s="14" t="str">
        <f>IF(tblHoras[Horas Trabalhadas Além Jornada]&lt;0,IF(OR(tblHoras[Evento 
(1º Período)]="",tblHoras[Evento 
(2º Período)]=""),tblHoras[Horas Trabalhadas Além Jornada],""),"")</f>
        <v/>
      </c>
      <c r="Q20" s="14" t="str">
        <f>IF(tblHoras[Jornada Diária]&lt;&gt;"",IF((N(tblHoras[Jornada Diária])-ABS(N(tblHoras[Horas Trabalhadas Além Jornada])))=0,1,""),"")</f>
        <v/>
      </c>
      <c r="R20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20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20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1" spans="2:20" x14ac:dyDescent="0.25">
      <c r="B21" s="11" t="str">
        <f t="shared" si="0"/>
        <v/>
      </c>
      <c r="C21" s="12" t="str">
        <f>TEXT(tblHoras[Data],"ddd")</f>
        <v/>
      </c>
      <c r="D21" s="26"/>
      <c r="E21" s="1"/>
      <c r="F21" s="1"/>
      <c r="G21" s="1"/>
      <c r="H21" s="1"/>
      <c r="I21" s="25"/>
      <c r="J21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1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1" s="4">
        <f>tblHoras[Horas Trabalhadas (1º Período)]+tblHoras[Horas Trabalhadas (2º Período)]</f>
        <v>0</v>
      </c>
      <c r="M21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21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1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Jornada])+O20</f>
        <v>0</v>
      </c>
      <c r="P21" s="14" t="str">
        <f>IF(tblHoras[Horas Trabalhadas Além Jornada]&lt;0,IF(OR(tblHoras[Evento 
(1º Período)]="",tblHoras[Evento 
(2º Período)]=""),tblHoras[Horas Trabalhadas Além Jornada],""),"")</f>
        <v/>
      </c>
      <c r="Q21" s="14" t="str">
        <f>IF(tblHoras[Jornada Diária]&lt;&gt;"",IF((N(tblHoras[Jornada Diária])-ABS(N(tblHoras[Horas Trabalhadas Além Jornada])))=0,1,""),"")</f>
        <v/>
      </c>
      <c r="R21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21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21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2" spans="2:20" x14ac:dyDescent="0.25">
      <c r="B22" s="11" t="str">
        <f t="shared" si="0"/>
        <v/>
      </c>
      <c r="C22" s="12" t="str">
        <f>TEXT(tblHoras[Data],"ddd")</f>
        <v/>
      </c>
      <c r="D22" s="26"/>
      <c r="E22" s="1"/>
      <c r="F22" s="1"/>
      <c r="G22" s="1"/>
      <c r="H22" s="1"/>
      <c r="I22" s="25"/>
      <c r="J22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2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2" s="4">
        <f>tblHoras[Horas Trabalhadas (1º Período)]+tblHoras[Horas Trabalhadas (2º Período)]</f>
        <v>0</v>
      </c>
      <c r="M22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22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2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Jornada])+O21</f>
        <v>0</v>
      </c>
      <c r="P22" s="14" t="str">
        <f>IF(tblHoras[Horas Trabalhadas Além Jornada]&lt;0,IF(OR(tblHoras[Evento 
(1º Período)]="",tblHoras[Evento 
(2º Período)]=""),tblHoras[Horas Trabalhadas Além Jornada],""),"")</f>
        <v/>
      </c>
      <c r="Q22" s="14" t="str">
        <f>IF(tblHoras[Jornada Diária]&lt;&gt;"",IF((N(tblHoras[Jornada Diária])-ABS(N(tblHoras[Horas Trabalhadas Além Jornada])))=0,1,""),"")</f>
        <v/>
      </c>
      <c r="R22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22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22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3" spans="2:20" x14ac:dyDescent="0.25">
      <c r="B23" s="11" t="str">
        <f t="shared" si="0"/>
        <v/>
      </c>
      <c r="C23" s="12" t="str">
        <f>TEXT(tblHoras[Data],"ddd")</f>
        <v/>
      </c>
      <c r="D23" s="26"/>
      <c r="E23" s="1"/>
      <c r="F23" s="1"/>
      <c r="G23" s="1"/>
      <c r="H23" s="1"/>
      <c r="I23" s="25"/>
      <c r="J23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3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3" s="4">
        <f>tblHoras[Horas Trabalhadas (1º Período)]+tblHoras[Horas Trabalhadas (2º Período)]</f>
        <v>0</v>
      </c>
      <c r="M23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23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3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Jornada])+O22</f>
        <v>0</v>
      </c>
      <c r="P23" s="14" t="str">
        <f>IF(tblHoras[Horas Trabalhadas Além Jornada]&lt;0,IF(OR(tblHoras[Evento 
(1º Período)]="",tblHoras[Evento 
(2º Período)]=""),tblHoras[Horas Trabalhadas Além Jornada],""),"")</f>
        <v/>
      </c>
      <c r="Q23" s="14" t="str">
        <f>IF(tblHoras[Jornada Diária]&lt;&gt;"",IF((N(tblHoras[Jornada Diária])-ABS(N(tblHoras[Horas Trabalhadas Além Jornada])))=0,1,""),"")</f>
        <v/>
      </c>
      <c r="R23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23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23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4" spans="2:20" x14ac:dyDescent="0.25">
      <c r="B24" s="11" t="str">
        <f t="shared" si="0"/>
        <v/>
      </c>
      <c r="C24" s="12" t="str">
        <f>TEXT(tblHoras[Data],"ddd")</f>
        <v/>
      </c>
      <c r="D24" s="26"/>
      <c r="E24" s="1"/>
      <c r="F24" s="1"/>
      <c r="G24" s="1"/>
      <c r="H24" s="1"/>
      <c r="I24" s="25"/>
      <c r="J24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4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4" s="4">
        <f>tblHoras[Horas Trabalhadas (1º Período)]+tblHoras[Horas Trabalhadas (2º Período)]</f>
        <v>0</v>
      </c>
      <c r="M24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24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4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Jornada])+O23</f>
        <v>0</v>
      </c>
      <c r="P24" s="14" t="str">
        <f>IF(tblHoras[Horas Trabalhadas Além Jornada]&lt;0,IF(OR(tblHoras[Evento 
(1º Período)]="",tblHoras[Evento 
(2º Período)]=""),tblHoras[Horas Trabalhadas Além Jornada],""),"")</f>
        <v/>
      </c>
      <c r="Q24" s="14" t="str">
        <f>IF(tblHoras[Jornada Diária]&lt;&gt;"",IF((N(tblHoras[Jornada Diária])-ABS(N(tblHoras[Horas Trabalhadas Além Jornada])))=0,1,""),"")</f>
        <v/>
      </c>
      <c r="R24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24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24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5" spans="2:20" x14ac:dyDescent="0.25">
      <c r="B25" s="11" t="str">
        <f t="shared" si="0"/>
        <v/>
      </c>
      <c r="C25" s="12" t="str">
        <f>TEXT(tblHoras[Data],"ddd")</f>
        <v/>
      </c>
      <c r="D25" s="26"/>
      <c r="E25" s="1"/>
      <c r="F25" s="1"/>
      <c r="G25" s="1"/>
      <c r="H25" s="1"/>
      <c r="I25" s="25"/>
      <c r="J25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5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5" s="4">
        <f>tblHoras[Horas Trabalhadas (1º Período)]+tblHoras[Horas Trabalhadas (2º Período)]</f>
        <v>0</v>
      </c>
      <c r="M25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25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5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Jornada])+O24</f>
        <v>0</v>
      </c>
      <c r="P25" s="14" t="str">
        <f>IF(tblHoras[Horas Trabalhadas Além Jornada]&lt;0,IF(OR(tblHoras[Evento 
(1º Período)]="",tblHoras[Evento 
(2º Período)]=""),tblHoras[Horas Trabalhadas Além Jornada],""),"")</f>
        <v/>
      </c>
      <c r="Q25" s="14" t="str">
        <f>IF(tblHoras[Jornada Diária]&lt;&gt;"",IF((N(tblHoras[Jornada Diária])-ABS(N(tblHoras[Horas Trabalhadas Além Jornada])))=0,1,""),"")</f>
        <v/>
      </c>
      <c r="R25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25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25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6" spans="2:20" x14ac:dyDescent="0.25">
      <c r="B26" s="11" t="str">
        <f t="shared" si="0"/>
        <v/>
      </c>
      <c r="C26" s="12" t="str">
        <f>TEXT(tblHoras[Data],"ddd")</f>
        <v/>
      </c>
      <c r="D26" s="26"/>
      <c r="E26" s="1"/>
      <c r="F26" s="1"/>
      <c r="G26" s="1"/>
      <c r="H26" s="1"/>
      <c r="I26" s="25"/>
      <c r="J26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6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6" s="4">
        <f>tblHoras[Horas Trabalhadas (1º Período)]+tblHoras[Horas Trabalhadas (2º Período)]</f>
        <v>0</v>
      </c>
      <c r="M26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26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6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Jornada])+O25</f>
        <v>0</v>
      </c>
      <c r="P26" s="14" t="str">
        <f>IF(tblHoras[Horas Trabalhadas Além Jornada]&lt;0,IF(OR(tblHoras[Evento 
(1º Período)]="",tblHoras[Evento 
(2º Período)]=""),tblHoras[Horas Trabalhadas Além Jornada],""),"")</f>
        <v/>
      </c>
      <c r="Q26" s="14" t="str">
        <f>IF(tblHoras[Jornada Diária]&lt;&gt;"",IF((N(tblHoras[Jornada Diária])-ABS(N(tblHoras[Horas Trabalhadas Além Jornada])))=0,1,""),"")</f>
        <v/>
      </c>
      <c r="R26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26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26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7" spans="2:20" x14ac:dyDescent="0.25">
      <c r="B27" s="11" t="str">
        <f t="shared" si="0"/>
        <v/>
      </c>
      <c r="C27" s="12" t="str">
        <f>TEXT(tblHoras[Data],"ddd")</f>
        <v/>
      </c>
      <c r="D27" s="26"/>
      <c r="E27" s="1"/>
      <c r="F27" s="1"/>
      <c r="G27" s="1"/>
      <c r="H27" s="1"/>
      <c r="I27" s="25"/>
      <c r="J27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7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7" s="4">
        <f>tblHoras[Horas Trabalhadas (1º Período)]+tblHoras[Horas Trabalhadas (2º Período)]</f>
        <v>0</v>
      </c>
      <c r="M27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27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7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Jornada])+O26</f>
        <v>0</v>
      </c>
      <c r="P27" s="14" t="str">
        <f>IF(tblHoras[Horas Trabalhadas Além Jornada]&lt;0,IF(OR(tblHoras[Evento 
(1º Período)]="",tblHoras[Evento 
(2º Período)]=""),tblHoras[Horas Trabalhadas Além Jornada],""),"")</f>
        <v/>
      </c>
      <c r="Q27" s="14" t="str">
        <f>IF(tblHoras[Jornada Diária]&lt;&gt;"",IF((N(tblHoras[Jornada Diária])-ABS(N(tblHoras[Horas Trabalhadas Além Jornada])))=0,1,""),"")</f>
        <v/>
      </c>
      <c r="R27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27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27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8" spans="2:20" x14ac:dyDescent="0.25">
      <c r="B28" s="11" t="str">
        <f t="shared" si="0"/>
        <v/>
      </c>
      <c r="C28" s="12" t="str">
        <f>TEXT(tblHoras[Data],"ddd")</f>
        <v/>
      </c>
      <c r="D28" s="26"/>
      <c r="E28" s="1"/>
      <c r="F28" s="1"/>
      <c r="G28" s="1"/>
      <c r="H28" s="1"/>
      <c r="I28" s="25"/>
      <c r="J28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8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8" s="4">
        <f>tblHoras[Horas Trabalhadas (1º Período)]+tblHoras[Horas Trabalhadas (2º Período)]</f>
        <v>0</v>
      </c>
      <c r="M28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28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8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Jornada])+O27</f>
        <v>0</v>
      </c>
      <c r="P28" s="14" t="str">
        <f>IF(tblHoras[Horas Trabalhadas Além Jornada]&lt;0,IF(OR(tblHoras[Evento 
(1º Período)]="",tblHoras[Evento 
(2º Período)]=""),tblHoras[Horas Trabalhadas Além Jornada],""),"")</f>
        <v/>
      </c>
      <c r="Q28" s="14" t="str">
        <f>IF(tblHoras[Jornada Diária]&lt;&gt;"",IF((N(tblHoras[Jornada Diária])-ABS(N(tblHoras[Horas Trabalhadas Além Jornada])))=0,1,""),"")</f>
        <v/>
      </c>
      <c r="R28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28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28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9" spans="2:20" x14ac:dyDescent="0.25">
      <c r="B29" s="11" t="str">
        <f t="shared" si="0"/>
        <v/>
      </c>
      <c r="C29" s="12" t="str">
        <f>TEXT(tblHoras[Data],"ddd")</f>
        <v/>
      </c>
      <c r="D29" s="26"/>
      <c r="E29" s="1"/>
      <c r="F29" s="1"/>
      <c r="G29" s="1"/>
      <c r="H29" s="1"/>
      <c r="I29" s="25"/>
      <c r="J29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9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9" s="4">
        <f>tblHoras[Horas Trabalhadas (1º Período)]+tblHoras[Horas Trabalhadas (2º Período)]</f>
        <v>0</v>
      </c>
      <c r="M29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29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9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Jornada])+O28</f>
        <v>0</v>
      </c>
      <c r="P29" s="14" t="str">
        <f>IF(tblHoras[Horas Trabalhadas Além Jornada]&lt;0,IF(OR(tblHoras[Evento 
(1º Período)]="",tblHoras[Evento 
(2º Período)]=""),tblHoras[Horas Trabalhadas Além Jornada],""),"")</f>
        <v/>
      </c>
      <c r="Q29" s="14" t="str">
        <f>IF(tblHoras[Jornada Diária]&lt;&gt;"",IF((N(tblHoras[Jornada Diária])-ABS(N(tblHoras[Horas Trabalhadas Além Jornada])))=0,1,""),"")</f>
        <v/>
      </c>
      <c r="R29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29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29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0" spans="2:20" x14ac:dyDescent="0.25">
      <c r="B30" s="11" t="str">
        <f t="shared" si="0"/>
        <v/>
      </c>
      <c r="C30" s="12" t="str">
        <f>TEXT(tblHoras[Data],"ddd")</f>
        <v/>
      </c>
      <c r="D30" s="26"/>
      <c r="E30" s="1"/>
      <c r="F30" s="1"/>
      <c r="G30" s="1"/>
      <c r="H30" s="1"/>
      <c r="I30" s="25"/>
      <c r="J30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0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0" s="4">
        <f>tblHoras[Horas Trabalhadas (1º Período)]+tblHoras[Horas Trabalhadas (2º Período)]</f>
        <v>0</v>
      </c>
      <c r="M30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30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0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Jornada])+O29</f>
        <v>0</v>
      </c>
      <c r="P30" s="14" t="str">
        <f>IF(tblHoras[Horas Trabalhadas Além Jornada]&lt;0,IF(OR(tblHoras[Evento 
(1º Período)]="",tblHoras[Evento 
(2º Período)]=""),tblHoras[Horas Trabalhadas Além Jornada],""),"")</f>
        <v/>
      </c>
      <c r="Q30" s="14" t="str">
        <f>IF(tblHoras[Jornada Diária]&lt;&gt;"",IF((N(tblHoras[Jornada Diária])-ABS(N(tblHoras[Horas Trabalhadas Além Jornada])))=0,1,""),"")</f>
        <v/>
      </c>
      <c r="R30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30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30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1" spans="2:20" x14ac:dyDescent="0.25">
      <c r="B31" s="11" t="str">
        <f t="shared" si="0"/>
        <v/>
      </c>
      <c r="C31" s="12" t="str">
        <f>TEXT(tblHoras[Data],"ddd")</f>
        <v/>
      </c>
      <c r="D31" s="26"/>
      <c r="E31" s="1"/>
      <c r="F31" s="1"/>
      <c r="G31" s="1"/>
      <c r="H31" s="1"/>
      <c r="I31" s="25"/>
      <c r="J31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1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1" s="4">
        <f>tblHoras[Horas Trabalhadas (1º Período)]+tblHoras[Horas Trabalhadas (2º Período)]</f>
        <v>0</v>
      </c>
      <c r="M31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31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1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Jornada])+O30</f>
        <v>0</v>
      </c>
      <c r="P31" s="14" t="str">
        <f>IF(tblHoras[Horas Trabalhadas Além Jornada]&lt;0,IF(OR(tblHoras[Evento 
(1º Período)]="",tblHoras[Evento 
(2º Período)]=""),tblHoras[Horas Trabalhadas Além Jornada],""),"")</f>
        <v/>
      </c>
      <c r="Q31" s="14" t="str">
        <f>IF(tblHoras[Jornada Diária]&lt;&gt;"",IF((N(tblHoras[Jornada Diária])-ABS(N(tblHoras[Horas Trabalhadas Além Jornada])))=0,1,""),"")</f>
        <v/>
      </c>
      <c r="R31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31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31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2" spans="2:20" x14ac:dyDescent="0.25">
      <c r="B32" s="11" t="str">
        <f t="shared" si="0"/>
        <v/>
      </c>
      <c r="C32" s="12" t="str">
        <f>TEXT(tblHoras[Data],"ddd")</f>
        <v/>
      </c>
      <c r="D32" s="26"/>
      <c r="E32" s="1"/>
      <c r="F32" s="1"/>
      <c r="G32" s="1"/>
      <c r="H32" s="1"/>
      <c r="I32" s="25"/>
      <c r="J32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2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2" s="4">
        <f>tblHoras[Horas Trabalhadas (1º Período)]+tblHoras[Horas Trabalhadas (2º Período)]</f>
        <v>0</v>
      </c>
      <c r="M32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32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2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Jornada])+O31</f>
        <v>0</v>
      </c>
      <c r="P32" s="14" t="str">
        <f>IF(tblHoras[Horas Trabalhadas Além Jornada]&lt;0,IF(OR(tblHoras[Evento 
(1º Período)]="",tblHoras[Evento 
(2º Período)]=""),tblHoras[Horas Trabalhadas Além Jornada],""),"")</f>
        <v/>
      </c>
      <c r="Q32" s="14" t="str">
        <f>IF(tblHoras[Jornada Diária]&lt;&gt;"",IF((N(tblHoras[Jornada Diária])-ABS(N(tblHoras[Horas Trabalhadas Além Jornada])))=0,1,""),"")</f>
        <v/>
      </c>
      <c r="R32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32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32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3" spans="2:21" x14ac:dyDescent="0.25">
      <c r="B33" s="11" t="str">
        <f t="shared" si="0"/>
        <v/>
      </c>
      <c r="C33" s="12" t="str">
        <f>TEXT(tblHoras[Data],"ddd")</f>
        <v/>
      </c>
      <c r="D33" s="26"/>
      <c r="E33" s="1"/>
      <c r="F33" s="1"/>
      <c r="G33" s="1"/>
      <c r="H33" s="1"/>
      <c r="I33" s="25"/>
      <c r="J33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3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3" s="4">
        <f>tblHoras[Horas Trabalhadas (1º Período)]+tblHoras[Horas Trabalhadas (2º Período)]</f>
        <v>0</v>
      </c>
      <c r="M33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33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3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Jornada])+O32</f>
        <v>0</v>
      </c>
      <c r="P33" s="14" t="str">
        <f>IF(tblHoras[Horas Trabalhadas Além Jornada]&lt;0,IF(OR(tblHoras[Evento 
(1º Período)]="",tblHoras[Evento 
(2º Período)]=""),tblHoras[Horas Trabalhadas Além Jornada],""),"")</f>
        <v/>
      </c>
      <c r="Q33" s="14" t="str">
        <f>IF(tblHoras[Jornada Diária]&lt;&gt;"",IF((N(tblHoras[Jornada Diária])-ABS(N(tblHoras[Horas Trabalhadas Além Jornada])))=0,1,""),"")</f>
        <v/>
      </c>
      <c r="R33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33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33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4" spans="2:21" x14ac:dyDescent="0.25">
      <c r="B34" s="11" t="str">
        <f t="shared" si="0"/>
        <v/>
      </c>
      <c r="C34" s="12" t="str">
        <f>TEXT(tblHoras[Data],"ddd")</f>
        <v/>
      </c>
      <c r="D34" s="26"/>
      <c r="E34" s="1"/>
      <c r="F34" s="1"/>
      <c r="G34" s="1"/>
      <c r="H34" s="1"/>
      <c r="I34" s="25"/>
      <c r="J34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4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4" s="4">
        <f>tblHoras[Horas Trabalhadas (1º Período)]+tblHoras[Horas Trabalhadas (2º Período)]</f>
        <v>0</v>
      </c>
      <c r="M34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34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4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Jornada])+O33</f>
        <v>0</v>
      </c>
      <c r="P34" s="14" t="str">
        <f>IF(tblHoras[Horas Trabalhadas Além Jornada]&lt;0,IF(OR(tblHoras[Evento 
(1º Período)]="",tblHoras[Evento 
(2º Período)]=""),tblHoras[Horas Trabalhadas Além Jornada],""),"")</f>
        <v/>
      </c>
      <c r="Q34" s="14" t="str">
        <f>IF(tblHoras[Jornada Diária]&lt;&gt;"",IF((N(tblHoras[Jornada Diária])-ABS(N(tblHoras[Horas Trabalhadas Além Jornada])))=0,1,""),"")</f>
        <v/>
      </c>
      <c r="R34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34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34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5" spans="2:21" x14ac:dyDescent="0.25">
      <c r="B35" s="11" t="str">
        <f t="shared" si="0"/>
        <v/>
      </c>
      <c r="C35" s="12" t="str">
        <f>TEXT(tblHoras[Data],"ddd")</f>
        <v/>
      </c>
      <c r="D35" s="26"/>
      <c r="E35" s="1"/>
      <c r="F35" s="1"/>
      <c r="G35" s="1"/>
      <c r="H35" s="1"/>
      <c r="I35" s="25"/>
      <c r="J35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5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5" s="4">
        <f>tblHoras[Horas Trabalhadas (1º Período)]+tblHoras[Horas Trabalhadas (2º Período)]</f>
        <v>0</v>
      </c>
      <c r="M35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35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5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Jornada])+O34</f>
        <v>0</v>
      </c>
      <c r="P35" s="14" t="str">
        <f>IF(tblHoras[Horas Trabalhadas Além Jornada]&lt;0,IF(OR(tblHoras[Evento 
(1º Período)]="",tblHoras[Evento 
(2º Período)]=""),tblHoras[Horas Trabalhadas Além Jornada],""),"")</f>
        <v/>
      </c>
      <c r="Q35" s="14" t="str">
        <f>IF(tblHoras[Jornada Diária]&lt;&gt;"",IF((N(tblHoras[Jornada Diária])-ABS(N(tblHoras[Horas Trabalhadas Além Jornada])))=0,1,""),"")</f>
        <v/>
      </c>
      <c r="R35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35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35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6" spans="2:21" x14ac:dyDescent="0.25">
      <c r="B36" s="11" t="str">
        <f t="shared" si="0"/>
        <v/>
      </c>
      <c r="C36" s="12" t="str">
        <f>TEXT(tblHoras[Data],"ddd")</f>
        <v/>
      </c>
      <c r="D36" s="26"/>
      <c r="E36" s="1"/>
      <c r="F36" s="1"/>
      <c r="G36" s="1"/>
      <c r="H36" s="1"/>
      <c r="I36" s="25"/>
      <c r="J36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6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6" s="4">
        <f>tblHoras[Horas Trabalhadas (1º Período)]+tblHoras[Horas Trabalhadas (2º Período)]</f>
        <v>0</v>
      </c>
      <c r="M36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36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6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Jornada])+O35</f>
        <v>0</v>
      </c>
      <c r="P36" s="14" t="str">
        <f>IF(tblHoras[Horas Trabalhadas Além Jornada]&lt;0,IF(OR(tblHoras[Evento 
(1º Período)]="",tblHoras[Evento 
(2º Período)]=""),tblHoras[Horas Trabalhadas Além Jornada],""),"")</f>
        <v/>
      </c>
      <c r="Q36" s="14" t="str">
        <f>IF(tblHoras[Jornada Diária]&lt;&gt;"",IF((N(tblHoras[Jornada Diária])-ABS(N(tblHoras[Horas Trabalhadas Além Jornada])))=0,1,""),"")</f>
        <v/>
      </c>
      <c r="R36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36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36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7" spans="2:21" x14ac:dyDescent="0.25">
      <c r="B37" s="11" t="str">
        <f t="shared" si="0"/>
        <v/>
      </c>
      <c r="C37" s="12" t="str">
        <f>TEXT(tblHoras[Data],"ddd")</f>
        <v/>
      </c>
      <c r="D37" s="26"/>
      <c r="E37" s="1"/>
      <c r="F37" s="1"/>
      <c r="G37" s="1"/>
      <c r="H37" s="1"/>
      <c r="I37" s="25"/>
      <c r="J37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7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7" s="4">
        <f>tblHoras[Horas Trabalhadas (1º Período)]+tblHoras[Horas Trabalhadas (2º Período)]</f>
        <v>0</v>
      </c>
      <c r="M37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37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7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Jornada])+O36</f>
        <v>0</v>
      </c>
      <c r="P37" s="14" t="str">
        <f>IF(tblHoras[Horas Trabalhadas Além Jornada]&lt;0,IF(OR(tblHoras[Evento 
(1º Período)]="",tblHoras[Evento 
(2º Período)]=""),tblHoras[Horas Trabalhadas Além Jornada],""),"")</f>
        <v/>
      </c>
      <c r="Q37" s="14" t="str">
        <f>IF(tblHoras[Jornada Diária]&lt;&gt;"",IF((N(tblHoras[Jornada Diária])-ABS(N(tblHoras[Horas Trabalhadas Além Jornada])))=0,1,""),"")</f>
        <v/>
      </c>
      <c r="R37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37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37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8" spans="2:21" x14ac:dyDescent="0.25">
      <c r="B38" s="11" t="str">
        <f t="shared" si="0"/>
        <v/>
      </c>
      <c r="C38" s="12" t="str">
        <f>TEXT(tblHoras[Data],"ddd")</f>
        <v/>
      </c>
      <c r="D38" s="26"/>
      <c r="E38" s="1"/>
      <c r="F38" s="1"/>
      <c r="G38" s="1"/>
      <c r="H38" s="1"/>
      <c r="I38" s="25"/>
      <c r="J38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8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8" s="4">
        <f>tblHoras[Horas Trabalhadas (1º Período)]+tblHoras[Horas Trabalhadas (2º Período)]</f>
        <v>0</v>
      </c>
      <c r="M38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38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8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Jornada])+O37</f>
        <v>0</v>
      </c>
      <c r="P38" s="14" t="str">
        <f>IF(tblHoras[Horas Trabalhadas Além Jornada]&lt;0,IF(OR(tblHoras[Evento 
(1º Período)]="",tblHoras[Evento 
(2º Período)]=""),tblHoras[Horas Trabalhadas Além Jornada],""),"")</f>
        <v/>
      </c>
      <c r="Q38" s="14" t="str">
        <f>IF(tblHoras[Jornada Diária]&lt;&gt;"",IF((N(tblHoras[Jornada Diária])-ABS(N(tblHoras[Horas Trabalhadas Além Jornada])))=0,1,""),"")</f>
        <v/>
      </c>
      <c r="R38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38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38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9" spans="2:21" x14ac:dyDescent="0.25">
      <c r="B39" s="11" t="str">
        <f t="shared" si="0"/>
        <v/>
      </c>
      <c r="C39" s="12" t="str">
        <f>TEXT(tblHoras[Data],"ddd")</f>
        <v/>
      </c>
      <c r="D39" s="26"/>
      <c r="E39" s="1"/>
      <c r="F39" s="1"/>
      <c r="G39" s="1"/>
      <c r="H39" s="1"/>
      <c r="I39" s="25"/>
      <c r="J39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9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9" s="4">
        <f>tblHoras[Horas Trabalhadas (1º Período)]+tblHoras[Horas Trabalhadas (2º Período)]</f>
        <v>0</v>
      </c>
      <c r="M39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39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9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Jornada])+O38</f>
        <v>0</v>
      </c>
      <c r="P39" s="14" t="str">
        <f>IF(tblHoras[Horas Trabalhadas Além Jornada]&lt;0,IF(OR(tblHoras[Evento 
(1º Período)]="",tblHoras[Evento 
(2º Período)]=""),tblHoras[Horas Trabalhadas Além Jornada],""),"")</f>
        <v/>
      </c>
      <c r="Q39" s="14" t="str">
        <f>IF(tblHoras[Jornada Diária]&lt;&gt;"",IF((N(tblHoras[Jornada Diária])-ABS(N(tblHoras[Horas Trabalhadas Além Jornada])))=0,1,""),"")</f>
        <v/>
      </c>
      <c r="R39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39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39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6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YndaWR3aiSwmSi7G/PmgMxOOjliJrxilCxiCl/r5wArvd+pdaQsPSxpSdTqj5W+uAz+x1jfgeB3eaY6t6XrM4Q==" saltValue="4RzjfPDoa1Y6V3lY+eKnIQ==" spinCount="100000" sheet="1" objects="1" scenarios="1" formatCells="0" formatColumns="0" formatRows="0" selectLockedCells="1" autoFilter="0" pivotTables="0"/>
  <dataConsolidate/>
  <mergeCells count="7">
    <mergeCell ref="P6:S6"/>
    <mergeCell ref="O1:T4"/>
    <mergeCell ref="H4:I4"/>
    <mergeCell ref="B5:C5"/>
    <mergeCell ref="B6:C6"/>
    <mergeCell ref="G2:I2"/>
    <mergeCell ref="H3:I3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" id="{33616478-990B-44FE-BB07-40117DF3ADA1}">
            <xm:f>IF(OR(IF(ISERROR(VLOOKUP($C9,Config!$C$1:$D$17,2,FALSE)),FALSE,IF(VLOOKUP($C9,Config!$C$1:$D$17,2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B9:T9</xm:sqref>
        </x14:conditionalFormatting>
        <x14:conditionalFormatting xmlns:xm="http://schemas.microsoft.com/office/excel/2006/main">
          <x14:cfRule type="expression" priority="11" id="{D79C2469-95B2-4490-A707-5C27A171E816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17" id="{31CF979C-12F0-4F54-B477-D65B5CC060E6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7" id="{CF3EF681-ADA3-454F-BD4D-136E8407E816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2" id="{9015B1FB-D320-45D4-903E-B40FCBE5CA69}">
            <xm:f>IF(OR(IF(ISERROR(VLOOKUP($C10,Config!$C$1:$D$17,2,FALSE)),FALSE,IF(VLOOKUP($C10,Config!$C$1:$D$17,2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1" id="{956628B0-9BEE-401E-B2E2-0213C7CEE5C0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3" id="{37400795-195C-4039-B9AA-275DE3D968EE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theme="9" tint="0.59999389629810485"/>
  </sheetPr>
  <dimension ref="B4:G7"/>
  <sheetViews>
    <sheetView showGridLines="0" showRowColHeaders="0" workbookViewId="0">
      <selection activeCell="F10" sqref="F10"/>
    </sheetView>
  </sheetViews>
  <sheetFormatPr defaultRowHeight="15" x14ac:dyDescent="0.25"/>
  <cols>
    <col min="1" max="16384" width="9.140625" style="41"/>
  </cols>
  <sheetData>
    <row r="4" spans="2:7" ht="18.75" x14ac:dyDescent="0.3">
      <c r="B4" s="42"/>
      <c r="C4" s="42"/>
      <c r="D4" s="42"/>
      <c r="E4" s="42"/>
      <c r="F4" s="42"/>
      <c r="G4" s="42"/>
    </row>
    <row r="5" spans="2:7" ht="18.75" x14ac:dyDescent="0.3">
      <c r="B5" s="42"/>
      <c r="C5" s="42" t="s">
        <v>98</v>
      </c>
      <c r="D5" s="42"/>
      <c r="E5" s="42"/>
      <c r="F5" s="42"/>
      <c r="G5" s="42"/>
    </row>
    <row r="6" spans="2:7" ht="21" x14ac:dyDescent="0.35">
      <c r="B6" s="42"/>
      <c r="C6" s="49" t="s">
        <v>87</v>
      </c>
      <c r="D6" s="43"/>
      <c r="E6" s="43"/>
      <c r="F6" s="43"/>
      <c r="G6" s="42"/>
    </row>
    <row r="7" spans="2:7" ht="18.75" x14ac:dyDescent="0.3">
      <c r="B7" s="42"/>
      <c r="C7" s="42"/>
      <c r="D7" s="42"/>
      <c r="E7" s="42"/>
      <c r="F7" s="42"/>
      <c r="G7" s="42"/>
    </row>
  </sheetData>
  <sheetProtection selectLockedCells="1"/>
  <hyperlinks>
    <hyperlink ref="C6" r:id="rId1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6</vt:i4>
      </vt:variant>
    </vt:vector>
  </HeadingPairs>
  <TitlesOfParts>
    <vt:vector size="10" baseType="lpstr">
      <vt:lpstr>Tabelas</vt:lpstr>
      <vt:lpstr>Config</vt:lpstr>
      <vt:lpstr>Cálculo de Horas</vt:lpstr>
      <vt:lpstr>Sobre</vt:lpstr>
      <vt:lpstr>CARENCIA</vt:lpstr>
      <vt:lpstr>JORNADA</vt:lpstr>
      <vt:lpstr>LIMITE</vt:lpstr>
      <vt:lpstr>lst_Mes</vt:lpstr>
      <vt:lpstr>lstEvento</vt:lpstr>
      <vt:lpstr>lstLimiteHora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Leal Ramos</dc:creator>
  <cp:lastModifiedBy>Evert Leal Ramos</cp:lastModifiedBy>
  <cp:lastPrinted>2015-01-23T11:41:12Z</cp:lastPrinted>
  <dcterms:created xsi:type="dcterms:W3CDTF">2013-11-22T16:17:37Z</dcterms:created>
  <dcterms:modified xsi:type="dcterms:W3CDTF">2016-01-19T10:01:31Z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22d350cd-f577-49b0-a568-956ee6ae3559</vt:lpwstr>
  </property>
</Properties>
</file>