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Controle de 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" i="1" l="1"/>
  <c r="K39" i="1"/>
  <c r="J39" i="1"/>
  <c r="X38" i="1"/>
  <c r="K38" i="1"/>
  <c r="J38" i="1"/>
  <c r="X37" i="1"/>
  <c r="K37" i="1"/>
  <c r="J37" i="1"/>
  <c r="X36" i="1"/>
  <c r="K36" i="1"/>
  <c r="J36" i="1"/>
  <c r="X35" i="1"/>
  <c r="K35" i="1"/>
  <c r="J35" i="1"/>
  <c r="X34" i="1"/>
  <c r="K34" i="1"/>
  <c r="J34" i="1"/>
  <c r="X33" i="1"/>
  <c r="K33" i="1"/>
  <c r="J33" i="1"/>
  <c r="X32" i="1"/>
  <c r="K32" i="1"/>
  <c r="J32" i="1"/>
  <c r="X31" i="1"/>
  <c r="K31" i="1"/>
  <c r="J31" i="1"/>
  <c r="X30" i="1"/>
  <c r="K30" i="1"/>
  <c r="J30" i="1"/>
  <c r="X29" i="1"/>
  <c r="K29" i="1"/>
  <c r="J29" i="1"/>
  <c r="X28" i="1"/>
  <c r="K28" i="1"/>
  <c r="J28" i="1"/>
  <c r="X27" i="1"/>
  <c r="K27" i="1"/>
  <c r="J27" i="1"/>
  <c r="X26" i="1"/>
  <c r="K26" i="1"/>
  <c r="J26" i="1"/>
  <c r="X25" i="1"/>
  <c r="K25" i="1"/>
  <c r="J25" i="1"/>
  <c r="X24" i="1"/>
  <c r="K24" i="1"/>
  <c r="J24" i="1"/>
  <c r="X23" i="1"/>
  <c r="K23" i="1"/>
  <c r="J23" i="1"/>
  <c r="X22" i="1"/>
  <c r="K22" i="1"/>
  <c r="J22" i="1"/>
  <c r="X21" i="1"/>
  <c r="K21" i="1"/>
  <c r="J21" i="1"/>
  <c r="X20" i="1"/>
  <c r="K20" i="1"/>
  <c r="J20" i="1"/>
  <c r="X19" i="1"/>
  <c r="K19" i="1"/>
  <c r="J19" i="1"/>
  <c r="X18" i="1"/>
  <c r="K18" i="1"/>
  <c r="J18" i="1"/>
  <c r="X17" i="1"/>
  <c r="K17" i="1"/>
  <c r="J17" i="1"/>
  <c r="X16" i="1"/>
  <c r="K16" i="1"/>
  <c r="J16" i="1"/>
  <c r="X15" i="1"/>
  <c r="K15" i="1"/>
  <c r="J15" i="1"/>
  <c r="X14" i="1"/>
  <c r="X13" i="1"/>
  <c r="X12" i="1"/>
  <c r="K12" i="1"/>
  <c r="J12" i="1"/>
  <c r="X11" i="1"/>
  <c r="K11" i="1"/>
  <c r="J11" i="1"/>
  <c r="X10" i="1"/>
  <c r="K10" i="1"/>
  <c r="J10" i="1"/>
  <c r="X9" i="1"/>
  <c r="K9" i="1"/>
  <c r="J9" i="1"/>
  <c r="L26" i="1" l="1"/>
  <c r="L30" i="1"/>
  <c r="L34" i="1"/>
  <c r="L38" i="1"/>
  <c r="L39" i="1"/>
  <c r="L15" i="1"/>
  <c r="L9" i="1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F6" i="1"/>
  <c r="Q36" i="1" l="1"/>
  <c r="R36" i="1" s="1"/>
  <c r="V36" i="1"/>
  <c r="W36" i="1" s="1"/>
  <c r="T36" i="1"/>
  <c r="U36" i="1" s="1"/>
  <c r="Q24" i="1"/>
  <c r="R24" i="1" s="1"/>
  <c r="V24" i="1"/>
  <c r="W24" i="1" s="1"/>
  <c r="T24" i="1"/>
  <c r="U24" i="1" s="1"/>
  <c r="Q31" i="1"/>
  <c r="R31" i="1" s="1"/>
  <c r="V31" i="1"/>
  <c r="W31" i="1" s="1"/>
  <c r="T31" i="1"/>
  <c r="U31" i="1" s="1"/>
  <c r="Q27" i="1"/>
  <c r="R27" i="1" s="1"/>
  <c r="V27" i="1"/>
  <c r="W27" i="1" s="1"/>
  <c r="T27" i="1"/>
  <c r="U27" i="1" s="1"/>
  <c r="Q23" i="1"/>
  <c r="R23" i="1" s="1"/>
  <c r="V23" i="1"/>
  <c r="W23" i="1" s="1"/>
  <c r="T23" i="1"/>
  <c r="U23" i="1" s="1"/>
  <c r="Q19" i="1"/>
  <c r="R19" i="1" s="1"/>
  <c r="V19" i="1"/>
  <c r="W19" i="1" s="1"/>
  <c r="T19" i="1"/>
  <c r="U19" i="1" s="1"/>
  <c r="Q32" i="1"/>
  <c r="R32" i="1" s="1"/>
  <c r="V32" i="1"/>
  <c r="W32" i="1" s="1"/>
  <c r="T32" i="1"/>
  <c r="U32" i="1" s="1"/>
  <c r="Q20" i="1"/>
  <c r="R20" i="1" s="1"/>
  <c r="V20" i="1"/>
  <c r="W20" i="1" s="1"/>
  <c r="T20" i="1"/>
  <c r="U20" i="1" s="1"/>
  <c r="Q35" i="1"/>
  <c r="R35" i="1" s="1"/>
  <c r="V35" i="1"/>
  <c r="W35" i="1" s="1"/>
  <c r="T35" i="1"/>
  <c r="U35" i="1" s="1"/>
  <c r="Q38" i="1"/>
  <c r="R38" i="1" s="1"/>
  <c r="V38" i="1"/>
  <c r="W38" i="1" s="1"/>
  <c r="T38" i="1"/>
  <c r="U38" i="1" s="1"/>
  <c r="Q34" i="1"/>
  <c r="R34" i="1" s="1"/>
  <c r="V34" i="1"/>
  <c r="W34" i="1" s="1"/>
  <c r="T34" i="1"/>
  <c r="U34" i="1" s="1"/>
  <c r="Q30" i="1"/>
  <c r="R30" i="1" s="1"/>
  <c r="V30" i="1"/>
  <c r="W30" i="1" s="1"/>
  <c r="T30" i="1"/>
  <c r="U30" i="1" s="1"/>
  <c r="Q26" i="1"/>
  <c r="R26" i="1" s="1"/>
  <c r="V26" i="1"/>
  <c r="W26" i="1" s="1"/>
  <c r="T26" i="1"/>
  <c r="U26" i="1" s="1"/>
  <c r="Q22" i="1"/>
  <c r="R22" i="1" s="1"/>
  <c r="V22" i="1"/>
  <c r="W22" i="1" s="1"/>
  <c r="T22" i="1"/>
  <c r="U22" i="1" s="1"/>
  <c r="Q18" i="1"/>
  <c r="R18" i="1" s="1"/>
  <c r="V18" i="1"/>
  <c r="W18" i="1" s="1"/>
  <c r="T18" i="1"/>
  <c r="U18" i="1" s="1"/>
  <c r="Q10" i="1"/>
  <c r="R10" i="1" s="1"/>
  <c r="V10" i="1"/>
  <c r="W10" i="1" s="1"/>
  <c r="T10" i="1"/>
  <c r="U10" i="1" s="1"/>
  <c r="Q28" i="1"/>
  <c r="R28" i="1" s="1"/>
  <c r="V28" i="1"/>
  <c r="W28" i="1" s="1"/>
  <c r="T28" i="1"/>
  <c r="U28" i="1" s="1"/>
  <c r="Q16" i="1"/>
  <c r="R16" i="1" s="1"/>
  <c r="V16" i="1"/>
  <c r="W16" i="1" s="1"/>
  <c r="T16" i="1"/>
  <c r="U16" i="1" s="1"/>
  <c r="Q39" i="1"/>
  <c r="R39" i="1" s="1"/>
  <c r="V39" i="1"/>
  <c r="W39" i="1" s="1"/>
  <c r="T39" i="1"/>
  <c r="U39" i="1" s="1"/>
  <c r="Q11" i="1"/>
  <c r="R11" i="1" s="1"/>
  <c r="V11" i="1"/>
  <c r="W11" i="1" s="1"/>
  <c r="T11" i="1"/>
  <c r="U11" i="1" s="1"/>
  <c r="Q37" i="1"/>
  <c r="R37" i="1" s="1"/>
  <c r="V37" i="1"/>
  <c r="W37" i="1" s="1"/>
  <c r="T37" i="1"/>
  <c r="U37" i="1" s="1"/>
  <c r="Q33" i="1"/>
  <c r="R33" i="1" s="1"/>
  <c r="V33" i="1"/>
  <c r="W33" i="1" s="1"/>
  <c r="T33" i="1"/>
  <c r="U33" i="1" s="1"/>
  <c r="Q29" i="1"/>
  <c r="R29" i="1" s="1"/>
  <c r="V29" i="1"/>
  <c r="W29" i="1" s="1"/>
  <c r="T29" i="1"/>
  <c r="U29" i="1" s="1"/>
  <c r="Q25" i="1"/>
  <c r="R25" i="1" s="1"/>
  <c r="V25" i="1"/>
  <c r="W25" i="1" s="1"/>
  <c r="T25" i="1"/>
  <c r="U25" i="1" s="1"/>
  <c r="Q21" i="1"/>
  <c r="R21" i="1" s="1"/>
  <c r="V21" i="1"/>
  <c r="W21" i="1" s="1"/>
  <c r="T21" i="1"/>
  <c r="U21" i="1" s="1"/>
  <c r="Q17" i="1"/>
  <c r="R17" i="1" s="1"/>
  <c r="V17" i="1"/>
  <c r="W17" i="1" s="1"/>
  <c r="T17" i="1"/>
  <c r="U17" i="1" s="1"/>
  <c r="H3" i="2"/>
  <c r="B9" i="1" l="1"/>
  <c r="B10" i="1" l="1"/>
  <c r="M9" i="1"/>
  <c r="C9" i="1"/>
  <c r="O1" i="1"/>
  <c r="N9" i="1" l="1"/>
  <c r="B11" i="1"/>
  <c r="C10" i="1"/>
  <c r="M10" i="1" s="1"/>
  <c r="S10" i="1" s="1"/>
  <c r="I1" i="2"/>
  <c r="J1" i="2" s="1"/>
  <c r="T9" i="1" l="1"/>
  <c r="U9" i="1" s="1"/>
  <c r="Q9" i="1"/>
  <c r="R9" i="1" s="1"/>
  <c r="V9" i="1"/>
  <c r="W9" i="1" s="1"/>
  <c r="O9" i="1"/>
  <c r="S9" i="1"/>
  <c r="M11" i="1"/>
  <c r="S11" i="1" s="1"/>
  <c r="C11" i="1"/>
  <c r="B12" i="1"/>
  <c r="K13" i="1"/>
  <c r="J13" i="1"/>
  <c r="B1" i="2"/>
  <c r="C1" i="2" s="1"/>
  <c r="D1" i="2" s="1"/>
  <c r="O10" i="1" l="1"/>
  <c r="P9" i="1"/>
  <c r="B13" i="1"/>
  <c r="C12" i="1"/>
  <c r="M12" i="1" s="1"/>
  <c r="L13" i="1"/>
  <c r="N13" i="1"/>
  <c r="K14" i="1"/>
  <c r="J14" i="1"/>
  <c r="S12" i="1" l="1"/>
  <c r="N12" i="1"/>
  <c r="O11" i="1"/>
  <c r="P10" i="1"/>
  <c r="C13" i="1"/>
  <c r="M13" i="1" s="1"/>
  <c r="S13" i="1" s="1"/>
  <c r="B14" i="1"/>
  <c r="L14" i="1"/>
  <c r="N14" i="1"/>
  <c r="V13" i="1"/>
  <c r="W13" i="1" s="1"/>
  <c r="Q13" i="1"/>
  <c r="R13" i="1" s="1"/>
  <c r="T13" i="1"/>
  <c r="T12" i="1" l="1"/>
  <c r="U12" i="1" s="1"/>
  <c r="Q12" i="1"/>
  <c r="R12" i="1" s="1"/>
  <c r="V12" i="1"/>
  <c r="W12" i="1" s="1"/>
  <c r="O12" i="1"/>
  <c r="P11" i="1"/>
  <c r="U13" i="1"/>
  <c r="B15" i="1"/>
  <c r="C14" i="1"/>
  <c r="M14" i="1" s="1"/>
  <c r="S14" i="1" s="1"/>
  <c r="N15" i="1"/>
  <c r="T14" i="1"/>
  <c r="U14" i="1" s="1"/>
  <c r="Q14" i="1"/>
  <c r="R14" i="1" s="1"/>
  <c r="V14" i="1"/>
  <c r="W14" i="1" s="1"/>
  <c r="P12" i="1" l="1"/>
  <c r="O13" i="1"/>
  <c r="C15" i="1"/>
  <c r="M15" i="1" s="1"/>
  <c r="S15" i="1" s="1"/>
  <c r="B16" i="1"/>
  <c r="T15" i="1"/>
  <c r="U15" i="1" s="1"/>
  <c r="V15" i="1"/>
  <c r="Q15" i="1"/>
  <c r="P13" i="1" l="1"/>
  <c r="O14" i="1"/>
  <c r="T7" i="1"/>
  <c r="Q7" i="1"/>
  <c r="R15" i="1"/>
  <c r="R7" i="1" s="1"/>
  <c r="V7" i="1"/>
  <c r="W15" i="1"/>
  <c r="W7" i="1" s="1"/>
  <c r="B17" i="1"/>
  <c r="M16" i="1"/>
  <c r="S16" i="1" s="1"/>
  <c r="C16" i="1"/>
  <c r="P14" i="1" l="1"/>
  <c r="O15" i="1"/>
  <c r="M17" i="1"/>
  <c r="S17" i="1" s="1"/>
  <c r="B18" i="1"/>
  <c r="C17" i="1"/>
  <c r="P15" i="1" l="1"/>
  <c r="O16" i="1"/>
  <c r="M18" i="1"/>
  <c r="S18" i="1" s="1"/>
  <c r="C18" i="1"/>
  <c r="B19" i="1"/>
  <c r="O17" i="1" l="1"/>
  <c r="P16" i="1"/>
  <c r="C19" i="1"/>
  <c r="B20" i="1"/>
  <c r="M19" i="1"/>
  <c r="S19" i="1" s="1"/>
  <c r="O18" i="1" l="1"/>
  <c r="P17" i="1"/>
  <c r="B21" i="1"/>
  <c r="C20" i="1"/>
  <c r="M20" i="1"/>
  <c r="S20" i="1" s="1"/>
  <c r="P18" i="1" l="1"/>
  <c r="O19" i="1"/>
  <c r="B22" i="1"/>
  <c r="C21" i="1"/>
  <c r="M21" i="1" s="1"/>
  <c r="S21" i="1" s="1"/>
  <c r="O20" i="1" l="1"/>
  <c r="P19" i="1"/>
  <c r="B23" i="1"/>
  <c r="C22" i="1"/>
  <c r="M22" i="1" s="1"/>
  <c r="S22" i="1" s="1"/>
  <c r="O21" i="1" l="1"/>
  <c r="P20" i="1"/>
  <c r="B24" i="1"/>
  <c r="C23" i="1"/>
  <c r="M23" i="1" s="1"/>
  <c r="S23" i="1" s="1"/>
  <c r="O22" i="1" l="1"/>
  <c r="P21" i="1"/>
  <c r="B25" i="1"/>
  <c r="C24" i="1"/>
  <c r="M24" i="1" s="1"/>
  <c r="S24" i="1" s="1"/>
  <c r="O23" i="1" l="1"/>
  <c r="P22" i="1"/>
  <c r="M25" i="1"/>
  <c r="S25" i="1" s="1"/>
  <c r="B26" i="1"/>
  <c r="C25" i="1"/>
  <c r="O24" i="1" l="1"/>
  <c r="P23" i="1"/>
  <c r="C26" i="1"/>
  <c r="B27" i="1"/>
  <c r="M26" i="1"/>
  <c r="S26" i="1" s="1"/>
  <c r="O25" i="1" l="1"/>
  <c r="P24" i="1"/>
  <c r="C27" i="1"/>
  <c r="B28" i="1"/>
  <c r="M27" i="1"/>
  <c r="S27" i="1" s="1"/>
  <c r="P25" i="1" l="1"/>
  <c r="O26" i="1"/>
  <c r="M28" i="1"/>
  <c r="S28" i="1" s="1"/>
  <c r="B29" i="1"/>
  <c r="C28" i="1"/>
  <c r="O27" i="1" l="1"/>
  <c r="P26" i="1"/>
  <c r="M29" i="1"/>
  <c r="S29" i="1" s="1"/>
  <c r="B30" i="1"/>
  <c r="C29" i="1"/>
  <c r="O28" i="1" l="1"/>
  <c r="P27" i="1"/>
  <c r="M30" i="1"/>
  <c r="S30" i="1" s="1"/>
  <c r="B31" i="1"/>
  <c r="C30" i="1"/>
  <c r="O29" i="1" l="1"/>
  <c r="P28" i="1"/>
  <c r="C31" i="1"/>
  <c r="B32" i="1"/>
  <c r="M31" i="1"/>
  <c r="S31" i="1" s="1"/>
  <c r="O30" i="1" l="1"/>
  <c r="P29" i="1"/>
  <c r="M32" i="1"/>
  <c r="S32" i="1" s="1"/>
  <c r="B33" i="1"/>
  <c r="C32" i="1"/>
  <c r="O31" i="1" l="1"/>
  <c r="P30" i="1"/>
  <c r="M33" i="1"/>
  <c r="S33" i="1" s="1"/>
  <c r="B34" i="1"/>
  <c r="C33" i="1"/>
  <c r="O32" i="1" l="1"/>
  <c r="P31" i="1"/>
  <c r="C34" i="1"/>
  <c r="B35" i="1"/>
  <c r="M34" i="1"/>
  <c r="S34" i="1" s="1"/>
  <c r="O33" i="1" l="1"/>
  <c r="P32" i="1"/>
  <c r="C35" i="1"/>
  <c r="B36" i="1"/>
  <c r="M35" i="1"/>
  <c r="S35" i="1" s="1"/>
  <c r="O34" i="1" l="1"/>
  <c r="P33" i="1"/>
  <c r="B37" i="1"/>
  <c r="C36" i="1"/>
  <c r="M36" i="1" s="1"/>
  <c r="S36" i="1" s="1"/>
  <c r="P34" i="1" l="1"/>
  <c r="O35" i="1"/>
  <c r="M37" i="1"/>
  <c r="S37" i="1" s="1"/>
  <c r="B38" i="1"/>
  <c r="C37" i="1"/>
  <c r="O36" i="1" l="1"/>
  <c r="P35" i="1"/>
  <c r="B39" i="1"/>
  <c r="C38" i="1"/>
  <c r="M38" i="1" s="1"/>
  <c r="S38" i="1" s="1"/>
  <c r="O37" i="1" l="1"/>
  <c r="P36" i="1"/>
  <c r="M39" i="1"/>
  <c r="S39" i="1" s="1"/>
  <c r="S7" i="1" s="1"/>
  <c r="C39" i="1"/>
  <c r="O38" i="1" l="1"/>
  <c r="P37" i="1"/>
  <c r="O39" i="1" l="1"/>
  <c r="P38" i="1"/>
  <c r="P39" i="1" l="1"/>
  <c r="P7" i="1" s="1"/>
  <c r="O7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<sst xmlns="http://schemas.openxmlformats.org/spreadsheetml/2006/main" count="155" uniqueCount="104">
  <si>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</si>
  <si>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</si>
  <si>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</si>
  <si>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</si>
  <si>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</si>
  <si>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</si>
  <si>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</si>
  <si>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</si>
  <si>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</si>
  <si>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</si>
  <si>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</si>
  <si>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</si>
  <si>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</si>
  <si>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</si>
  <si>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</si>
  <si>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</si>
  <si>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</si>
  <si>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</si>
  <si>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</si>
  <si>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</si>
  <si>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</si>
  <si>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</si>
  <si>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</si>
  <si>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</si>
  <si>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</si>
  <si>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</si>
  <si>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</si>
  <si>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</si>
  <si>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</si>
  <si>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</si>
  <si>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</si>
  <si>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</si>
  <si>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</si>
  <si>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</si>
  <si>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</si>
  <si>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</si>
  <si>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</si>
  <si>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</si>
  <si>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</si>
  <si>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</si>
  <si>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</si>
  <si>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</si>
  <si>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</si>
  <si>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</si>
  <si>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</si>
  <si>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</si>
  <si>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</si>
  <si>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</si>
  <si>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</si>
  <si>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</si>
  <si>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</si>
  <si>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</si>
  <si>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</si>
  <si>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</si>
  <si>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</si>
  <si>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</si>
  <si>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</si>
  <si>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</si>
  <si>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</si>
  <si>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</si>
  <si>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</si>
  <si>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</si>
  <si>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</si>
  <si>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</si>
  <si>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</si>
  <si>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</si>
  <si>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</si>
  <si>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</si>
  <si>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</si>
  <si>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</si>
  <si>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</si>
  <si>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</si>
  <si>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</si>
  <si>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</si>
  <si>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</si>
  <si>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</si>
  <si>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</si>
  <si>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</si>
  <si>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</si>
  <si>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</si>
  <si>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</si>
  <si>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</si>
  <si>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</si>
  <si>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</si>
  <si>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</si>
  <si>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</si>
  <si>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</si>
  <si>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</si>
  <si>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</si>
  <si>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</si>
  <si>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</si>
  <si>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</si>
  <si>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</si>
  <si>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</si>
  <si>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</si>
  <si>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</si>
  <si>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</si>
  <si>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</si>
  <si>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</si>
  <si>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Saldo de Horas (Decimal)</t>
  </si>
  <si>
    <t>Atrasos (Decimal)</t>
  </si>
  <si>
    <t>Hora Extra Normal (Decimal)</t>
  </si>
  <si>
    <t>Hora Extra Especial (Decimal)</t>
  </si>
  <si>
    <t>v7.3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</si>
</sst>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166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4" fontId="0" fillId="3" borderId="6" xfId="0" applyNumberFormat="1" applyFill="1" applyBorder="1" applyAlignment="1" applyProtection="1">
      <protection locked="0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4" fontId="1" fillId="7" borderId="11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 applyProtection="1">
      <alignment horizontal="center" vertical="center"/>
    </xf>
  </cellXfs>
  <cellStyles count="2">
    <cellStyle name="Hiperlink" xfId="1" builtinId="8"/>
    <cellStyle name="Normal" xfId="0" builtinId="0"/>
  </cellStyles>
  <dxfs count="61"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60" dataDxfId="59">
  <sortState ref="A3:F13">
    <sortCondition ref="A8"/>
  </sortState>
  <tableColumns count="6">
    <tableColumn id="1" name="Evento" dataDxfId="58"/>
    <tableColumn id="2" name="Colorir Linha" dataDxfId="57"/>
    <tableColumn id="5" name="Colorir Período" dataDxfId="56"/>
    <tableColumn id="6" name="Libera o Período" dataDxfId="55"/>
    <tableColumn id="4" name="Conta hora Extra" dataDxfId="54"/>
    <tableColumn id="3" name="Descrição" dataDxfId="5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52" dataDxfId="51">
  <autoFilter ref="H2:J4"/>
  <tableColumns count="3">
    <tableColumn id="1" name="Limite de horas" dataDxfId="50"/>
    <tableColumn id="3" name="Limite" dataDxfId="49"/>
    <tableColumn id="2" name="h" dataDxfId="4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47" dataDxfId="46">
  <autoFilter ref="L2:L14"/>
  <tableColumns count="1">
    <tableColumn id="1" name="Mês" dataDxfId="45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0:E17" totalsRowShown="0" headerRowDxfId="44" dataDxfId="43">
  <tableColumns count="4">
    <tableColumn id="1" name="Dia da Semana" dataDxfId="42"/>
    <tableColumn id="4" name="Abreviatura" dataDxfId="41"/>
    <tableColumn id="2" name="É dia util?" dataDxfId="40"/>
    <tableColumn id="3" name="Jornada Diferenciada?" dataDxfId="39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" name="tblHoras" displayName="tblHoras" ref="B8:X39" totalsRowShown="0" headerRowDxfId="38" dataDxfId="37">
  <tableColumns count="23">
    <tableColumn id="1" name="Data" dataDxfId="36">
      <calculatedColumnFormula>IF(B8&lt;&gt;"",IF(DAY(B8+1)=1,"",B8+1),"")</calculatedColumnFormula>
    </tableColumn>
    <tableColumn id="2" name="Dia" dataDxfId="35">
      <calculatedColumnFormula>TEXT(tblHoras[[#This Row],[Data]],"ddd")</calculatedColumnFormula>
    </tableColumn>
    <tableColumn id="3" name="Evento _x000a_(1º Período)" dataDxfId="34"/>
    <tableColumn id="4" name="Entrada - 1" dataDxfId="33"/>
    <tableColumn id="5" name="Saída - 1 (Almoço)" dataDxfId="32"/>
    <tableColumn id="6" name="Entrada - 2 (Almoço)" dataDxfId="31"/>
    <tableColumn id="7" name="Saída - 2" dataDxfId="30"/>
    <tableColumn id="13" name="Evento _x000a_(2º Período)" dataDxfId="29"/>
    <tableColumn id="15" name="Horas Trabalhadas (1º Período)" dataDxfId="28">
      <calculatedColumnFormula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calculatedColumnFormula>
    </tableColumn>
    <tableColumn id="16" name="Horas Trabalhadas (2º Período)" dataDxfId="27">
      <calculatedColumnFormula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calculatedColumnFormula>
    </tableColumn>
    <tableColumn id="8" name="Horas Trabalhadas" dataDxfId="26">
      <calculatedColumnFormula>tblHoras[[#This Row],[Horas Trabalhadas (1º Período)]]+tblHoras[[#This Row],[Horas Trabalhadas (2º Período)]]</calculatedColumnFormula>
    </tableColumn>
    <tableColumn id="17" name="Jornada Diária" dataDxfId="25">
      <calculatedColumnFormula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calculatedColumnFormula>
    </tableColumn>
    <tableColumn id="11" name="Horas Trabalhadas Além Jornada" dataDxfId="24">
      <calculatedColumnFormula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calculatedColumnFormula>
    </tableColumn>
    <tableColumn id="18" name="Saldo de Horas" dataDxfId="23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20" name="Saldo de Horas (Decimal)" dataDxfId="22">
      <calculatedColumnFormula>tblHoras[[#This Row],[Saldo de Horas]]*24</calculatedColumnFormula>
    </tableColumn>
    <tableColumn id="19" name="Atrasos_x000a_(horas)" dataDxfId="21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21" name="Atrasos (Decimal)" dataDxfId="2">
      <calculatedColumnFormula>IF(tblHoras[[#This Row],[Atrasos
(horas)]]&lt;&gt;"",tblHoras[[#This Row],[Atrasos
(horas)]]*24,"")</calculatedColumnFormula>
    </tableColumn>
    <tableColumn id="14" name="Faltas_x000a_(dias)" dataDxfId="20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5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22" name="Hora Extra Normal (Decimal)" dataDxfId="1">
      <calculatedColumnFormula>IF(tblHoras[[#This Row],[Hora Extra Normal]]&lt;&gt;"",tblHoras[[#This Row],[Hora Extra Normal]]*24,"")</calculatedColumnFormula>
    </tableColumn>
    <tableColumn id="9" name="Hora Extra _x000a_Especial" dataDxfId="4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23" name="Hora Extra Especial (Decimal)" dataDxfId="0">
      <calculatedColumnFormula>IF(tblHoras[[#This Row],[Hora Extra 
Especial]]&lt;&gt;"",tblHoras[[#This Row],[Hora Extra 
Especial]]*24,"")</calculatedColumnFormula>
    </tableColumn>
    <tableColumn id="12" name="Informação" dataDxfId="3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7" t="s">
        <v>31</v>
      </c>
      <c r="C3" s="37" t="s">
        <v>30</v>
      </c>
      <c r="D3" s="37" t="s">
        <v>30</v>
      </c>
      <c r="E3" s="37"/>
      <c r="F3" s="23" t="s">
        <v>11</v>
      </c>
      <c r="H3" s="38" t="str">
        <f>tblLimiteHora[[#This Row],[Limite]]&amp;"h diárias"</f>
        <v>2h diárias</v>
      </c>
      <c r="I3" s="39">
        <v>2</v>
      </c>
      <c r="J3" s="1">
        <v>8.3333333333333329E-2</v>
      </c>
      <c r="L3" s="32" t="s">
        <v>63</v>
      </c>
    </row>
    <row r="4" spans="1:12" x14ac:dyDescent="0.25">
      <c r="A4" s="5" t="s">
        <v>24</v>
      </c>
      <c r="B4" s="37" t="s">
        <v>31</v>
      </c>
      <c r="C4" s="37" t="s">
        <v>30</v>
      </c>
      <c r="D4" s="37" t="s">
        <v>30</v>
      </c>
      <c r="E4" s="37"/>
      <c r="F4" s="23" t="s">
        <v>9</v>
      </c>
      <c r="H4" s="12" t="s">
        <v>15</v>
      </c>
      <c r="I4" s="12">
        <v>9999</v>
      </c>
      <c r="J4" s="13">
        <v>0</v>
      </c>
      <c r="L4" s="32" t="s">
        <v>64</v>
      </c>
    </row>
    <row r="5" spans="1:12" x14ac:dyDescent="0.25">
      <c r="A5" s="5" t="s">
        <v>53</v>
      </c>
      <c r="B5" s="37" t="s">
        <v>31</v>
      </c>
      <c r="C5" s="37" t="s">
        <v>30</v>
      </c>
      <c r="D5" s="37" t="s">
        <v>30</v>
      </c>
      <c r="E5" s="37"/>
      <c r="F5" s="23" t="s">
        <v>54</v>
      </c>
      <c r="L5" s="32" t="s">
        <v>65</v>
      </c>
    </row>
    <row r="6" spans="1:12" x14ac:dyDescent="0.25">
      <c r="A6" s="5" t="s">
        <v>89</v>
      </c>
      <c r="B6" s="37" t="s">
        <v>31</v>
      </c>
      <c r="C6" s="37" t="s">
        <v>30</v>
      </c>
      <c r="D6" s="37" t="s">
        <v>31</v>
      </c>
      <c r="E6" s="37"/>
      <c r="F6" s="23" t="s">
        <v>90</v>
      </c>
      <c r="L6" s="32" t="s">
        <v>66</v>
      </c>
    </row>
    <row r="7" spans="1:12" x14ac:dyDescent="0.25">
      <c r="A7" s="5" t="s">
        <v>29</v>
      </c>
      <c r="B7" s="37" t="s">
        <v>31</v>
      </c>
      <c r="C7" s="37" t="s">
        <v>30</v>
      </c>
      <c r="D7" s="37" t="s">
        <v>30</v>
      </c>
      <c r="E7" s="37"/>
      <c r="F7" s="23" t="s">
        <v>8</v>
      </c>
      <c r="L7" s="32" t="s">
        <v>67</v>
      </c>
    </row>
    <row r="8" spans="1:12" x14ac:dyDescent="0.25">
      <c r="A8" s="5" t="s">
        <v>28</v>
      </c>
      <c r="B8" s="37" t="s">
        <v>31</v>
      </c>
      <c r="C8" s="37" t="s">
        <v>30</v>
      </c>
      <c r="D8" s="37" t="s">
        <v>31</v>
      </c>
      <c r="E8" s="37"/>
      <c r="F8" s="23" t="s">
        <v>22</v>
      </c>
      <c r="L8" s="32" t="s">
        <v>68</v>
      </c>
    </row>
    <row r="9" spans="1:12" x14ac:dyDescent="0.25">
      <c r="A9" s="5" t="s">
        <v>2</v>
      </c>
      <c r="B9" s="37" t="s">
        <v>30</v>
      </c>
      <c r="C9" s="37" t="s">
        <v>31</v>
      </c>
      <c r="D9" s="37"/>
      <c r="E9" s="37" t="s">
        <v>30</v>
      </c>
      <c r="F9" s="23" t="s">
        <v>2</v>
      </c>
      <c r="L9" s="32" t="s">
        <v>69</v>
      </c>
    </row>
    <row r="10" spans="1:12" x14ac:dyDescent="0.25">
      <c r="A10" s="5" t="s">
        <v>12</v>
      </c>
      <c r="B10" s="37" t="s">
        <v>30</v>
      </c>
      <c r="C10" s="37" t="s">
        <v>31</v>
      </c>
      <c r="D10" s="37"/>
      <c r="E10" s="37" t="s">
        <v>30</v>
      </c>
      <c r="F10" s="23" t="s">
        <v>12</v>
      </c>
      <c r="L10" s="32" t="s">
        <v>70</v>
      </c>
    </row>
    <row r="11" spans="1:12" x14ac:dyDescent="0.25">
      <c r="A11" s="5" t="s">
        <v>27</v>
      </c>
      <c r="B11" s="37" t="s">
        <v>31</v>
      </c>
      <c r="C11" s="37" t="s">
        <v>30</v>
      </c>
      <c r="D11" s="37" t="s">
        <v>30</v>
      </c>
      <c r="E11" s="37"/>
      <c r="F11" s="23" t="s">
        <v>16</v>
      </c>
      <c r="L11" s="32" t="s">
        <v>71</v>
      </c>
    </row>
    <row r="12" spans="1:12" x14ac:dyDescent="0.25">
      <c r="A12" s="5" t="s">
        <v>26</v>
      </c>
      <c r="B12" s="37" t="s">
        <v>31</v>
      </c>
      <c r="C12" s="37" t="s">
        <v>30</v>
      </c>
      <c r="D12" s="37" t="s">
        <v>30</v>
      </c>
      <c r="E12" s="37"/>
      <c r="F12" s="23" t="s">
        <v>17</v>
      </c>
      <c r="L12" s="32" t="s">
        <v>72</v>
      </c>
    </row>
    <row r="13" spans="1:12" x14ac:dyDescent="0.25">
      <c r="A13" s="5" t="s">
        <v>60</v>
      </c>
      <c r="B13" s="37" t="s">
        <v>30</v>
      </c>
      <c r="C13" s="37" t="s">
        <v>31</v>
      </c>
      <c r="D13" s="37" t="s">
        <v>30</v>
      </c>
      <c r="E13" s="37"/>
      <c r="F13" s="23" t="s">
        <v>61</v>
      </c>
      <c r="L13" s="32" t="s">
        <v>73</v>
      </c>
    </row>
    <row r="14" spans="1:12" x14ac:dyDescent="0.25">
      <c r="L14" s="32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E17"/>
  <sheetViews>
    <sheetView showGridLines="0" topLeftCell="A2" workbookViewId="0">
      <selection activeCell="D3" sqref="D3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5" width="15" style="5" customWidth="1"/>
    <col min="6" max="16384" width="9.140625" style="5"/>
  </cols>
  <sheetData>
    <row r="1" spans="2:5" x14ac:dyDescent="0.25">
      <c r="B1" s="50" t="s">
        <v>21</v>
      </c>
      <c r="C1" s="51"/>
      <c r="D1" s="52"/>
    </row>
    <row r="3" spans="2:5" ht="15.75" thickBot="1" x14ac:dyDescent="0.3">
      <c r="B3" s="19" t="s">
        <v>19</v>
      </c>
      <c r="C3" s="34"/>
      <c r="D3" s="2" t="s">
        <v>18</v>
      </c>
    </row>
    <row r="5" spans="2:5" ht="15.75" thickBot="1" x14ac:dyDescent="0.3">
      <c r="B5" s="19" t="s">
        <v>32</v>
      </c>
      <c r="C5" s="34"/>
      <c r="D5" s="28">
        <v>6.9444444444444441E-3</v>
      </c>
      <c r="E5" s="20" t="s">
        <v>56</v>
      </c>
    </row>
    <row r="7" spans="2:5" ht="15.75" thickBot="1" x14ac:dyDescent="0.3">
      <c r="B7" s="19" t="s">
        <v>37</v>
      </c>
      <c r="C7" s="34"/>
      <c r="D7" s="3">
        <v>0.33333333333333331</v>
      </c>
    </row>
    <row r="9" spans="2:5" ht="15.75" thickBot="1" x14ac:dyDescent="0.3">
      <c r="B9" s="53" t="s">
        <v>38</v>
      </c>
      <c r="C9" s="54"/>
      <c r="D9" s="54"/>
      <c r="E9" s="55"/>
    </row>
    <row r="10" spans="2:5" ht="30" customHeight="1" x14ac:dyDescent="0.25">
      <c r="B10" s="9" t="s">
        <v>85</v>
      </c>
      <c r="C10" s="9" t="s">
        <v>86</v>
      </c>
      <c r="D10" s="9" t="s">
        <v>75</v>
      </c>
      <c r="E10" s="9" t="s">
        <v>77</v>
      </c>
    </row>
    <row r="11" spans="2:5" x14ac:dyDescent="0.25">
      <c r="B11" s="21" t="s">
        <v>41</v>
      </c>
      <c r="C11" s="21" t="s">
        <v>78</v>
      </c>
      <c r="D11" s="22" t="s">
        <v>30</v>
      </c>
      <c r="E11" s="40"/>
    </row>
    <row r="12" spans="2:5" x14ac:dyDescent="0.25">
      <c r="B12" s="21" t="s">
        <v>42</v>
      </c>
      <c r="C12" s="21" t="s">
        <v>79</v>
      </c>
      <c r="D12" s="22" t="s">
        <v>30</v>
      </c>
      <c r="E12" s="40"/>
    </row>
    <row r="13" spans="2:5" x14ac:dyDescent="0.25">
      <c r="B13" s="21" t="s">
        <v>43</v>
      </c>
      <c r="C13" s="21" t="s">
        <v>80</v>
      </c>
      <c r="D13" s="22" t="s">
        <v>30</v>
      </c>
      <c r="E13" s="40"/>
    </row>
    <row r="14" spans="2:5" x14ac:dyDescent="0.25">
      <c r="B14" s="21" t="s">
        <v>44</v>
      </c>
      <c r="C14" s="21" t="s">
        <v>81</v>
      </c>
      <c r="D14" s="22" t="s">
        <v>30</v>
      </c>
      <c r="E14" s="40"/>
    </row>
    <row r="15" spans="2:5" x14ac:dyDescent="0.25">
      <c r="B15" s="21" t="s">
        <v>45</v>
      </c>
      <c r="C15" s="21" t="s">
        <v>82</v>
      </c>
      <c r="D15" s="22" t="s">
        <v>30</v>
      </c>
      <c r="E15" s="40"/>
    </row>
    <row r="16" spans="2:5" x14ac:dyDescent="0.25">
      <c r="B16" s="21" t="s">
        <v>39</v>
      </c>
      <c r="C16" s="21" t="s">
        <v>83</v>
      </c>
      <c r="D16" s="22" t="s">
        <v>31</v>
      </c>
      <c r="E16" s="40"/>
    </row>
    <row r="17" spans="2:5" x14ac:dyDescent="0.25">
      <c r="B17" s="21" t="s">
        <v>40</v>
      </c>
      <c r="C17" s="21" t="s">
        <v>84</v>
      </c>
      <c r="D17" s="22" t="s">
        <v>31</v>
      </c>
      <c r="E17" s="40"/>
    </row>
  </sheetData>
  <sheetProtection algorithmName="SHA-512" hashValue="Ha7W5bxf1w1NgOJx04/fWLYR6pTAAF2CzVEX6sDJmxy04fCR8Uagfk8h+nnBtz3f+WOjx+7F1pkoGAjGUmStKA==" saltValue="1E1mlKU/3LZ+W9vV+cF3MA==" spinCount="100000" sheet="1" objects="1" scenarios="1" selectLockedCells="1" autoFilter="0" pivotTables="0"/>
  <mergeCells count="2">
    <mergeCell ref="B1:D1"/>
    <mergeCell ref="B9:E9"/>
  </mergeCells>
  <conditionalFormatting sqref="D7">
    <cfRule type="timePeriod" dxfId="19" priority="3" timePeriod="lastMonth">
      <formula>AND(MONTH(D7)=MONTH(EDATE(TODAY(),0-1)),YEAR(D7)=YEAR(EDATE(TODAY(),0-1)))</formula>
    </cfRule>
  </conditionalFormatting>
  <dataValidations count="2">
    <dataValidation type="list" allowBlank="1" showInputMessage="1" showErrorMessage="1" sqref="D3">
      <formula1>lstLimiteHora</formula1>
    </dataValidation>
    <dataValidation type="list" allowBlank="1" showInputMessage="1" showErrorMessage="1" sqref="D11:D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G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6" width="10.7109375" style="5" customWidth="1"/>
    <col min="17" max="17" width="12.7109375" style="5" hidden="1" customWidth="1"/>
    <col min="18" max="18" width="10.7109375" style="5" hidden="1" customWidth="1"/>
    <col min="19" max="20" width="12.7109375" style="5" hidden="1" customWidth="1"/>
    <col min="21" max="21" width="10.7109375" style="5" hidden="1" customWidth="1"/>
    <col min="22" max="22" width="12.7109375" style="5" hidden="1" customWidth="1"/>
    <col min="23" max="23" width="10.7109375" style="5" hidden="1" customWidth="1"/>
    <col min="24" max="24" width="38.42578125" style="5" customWidth="1"/>
    <col min="25" max="25" width="2.7109375" style="5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30" width="9.140625" style="5" hidden="1" customWidth="1"/>
    <col min="31" max="31" width="12.42578125" style="5" hidden="1" customWidth="1"/>
    <col min="32" max="33" width="0" style="5" hidden="1" customWidth="1"/>
    <col min="34" max="16384" width="9.140625" style="5" hidden="1"/>
  </cols>
  <sheetData>
    <row r="1" spans="2:29" ht="15" customHeight="1" x14ac:dyDescent="0.25">
      <c r="G1" s="29" t="s">
        <v>58</v>
      </c>
      <c r="O1" s="5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58"/>
      <c r="Q1" s="58"/>
      <c r="R1" s="58"/>
      <c r="S1" s="58"/>
      <c r="T1" s="58"/>
      <c r="U1" s="58"/>
      <c r="V1" s="58"/>
      <c r="W1" s="58"/>
      <c r="X1" s="58"/>
    </row>
    <row r="2" spans="2:29" ht="15" customHeight="1" thickBot="1" x14ac:dyDescent="0.3">
      <c r="B2" s="6"/>
      <c r="G2" s="65"/>
      <c r="H2" s="66"/>
      <c r="I2" s="66"/>
      <c r="N2" s="24"/>
      <c r="O2" s="58"/>
      <c r="P2" s="58"/>
      <c r="Q2" s="58"/>
      <c r="R2" s="58"/>
      <c r="S2" s="58"/>
      <c r="T2" s="58"/>
      <c r="U2" s="58"/>
      <c r="V2" s="58"/>
      <c r="W2" s="58"/>
      <c r="X2" s="58"/>
    </row>
    <row r="3" spans="2:29" ht="15" customHeight="1" x14ac:dyDescent="0.25">
      <c r="B3" s="6"/>
      <c r="G3" s="45" t="s">
        <v>96</v>
      </c>
      <c r="H3" s="67" t="s">
        <v>97</v>
      </c>
      <c r="I3" s="68"/>
      <c r="N3" s="24"/>
      <c r="O3" s="58"/>
      <c r="P3" s="58"/>
      <c r="Q3" s="58"/>
      <c r="R3" s="58"/>
      <c r="S3" s="58"/>
      <c r="T3" s="58"/>
      <c r="U3" s="58"/>
      <c r="V3" s="58"/>
      <c r="W3" s="58"/>
      <c r="X3" s="58"/>
    </row>
    <row r="4" spans="2:29" ht="15" customHeight="1" thickBot="1" x14ac:dyDescent="0.3">
      <c r="B4" s="6"/>
      <c r="G4" s="46"/>
      <c r="H4" s="59"/>
      <c r="I4" s="60"/>
      <c r="N4" s="24"/>
      <c r="O4" s="58"/>
      <c r="P4" s="58"/>
      <c r="Q4" s="58"/>
      <c r="R4" s="58"/>
      <c r="S4" s="58"/>
      <c r="T4" s="58"/>
      <c r="U4" s="58"/>
      <c r="V4" s="58"/>
      <c r="W4" s="58"/>
      <c r="X4" s="58"/>
    </row>
    <row r="5" spans="2:29" ht="15" customHeight="1" x14ac:dyDescent="0.25">
      <c r="B5" s="61" t="s">
        <v>59</v>
      </c>
      <c r="C5" s="62"/>
      <c r="D5" s="30" t="s">
        <v>62</v>
      </c>
      <c r="E5" s="44" t="s">
        <v>88</v>
      </c>
      <c r="G5" s="7"/>
      <c r="N5" s="24"/>
      <c r="O5" s="24"/>
      <c r="P5" s="24"/>
      <c r="Q5" s="35" t="s">
        <v>76</v>
      </c>
      <c r="R5" s="35" t="s">
        <v>76</v>
      </c>
      <c r="S5" s="35" t="s">
        <v>76</v>
      </c>
      <c r="T5" s="35" t="s">
        <v>76</v>
      </c>
      <c r="U5" s="35" t="s">
        <v>76</v>
      </c>
      <c r="V5" s="35" t="s">
        <v>76</v>
      </c>
      <c r="W5" s="35" t="s">
        <v>76</v>
      </c>
      <c r="X5" s="24"/>
    </row>
    <row r="6" spans="2:29" ht="16.5" customHeight="1" thickBot="1" x14ac:dyDescent="0.3">
      <c r="B6" s="63"/>
      <c r="C6" s="64"/>
      <c r="D6" s="31"/>
      <c r="E6" s="31"/>
      <c r="F6" s="33" t="str">
        <f>IF(ISERROR(DATEVALUE(IF(E6&lt;&gt;"",E6,1)&amp;"-"&amp;B6&amp;"-"&amp;D6)),"",DATEVALUE(IF(E6&lt;&gt;"",E6,1)&amp;"-"&amp;B6&amp;"-"&amp;D6))</f>
        <v/>
      </c>
      <c r="N6" s="24"/>
      <c r="O6" s="24"/>
      <c r="P6" s="24"/>
      <c r="Q6" s="56" t="s">
        <v>95</v>
      </c>
      <c r="R6" s="57"/>
      <c r="S6" s="57"/>
      <c r="T6" s="57"/>
      <c r="U6" s="57"/>
      <c r="V6" s="57"/>
      <c r="W6" s="57"/>
      <c r="X6" s="24"/>
    </row>
    <row r="7" spans="2:29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O39</f>
        <v>0</v>
      </c>
      <c r="P7" s="69">
        <f>P39</f>
        <v>0</v>
      </c>
      <c r="Q7" s="47">
        <f>SUM(tblHoras[Atrasos
(horas)])</f>
        <v>0</v>
      </c>
      <c r="R7" s="69">
        <f>SUM(tblHoras[Atrasos (Decimal)])</f>
        <v>0</v>
      </c>
      <c r="S7" s="48">
        <f>SUM(tblHoras[Faltas
(dias)])</f>
        <v>0</v>
      </c>
      <c r="T7" s="47">
        <f>SUM(tblHoras[Hora Extra Normal])</f>
        <v>0</v>
      </c>
      <c r="U7" s="69"/>
      <c r="V7" s="47">
        <f>SUM(tblHoras[Hora Extra 
Especial])</f>
        <v>0</v>
      </c>
      <c r="W7" s="69">
        <f>SUM(tblHoras[Hora Extra Especial (Decimal)])</f>
        <v>0</v>
      </c>
      <c r="X7" s="24"/>
    </row>
    <row r="8" spans="2:29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99</v>
      </c>
      <c r="Q8" s="9" t="s">
        <v>91</v>
      </c>
      <c r="R8" s="9" t="s">
        <v>100</v>
      </c>
      <c r="S8" s="9" t="s">
        <v>92</v>
      </c>
      <c r="T8" s="9" t="s">
        <v>93</v>
      </c>
      <c r="U8" s="9" t="s">
        <v>101</v>
      </c>
      <c r="V8" s="9" t="s">
        <v>94</v>
      </c>
      <c r="W8" s="9" t="s">
        <v>102</v>
      </c>
      <c r="X8" s="9" t="s">
        <v>46</v>
      </c>
      <c r="AA8" s="27"/>
    </row>
    <row r="9" spans="2:29" x14ac:dyDescent="0.25">
      <c r="B9" s="11" t="str">
        <f>IF(ISERROR(F6),"",F6)</f>
        <v/>
      </c>
      <c r="C9" s="12" t="str">
        <f>TEXT(tblHoras[Data],"ddd")</f>
        <v/>
      </c>
      <c r="D9" s="26"/>
      <c r="E9" s="1"/>
      <c r="F9" s="1"/>
      <c r="G9" s="1"/>
      <c r="H9" s="1"/>
      <c r="I9" s="25"/>
      <c r="J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Diária]]/2,0
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70">
        <f>tblHoras[[#This Row],[Saldo de Horas]]*24</f>
        <v>0</v>
      </c>
      <c r="Q9" s="14" t="str">
        <f>IF(tblHoras[Horas Trabalhadas Além Jornada]&lt;0,IF(OR(tblHoras[Evento 
(1º Período)]="",tblHoras[Evento 
(2º Período)]=""),tblHoras[Horas Trabalhadas Além Jornada],""),"")</f>
        <v/>
      </c>
      <c r="R9" s="70" t="str">
        <f>IF(tblHoras[[#This Row],[Atrasos
(horas)]]&lt;&gt;"",tblHoras[[#This Row],[Atrasos
(horas)]]*24,"")</f>
        <v/>
      </c>
      <c r="S9" s="14" t="str">
        <f>IF(tblHoras[Jornada Diária]&lt;&gt;"",IF((N(tblHoras[Jornada Diária])-ABS(N(tblHoras[Horas Trabalhadas Além Jornada])))=0,1,""),"")</f>
        <v/>
      </c>
      <c r="T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9" s="70" t="str">
        <f>IF(tblHoras[[#This Row],[Hora Extra Normal]]&lt;&gt;"",tblHoras[[#This Row],[Hora Extra Normal]]*24,"")</f>
        <v/>
      </c>
      <c r="V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9" s="70" t="str">
        <f>IF(tblHoras[[#This Row],[Hora Extra 
Especial]]&lt;&gt;"",tblHoras[[#This Row],[Hora Extra 
Especial]]*24,"")</f>
        <v/>
      </c>
      <c r="X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Z9" s="16"/>
      <c r="AC9" s="17"/>
    </row>
    <row r="10" spans="2:29" x14ac:dyDescent="0.25">
      <c r="B10" s="11" t="str">
        <f>IF(B9&lt;&gt;"",IF(DAY(B9+1)=IF($E$6&lt;&gt;"",$E$6,1),"",B9+1),"")</f>
        <v/>
      </c>
      <c r="C10" s="12" t="str">
        <f>TEXT(tblHoras[Data],"ddd")</f>
        <v/>
      </c>
      <c r="D10" s="26"/>
      <c r="E10" s="1"/>
      <c r="F10" s="1"/>
      <c r="G10" s="1"/>
      <c r="H10" s="1"/>
      <c r="I10" s="25"/>
      <c r="J1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70">
        <f>tblHoras[[#This Row],[Saldo de Horas]]*24</f>
        <v>0</v>
      </c>
      <c r="Q10" s="14" t="str">
        <f>IF(tblHoras[Horas Trabalhadas Além Jornada]&lt;0,IF(OR(tblHoras[Evento 
(1º Período)]="",tblHoras[Evento 
(2º Período)]=""),tblHoras[Horas Trabalhadas Além Jornada],""),"")</f>
        <v/>
      </c>
      <c r="R10" s="70" t="str">
        <f>IF(tblHoras[[#This Row],[Atrasos
(horas)]]&lt;&gt;"",tblHoras[[#This Row],[Atrasos
(horas)]]*24,"")</f>
        <v/>
      </c>
      <c r="S10" s="14" t="str">
        <f>IF(tblHoras[Jornada Diária]&lt;&gt;"",IF((N(tblHoras[Jornada Diária])-ABS(N(tblHoras[Horas Trabalhadas Além Jornada])))=0,1,""),"")</f>
        <v/>
      </c>
      <c r="T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0" s="70" t="str">
        <f>IF(tblHoras[[#This Row],[Hora Extra Normal]]&lt;&gt;"",tblHoras[[#This Row],[Hora Extra Normal]]*24,"")</f>
        <v/>
      </c>
      <c r="V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0" s="70" t="str">
        <f>IF(tblHoras[[#This Row],[Hora Extra 
Especial]]&lt;&gt;"",tblHoras[[#This Row],[Hora Extra 
Especial]]*24,"")</f>
        <v/>
      </c>
      <c r="X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C10" s="17"/>
    </row>
    <row r="11" spans="2:29" x14ac:dyDescent="0.25">
      <c r="B11" s="11" t="str">
        <f t="shared" ref="B11:B39" si="0">IF(B10&lt;&gt;"",IF(DAY(B10+1)=IF($E$6&lt;&gt;"",$E$6,1),"",B10+1),"")</f>
        <v/>
      </c>
      <c r="C11" s="12" t="str">
        <f>TEXT(tblHoras[Data],"ddd")</f>
        <v/>
      </c>
      <c r="D11" s="26"/>
      <c r="E11" s="1"/>
      <c r="F11" s="1"/>
      <c r="G11" s="1"/>
      <c r="H11" s="1"/>
      <c r="I11" s="25"/>
      <c r="J1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70">
        <f>tblHoras[[#This Row],[Saldo de Horas]]*24</f>
        <v>0</v>
      </c>
      <c r="Q11" s="14" t="str">
        <f>IF(tblHoras[Horas Trabalhadas Além Jornada]&lt;0,IF(OR(tblHoras[Evento 
(1º Período)]="",tblHoras[Evento 
(2º Período)]=""),tblHoras[Horas Trabalhadas Além Jornada],""),"")</f>
        <v/>
      </c>
      <c r="R11" s="70" t="str">
        <f>IF(tblHoras[[#This Row],[Atrasos
(horas)]]&lt;&gt;"",tblHoras[[#This Row],[Atrasos
(horas)]]*24,"")</f>
        <v/>
      </c>
      <c r="S11" s="14" t="str">
        <f>IF(tblHoras[Jornada Diária]&lt;&gt;"",IF((N(tblHoras[Jornada Diária])-ABS(N(tblHoras[Horas Trabalhadas Além Jornada])))=0,1,""),"")</f>
        <v/>
      </c>
      <c r="T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1" s="70" t="str">
        <f>IF(tblHoras[[#This Row],[Hora Extra Normal]]&lt;&gt;"",tblHoras[[#This Row],[Hora Extra Normal]]*24,"")</f>
        <v/>
      </c>
      <c r="V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1" s="70" t="str">
        <f>IF(tblHoras[[#This Row],[Hora Extra 
Especial]]&lt;&gt;"",tblHoras[[#This Row],[Hora Extra 
Especial]]*24,"")</f>
        <v/>
      </c>
      <c r="X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29" x14ac:dyDescent="0.25">
      <c r="B12" s="11" t="str">
        <f t="shared" si="0"/>
        <v/>
      </c>
      <c r="C12" s="12" t="str">
        <f>TEXT(tblHoras[Data],"ddd")</f>
        <v/>
      </c>
      <c r="D12" s="26"/>
      <c r="E12" s="1"/>
      <c r="F12" s="1"/>
      <c r="G12" s="1"/>
      <c r="H12" s="1"/>
      <c r="I12" s="25"/>
      <c r="J1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70">
        <f>tblHoras[[#This Row],[Saldo de Horas]]*24</f>
        <v>0</v>
      </c>
      <c r="Q12" s="14" t="str">
        <f>IF(tblHoras[Horas Trabalhadas Além Jornada]&lt;0,IF(OR(tblHoras[Evento 
(1º Período)]="",tblHoras[Evento 
(2º Período)]=""),tblHoras[Horas Trabalhadas Além Jornada],""),"")</f>
        <v/>
      </c>
      <c r="R12" s="70" t="str">
        <f>IF(tblHoras[[#This Row],[Atrasos
(horas)]]&lt;&gt;"",tblHoras[[#This Row],[Atrasos
(horas)]]*24,"")</f>
        <v/>
      </c>
      <c r="S12" s="14" t="str">
        <f>IF(tblHoras[Jornada Diária]&lt;&gt;"",IF((N(tblHoras[Jornada Diária])-ABS(N(tblHoras[Horas Trabalhadas Além Jornada])))=0,1,""),"")</f>
        <v/>
      </c>
      <c r="T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2" s="70" t="str">
        <f>IF(tblHoras[[#This Row],[Hora Extra Normal]]&lt;&gt;"",tblHoras[[#This Row],[Hora Extra Normal]]*24,"")</f>
        <v/>
      </c>
      <c r="V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2" s="70" t="str">
        <f>IF(tblHoras[[#This Row],[Hora Extra 
Especial]]&lt;&gt;"",tblHoras[[#This Row],[Hora Extra 
Especial]]*24,"")</f>
        <v/>
      </c>
      <c r="X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9" x14ac:dyDescent="0.25">
      <c r="B13" s="11" t="str">
        <f t="shared" si="0"/>
        <v/>
      </c>
      <c r="C13" s="12" t="str">
        <f>TEXT(tblHoras[Data],"ddd")</f>
        <v/>
      </c>
      <c r="D13" s="26"/>
      <c r="E13" s="1"/>
      <c r="F13" s="1"/>
      <c r="G13" s="1"/>
      <c r="H13" s="1"/>
      <c r="I13" s="25"/>
      <c r="J1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70">
        <f>tblHoras[[#This Row],[Saldo de Horas]]*24</f>
        <v>0</v>
      </c>
      <c r="Q13" s="14" t="str">
        <f>IF(tblHoras[Horas Trabalhadas Além Jornada]&lt;0,IF(OR(tblHoras[Evento 
(1º Período)]="",tblHoras[Evento 
(2º Período)]=""),tblHoras[Horas Trabalhadas Além Jornada],""),"")</f>
        <v/>
      </c>
      <c r="R13" s="70" t="str">
        <f>IF(tblHoras[[#This Row],[Atrasos
(horas)]]&lt;&gt;"",tblHoras[[#This Row],[Atrasos
(horas)]]*24,"")</f>
        <v/>
      </c>
      <c r="S13" s="14" t="str">
        <f>IF(tblHoras[Jornada Diária]&lt;&gt;"",IF((N(tblHoras[Jornada Diária])-ABS(N(tblHoras[Horas Trabalhadas Além Jornada])))=0,1,""),"")</f>
        <v/>
      </c>
      <c r="T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3" s="70" t="str">
        <f>IF(tblHoras[[#This Row],[Hora Extra Normal]]&lt;&gt;"",tblHoras[[#This Row],[Hora Extra Normal]]*24,"")</f>
        <v/>
      </c>
      <c r="V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3" s="70" t="str">
        <f>IF(tblHoras[[#This Row],[Hora Extra 
Especial]]&lt;&gt;"",tblHoras[[#This Row],[Hora Extra 
Especial]]*24,"")</f>
        <v/>
      </c>
      <c r="X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9" x14ac:dyDescent="0.25">
      <c r="B14" s="11" t="str">
        <f t="shared" si="0"/>
        <v/>
      </c>
      <c r="C14" s="12" t="str">
        <f>TEXT(tblHoras[Data],"ddd")</f>
        <v/>
      </c>
      <c r="D14" s="26"/>
      <c r="E14" s="1"/>
      <c r="F14" s="1"/>
      <c r="G14" s="1"/>
      <c r="H14" s="1"/>
      <c r="I14" s="25"/>
      <c r="J1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70">
        <f>tblHoras[[#This Row],[Saldo de Horas]]*24</f>
        <v>0</v>
      </c>
      <c r="Q14" s="14" t="str">
        <f>IF(tblHoras[Horas Trabalhadas Além Jornada]&lt;0,IF(OR(tblHoras[Evento 
(1º Período)]="",tblHoras[Evento 
(2º Período)]=""),tblHoras[Horas Trabalhadas Além Jornada],""),"")</f>
        <v/>
      </c>
      <c r="R14" s="70" t="str">
        <f>IF(tblHoras[[#This Row],[Atrasos
(horas)]]&lt;&gt;"",tblHoras[[#This Row],[Atrasos
(horas)]]*24,"")</f>
        <v/>
      </c>
      <c r="S14" s="14" t="str">
        <f>IF(tblHoras[Jornada Diária]&lt;&gt;"",IF((N(tblHoras[Jornada Diária])-ABS(N(tblHoras[Horas Trabalhadas Além Jornada])))=0,1,""),"")</f>
        <v/>
      </c>
      <c r="T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4" s="70" t="str">
        <f>IF(tblHoras[[#This Row],[Hora Extra Normal]]&lt;&gt;"",tblHoras[[#This Row],[Hora Extra Normal]]*24,"")</f>
        <v/>
      </c>
      <c r="V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4" s="70" t="str">
        <f>IF(tblHoras[[#This Row],[Hora Extra 
Especial]]&lt;&gt;"",tblHoras[[#This Row],[Hora Extra 
Especial]]*24,"")</f>
        <v/>
      </c>
      <c r="X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4" s="18"/>
      <c r="AC14" s="18"/>
    </row>
    <row r="15" spans="2:29" x14ac:dyDescent="0.25">
      <c r="B15" s="11" t="str">
        <f t="shared" si="0"/>
        <v/>
      </c>
      <c r="C15" s="12" t="str">
        <f>TEXT(tblHoras[Data],"ddd")</f>
        <v/>
      </c>
      <c r="D15" s="26"/>
      <c r="E15" s="1"/>
      <c r="F15" s="1"/>
      <c r="G15" s="1"/>
      <c r="H15" s="1"/>
      <c r="I15" s="25"/>
      <c r="J1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70">
        <f>tblHoras[[#This Row],[Saldo de Horas]]*24</f>
        <v>0</v>
      </c>
      <c r="Q15" s="14" t="str">
        <f>IF(tblHoras[Horas Trabalhadas Além Jornada]&lt;0,IF(OR(tblHoras[Evento 
(1º Período)]="",tblHoras[Evento 
(2º Período)]=""),tblHoras[Horas Trabalhadas Além Jornada],""),"")</f>
        <v/>
      </c>
      <c r="R15" s="70" t="str">
        <f>IF(tblHoras[[#This Row],[Atrasos
(horas)]]&lt;&gt;"",tblHoras[[#This Row],[Atrasos
(horas)]]*24,"")</f>
        <v/>
      </c>
      <c r="S15" s="14" t="str">
        <f>IF(tblHoras[Jornada Diária]&lt;&gt;"",IF((N(tblHoras[Jornada Diária])-ABS(N(tblHoras[Horas Trabalhadas Além Jornada])))=0,1,""),"")</f>
        <v/>
      </c>
      <c r="T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5" s="70" t="str">
        <f>IF(tblHoras[[#This Row],[Hora Extra Normal]]&lt;&gt;"",tblHoras[[#This Row],[Hora Extra Normal]]*24,"")</f>
        <v/>
      </c>
      <c r="V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5" s="70" t="str">
        <f>IF(tblHoras[[#This Row],[Hora Extra 
Especial]]&lt;&gt;"",tblHoras[[#This Row],[Hora Extra 
Especial]]*24,"")</f>
        <v/>
      </c>
      <c r="X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5" s="17"/>
    </row>
    <row r="16" spans="2:29" x14ac:dyDescent="0.25">
      <c r="B16" s="11" t="str">
        <f t="shared" si="0"/>
        <v/>
      </c>
      <c r="C16" s="12" t="str">
        <f>TEXT(tblHoras[Data],"ddd")</f>
        <v/>
      </c>
      <c r="D16" s="26"/>
      <c r="E16" s="1"/>
      <c r="F16" s="1"/>
      <c r="G16" s="1"/>
      <c r="H16" s="1"/>
      <c r="I16" s="25"/>
      <c r="J1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70">
        <f>tblHoras[[#This Row],[Saldo de Horas]]*24</f>
        <v>0</v>
      </c>
      <c r="Q16" s="14" t="str">
        <f>IF(tblHoras[Horas Trabalhadas Além Jornada]&lt;0,IF(OR(tblHoras[Evento 
(1º Período)]="",tblHoras[Evento 
(2º Período)]=""),tblHoras[Horas Trabalhadas Além Jornada],""),"")</f>
        <v/>
      </c>
      <c r="R16" s="70" t="str">
        <f>IF(tblHoras[[#This Row],[Atrasos
(horas)]]&lt;&gt;"",tblHoras[[#This Row],[Atrasos
(horas)]]*24,"")</f>
        <v/>
      </c>
      <c r="S16" s="14" t="str">
        <f>IF(tblHoras[Jornada Diária]&lt;&gt;"",IF((N(tblHoras[Jornada Diária])-ABS(N(tblHoras[Horas Trabalhadas Além Jornada])))=0,1,""),"")</f>
        <v/>
      </c>
      <c r="T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6" s="70" t="str">
        <f>IF(tblHoras[[#This Row],[Hora Extra Normal]]&lt;&gt;"",tblHoras[[#This Row],[Hora Extra Normal]]*24,"")</f>
        <v/>
      </c>
      <c r="V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6" s="70" t="str">
        <f>IF(tblHoras[[#This Row],[Hora Extra 
Especial]]&lt;&gt;"",tblHoras[[#This Row],[Hora Extra 
Especial]]*24,"")</f>
        <v/>
      </c>
      <c r="X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4" x14ac:dyDescent="0.25">
      <c r="B17" s="11" t="str">
        <f t="shared" si="0"/>
        <v/>
      </c>
      <c r="C17" s="12" t="str">
        <f>TEXT(tblHoras[Data],"ddd")</f>
        <v/>
      </c>
      <c r="D17" s="26"/>
      <c r="E17" s="1"/>
      <c r="F17" s="1"/>
      <c r="G17" s="1"/>
      <c r="H17" s="1"/>
      <c r="I17" s="25"/>
      <c r="J1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70">
        <f>tblHoras[[#This Row],[Saldo de Horas]]*24</f>
        <v>0</v>
      </c>
      <c r="Q17" s="14" t="str">
        <f>IF(tblHoras[Horas Trabalhadas Além Jornada]&lt;0,IF(OR(tblHoras[Evento 
(1º Período)]="",tblHoras[Evento 
(2º Período)]=""),tblHoras[Horas Trabalhadas Além Jornada],""),"")</f>
        <v/>
      </c>
      <c r="R17" s="70" t="str">
        <f>IF(tblHoras[[#This Row],[Atrasos
(horas)]]&lt;&gt;"",tblHoras[[#This Row],[Atrasos
(horas)]]*24,"")</f>
        <v/>
      </c>
      <c r="S17" s="14" t="str">
        <f>IF(tblHoras[Jornada Diária]&lt;&gt;"",IF((N(tblHoras[Jornada Diária])-ABS(N(tblHoras[Horas Trabalhadas Além Jornada])))=0,1,""),"")</f>
        <v/>
      </c>
      <c r="T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7" s="70" t="str">
        <f>IF(tblHoras[[#This Row],[Hora Extra Normal]]&lt;&gt;"",tblHoras[[#This Row],[Hora Extra Normal]]*24,"")</f>
        <v/>
      </c>
      <c r="V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7" s="70" t="str">
        <f>IF(tblHoras[[#This Row],[Hora Extra 
Especial]]&lt;&gt;"",tblHoras[[#This Row],[Hora Extra 
Especial]]*24,"")</f>
        <v/>
      </c>
      <c r="X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4" x14ac:dyDescent="0.25">
      <c r="B18" s="11" t="str">
        <f t="shared" si="0"/>
        <v/>
      </c>
      <c r="C18" s="12" t="str">
        <f>TEXT(tblHoras[Data],"ddd")</f>
        <v/>
      </c>
      <c r="D18" s="26"/>
      <c r="E18" s="1"/>
      <c r="F18" s="1"/>
      <c r="G18" s="1"/>
      <c r="H18" s="1"/>
      <c r="I18" s="25"/>
      <c r="J1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70">
        <f>tblHoras[[#This Row],[Saldo de Horas]]*24</f>
        <v>0</v>
      </c>
      <c r="Q18" s="14" t="str">
        <f>IF(tblHoras[Horas Trabalhadas Além Jornada]&lt;0,IF(OR(tblHoras[Evento 
(1º Período)]="",tblHoras[Evento 
(2º Período)]=""),tblHoras[Horas Trabalhadas Além Jornada],""),"")</f>
        <v/>
      </c>
      <c r="R18" s="70" t="str">
        <f>IF(tblHoras[[#This Row],[Atrasos
(horas)]]&lt;&gt;"",tblHoras[[#This Row],[Atrasos
(horas)]]*24,"")</f>
        <v/>
      </c>
      <c r="S18" s="14" t="str">
        <f>IF(tblHoras[Jornada Diária]&lt;&gt;"",IF((N(tblHoras[Jornada Diária])-ABS(N(tblHoras[Horas Trabalhadas Além Jornada])))=0,1,""),"")</f>
        <v/>
      </c>
      <c r="T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8" s="70" t="str">
        <f>IF(tblHoras[[#This Row],[Hora Extra Normal]]&lt;&gt;"",tblHoras[[#This Row],[Hora Extra Normal]]*24,"")</f>
        <v/>
      </c>
      <c r="V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8" s="70" t="str">
        <f>IF(tblHoras[[#This Row],[Hora Extra 
Especial]]&lt;&gt;"",tblHoras[[#This Row],[Hora Extra 
Especial]]*24,"")</f>
        <v/>
      </c>
      <c r="X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4" x14ac:dyDescent="0.25">
      <c r="B19" s="11" t="str">
        <f t="shared" si="0"/>
        <v/>
      </c>
      <c r="C19" s="12" t="str">
        <f>TEXT(tblHoras[Data],"ddd")</f>
        <v/>
      </c>
      <c r="D19" s="26"/>
      <c r="E19" s="1"/>
      <c r="F19" s="1"/>
      <c r="G19" s="1"/>
      <c r="H19" s="1"/>
      <c r="I19" s="25"/>
      <c r="J1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70">
        <f>tblHoras[[#This Row],[Saldo de Horas]]*24</f>
        <v>0</v>
      </c>
      <c r="Q19" s="14" t="str">
        <f>IF(tblHoras[Horas Trabalhadas Além Jornada]&lt;0,IF(OR(tblHoras[Evento 
(1º Período)]="",tblHoras[Evento 
(2º Período)]=""),tblHoras[Horas Trabalhadas Além Jornada],""),"")</f>
        <v/>
      </c>
      <c r="R19" s="70" t="str">
        <f>IF(tblHoras[[#This Row],[Atrasos
(horas)]]&lt;&gt;"",tblHoras[[#This Row],[Atrasos
(horas)]]*24,"")</f>
        <v/>
      </c>
      <c r="S19" s="14" t="str">
        <f>IF(tblHoras[Jornada Diária]&lt;&gt;"",IF((N(tblHoras[Jornada Diária])-ABS(N(tblHoras[Horas Trabalhadas Além Jornada])))=0,1,""),"")</f>
        <v/>
      </c>
      <c r="T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9" s="70" t="str">
        <f>IF(tblHoras[[#This Row],[Hora Extra Normal]]&lt;&gt;"",tblHoras[[#This Row],[Hora Extra Normal]]*24,"")</f>
        <v/>
      </c>
      <c r="V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9" s="70" t="str">
        <f>IF(tblHoras[[#This Row],[Hora Extra 
Especial]]&lt;&gt;"",tblHoras[[#This Row],[Hora Extra 
Especial]]*24,"")</f>
        <v/>
      </c>
      <c r="X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4" x14ac:dyDescent="0.25">
      <c r="B20" s="11" t="str">
        <f t="shared" si="0"/>
        <v/>
      </c>
      <c r="C20" s="12" t="str">
        <f>TEXT(tblHoras[Data],"ddd")</f>
        <v/>
      </c>
      <c r="D20" s="26"/>
      <c r="E20" s="1"/>
      <c r="F20" s="1"/>
      <c r="G20" s="1"/>
      <c r="H20" s="1"/>
      <c r="I20" s="25"/>
      <c r="J2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70">
        <f>tblHoras[[#This Row],[Saldo de Horas]]*24</f>
        <v>0</v>
      </c>
      <c r="Q20" s="14" t="str">
        <f>IF(tblHoras[Horas Trabalhadas Além Jornada]&lt;0,IF(OR(tblHoras[Evento 
(1º Período)]="",tblHoras[Evento 
(2º Período)]=""),tblHoras[Horas Trabalhadas Além Jornada],""),"")</f>
        <v/>
      </c>
      <c r="R20" s="70" t="str">
        <f>IF(tblHoras[[#This Row],[Atrasos
(horas)]]&lt;&gt;"",tblHoras[[#This Row],[Atrasos
(horas)]]*24,"")</f>
        <v/>
      </c>
      <c r="S20" s="14" t="str">
        <f>IF(tblHoras[Jornada Diária]&lt;&gt;"",IF((N(tblHoras[Jornada Diária])-ABS(N(tblHoras[Horas Trabalhadas Além Jornada])))=0,1,""),"")</f>
        <v/>
      </c>
      <c r="T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0" s="70" t="str">
        <f>IF(tblHoras[[#This Row],[Hora Extra Normal]]&lt;&gt;"",tblHoras[[#This Row],[Hora Extra Normal]]*24,"")</f>
        <v/>
      </c>
      <c r="V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0" s="70" t="str">
        <f>IF(tblHoras[[#This Row],[Hora Extra 
Especial]]&lt;&gt;"",tblHoras[[#This Row],[Hora Extra 
Especial]]*24,"")</f>
        <v/>
      </c>
      <c r="X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4" x14ac:dyDescent="0.25">
      <c r="B21" s="11" t="str">
        <f t="shared" si="0"/>
        <v/>
      </c>
      <c r="C21" s="12" t="str">
        <f>TEXT(tblHoras[Data],"ddd")</f>
        <v/>
      </c>
      <c r="D21" s="26"/>
      <c r="E21" s="1"/>
      <c r="F21" s="1"/>
      <c r="G21" s="1"/>
      <c r="H21" s="1"/>
      <c r="I21" s="25"/>
      <c r="J2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70">
        <f>tblHoras[[#This Row],[Saldo de Horas]]*24</f>
        <v>0</v>
      </c>
      <c r="Q21" s="14" t="str">
        <f>IF(tblHoras[Horas Trabalhadas Além Jornada]&lt;0,IF(OR(tblHoras[Evento 
(1º Período)]="",tblHoras[Evento 
(2º Período)]=""),tblHoras[Horas Trabalhadas Além Jornada],""),"")</f>
        <v/>
      </c>
      <c r="R21" s="70" t="str">
        <f>IF(tblHoras[[#This Row],[Atrasos
(horas)]]&lt;&gt;"",tblHoras[[#This Row],[Atrasos
(horas)]]*24,"")</f>
        <v/>
      </c>
      <c r="S21" s="14" t="str">
        <f>IF(tblHoras[Jornada Diária]&lt;&gt;"",IF((N(tblHoras[Jornada Diária])-ABS(N(tblHoras[Horas Trabalhadas Além Jornada])))=0,1,""),"")</f>
        <v/>
      </c>
      <c r="T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1" s="70" t="str">
        <f>IF(tblHoras[[#This Row],[Hora Extra Normal]]&lt;&gt;"",tblHoras[[#This Row],[Hora Extra Normal]]*24,"")</f>
        <v/>
      </c>
      <c r="V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1" s="70" t="str">
        <f>IF(tblHoras[[#This Row],[Hora Extra 
Especial]]&lt;&gt;"",tblHoras[[#This Row],[Hora Extra 
Especial]]*24,"")</f>
        <v/>
      </c>
      <c r="X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4" x14ac:dyDescent="0.25">
      <c r="B22" s="11" t="str">
        <f t="shared" si="0"/>
        <v/>
      </c>
      <c r="C22" s="12" t="str">
        <f>TEXT(tblHoras[Data],"ddd")</f>
        <v/>
      </c>
      <c r="D22" s="26"/>
      <c r="E22" s="1"/>
      <c r="F22" s="1"/>
      <c r="G22" s="1"/>
      <c r="H22" s="1"/>
      <c r="I22" s="25"/>
      <c r="J2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70">
        <f>tblHoras[[#This Row],[Saldo de Horas]]*24</f>
        <v>0</v>
      </c>
      <c r="Q22" s="14" t="str">
        <f>IF(tblHoras[Horas Trabalhadas Além Jornada]&lt;0,IF(OR(tblHoras[Evento 
(1º Período)]="",tblHoras[Evento 
(2º Período)]=""),tblHoras[Horas Trabalhadas Além Jornada],""),"")</f>
        <v/>
      </c>
      <c r="R22" s="70" t="str">
        <f>IF(tblHoras[[#This Row],[Atrasos
(horas)]]&lt;&gt;"",tblHoras[[#This Row],[Atrasos
(horas)]]*24,"")</f>
        <v/>
      </c>
      <c r="S22" s="14" t="str">
        <f>IF(tblHoras[Jornada Diária]&lt;&gt;"",IF((N(tblHoras[Jornada Diária])-ABS(N(tblHoras[Horas Trabalhadas Além Jornada])))=0,1,""),"")</f>
        <v/>
      </c>
      <c r="T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2" s="70" t="str">
        <f>IF(tblHoras[[#This Row],[Hora Extra Normal]]&lt;&gt;"",tblHoras[[#This Row],[Hora Extra Normal]]*24,"")</f>
        <v/>
      </c>
      <c r="V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2" s="70" t="str">
        <f>IF(tblHoras[[#This Row],[Hora Extra 
Especial]]&lt;&gt;"",tblHoras[[#This Row],[Hora Extra 
Especial]]*24,"")</f>
        <v/>
      </c>
      <c r="X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4" x14ac:dyDescent="0.25">
      <c r="B23" s="11" t="str">
        <f t="shared" si="0"/>
        <v/>
      </c>
      <c r="C23" s="12" t="str">
        <f>TEXT(tblHoras[Data],"ddd")</f>
        <v/>
      </c>
      <c r="D23" s="26"/>
      <c r="E23" s="1"/>
      <c r="F23" s="1"/>
      <c r="G23" s="1"/>
      <c r="H23" s="1"/>
      <c r="I23" s="25"/>
      <c r="J2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70">
        <f>tblHoras[[#This Row],[Saldo de Horas]]*24</f>
        <v>0</v>
      </c>
      <c r="Q23" s="14" t="str">
        <f>IF(tblHoras[Horas Trabalhadas Além Jornada]&lt;0,IF(OR(tblHoras[Evento 
(1º Período)]="",tblHoras[Evento 
(2º Período)]=""),tblHoras[Horas Trabalhadas Além Jornada],""),"")</f>
        <v/>
      </c>
      <c r="R23" s="70" t="str">
        <f>IF(tblHoras[[#This Row],[Atrasos
(horas)]]&lt;&gt;"",tblHoras[[#This Row],[Atrasos
(horas)]]*24,"")</f>
        <v/>
      </c>
      <c r="S23" s="14" t="str">
        <f>IF(tblHoras[Jornada Diária]&lt;&gt;"",IF((N(tblHoras[Jornada Diária])-ABS(N(tblHoras[Horas Trabalhadas Além Jornada])))=0,1,""),"")</f>
        <v/>
      </c>
      <c r="T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3" s="70" t="str">
        <f>IF(tblHoras[[#This Row],[Hora Extra Normal]]&lt;&gt;"",tblHoras[[#This Row],[Hora Extra Normal]]*24,"")</f>
        <v/>
      </c>
      <c r="V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3" s="70" t="str">
        <f>IF(tblHoras[[#This Row],[Hora Extra 
Especial]]&lt;&gt;"",tblHoras[[#This Row],[Hora Extra 
Especial]]*24,"")</f>
        <v/>
      </c>
      <c r="X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4" x14ac:dyDescent="0.25">
      <c r="B24" s="11" t="str">
        <f t="shared" si="0"/>
        <v/>
      </c>
      <c r="C24" s="12" t="str">
        <f>TEXT(tblHoras[Data],"ddd")</f>
        <v/>
      </c>
      <c r="D24" s="26"/>
      <c r="E24" s="1"/>
      <c r="F24" s="1"/>
      <c r="G24" s="1"/>
      <c r="H24" s="1"/>
      <c r="I24" s="25"/>
      <c r="J2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70">
        <f>tblHoras[[#This Row],[Saldo de Horas]]*24</f>
        <v>0</v>
      </c>
      <c r="Q24" s="14" t="str">
        <f>IF(tblHoras[Horas Trabalhadas Além Jornada]&lt;0,IF(OR(tblHoras[Evento 
(1º Período)]="",tblHoras[Evento 
(2º Período)]=""),tblHoras[Horas Trabalhadas Além Jornada],""),"")</f>
        <v/>
      </c>
      <c r="R24" s="70" t="str">
        <f>IF(tblHoras[[#This Row],[Atrasos
(horas)]]&lt;&gt;"",tblHoras[[#This Row],[Atrasos
(horas)]]*24,"")</f>
        <v/>
      </c>
      <c r="S24" s="14" t="str">
        <f>IF(tblHoras[Jornada Diária]&lt;&gt;"",IF((N(tblHoras[Jornada Diária])-ABS(N(tblHoras[Horas Trabalhadas Além Jornada])))=0,1,""),"")</f>
        <v/>
      </c>
      <c r="T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4" s="70" t="str">
        <f>IF(tblHoras[[#This Row],[Hora Extra Normal]]&lt;&gt;"",tblHoras[[#This Row],[Hora Extra Normal]]*24,"")</f>
        <v/>
      </c>
      <c r="V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4" s="70" t="str">
        <f>IF(tblHoras[[#This Row],[Hora Extra 
Especial]]&lt;&gt;"",tblHoras[[#This Row],[Hora Extra 
Especial]]*24,"")</f>
        <v/>
      </c>
      <c r="X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4" x14ac:dyDescent="0.25">
      <c r="B25" s="11" t="str">
        <f t="shared" si="0"/>
        <v/>
      </c>
      <c r="C25" s="12" t="str">
        <f>TEXT(tblHoras[Data],"ddd")</f>
        <v/>
      </c>
      <c r="D25" s="26"/>
      <c r="E25" s="1"/>
      <c r="F25" s="1"/>
      <c r="G25" s="1"/>
      <c r="H25" s="1"/>
      <c r="I25" s="25"/>
      <c r="J2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70">
        <f>tblHoras[[#This Row],[Saldo de Horas]]*24</f>
        <v>0</v>
      </c>
      <c r="Q25" s="14" t="str">
        <f>IF(tblHoras[Horas Trabalhadas Além Jornada]&lt;0,IF(OR(tblHoras[Evento 
(1º Período)]="",tblHoras[Evento 
(2º Período)]=""),tblHoras[Horas Trabalhadas Além Jornada],""),"")</f>
        <v/>
      </c>
      <c r="R25" s="70" t="str">
        <f>IF(tblHoras[[#This Row],[Atrasos
(horas)]]&lt;&gt;"",tblHoras[[#This Row],[Atrasos
(horas)]]*24,"")</f>
        <v/>
      </c>
      <c r="S25" s="14" t="str">
        <f>IF(tblHoras[Jornada Diária]&lt;&gt;"",IF((N(tblHoras[Jornada Diária])-ABS(N(tblHoras[Horas Trabalhadas Além Jornada])))=0,1,""),"")</f>
        <v/>
      </c>
      <c r="T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5" s="70" t="str">
        <f>IF(tblHoras[[#This Row],[Hora Extra Normal]]&lt;&gt;"",tblHoras[[#This Row],[Hora Extra Normal]]*24,"")</f>
        <v/>
      </c>
      <c r="V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5" s="70" t="str">
        <f>IF(tblHoras[[#This Row],[Hora Extra 
Especial]]&lt;&gt;"",tblHoras[[#This Row],[Hora Extra 
Especial]]*24,"")</f>
        <v/>
      </c>
      <c r="X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4" x14ac:dyDescent="0.25">
      <c r="B26" s="11" t="str">
        <f t="shared" si="0"/>
        <v/>
      </c>
      <c r="C26" s="12" t="str">
        <f>TEXT(tblHoras[Data],"ddd")</f>
        <v/>
      </c>
      <c r="D26" s="26"/>
      <c r="E26" s="1"/>
      <c r="F26" s="1"/>
      <c r="G26" s="1"/>
      <c r="H26" s="1"/>
      <c r="I26" s="25"/>
      <c r="J2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70">
        <f>tblHoras[[#This Row],[Saldo de Horas]]*24</f>
        <v>0</v>
      </c>
      <c r="Q26" s="14" t="str">
        <f>IF(tblHoras[Horas Trabalhadas Além Jornada]&lt;0,IF(OR(tblHoras[Evento 
(1º Período)]="",tblHoras[Evento 
(2º Período)]=""),tblHoras[Horas Trabalhadas Além Jornada],""),"")</f>
        <v/>
      </c>
      <c r="R26" s="70" t="str">
        <f>IF(tblHoras[[#This Row],[Atrasos
(horas)]]&lt;&gt;"",tblHoras[[#This Row],[Atrasos
(horas)]]*24,"")</f>
        <v/>
      </c>
      <c r="S26" s="14" t="str">
        <f>IF(tblHoras[Jornada Diária]&lt;&gt;"",IF((N(tblHoras[Jornada Diária])-ABS(N(tblHoras[Horas Trabalhadas Além Jornada])))=0,1,""),"")</f>
        <v/>
      </c>
      <c r="T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6" s="70" t="str">
        <f>IF(tblHoras[[#This Row],[Hora Extra Normal]]&lt;&gt;"",tblHoras[[#This Row],[Hora Extra Normal]]*24,"")</f>
        <v/>
      </c>
      <c r="V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6" s="70" t="str">
        <f>IF(tblHoras[[#This Row],[Hora Extra 
Especial]]&lt;&gt;"",tblHoras[[#This Row],[Hora Extra 
Especial]]*24,"")</f>
        <v/>
      </c>
      <c r="X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4" x14ac:dyDescent="0.25">
      <c r="B27" s="11" t="str">
        <f t="shared" si="0"/>
        <v/>
      </c>
      <c r="C27" s="12" t="str">
        <f>TEXT(tblHoras[Data],"ddd")</f>
        <v/>
      </c>
      <c r="D27" s="26"/>
      <c r="E27" s="1"/>
      <c r="F27" s="1"/>
      <c r="G27" s="1"/>
      <c r="H27" s="1"/>
      <c r="I27" s="25"/>
      <c r="J2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70">
        <f>tblHoras[[#This Row],[Saldo de Horas]]*24</f>
        <v>0</v>
      </c>
      <c r="Q27" s="14" t="str">
        <f>IF(tblHoras[Horas Trabalhadas Além Jornada]&lt;0,IF(OR(tblHoras[Evento 
(1º Período)]="",tblHoras[Evento 
(2º Período)]=""),tblHoras[Horas Trabalhadas Além Jornada],""),"")</f>
        <v/>
      </c>
      <c r="R27" s="70" t="str">
        <f>IF(tblHoras[[#This Row],[Atrasos
(horas)]]&lt;&gt;"",tblHoras[[#This Row],[Atrasos
(horas)]]*24,"")</f>
        <v/>
      </c>
      <c r="S27" s="14" t="str">
        <f>IF(tblHoras[Jornada Diária]&lt;&gt;"",IF((N(tblHoras[Jornada Diária])-ABS(N(tblHoras[Horas Trabalhadas Além Jornada])))=0,1,""),"")</f>
        <v/>
      </c>
      <c r="T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7" s="70" t="str">
        <f>IF(tblHoras[[#This Row],[Hora Extra Normal]]&lt;&gt;"",tblHoras[[#This Row],[Hora Extra Normal]]*24,"")</f>
        <v/>
      </c>
      <c r="V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7" s="70" t="str">
        <f>IF(tblHoras[[#This Row],[Hora Extra 
Especial]]&lt;&gt;"",tblHoras[[#This Row],[Hora Extra 
Especial]]*24,"")</f>
        <v/>
      </c>
      <c r="X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4" x14ac:dyDescent="0.25">
      <c r="B28" s="11" t="str">
        <f t="shared" si="0"/>
        <v/>
      </c>
      <c r="C28" s="12" t="str">
        <f>TEXT(tblHoras[Data],"ddd")</f>
        <v/>
      </c>
      <c r="D28" s="26"/>
      <c r="E28" s="1"/>
      <c r="F28" s="1"/>
      <c r="G28" s="1"/>
      <c r="H28" s="1"/>
      <c r="I28" s="25"/>
      <c r="J2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70">
        <f>tblHoras[[#This Row],[Saldo de Horas]]*24</f>
        <v>0</v>
      </c>
      <c r="Q28" s="14" t="str">
        <f>IF(tblHoras[Horas Trabalhadas Além Jornada]&lt;0,IF(OR(tblHoras[Evento 
(1º Período)]="",tblHoras[Evento 
(2º Período)]=""),tblHoras[Horas Trabalhadas Além Jornada],""),"")</f>
        <v/>
      </c>
      <c r="R28" s="70" t="str">
        <f>IF(tblHoras[[#This Row],[Atrasos
(horas)]]&lt;&gt;"",tblHoras[[#This Row],[Atrasos
(horas)]]*24,"")</f>
        <v/>
      </c>
      <c r="S28" s="14" t="str">
        <f>IF(tblHoras[Jornada Diária]&lt;&gt;"",IF((N(tblHoras[Jornada Diária])-ABS(N(tblHoras[Horas Trabalhadas Além Jornada])))=0,1,""),"")</f>
        <v/>
      </c>
      <c r="T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8" s="70" t="str">
        <f>IF(tblHoras[[#This Row],[Hora Extra Normal]]&lt;&gt;"",tblHoras[[#This Row],[Hora Extra Normal]]*24,"")</f>
        <v/>
      </c>
      <c r="V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8" s="70" t="str">
        <f>IF(tblHoras[[#This Row],[Hora Extra 
Especial]]&lt;&gt;"",tblHoras[[#This Row],[Hora Extra 
Especial]]*24,"")</f>
        <v/>
      </c>
      <c r="X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4" x14ac:dyDescent="0.25">
      <c r="B29" s="11" t="str">
        <f t="shared" si="0"/>
        <v/>
      </c>
      <c r="C29" s="12" t="str">
        <f>TEXT(tblHoras[Data],"ddd")</f>
        <v/>
      </c>
      <c r="D29" s="26"/>
      <c r="E29" s="1"/>
      <c r="F29" s="1"/>
      <c r="G29" s="1"/>
      <c r="H29" s="1"/>
      <c r="I29" s="25"/>
      <c r="J2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70">
        <f>tblHoras[[#This Row],[Saldo de Horas]]*24</f>
        <v>0</v>
      </c>
      <c r="Q29" s="14" t="str">
        <f>IF(tblHoras[Horas Trabalhadas Além Jornada]&lt;0,IF(OR(tblHoras[Evento 
(1º Período)]="",tblHoras[Evento 
(2º Período)]=""),tblHoras[Horas Trabalhadas Além Jornada],""),"")</f>
        <v/>
      </c>
      <c r="R29" s="70" t="str">
        <f>IF(tblHoras[[#This Row],[Atrasos
(horas)]]&lt;&gt;"",tblHoras[[#This Row],[Atrasos
(horas)]]*24,"")</f>
        <v/>
      </c>
      <c r="S29" s="14" t="str">
        <f>IF(tblHoras[Jornada Diária]&lt;&gt;"",IF((N(tblHoras[Jornada Diária])-ABS(N(tblHoras[Horas Trabalhadas Além Jornada])))=0,1,""),"")</f>
        <v/>
      </c>
      <c r="T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9" s="70" t="str">
        <f>IF(tblHoras[[#This Row],[Hora Extra Normal]]&lt;&gt;"",tblHoras[[#This Row],[Hora Extra Normal]]*24,"")</f>
        <v/>
      </c>
      <c r="V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9" s="70" t="str">
        <f>IF(tblHoras[[#This Row],[Hora Extra 
Especial]]&lt;&gt;"",tblHoras[[#This Row],[Hora Extra 
Especial]]*24,"")</f>
        <v/>
      </c>
      <c r="X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4" x14ac:dyDescent="0.25">
      <c r="B30" s="11" t="str">
        <f t="shared" si="0"/>
        <v/>
      </c>
      <c r="C30" s="12" t="str">
        <f>TEXT(tblHoras[Data],"ddd")</f>
        <v/>
      </c>
      <c r="D30" s="26"/>
      <c r="E30" s="1"/>
      <c r="F30" s="1"/>
      <c r="G30" s="1"/>
      <c r="H30" s="1"/>
      <c r="I30" s="25"/>
      <c r="J3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70">
        <f>tblHoras[[#This Row],[Saldo de Horas]]*24</f>
        <v>0</v>
      </c>
      <c r="Q30" s="14" t="str">
        <f>IF(tblHoras[Horas Trabalhadas Além Jornada]&lt;0,IF(OR(tblHoras[Evento 
(1º Período)]="",tblHoras[Evento 
(2º Período)]=""),tblHoras[Horas Trabalhadas Além Jornada],""),"")</f>
        <v/>
      </c>
      <c r="R30" s="70" t="str">
        <f>IF(tblHoras[[#This Row],[Atrasos
(horas)]]&lt;&gt;"",tblHoras[[#This Row],[Atrasos
(horas)]]*24,"")</f>
        <v/>
      </c>
      <c r="S30" s="14" t="str">
        <f>IF(tblHoras[Jornada Diária]&lt;&gt;"",IF((N(tblHoras[Jornada Diária])-ABS(N(tblHoras[Horas Trabalhadas Além Jornada])))=0,1,""),"")</f>
        <v/>
      </c>
      <c r="T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0" s="70" t="str">
        <f>IF(tblHoras[[#This Row],[Hora Extra Normal]]&lt;&gt;"",tblHoras[[#This Row],[Hora Extra Normal]]*24,"")</f>
        <v/>
      </c>
      <c r="V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0" s="70" t="str">
        <f>IF(tblHoras[[#This Row],[Hora Extra 
Especial]]&lt;&gt;"",tblHoras[[#This Row],[Hora Extra 
Especial]]*24,"")</f>
        <v/>
      </c>
      <c r="X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4" x14ac:dyDescent="0.25">
      <c r="B31" s="11" t="str">
        <f t="shared" si="0"/>
        <v/>
      </c>
      <c r="C31" s="12" t="str">
        <f>TEXT(tblHoras[Data],"ddd")</f>
        <v/>
      </c>
      <c r="D31" s="26"/>
      <c r="E31" s="1"/>
      <c r="F31" s="1"/>
      <c r="G31" s="1"/>
      <c r="H31" s="1"/>
      <c r="I31" s="25"/>
      <c r="J3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70">
        <f>tblHoras[[#This Row],[Saldo de Horas]]*24</f>
        <v>0</v>
      </c>
      <c r="Q31" s="14" t="str">
        <f>IF(tblHoras[Horas Trabalhadas Além Jornada]&lt;0,IF(OR(tblHoras[Evento 
(1º Período)]="",tblHoras[Evento 
(2º Período)]=""),tblHoras[Horas Trabalhadas Além Jornada],""),"")</f>
        <v/>
      </c>
      <c r="R31" s="70" t="str">
        <f>IF(tblHoras[[#This Row],[Atrasos
(horas)]]&lt;&gt;"",tblHoras[[#This Row],[Atrasos
(horas)]]*24,"")</f>
        <v/>
      </c>
      <c r="S31" s="14" t="str">
        <f>IF(tblHoras[Jornada Diária]&lt;&gt;"",IF((N(tblHoras[Jornada Diária])-ABS(N(tblHoras[Horas Trabalhadas Além Jornada])))=0,1,""),"")</f>
        <v/>
      </c>
      <c r="T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1" s="70" t="str">
        <f>IF(tblHoras[[#This Row],[Hora Extra Normal]]&lt;&gt;"",tblHoras[[#This Row],[Hora Extra Normal]]*24,"")</f>
        <v/>
      </c>
      <c r="V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1" s="70" t="str">
        <f>IF(tblHoras[[#This Row],[Hora Extra 
Especial]]&lt;&gt;"",tblHoras[[#This Row],[Hora Extra 
Especial]]*24,"")</f>
        <v/>
      </c>
      <c r="X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4" x14ac:dyDescent="0.25">
      <c r="B32" s="11" t="str">
        <f t="shared" si="0"/>
        <v/>
      </c>
      <c r="C32" s="12" t="str">
        <f>TEXT(tblHoras[Data],"ddd")</f>
        <v/>
      </c>
      <c r="D32" s="26"/>
      <c r="E32" s="1"/>
      <c r="F32" s="1"/>
      <c r="G32" s="1"/>
      <c r="H32" s="1"/>
      <c r="I32" s="25"/>
      <c r="J3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70">
        <f>tblHoras[[#This Row],[Saldo de Horas]]*24</f>
        <v>0</v>
      </c>
      <c r="Q32" s="14" t="str">
        <f>IF(tblHoras[Horas Trabalhadas Além Jornada]&lt;0,IF(OR(tblHoras[Evento 
(1º Período)]="",tblHoras[Evento 
(2º Período)]=""),tblHoras[Horas Trabalhadas Além Jornada],""),"")</f>
        <v/>
      </c>
      <c r="R32" s="70" t="str">
        <f>IF(tblHoras[[#This Row],[Atrasos
(horas)]]&lt;&gt;"",tblHoras[[#This Row],[Atrasos
(horas)]]*24,"")</f>
        <v/>
      </c>
      <c r="S32" s="14" t="str">
        <f>IF(tblHoras[Jornada Diária]&lt;&gt;"",IF((N(tblHoras[Jornada Diária])-ABS(N(tblHoras[Horas Trabalhadas Além Jornada])))=0,1,""),"")</f>
        <v/>
      </c>
      <c r="T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2" s="70" t="str">
        <f>IF(tblHoras[[#This Row],[Hora Extra Normal]]&lt;&gt;"",tblHoras[[#This Row],[Hora Extra Normal]]*24,"")</f>
        <v/>
      </c>
      <c r="V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2" s="70" t="str">
        <f>IF(tblHoras[[#This Row],[Hora Extra 
Especial]]&lt;&gt;"",tblHoras[[#This Row],[Hora Extra 
Especial]]*24,"")</f>
        <v/>
      </c>
      <c r="X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5" x14ac:dyDescent="0.25">
      <c r="B33" s="11" t="str">
        <f t="shared" si="0"/>
        <v/>
      </c>
      <c r="C33" s="12" t="str">
        <f>TEXT(tblHoras[Data],"ddd")</f>
        <v/>
      </c>
      <c r="D33" s="26"/>
      <c r="E33" s="1"/>
      <c r="F33" s="1"/>
      <c r="G33" s="1"/>
      <c r="H33" s="1"/>
      <c r="I33" s="25"/>
      <c r="J3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70">
        <f>tblHoras[[#This Row],[Saldo de Horas]]*24</f>
        <v>0</v>
      </c>
      <c r="Q33" s="14" t="str">
        <f>IF(tblHoras[Horas Trabalhadas Além Jornada]&lt;0,IF(OR(tblHoras[Evento 
(1º Período)]="",tblHoras[Evento 
(2º Período)]=""),tblHoras[Horas Trabalhadas Além Jornada],""),"")</f>
        <v/>
      </c>
      <c r="R33" s="70" t="str">
        <f>IF(tblHoras[[#This Row],[Atrasos
(horas)]]&lt;&gt;"",tblHoras[[#This Row],[Atrasos
(horas)]]*24,"")</f>
        <v/>
      </c>
      <c r="S33" s="14" t="str">
        <f>IF(tblHoras[Jornada Diária]&lt;&gt;"",IF((N(tblHoras[Jornada Diária])-ABS(N(tblHoras[Horas Trabalhadas Além Jornada])))=0,1,""),"")</f>
        <v/>
      </c>
      <c r="T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3" s="70" t="str">
        <f>IF(tblHoras[[#This Row],[Hora Extra Normal]]&lt;&gt;"",tblHoras[[#This Row],[Hora Extra Normal]]*24,"")</f>
        <v/>
      </c>
      <c r="V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3" s="70" t="str">
        <f>IF(tblHoras[[#This Row],[Hora Extra 
Especial]]&lt;&gt;"",tblHoras[[#This Row],[Hora Extra 
Especial]]*24,"")</f>
        <v/>
      </c>
      <c r="X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5" x14ac:dyDescent="0.25">
      <c r="B34" s="11" t="str">
        <f t="shared" si="0"/>
        <v/>
      </c>
      <c r="C34" s="12" t="str">
        <f>TEXT(tblHoras[Data],"ddd")</f>
        <v/>
      </c>
      <c r="D34" s="26"/>
      <c r="E34" s="1"/>
      <c r="F34" s="1"/>
      <c r="G34" s="1"/>
      <c r="H34" s="1"/>
      <c r="I34" s="25"/>
      <c r="J3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70">
        <f>tblHoras[[#This Row],[Saldo de Horas]]*24</f>
        <v>0</v>
      </c>
      <c r="Q34" s="14" t="str">
        <f>IF(tblHoras[Horas Trabalhadas Além Jornada]&lt;0,IF(OR(tblHoras[Evento 
(1º Período)]="",tblHoras[Evento 
(2º Período)]=""),tblHoras[Horas Trabalhadas Além Jornada],""),"")</f>
        <v/>
      </c>
      <c r="R34" s="70" t="str">
        <f>IF(tblHoras[[#This Row],[Atrasos
(horas)]]&lt;&gt;"",tblHoras[[#This Row],[Atrasos
(horas)]]*24,"")</f>
        <v/>
      </c>
      <c r="S34" s="14" t="str">
        <f>IF(tblHoras[Jornada Diária]&lt;&gt;"",IF((N(tblHoras[Jornada Diária])-ABS(N(tblHoras[Horas Trabalhadas Além Jornada])))=0,1,""),"")</f>
        <v/>
      </c>
      <c r="T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4" s="70" t="str">
        <f>IF(tblHoras[[#This Row],[Hora Extra Normal]]&lt;&gt;"",tblHoras[[#This Row],[Hora Extra Normal]]*24,"")</f>
        <v/>
      </c>
      <c r="V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4" s="70" t="str">
        <f>IF(tblHoras[[#This Row],[Hora Extra 
Especial]]&lt;&gt;"",tblHoras[[#This Row],[Hora Extra 
Especial]]*24,"")</f>
        <v/>
      </c>
      <c r="X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5" x14ac:dyDescent="0.25">
      <c r="B35" s="11" t="str">
        <f t="shared" si="0"/>
        <v/>
      </c>
      <c r="C35" s="12" t="str">
        <f>TEXT(tblHoras[Data],"ddd")</f>
        <v/>
      </c>
      <c r="D35" s="26"/>
      <c r="E35" s="1"/>
      <c r="F35" s="1"/>
      <c r="G35" s="1"/>
      <c r="H35" s="1"/>
      <c r="I35" s="25"/>
      <c r="J3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70">
        <f>tblHoras[[#This Row],[Saldo de Horas]]*24</f>
        <v>0</v>
      </c>
      <c r="Q35" s="14" t="str">
        <f>IF(tblHoras[Horas Trabalhadas Além Jornada]&lt;0,IF(OR(tblHoras[Evento 
(1º Período)]="",tblHoras[Evento 
(2º Período)]=""),tblHoras[Horas Trabalhadas Além Jornada],""),"")</f>
        <v/>
      </c>
      <c r="R35" s="70" t="str">
        <f>IF(tblHoras[[#This Row],[Atrasos
(horas)]]&lt;&gt;"",tblHoras[[#This Row],[Atrasos
(horas)]]*24,"")</f>
        <v/>
      </c>
      <c r="S35" s="14" t="str">
        <f>IF(tblHoras[Jornada Diária]&lt;&gt;"",IF((N(tblHoras[Jornada Diária])-ABS(N(tblHoras[Horas Trabalhadas Além Jornada])))=0,1,""),"")</f>
        <v/>
      </c>
      <c r="T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5" s="70" t="str">
        <f>IF(tblHoras[[#This Row],[Hora Extra Normal]]&lt;&gt;"",tblHoras[[#This Row],[Hora Extra Normal]]*24,"")</f>
        <v/>
      </c>
      <c r="V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5" s="70" t="str">
        <f>IF(tblHoras[[#This Row],[Hora Extra 
Especial]]&lt;&gt;"",tblHoras[[#This Row],[Hora Extra 
Especial]]*24,"")</f>
        <v/>
      </c>
      <c r="X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5" x14ac:dyDescent="0.25">
      <c r="B36" s="11" t="str">
        <f t="shared" si="0"/>
        <v/>
      </c>
      <c r="C36" s="12" t="str">
        <f>TEXT(tblHoras[Data],"ddd")</f>
        <v/>
      </c>
      <c r="D36" s="26"/>
      <c r="E36" s="1"/>
      <c r="F36" s="1"/>
      <c r="G36" s="1"/>
      <c r="H36" s="1"/>
      <c r="I36" s="25"/>
      <c r="J3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70">
        <f>tblHoras[[#This Row],[Saldo de Horas]]*24</f>
        <v>0</v>
      </c>
      <c r="Q36" s="14" t="str">
        <f>IF(tblHoras[Horas Trabalhadas Além Jornada]&lt;0,IF(OR(tblHoras[Evento 
(1º Período)]="",tblHoras[Evento 
(2º Período)]=""),tblHoras[Horas Trabalhadas Além Jornada],""),"")</f>
        <v/>
      </c>
      <c r="R36" s="70" t="str">
        <f>IF(tblHoras[[#This Row],[Atrasos
(horas)]]&lt;&gt;"",tblHoras[[#This Row],[Atrasos
(horas)]]*24,"")</f>
        <v/>
      </c>
      <c r="S36" s="14" t="str">
        <f>IF(tblHoras[Jornada Diária]&lt;&gt;"",IF((N(tblHoras[Jornada Diária])-ABS(N(tblHoras[Horas Trabalhadas Além Jornada])))=0,1,""),"")</f>
        <v/>
      </c>
      <c r="T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6" s="70" t="str">
        <f>IF(tblHoras[[#This Row],[Hora Extra Normal]]&lt;&gt;"",tblHoras[[#This Row],[Hora Extra Normal]]*24,"")</f>
        <v/>
      </c>
      <c r="V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6" s="70" t="str">
        <f>IF(tblHoras[[#This Row],[Hora Extra 
Especial]]&lt;&gt;"",tblHoras[[#This Row],[Hora Extra 
Especial]]*24,"")</f>
        <v/>
      </c>
      <c r="X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5" x14ac:dyDescent="0.25">
      <c r="B37" s="11" t="str">
        <f t="shared" si="0"/>
        <v/>
      </c>
      <c r="C37" s="12" t="str">
        <f>TEXT(tblHoras[Data],"ddd")</f>
        <v/>
      </c>
      <c r="D37" s="26"/>
      <c r="E37" s="1"/>
      <c r="F37" s="1"/>
      <c r="G37" s="1"/>
      <c r="H37" s="1"/>
      <c r="I37" s="25"/>
      <c r="J3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70">
        <f>tblHoras[[#This Row],[Saldo de Horas]]*24</f>
        <v>0</v>
      </c>
      <c r="Q37" s="14" t="str">
        <f>IF(tblHoras[Horas Trabalhadas Além Jornada]&lt;0,IF(OR(tblHoras[Evento 
(1º Período)]="",tblHoras[Evento 
(2º Período)]=""),tblHoras[Horas Trabalhadas Além Jornada],""),"")</f>
        <v/>
      </c>
      <c r="R37" s="70" t="str">
        <f>IF(tblHoras[[#This Row],[Atrasos
(horas)]]&lt;&gt;"",tblHoras[[#This Row],[Atrasos
(horas)]]*24,"")</f>
        <v/>
      </c>
      <c r="S37" s="14" t="str">
        <f>IF(tblHoras[Jornada Diária]&lt;&gt;"",IF((N(tblHoras[Jornada Diária])-ABS(N(tblHoras[Horas Trabalhadas Além Jornada])))=0,1,""),"")</f>
        <v/>
      </c>
      <c r="T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7" s="70" t="str">
        <f>IF(tblHoras[[#This Row],[Hora Extra Normal]]&lt;&gt;"",tblHoras[[#This Row],[Hora Extra Normal]]*24,"")</f>
        <v/>
      </c>
      <c r="V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7" s="70" t="str">
        <f>IF(tblHoras[[#This Row],[Hora Extra 
Especial]]&lt;&gt;"",tblHoras[[#This Row],[Hora Extra 
Especial]]*24,"")</f>
        <v/>
      </c>
      <c r="X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5" x14ac:dyDescent="0.25">
      <c r="B38" s="11" t="str">
        <f t="shared" si="0"/>
        <v/>
      </c>
      <c r="C38" s="12" t="str">
        <f>TEXT(tblHoras[Data],"ddd")</f>
        <v/>
      </c>
      <c r="D38" s="26"/>
      <c r="E38" s="1"/>
      <c r="F38" s="1"/>
      <c r="G38" s="1"/>
      <c r="H38" s="1"/>
      <c r="I38" s="25"/>
      <c r="J3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70">
        <f>tblHoras[[#This Row],[Saldo de Horas]]*24</f>
        <v>0</v>
      </c>
      <c r="Q38" s="14" t="str">
        <f>IF(tblHoras[Horas Trabalhadas Além Jornada]&lt;0,IF(OR(tblHoras[Evento 
(1º Período)]="",tblHoras[Evento 
(2º Período)]=""),tblHoras[Horas Trabalhadas Além Jornada],""),"")</f>
        <v/>
      </c>
      <c r="R38" s="70" t="str">
        <f>IF(tblHoras[[#This Row],[Atrasos
(horas)]]&lt;&gt;"",tblHoras[[#This Row],[Atrasos
(horas)]]*24,"")</f>
        <v/>
      </c>
      <c r="S38" s="14" t="str">
        <f>IF(tblHoras[Jornada Diária]&lt;&gt;"",IF((N(tblHoras[Jornada Diária])-ABS(N(tblHoras[Horas Trabalhadas Além Jornada])))=0,1,""),"")</f>
        <v/>
      </c>
      <c r="T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8" s="70" t="str">
        <f>IF(tblHoras[[#This Row],[Hora Extra Normal]]&lt;&gt;"",tblHoras[[#This Row],[Hora Extra Normal]]*24,"")</f>
        <v/>
      </c>
      <c r="V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8" s="70" t="str">
        <f>IF(tblHoras[[#This Row],[Hora Extra 
Especial]]&lt;&gt;"",tblHoras[[#This Row],[Hora Extra 
Especial]]*24,"")</f>
        <v/>
      </c>
      <c r="X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5" x14ac:dyDescent="0.25">
      <c r="B39" s="11" t="str">
        <f t="shared" si="0"/>
        <v/>
      </c>
      <c r="C39" s="12" t="str">
        <f>TEXT(tblHoras[Data],"ddd")</f>
        <v/>
      </c>
      <c r="D39" s="26"/>
      <c r="E39" s="1"/>
      <c r="F39" s="1"/>
      <c r="G39" s="1"/>
      <c r="H39" s="1"/>
      <c r="I39" s="25"/>
      <c r="J3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70">
        <f>tblHoras[[#This Row],[Saldo de Horas]]*24</f>
        <v>0</v>
      </c>
      <c r="Q39" s="14" t="str">
        <f>IF(tblHoras[Horas Trabalhadas Além Jornada]&lt;0,IF(OR(tblHoras[Evento 
(1º Período)]="",tblHoras[Evento 
(2º Período)]=""),tblHoras[Horas Trabalhadas Além Jornada],""),"")</f>
        <v/>
      </c>
      <c r="R39" s="70" t="str">
        <f>IF(tblHoras[[#This Row],[Atrasos
(horas)]]&lt;&gt;"",tblHoras[[#This Row],[Atrasos
(horas)]]*24,"")</f>
        <v/>
      </c>
      <c r="S39" s="14" t="str">
        <f>IF(tblHoras[Jornada Diária]&lt;&gt;"",IF((N(tblHoras[Jornada Diária])-ABS(N(tblHoras[Horas Trabalhadas Além Jornada])))=0,1,""),"")</f>
        <v/>
      </c>
      <c r="T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9" s="70" t="str">
        <f>IF(tblHoras[[#This Row],[Hora Extra Normal]]&lt;&gt;"",tblHoras[[#This Row],[Hora Extra Normal]]*24,"")</f>
        <v/>
      </c>
      <c r="V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9" s="70" t="str">
        <f>IF(tblHoras[[#This Row],[Hora Extra 
Especial]]&lt;&gt;"",tblHoras[[#This Row],[Hora Extra 
Especial]]*24,"")</f>
        <v/>
      </c>
      <c r="X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5" ht="5.0999999999999996" customHeight="1" x14ac:dyDescent="0.25">
      <c r="X40" s="24"/>
      <c r="Y40" s="24"/>
    </row>
    <row r="41" spans="2:25" ht="9.9499999999999993" customHeight="1" x14ac:dyDescent="0.25">
      <c r="X41" s="36" t="s">
        <v>103</v>
      </c>
      <c r="Y41" s="24"/>
    </row>
    <row r="42" spans="2:25" hidden="1" x14ac:dyDescent="0.25">
      <c r="X42" s="24"/>
      <c r="Y42" s="24"/>
    </row>
    <row r="43" spans="2:25" hidden="1" x14ac:dyDescent="0.25">
      <c r="X43" s="24"/>
      <c r="Y43" s="24"/>
    </row>
    <row r="44" spans="2:25" hidden="1" x14ac:dyDescent="0.25">
      <c r="X44" s="24"/>
      <c r="Y44" s="24"/>
    </row>
    <row r="45" spans="2:25" hidden="1" x14ac:dyDescent="0.25"/>
    <row r="46" spans="2:25" x14ac:dyDescent="0.25"/>
    <row r="47" spans="2:25" x14ac:dyDescent="0.25"/>
  </sheetData>
  <sheetProtection algorithmName="SHA-512" hashValue="PBwt9+JEYjlkiRwfKHy7xOwI4p9n1mffdrLoaKYA6avPryUjvYoQx0p1kLbn75QAdFf/hB21Do9/OwxyFwBRIg==" saltValue="M6RP+xkThEPESs4iK9SW+w==" spinCount="100000" sheet="1" objects="1" scenarios="1" formatCells="0" formatColumns="0" formatRows="0" selectLockedCells="1" autoFilter="0" pivotTables="0"/>
  <dataConsolidate/>
  <mergeCells count="7">
    <mergeCell ref="O1:X4"/>
    <mergeCell ref="H4:I4"/>
    <mergeCell ref="B5:C5"/>
    <mergeCell ref="B6:C6"/>
    <mergeCell ref="G2:I2"/>
    <mergeCell ref="H3:I3"/>
    <mergeCell ref="Q6:W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33616478-990B-44FE-BB07-40117DF3ADA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B9:X9</xm:sqref>
        </x14:conditionalFormatting>
        <x14:conditionalFormatting xmlns:xm="http://schemas.microsoft.com/office/excel/2006/main">
          <x14:cfRule type="expression" priority="17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23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13" id="{CF3EF681-ADA3-454F-BD4D-136E8407E81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Q7 S7 V7</xm:sqref>
        </x14:conditionalFormatting>
        <x14:conditionalFormatting xmlns:xm="http://schemas.microsoft.com/office/excel/2006/main">
          <x14:cfRule type="expression" priority="8" id="{9015B1FB-D320-45D4-903E-B40FCBE5CA6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B10:X39</xm:sqref>
        </x14:conditionalFormatting>
        <x14:conditionalFormatting xmlns:xm="http://schemas.microsoft.com/office/excel/2006/main">
          <x14:cfRule type="expression" priority="7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9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6" id="{6833BDA1-C45D-4AD2-B5F4-CA013523FCA7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O7:P7</xm:sqref>
        </x14:conditionalFormatting>
        <x14:conditionalFormatting xmlns:xm="http://schemas.microsoft.com/office/excel/2006/main">
          <x14:cfRule type="expression" priority="5" id="{ED503053-E09B-4D43-A8D9-9598E4076ED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3" id="{C09E7684-AED8-438C-B68E-2E7738ECC073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W7</xm:sqref>
        </x14:conditionalFormatting>
        <x14:conditionalFormatting xmlns:xm="http://schemas.microsoft.com/office/excel/2006/main">
          <x14:cfRule type="expression" priority="2" id="{BD039133-8410-430E-A4D9-B20483016ECF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expression" priority="1" id="{18861696-7153-4870-9908-43C72D087D0E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T7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41"/>
  </cols>
  <sheetData>
    <row r="4" spans="2:7" ht="18.75" x14ac:dyDescent="0.3">
      <c r="B4" s="42"/>
      <c r="C4" s="42"/>
      <c r="D4" s="42"/>
      <c r="E4" s="42"/>
      <c r="F4" s="42"/>
      <c r="G4" s="42"/>
    </row>
    <row r="5" spans="2:7" ht="18.75" x14ac:dyDescent="0.3">
      <c r="B5" s="42"/>
      <c r="C5" s="42" t="s">
        <v>98</v>
      </c>
      <c r="D5" s="42"/>
      <c r="E5" s="42"/>
      <c r="F5" s="42"/>
      <c r="G5" s="42"/>
    </row>
    <row r="6" spans="2:7" ht="21" x14ac:dyDescent="0.35">
      <c r="B6" s="42"/>
      <c r="C6" s="49" t="s">
        <v>87</v>
      </c>
      <c r="D6" s="43"/>
      <c r="E6" s="43"/>
      <c r="F6" s="43"/>
      <c r="G6" s="42"/>
    </row>
    <row r="7" spans="2:7" ht="18.75" x14ac:dyDescent="0.3">
      <c r="B7" s="42"/>
      <c r="C7" s="42"/>
      <c r="D7" s="42"/>
      <c r="E7" s="42"/>
      <c r="F7" s="42"/>
      <c r="G7" s="42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Tabelas</vt:lpstr>
      <vt:lpstr>Config</vt:lpstr>
      <vt:lpstr>Cálculo de Horas</vt:lpstr>
      <vt:lpstr>Sobre</vt:lpstr>
      <vt:lpstr>CARENCIA</vt:lpstr>
      <vt:lpstr>JORNADA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2016-01-26T09:56:17Z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