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CE\Module\MCE.Component\MCE Account\DOC's\"/>
    </mc:Choice>
  </mc:AlternateContent>
  <bookViews>
    <workbookView xWindow="0" yWindow="0" windowWidth="21600" windowHeight="9735" firstSheet="6" activeTab="8"/>
  </bookViews>
  <sheets>
    <sheet name="ACC" sheetId="11" r:id="rId1"/>
    <sheet name="HRM" sheetId="1" r:id="rId2"/>
    <sheet name="AST" sheetId="10" r:id="rId3"/>
    <sheet name="TSH" sheetId="7" r:id="rId4"/>
    <sheet name="PRL" sheetId="9" r:id="rId5"/>
    <sheet name="SMM" sheetId="2" r:id="rId6"/>
    <sheet name="PLN" sheetId="3" r:id="rId7"/>
    <sheet name="Config" sheetId="5" r:id="rId8"/>
    <sheet name="WebMenu" sheetId="8" r:id="rId9"/>
    <sheet name="INV" sheetId="13" r:id="rId10"/>
    <sheet name="RES" sheetId="12" r:id="rId11"/>
    <sheet name="HTL" sheetId="15" r:id="rId12"/>
    <sheet name="Constants" sheetId="6" r:id="rId13"/>
    <sheet name="Table" sheetId="4" r:id="rId14"/>
    <sheet name="НӨАТ Чөлөөлөгдөх ажил үйлчилгээ" sheetId="14"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8" i="8" l="1"/>
  <c r="H149" i="8"/>
  <c r="H150" i="8"/>
  <c r="H151" i="8"/>
  <c r="H152" i="8"/>
  <c r="H153" i="8"/>
  <c r="H154" i="8"/>
  <c r="H155" i="8"/>
  <c r="H156" i="8"/>
  <c r="H157" i="8"/>
  <c r="H158" i="8"/>
  <c r="H159" i="8"/>
  <c r="H160" i="8"/>
  <c r="H161" i="8"/>
  <c r="H162" i="8"/>
  <c r="H163" i="8"/>
  <c r="H164" i="8"/>
  <c r="H165" i="8"/>
  <c r="H166" i="8"/>
  <c r="H167" i="8"/>
  <c r="H168" i="8"/>
  <c r="H169" i="8"/>
  <c r="H170" i="8"/>
  <c r="H171" i="8"/>
  <c r="H147" i="8"/>
  <c r="G114" i="15" l="1"/>
  <c r="G116" i="15"/>
  <c r="G113" i="15"/>
  <c r="G112" i="15"/>
  <c r="G111" i="15"/>
  <c r="G110" i="15"/>
  <c r="G109" i="15"/>
  <c r="G108" i="15"/>
  <c r="G107" i="15"/>
  <c r="H106" i="15"/>
  <c r="G106" i="15"/>
  <c r="G100" i="15"/>
  <c r="G102" i="15"/>
  <c r="G99" i="15"/>
  <c r="G98" i="15"/>
  <c r="G97" i="15"/>
  <c r="G96" i="15"/>
  <c r="G95" i="15"/>
  <c r="G94" i="15"/>
  <c r="H93" i="15"/>
  <c r="G93" i="15"/>
  <c r="H73" i="8"/>
  <c r="H80" i="8"/>
  <c r="H81" i="8"/>
  <c r="H67" i="8"/>
  <c r="G89" i="15"/>
  <c r="G87" i="15"/>
  <c r="G86" i="15"/>
  <c r="G85" i="15"/>
  <c r="G84" i="15"/>
  <c r="H83" i="15"/>
  <c r="G83" i="15"/>
  <c r="G77" i="15"/>
  <c r="G79" i="15"/>
  <c r="G76" i="15"/>
  <c r="G75" i="15"/>
  <c r="G74" i="15"/>
  <c r="G73" i="15"/>
  <c r="G72" i="15"/>
  <c r="H71" i="15"/>
  <c r="G71" i="15"/>
  <c r="G67" i="15"/>
  <c r="G65" i="15"/>
  <c r="G64" i="15"/>
  <c r="G63" i="15"/>
  <c r="G62" i="15"/>
  <c r="G61" i="15"/>
  <c r="H60" i="15"/>
  <c r="G60" i="15"/>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13" i="8"/>
  <c r="H114" i="8"/>
  <c r="H115" i="8"/>
  <c r="H116" i="8"/>
  <c r="H117" i="8"/>
  <c r="H118" i="8"/>
  <c r="H119" i="8"/>
  <c r="H103" i="8"/>
  <c r="H104" i="8"/>
  <c r="H105" i="8"/>
  <c r="H106" i="8"/>
  <c r="H107" i="8"/>
  <c r="H108" i="8"/>
  <c r="H109" i="8"/>
  <c r="H110" i="8"/>
  <c r="H111" i="8"/>
  <c r="H96" i="8"/>
  <c r="H97" i="8"/>
  <c r="H98" i="8"/>
  <c r="H99" i="8"/>
  <c r="H100" i="8"/>
  <c r="H101" i="8"/>
  <c r="H92" i="8"/>
  <c r="H93" i="8"/>
  <c r="H94" i="8"/>
  <c r="H95" i="8"/>
  <c r="H90" i="8"/>
  <c r="H91" i="8"/>
  <c r="H102" i="8"/>
  <c r="H112" i="8"/>
  <c r="H120" i="8"/>
  <c r="H74" i="8"/>
  <c r="H75" i="8"/>
  <c r="H76" i="8"/>
  <c r="H77" i="8"/>
  <c r="H78" i="8"/>
  <c r="H79" i="8"/>
  <c r="H82" i="8"/>
  <c r="H83" i="8"/>
  <c r="H84" i="8"/>
  <c r="H85" i="8"/>
  <c r="H86" i="8"/>
  <c r="H87" i="8"/>
  <c r="H88" i="8"/>
  <c r="H89" i="8"/>
  <c r="H65" i="8"/>
  <c r="H66" i="8"/>
  <c r="H68" i="8"/>
  <c r="H69" i="8"/>
  <c r="H70" i="8"/>
  <c r="H71" i="8"/>
  <c r="H72" i="8"/>
  <c r="H59" i="8" l="1"/>
  <c r="H60" i="8"/>
  <c r="H61" i="8"/>
  <c r="H62" i="8"/>
  <c r="H63" i="8"/>
  <c r="H64" i="8"/>
  <c r="G44" i="15"/>
  <c r="G45" i="15"/>
  <c r="G46" i="15"/>
  <c r="G47" i="15"/>
  <c r="G48" i="15"/>
  <c r="G49" i="15"/>
  <c r="G50" i="15"/>
  <c r="G51" i="15"/>
  <c r="G52" i="15"/>
  <c r="G53" i="15"/>
  <c r="G54" i="15"/>
  <c r="G56" i="15"/>
  <c r="G43" i="15"/>
  <c r="G42" i="15"/>
  <c r="H41" i="15"/>
  <c r="G41" i="15"/>
  <c r="G37" i="15"/>
  <c r="G35" i="15"/>
  <c r="G34" i="15"/>
  <c r="G33" i="15"/>
  <c r="H32" i="15"/>
  <c r="G32" i="15"/>
  <c r="G28" i="15"/>
  <c r="G26" i="15"/>
  <c r="G25" i="15"/>
  <c r="G24" i="15"/>
  <c r="H23" i="15"/>
  <c r="G23" i="15"/>
  <c r="G19" i="15"/>
  <c r="G17" i="15"/>
  <c r="G16" i="15"/>
  <c r="G15" i="15"/>
  <c r="H14" i="15"/>
  <c r="G14" i="15"/>
  <c r="G6" i="15"/>
  <c r="G7" i="15"/>
  <c r="G8" i="15"/>
  <c r="G10" i="15"/>
  <c r="G5" i="15"/>
  <c r="G4" i="15"/>
  <c r="G3" i="15"/>
  <c r="H2" i="15"/>
  <c r="G2" i="15"/>
  <c r="H56" i="8" l="1"/>
  <c r="H57" i="8"/>
  <c r="H58" i="8"/>
  <c r="K81" i="12"/>
  <c r="K82" i="12"/>
  <c r="K83" i="12"/>
  <c r="K84" i="12"/>
  <c r="K85" i="12"/>
  <c r="K86" i="12"/>
  <c r="K87" i="12"/>
  <c r="K88" i="12"/>
  <c r="K89" i="12"/>
  <c r="K90" i="12"/>
  <c r="K91" i="12"/>
  <c r="K92" i="12"/>
  <c r="K93" i="12"/>
  <c r="K94" i="12"/>
  <c r="K95" i="12"/>
  <c r="K96" i="12"/>
  <c r="K97" i="12"/>
  <c r="K98" i="12"/>
  <c r="K80" i="12"/>
  <c r="J81" i="12"/>
  <c r="J82" i="12"/>
  <c r="J83" i="12"/>
  <c r="J84" i="12"/>
  <c r="J85" i="12"/>
  <c r="J86" i="12"/>
  <c r="J87" i="12"/>
  <c r="J88" i="12"/>
  <c r="J89" i="12"/>
  <c r="J90" i="12"/>
  <c r="J91" i="12"/>
  <c r="J92" i="12"/>
  <c r="J93" i="12"/>
  <c r="J94" i="12"/>
  <c r="J95" i="12"/>
  <c r="J96" i="12"/>
  <c r="J97" i="12"/>
  <c r="J98" i="12"/>
  <c r="J80" i="12"/>
  <c r="E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2" i="14"/>
  <c r="E33" i="14"/>
  <c r="E34" i="14"/>
  <c r="E35" i="14"/>
  <c r="E36" i="14"/>
  <c r="E37" i="14"/>
  <c r="E38" i="14"/>
  <c r="E39" i="14"/>
  <c r="E40" i="14"/>
  <c r="E41" i="14"/>
  <c r="E42" i="14"/>
  <c r="E43" i="14"/>
  <c r="E44" i="14"/>
  <c r="E45" i="14"/>
  <c r="E46" i="14"/>
  <c r="E47" i="14"/>
  <c r="E48" i="14"/>
  <c r="E49" i="14"/>
  <c r="E50" i="14"/>
  <c r="E51" i="14"/>
  <c r="E52" i="14"/>
  <c r="E2" i="14"/>
  <c r="E1" i="14"/>
  <c r="G36" i="13" l="1"/>
  <c r="G38" i="13"/>
  <c r="G35" i="13"/>
  <c r="G34" i="13"/>
  <c r="G33" i="13"/>
  <c r="G32" i="13"/>
  <c r="H31" i="13"/>
  <c r="G31" i="13"/>
  <c r="I84" i="6"/>
  <c r="I85" i="6"/>
  <c r="I86" i="6"/>
  <c r="G27" i="13" l="1"/>
  <c r="G25" i="13"/>
  <c r="G24" i="13"/>
  <c r="G23" i="13"/>
  <c r="G22" i="13"/>
  <c r="H21" i="13"/>
  <c r="G21" i="13"/>
  <c r="G15" i="13"/>
  <c r="G17" i="13"/>
  <c r="G14" i="13"/>
  <c r="G13" i="13"/>
  <c r="G12" i="13"/>
  <c r="H11" i="13"/>
  <c r="G11" i="13"/>
  <c r="G7" i="13"/>
  <c r="G5" i="13"/>
  <c r="G4" i="13"/>
  <c r="G3" i="13"/>
  <c r="H2" i="13"/>
  <c r="G2" i="13"/>
  <c r="H36" i="8"/>
  <c r="G99" i="12"/>
  <c r="G93" i="12"/>
  <c r="G92" i="12"/>
  <c r="G91" i="12"/>
  <c r="G90" i="12"/>
  <c r="G89" i="12"/>
  <c r="G88" i="12"/>
  <c r="G87" i="12"/>
  <c r="G98" i="12"/>
  <c r="G97" i="12"/>
  <c r="G85" i="12"/>
  <c r="G101" i="12"/>
  <c r="G96" i="12"/>
  <c r="G95" i="12"/>
  <c r="G94" i="12"/>
  <c r="G86" i="12"/>
  <c r="G84" i="12"/>
  <c r="G83" i="12"/>
  <c r="G82" i="12"/>
  <c r="G81" i="12"/>
  <c r="G80" i="12"/>
  <c r="H79" i="12"/>
  <c r="G79" i="12"/>
  <c r="G75" i="12"/>
  <c r="G73" i="12"/>
  <c r="G72" i="12"/>
  <c r="G71" i="12"/>
  <c r="H70" i="12"/>
  <c r="G70" i="12"/>
  <c r="G66" i="12"/>
  <c r="G64" i="12"/>
  <c r="G63" i="12"/>
  <c r="G62" i="12"/>
  <c r="H61" i="12"/>
  <c r="G61" i="12"/>
  <c r="G55" i="12"/>
  <c r="G57" i="12"/>
  <c r="G54" i="12"/>
  <c r="G53" i="12"/>
  <c r="G52" i="12"/>
  <c r="G51" i="12"/>
  <c r="H50" i="12"/>
  <c r="G50" i="12"/>
  <c r="G22" i="12"/>
  <c r="G20" i="12"/>
  <c r="G19" i="12"/>
  <c r="G18" i="12"/>
  <c r="H17" i="12"/>
  <c r="G17" i="12"/>
  <c r="G42" i="12"/>
  <c r="G43" i="12"/>
  <c r="G44" i="12"/>
  <c r="G46" i="12"/>
  <c r="G41" i="12"/>
  <c r="G40" i="12"/>
  <c r="G39" i="12"/>
  <c r="G38" i="12"/>
  <c r="H37" i="12"/>
  <c r="G37" i="12"/>
  <c r="G33" i="12"/>
  <c r="G31" i="12"/>
  <c r="G30" i="12"/>
  <c r="G29" i="12"/>
  <c r="G28" i="12"/>
  <c r="H27" i="12"/>
  <c r="G27" i="12"/>
  <c r="G6" i="12"/>
  <c r="G7" i="12"/>
  <c r="G8" i="12"/>
  <c r="G9" i="12"/>
  <c r="G10" i="12"/>
  <c r="G11" i="12"/>
  <c r="G3" i="12"/>
  <c r="G13" i="12"/>
  <c r="G5" i="12"/>
  <c r="G4" i="12"/>
  <c r="H2" i="12"/>
  <c r="G2" i="12"/>
  <c r="H53" i="8" l="1"/>
  <c r="H54" i="8"/>
  <c r="H55" i="8"/>
  <c r="H44" i="8"/>
  <c r="H45" i="8"/>
  <c r="H46" i="8"/>
  <c r="H47" i="8"/>
  <c r="H48" i="8"/>
  <c r="H49" i="8"/>
  <c r="H50" i="8"/>
  <c r="H51" i="8"/>
  <c r="H52" i="8"/>
  <c r="H43" i="8"/>
  <c r="H25" i="8"/>
  <c r="H26" i="8"/>
  <c r="H27" i="8"/>
  <c r="H28" i="8"/>
  <c r="H29" i="8"/>
  <c r="H30" i="8"/>
  <c r="H31" i="8"/>
  <c r="H32" i="8"/>
  <c r="H33" i="8"/>
  <c r="H34" i="8"/>
  <c r="H35" i="8"/>
  <c r="H37" i="8"/>
  <c r="H38" i="8"/>
  <c r="H39" i="8"/>
  <c r="H40" i="8"/>
  <c r="H41" i="8"/>
  <c r="H42" i="8"/>
  <c r="H24" i="8"/>
  <c r="I15" i="6"/>
  <c r="I16" i="6"/>
  <c r="F114" i="5"/>
  <c r="F113" i="5"/>
  <c r="I82" i="6" l="1"/>
  <c r="I83" i="6"/>
  <c r="G23" i="11"/>
  <c r="G21" i="11"/>
  <c r="G20" i="11"/>
  <c r="G19" i="11"/>
  <c r="G18" i="11"/>
  <c r="H17" i="11"/>
  <c r="G17" i="11"/>
  <c r="G5" i="11"/>
  <c r="G6" i="11"/>
  <c r="G7" i="11"/>
  <c r="G8" i="11"/>
  <c r="G9" i="11"/>
  <c r="G10" i="11"/>
  <c r="G11" i="11"/>
  <c r="G13" i="11"/>
  <c r="G4" i="11"/>
  <c r="G3" i="11"/>
  <c r="H2" i="11"/>
  <c r="G2" i="11"/>
  <c r="G98" i="10" l="1"/>
  <c r="G97" i="10"/>
  <c r="G96" i="10"/>
  <c r="G95" i="10"/>
  <c r="G99" i="10"/>
  <c r="G100" i="10"/>
  <c r="G133" i="10"/>
  <c r="G132" i="10"/>
  <c r="G131" i="10"/>
  <c r="G130" i="10"/>
  <c r="G129" i="10"/>
  <c r="G128" i="10"/>
  <c r="G127" i="10"/>
  <c r="G126" i="10"/>
  <c r="G125" i="10"/>
  <c r="G124" i="10"/>
  <c r="G123" i="10"/>
  <c r="G122" i="10"/>
  <c r="G121" i="10"/>
  <c r="G120" i="10"/>
  <c r="G119" i="10"/>
  <c r="G118" i="10"/>
  <c r="G117" i="10"/>
  <c r="G116" i="10"/>
  <c r="G115" i="10"/>
  <c r="G114" i="10"/>
  <c r="H113" i="10"/>
  <c r="G113" i="10"/>
  <c r="G109" i="10"/>
  <c r="G108" i="10"/>
  <c r="G107" i="10"/>
  <c r="G106" i="10"/>
  <c r="G105" i="10"/>
  <c r="H104" i="10"/>
  <c r="G104" i="10"/>
  <c r="G94" i="10"/>
  <c r="G93" i="10"/>
  <c r="G92" i="10"/>
  <c r="G91" i="10"/>
  <c r="G90" i="10"/>
  <c r="G89" i="10"/>
  <c r="G88" i="10"/>
  <c r="G87" i="10"/>
  <c r="G86" i="10"/>
  <c r="G85" i="10"/>
  <c r="G84" i="10"/>
  <c r="G83" i="10"/>
  <c r="G82" i="10"/>
  <c r="G81" i="10"/>
  <c r="G80" i="10"/>
  <c r="G79" i="10"/>
  <c r="G78" i="10"/>
  <c r="G77" i="10"/>
  <c r="G76" i="10"/>
  <c r="G75" i="10"/>
  <c r="H74" i="10"/>
  <c r="G74"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H37" i="10"/>
  <c r="G37" i="10"/>
  <c r="G33" i="10"/>
  <c r="G32" i="10"/>
  <c r="G31" i="10"/>
  <c r="G30" i="10"/>
  <c r="G29" i="10"/>
  <c r="G28" i="10"/>
  <c r="G27" i="10"/>
  <c r="G26" i="10"/>
  <c r="G25" i="10"/>
  <c r="G24" i="10"/>
  <c r="G23" i="10"/>
  <c r="G22" i="10"/>
  <c r="G21" i="10"/>
  <c r="G20" i="10"/>
  <c r="H19" i="10"/>
  <c r="G19" i="10"/>
  <c r="G15" i="10"/>
  <c r="G14" i="10"/>
  <c r="G13" i="10"/>
  <c r="G12" i="10"/>
  <c r="G11" i="10"/>
  <c r="G10" i="10"/>
  <c r="G9" i="10"/>
  <c r="G8" i="10"/>
  <c r="G7" i="10"/>
  <c r="G6" i="10"/>
  <c r="G5" i="10"/>
  <c r="G4" i="10"/>
  <c r="G3" i="10"/>
  <c r="H2" i="10"/>
  <c r="G2" i="10"/>
  <c r="G1055" i="1" l="1"/>
  <c r="G1053" i="1"/>
  <c r="G1052" i="1"/>
  <c r="G1051" i="1"/>
  <c r="G1050" i="1"/>
  <c r="G1049" i="1"/>
  <c r="G1048" i="1"/>
  <c r="G1047" i="1"/>
  <c r="G1046" i="1"/>
  <c r="G1045" i="1"/>
  <c r="H1044" i="1"/>
  <c r="G1044" i="1"/>
  <c r="G179" i="1"/>
  <c r="I76" i="6"/>
  <c r="I77" i="6"/>
  <c r="I78" i="6"/>
  <c r="I79" i="6"/>
  <c r="I80" i="6"/>
  <c r="I81" i="6"/>
  <c r="G1036" i="1"/>
  <c r="G1038" i="1"/>
  <c r="G1037" i="1"/>
  <c r="G1035" i="1"/>
  <c r="G1034" i="1"/>
  <c r="G1033" i="1"/>
  <c r="G1032" i="1"/>
  <c r="G1040" i="1"/>
  <c r="G1031" i="1"/>
  <c r="G1030" i="1"/>
  <c r="G1029" i="1"/>
  <c r="G1028" i="1"/>
  <c r="G1027" i="1"/>
  <c r="G1026" i="1"/>
  <c r="H1025" i="1"/>
  <c r="G1025" i="1"/>
  <c r="G129" i="7" l="1"/>
  <c r="F100" i="5" l="1"/>
  <c r="F101" i="5"/>
  <c r="F102" i="5"/>
  <c r="F103" i="5"/>
  <c r="F104" i="5"/>
  <c r="F105" i="5"/>
  <c r="F106" i="5"/>
  <c r="F107" i="5"/>
  <c r="F108" i="5"/>
  <c r="F109" i="5"/>
  <c r="F110" i="5"/>
  <c r="F111" i="5"/>
  <c r="F112" i="5"/>
  <c r="G248" i="2" l="1"/>
  <c r="G246" i="2"/>
  <c r="G245" i="2"/>
  <c r="G244" i="2"/>
  <c r="H243" i="2"/>
  <c r="G243" i="2"/>
  <c r="G293" i="7"/>
  <c r="G291" i="7"/>
  <c r="G290" i="7"/>
  <c r="G289" i="7"/>
  <c r="G288" i="7"/>
  <c r="H287" i="7"/>
  <c r="G287" i="7"/>
  <c r="G281" i="7"/>
  <c r="G283" i="7"/>
  <c r="G280" i="7"/>
  <c r="G279" i="7"/>
  <c r="G278" i="7"/>
  <c r="H277" i="7"/>
  <c r="G277" i="7"/>
  <c r="G273" i="7"/>
  <c r="G271" i="7"/>
  <c r="G270" i="7"/>
  <c r="H269" i="7"/>
  <c r="G269" i="7"/>
  <c r="G265" i="7"/>
  <c r="G263" i="7"/>
  <c r="G262" i="7"/>
  <c r="G261" i="7"/>
  <c r="H260" i="7"/>
  <c r="G260" i="7"/>
  <c r="G155" i="7"/>
  <c r="G156" i="7"/>
  <c r="G157" i="7"/>
  <c r="G158" i="7"/>
  <c r="G159" i="7"/>
  <c r="G160" i="7"/>
  <c r="G162" i="7"/>
  <c r="G154" i="7"/>
  <c r="G153" i="7"/>
  <c r="H152" i="7"/>
  <c r="G152" i="7"/>
  <c r="G256" i="7"/>
  <c r="G254" i="7"/>
  <c r="G253" i="7"/>
  <c r="G252" i="7"/>
  <c r="G251" i="7"/>
  <c r="G250" i="7"/>
  <c r="G249" i="7"/>
  <c r="G248" i="7"/>
  <c r="G247" i="7"/>
  <c r="G246" i="7"/>
  <c r="G245" i="7"/>
  <c r="G244" i="7"/>
  <c r="G243" i="7"/>
  <c r="G242" i="7"/>
  <c r="G241" i="7"/>
  <c r="G240" i="7"/>
  <c r="G239" i="7"/>
  <c r="G238" i="7"/>
  <c r="G237" i="7"/>
  <c r="G236" i="7"/>
  <c r="G235" i="7"/>
  <c r="G233" i="7"/>
  <c r="G232" i="7"/>
  <c r="G231" i="7"/>
  <c r="G230" i="7"/>
  <c r="H229" i="7"/>
  <c r="G229" i="7"/>
  <c r="G225" i="7"/>
  <c r="G223" i="7"/>
  <c r="G222" i="7"/>
  <c r="G221" i="7"/>
  <c r="G220" i="7"/>
  <c r="G219" i="7"/>
  <c r="G218" i="7"/>
  <c r="G217" i="7"/>
  <c r="H216" i="7"/>
  <c r="G216" i="7"/>
  <c r="G206" i="7"/>
  <c r="G207" i="7"/>
  <c r="G208" i="7"/>
  <c r="G209" i="7"/>
  <c r="G210" i="7"/>
  <c r="G212" i="7"/>
  <c r="G205" i="7"/>
  <c r="G204" i="7"/>
  <c r="H203" i="7"/>
  <c r="G203" i="7"/>
  <c r="G197" i="7"/>
  <c r="G199" i="7"/>
  <c r="G196" i="7"/>
  <c r="G195" i="7"/>
  <c r="G194" i="7"/>
  <c r="H193" i="7"/>
  <c r="G193" i="7"/>
  <c r="G189" i="7"/>
  <c r="G187" i="7"/>
  <c r="G186" i="7"/>
  <c r="G185" i="7"/>
  <c r="H184" i="7"/>
  <c r="G184" i="7"/>
  <c r="G180" i="7"/>
  <c r="G178" i="7"/>
  <c r="G177" i="7"/>
  <c r="G176" i="7"/>
  <c r="H175" i="7"/>
  <c r="G175" i="7"/>
  <c r="G171" i="7"/>
  <c r="G169" i="7"/>
  <c r="G168" i="7"/>
  <c r="G167" i="7"/>
  <c r="H166" i="7"/>
  <c r="G166" i="7"/>
  <c r="G149" i="7"/>
  <c r="G147" i="7"/>
  <c r="G146" i="7"/>
  <c r="G145" i="7"/>
  <c r="G144" i="7"/>
  <c r="G143" i="7"/>
  <c r="G142" i="7"/>
  <c r="G141" i="7"/>
  <c r="G139" i="7"/>
  <c r="G138" i="7"/>
  <c r="G137" i="7"/>
  <c r="G136" i="7"/>
  <c r="H135" i="7"/>
  <c r="G135" i="7"/>
  <c r="G128" i="7"/>
  <c r="G127" i="7"/>
  <c r="G126" i="7"/>
  <c r="G124" i="7"/>
  <c r="G123" i="7"/>
  <c r="G122" i="7"/>
  <c r="G121" i="7"/>
  <c r="G131" i="7"/>
  <c r="G125" i="7"/>
  <c r="G120" i="7"/>
  <c r="G119" i="7"/>
  <c r="G118" i="7"/>
  <c r="G117" i="7"/>
  <c r="G116" i="7"/>
  <c r="G115" i="7"/>
  <c r="G114" i="7"/>
  <c r="G113" i="7"/>
  <c r="G112" i="7"/>
  <c r="G111" i="7"/>
  <c r="G110" i="7"/>
  <c r="G109" i="7"/>
  <c r="G108" i="7"/>
  <c r="G107" i="7"/>
  <c r="G106" i="7"/>
  <c r="G105" i="7"/>
  <c r="G103" i="7"/>
  <c r="G102" i="7"/>
  <c r="G101" i="7"/>
  <c r="G100" i="7"/>
  <c r="H99" i="7"/>
  <c r="G99" i="7"/>
  <c r="G95" i="7"/>
  <c r="G93" i="7"/>
  <c r="G92" i="7"/>
  <c r="G91" i="7"/>
  <c r="G90" i="7"/>
  <c r="G89" i="7"/>
  <c r="G88" i="7"/>
  <c r="G87" i="7"/>
  <c r="G86" i="7"/>
  <c r="G85" i="7"/>
  <c r="G84" i="7"/>
  <c r="G83" i="7"/>
  <c r="G82" i="7"/>
  <c r="H81" i="7"/>
  <c r="G81" i="7"/>
  <c r="G64" i="7"/>
  <c r="G65" i="7"/>
  <c r="G66" i="7"/>
  <c r="G67" i="7"/>
  <c r="G68" i="7"/>
  <c r="G69" i="7"/>
  <c r="G70" i="7"/>
  <c r="G71" i="7"/>
  <c r="G72" i="7"/>
  <c r="G73" i="7"/>
  <c r="G74" i="7"/>
  <c r="G75" i="7"/>
  <c r="G57" i="7"/>
  <c r="G58" i="7"/>
  <c r="G59" i="7"/>
  <c r="G60" i="7"/>
  <c r="G61" i="7"/>
  <c r="G62" i="7"/>
  <c r="G63" i="7"/>
  <c r="G77" i="7"/>
  <c r="G56" i="7"/>
  <c r="G55" i="7"/>
  <c r="H54" i="7"/>
  <c r="G54" i="7"/>
  <c r="G48" i="7"/>
  <c r="G50" i="7"/>
  <c r="G47" i="7"/>
  <c r="G46" i="7"/>
  <c r="G45" i="7"/>
  <c r="G44" i="7"/>
  <c r="G43" i="7"/>
  <c r="G42" i="7"/>
  <c r="G41" i="7"/>
  <c r="G40" i="7"/>
  <c r="H39" i="7"/>
  <c r="G39" i="7"/>
  <c r="G28" i="7"/>
  <c r="G29" i="7"/>
  <c r="G30" i="7"/>
  <c r="G31" i="7"/>
  <c r="G32" i="7"/>
  <c r="G33" i="7"/>
  <c r="G35" i="7"/>
  <c r="G27" i="7"/>
  <c r="G26" i="7"/>
  <c r="H25" i="7"/>
  <c r="G25" i="7"/>
  <c r="G21" i="7"/>
  <c r="G19" i="7"/>
  <c r="G18" i="7"/>
  <c r="G17" i="7"/>
  <c r="G16" i="7"/>
  <c r="H15" i="7"/>
  <c r="G15" i="7"/>
  <c r="G11" i="7"/>
  <c r="G9" i="7"/>
  <c r="G8" i="7"/>
  <c r="G7" i="7"/>
  <c r="G6" i="7"/>
  <c r="G5" i="7"/>
  <c r="G4" i="7"/>
  <c r="G3" i="7"/>
  <c r="H2" i="7"/>
  <c r="G2" i="7"/>
  <c r="G238" i="9" l="1"/>
  <c r="G237" i="9"/>
  <c r="G236" i="9"/>
  <c r="G234" i="9"/>
  <c r="G235" i="9"/>
  <c r="G233" i="9"/>
  <c r="G232" i="9"/>
  <c r="G231" i="9"/>
  <c r="G230" i="9"/>
  <c r="G240" i="9"/>
  <c r="G229" i="9"/>
  <c r="G228" i="9"/>
  <c r="G227" i="9"/>
  <c r="G226" i="9"/>
  <c r="G225" i="9"/>
  <c r="G224" i="9"/>
  <c r="G223" i="9"/>
  <c r="H222" i="9"/>
  <c r="G222" i="9"/>
  <c r="G218" i="9"/>
  <c r="G216" i="9"/>
  <c r="G215" i="9"/>
  <c r="G214" i="9"/>
  <c r="G213" i="9"/>
  <c r="H212" i="9"/>
  <c r="G212" i="9"/>
  <c r="G208" i="9"/>
  <c r="G206" i="9"/>
  <c r="G205" i="9"/>
  <c r="G204" i="9"/>
  <c r="G203" i="9"/>
  <c r="G202" i="9"/>
  <c r="G201" i="9"/>
  <c r="G200" i="9"/>
  <c r="H199" i="9"/>
  <c r="G199" i="9"/>
  <c r="G195" i="9"/>
  <c r="G193" i="9"/>
  <c r="G192" i="9"/>
  <c r="G191" i="9"/>
  <c r="G190" i="9"/>
  <c r="H189" i="9"/>
  <c r="G189" i="9"/>
  <c r="G185" i="9"/>
  <c r="G183" i="9"/>
  <c r="G182" i="9"/>
  <c r="G181" i="9"/>
  <c r="G180" i="9"/>
  <c r="G179" i="9"/>
  <c r="H178" i="9"/>
  <c r="G178" i="9"/>
  <c r="G174" i="9"/>
  <c r="G172" i="9"/>
  <c r="G171" i="9"/>
  <c r="G170" i="9"/>
  <c r="G169" i="9"/>
  <c r="G168" i="9"/>
  <c r="H167" i="9"/>
  <c r="G167" i="9"/>
  <c r="G160" i="9"/>
  <c r="G161" i="9"/>
  <c r="G163" i="9"/>
  <c r="G159" i="9"/>
  <c r="G158" i="9"/>
  <c r="G157" i="9"/>
  <c r="G156" i="9"/>
  <c r="G155" i="9"/>
  <c r="G154" i="9"/>
  <c r="G153" i="9"/>
  <c r="G152" i="9"/>
  <c r="H151" i="9"/>
  <c r="G151" i="9"/>
  <c r="G147" i="9"/>
  <c r="G145" i="9"/>
  <c r="G144" i="9"/>
  <c r="G143" i="9"/>
  <c r="H142" i="9"/>
  <c r="G142" i="9"/>
  <c r="G129" i="9"/>
  <c r="G130" i="9"/>
  <c r="G131" i="9"/>
  <c r="G132" i="9"/>
  <c r="G133" i="9"/>
  <c r="G134" i="9"/>
  <c r="G135" i="9"/>
  <c r="G136" i="9"/>
  <c r="G138" i="9"/>
  <c r="G128" i="9"/>
  <c r="G127" i="9"/>
  <c r="H126" i="9"/>
  <c r="G126" i="9"/>
  <c r="G122" i="9"/>
  <c r="G120" i="9"/>
  <c r="G119" i="9"/>
  <c r="G118" i="9"/>
  <c r="G117" i="9"/>
  <c r="H116" i="9"/>
  <c r="G116" i="9"/>
  <c r="G108" i="9"/>
  <c r="G112" i="9"/>
  <c r="G110" i="9"/>
  <c r="G109" i="9"/>
  <c r="G107" i="9"/>
  <c r="G106" i="9"/>
  <c r="G105" i="9"/>
  <c r="G104" i="9"/>
  <c r="G103" i="9"/>
  <c r="G102" i="9"/>
  <c r="G101" i="9"/>
  <c r="G100" i="9"/>
  <c r="G99" i="9"/>
  <c r="H98" i="9"/>
  <c r="G98" i="9"/>
  <c r="G92" i="9"/>
  <c r="G91" i="9"/>
  <c r="G90" i="9"/>
  <c r="G86" i="9"/>
  <c r="G87" i="9"/>
  <c r="G88" i="9"/>
  <c r="G89" i="9"/>
  <c r="G94" i="9"/>
  <c r="G85" i="9"/>
  <c r="G84" i="9"/>
  <c r="G83" i="9"/>
  <c r="G82" i="9"/>
  <c r="H81" i="9"/>
  <c r="G81" i="9"/>
  <c r="G77" i="9"/>
  <c r="G75" i="9"/>
  <c r="G74" i="9"/>
  <c r="G73" i="9"/>
  <c r="G72" i="9"/>
  <c r="H71" i="9"/>
  <c r="G71" i="9"/>
  <c r="G65" i="9"/>
  <c r="G67" i="9"/>
  <c r="G64" i="9"/>
  <c r="G63" i="9"/>
  <c r="G62" i="9"/>
  <c r="G61" i="9"/>
  <c r="H60" i="9"/>
  <c r="G60" i="9"/>
  <c r="G56" i="9"/>
  <c r="G54" i="9"/>
  <c r="G53" i="9"/>
  <c r="G52" i="9"/>
  <c r="G51" i="9"/>
  <c r="H50" i="9"/>
  <c r="G50" i="9"/>
  <c r="G46" i="9"/>
  <c r="G44" i="9"/>
  <c r="G43" i="9"/>
  <c r="G42" i="9"/>
  <c r="G41" i="9"/>
  <c r="G40" i="9"/>
  <c r="H39" i="9"/>
  <c r="G39" i="9"/>
  <c r="G35" i="9"/>
  <c r="G33" i="9"/>
  <c r="G32" i="9"/>
  <c r="G31" i="9"/>
  <c r="G30" i="9"/>
  <c r="G29" i="9"/>
  <c r="H28" i="9"/>
  <c r="G28" i="9"/>
  <c r="G24" i="9"/>
  <c r="G22" i="9"/>
  <c r="G21" i="9"/>
  <c r="G20" i="9"/>
  <c r="G19" i="9"/>
  <c r="G18" i="9"/>
  <c r="G17" i="9"/>
  <c r="H16" i="9"/>
  <c r="G16" i="9"/>
  <c r="G6" i="9"/>
  <c r="G7" i="9"/>
  <c r="G8" i="9"/>
  <c r="G9" i="9"/>
  <c r="G10" i="9"/>
  <c r="G12" i="9"/>
  <c r="G5" i="9"/>
  <c r="G4" i="9"/>
  <c r="G3" i="9"/>
  <c r="H2" i="9"/>
  <c r="G2" i="9"/>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I14" i="6" l="1"/>
  <c r="I13" i="6"/>
  <c r="I12" i="6"/>
  <c r="H3" i="8" l="1"/>
  <c r="H4" i="8"/>
  <c r="H5" i="8"/>
  <c r="H6" i="8"/>
  <c r="H7" i="8"/>
  <c r="H8" i="8"/>
  <c r="H9" i="8"/>
  <c r="H10" i="8"/>
  <c r="H11" i="8"/>
  <c r="H12" i="8"/>
  <c r="H13" i="8"/>
  <c r="H14" i="8"/>
  <c r="H15" i="8"/>
  <c r="H16" i="8"/>
  <c r="H17" i="8"/>
  <c r="H18" i="8"/>
  <c r="H19" i="8"/>
  <c r="H20" i="8"/>
  <c r="H21" i="8"/>
  <c r="H22" i="8"/>
  <c r="H23" i="8"/>
  <c r="H2" i="8"/>
  <c r="H1" i="8"/>
  <c r="G241" i="2"/>
  <c r="G240" i="2"/>
  <c r="G239" i="2"/>
  <c r="G238" i="2"/>
  <c r="G237" i="2"/>
  <c r="G236" i="2"/>
  <c r="G235" i="2"/>
  <c r="G234" i="2"/>
  <c r="G233" i="2"/>
  <c r="G232" i="2"/>
  <c r="G231" i="2"/>
  <c r="H230" i="2"/>
  <c r="G230" i="2"/>
  <c r="G222" i="2" l="1"/>
  <c r="G226" i="2"/>
  <c r="G224" i="2"/>
  <c r="G223" i="2"/>
  <c r="G221" i="2"/>
  <c r="G220" i="2"/>
  <c r="G219" i="2"/>
  <c r="G218" i="2"/>
  <c r="G217" i="2"/>
  <c r="G216" i="2"/>
  <c r="H215" i="2"/>
  <c r="G215" i="2"/>
  <c r="F23" i="5"/>
  <c r="F24" i="5"/>
  <c r="G1021" i="1" l="1"/>
  <c r="G1019" i="1"/>
  <c r="G1018" i="1"/>
  <c r="G1017" i="1"/>
  <c r="G1016" i="1"/>
  <c r="G1015" i="1"/>
  <c r="G1014" i="1"/>
  <c r="H1013" i="1"/>
  <c r="G1013" i="1"/>
  <c r="G1006" i="1"/>
  <c r="G1007" i="1"/>
  <c r="G1005" i="1"/>
  <c r="G1003" i="1"/>
  <c r="G1002" i="1"/>
  <c r="G1001" i="1"/>
  <c r="G1000" i="1"/>
  <c r="G999" i="1"/>
  <c r="G998" i="1"/>
  <c r="G997" i="1"/>
  <c r="G992" i="1"/>
  <c r="G1009" i="1" l="1"/>
  <c r="G1004" i="1"/>
  <c r="G996" i="1"/>
  <c r="G995" i="1"/>
  <c r="G994" i="1"/>
  <c r="G993" i="1"/>
  <c r="G991" i="1"/>
  <c r="G990" i="1"/>
  <c r="G989" i="1"/>
  <c r="G988" i="1"/>
  <c r="G987" i="1"/>
  <c r="G986" i="1"/>
  <c r="G985" i="1"/>
  <c r="G984" i="1"/>
  <c r="G983" i="1"/>
  <c r="G982" i="1"/>
  <c r="G981" i="1"/>
  <c r="G980" i="1"/>
  <c r="G979" i="1"/>
  <c r="H978" i="1"/>
  <c r="G978" i="1"/>
  <c r="G411" i="1"/>
  <c r="G408" i="1"/>
  <c r="G409" i="1"/>
  <c r="G410" i="1"/>
  <c r="G412" i="1"/>
  <c r="G413" i="1"/>
  <c r="G972" i="1"/>
  <c r="G971" i="1"/>
  <c r="G970" i="1"/>
  <c r="G974" i="1"/>
  <c r="G969" i="1"/>
  <c r="G968" i="1"/>
  <c r="G967" i="1"/>
  <c r="G966" i="1"/>
  <c r="G965" i="1"/>
  <c r="G964" i="1"/>
  <c r="H963" i="1"/>
  <c r="G963" i="1"/>
  <c r="G955" i="1"/>
  <c r="G956" i="1"/>
  <c r="G957" i="1"/>
  <c r="G959" i="1"/>
  <c r="G954" i="1"/>
  <c r="G953" i="1"/>
  <c r="G952" i="1"/>
  <c r="H951" i="1"/>
  <c r="G951" i="1"/>
  <c r="G947" i="1"/>
  <c r="G945" i="1"/>
  <c r="G944" i="1"/>
  <c r="G943" i="1"/>
  <c r="H942" i="1"/>
  <c r="G942" i="1"/>
  <c r="G938" i="1"/>
  <c r="G936" i="1"/>
  <c r="G935" i="1"/>
  <c r="G934" i="1"/>
  <c r="H933" i="1"/>
  <c r="G933" i="1"/>
  <c r="G929" i="1"/>
  <c r="G927" i="1"/>
  <c r="G926" i="1"/>
  <c r="G925" i="1"/>
  <c r="H924" i="1"/>
  <c r="G924" i="1"/>
  <c r="G920" i="1"/>
  <c r="G918" i="1"/>
  <c r="G917" i="1"/>
  <c r="G916" i="1"/>
  <c r="H915" i="1"/>
  <c r="G915" i="1"/>
  <c r="G911" i="1"/>
  <c r="G909" i="1"/>
  <c r="G908" i="1"/>
  <c r="G907" i="1"/>
  <c r="H906" i="1"/>
  <c r="G906" i="1"/>
  <c r="G902" i="1"/>
  <c r="G900" i="1"/>
  <c r="G899" i="1"/>
  <c r="G898" i="1"/>
  <c r="H897" i="1"/>
  <c r="G897" i="1"/>
  <c r="G893" i="1"/>
  <c r="G891" i="1"/>
  <c r="G890" i="1"/>
  <c r="G889" i="1"/>
  <c r="H888" i="1"/>
  <c r="G888" i="1"/>
  <c r="G884" i="1"/>
  <c r="G882" i="1"/>
  <c r="G881" i="1"/>
  <c r="G880" i="1"/>
  <c r="H879" i="1"/>
  <c r="G879" i="1"/>
  <c r="G875" i="1" l="1"/>
  <c r="G873" i="1"/>
  <c r="G872" i="1"/>
  <c r="G871" i="1"/>
  <c r="H870" i="1"/>
  <c r="G870" i="1"/>
  <c r="G866" i="1"/>
  <c r="G864" i="1"/>
  <c r="G863" i="1"/>
  <c r="G862" i="1"/>
  <c r="H861" i="1"/>
  <c r="G861" i="1"/>
  <c r="G855" i="1" l="1"/>
  <c r="G857" i="1"/>
  <c r="G854" i="1"/>
  <c r="G853" i="1"/>
  <c r="G852" i="1"/>
  <c r="H851" i="1"/>
  <c r="G851" i="1"/>
  <c r="G847" i="1"/>
  <c r="G845" i="1"/>
  <c r="G844" i="1"/>
  <c r="G843" i="1"/>
  <c r="H842" i="1"/>
  <c r="G842" i="1"/>
  <c r="G838" i="1"/>
  <c r="G836" i="1"/>
  <c r="G835" i="1"/>
  <c r="G834" i="1"/>
  <c r="H833" i="1"/>
  <c r="G833" i="1"/>
  <c r="G829" i="1"/>
  <c r="G827" i="1"/>
  <c r="G826" i="1"/>
  <c r="G825" i="1"/>
  <c r="H824" i="1"/>
  <c r="G824" i="1"/>
  <c r="G160" i="1"/>
  <c r="G161" i="1"/>
  <c r="G162" i="1"/>
  <c r="G91" i="1"/>
  <c r="G118" i="1"/>
  <c r="G114" i="1"/>
  <c r="G115" i="1"/>
  <c r="G116" i="1"/>
  <c r="G117" i="1"/>
  <c r="G119" i="1"/>
  <c r="G120" i="1"/>
  <c r="G121" i="1"/>
  <c r="G122" i="1"/>
  <c r="G123" i="1"/>
  <c r="G124" i="1"/>
  <c r="G125" i="1"/>
  <c r="G126" i="1"/>
  <c r="G127" i="1"/>
  <c r="G128" i="1"/>
  <c r="G129" i="1"/>
  <c r="G130" i="1"/>
  <c r="G131" i="1"/>
  <c r="G132" i="1"/>
  <c r="G133" i="1"/>
  <c r="G134" i="1"/>
  <c r="G135" i="1"/>
  <c r="G136" i="1"/>
  <c r="G137" i="1"/>
  <c r="G138" i="1"/>
  <c r="G139" i="1"/>
  <c r="G140" i="1"/>
  <c r="G141" i="1"/>
  <c r="G142" i="1"/>
  <c r="G808" i="1"/>
  <c r="G809" i="1"/>
  <c r="G820" i="1"/>
  <c r="G818" i="1"/>
  <c r="G817" i="1"/>
  <c r="G816" i="1"/>
  <c r="H815" i="1"/>
  <c r="G815" i="1"/>
  <c r="G811" i="1"/>
  <c r="G807" i="1"/>
  <c r="G806" i="1"/>
  <c r="H805" i="1"/>
  <c r="G805" i="1"/>
  <c r="G801" i="1"/>
  <c r="G799" i="1"/>
  <c r="G798" i="1"/>
  <c r="G797" i="1"/>
  <c r="H796" i="1"/>
  <c r="G796" i="1"/>
  <c r="I75" i="6"/>
  <c r="I74" i="6"/>
  <c r="I73" i="6"/>
  <c r="I72" i="6"/>
  <c r="I71" i="6"/>
  <c r="I70" i="6"/>
  <c r="I69" i="6"/>
  <c r="I68" i="6"/>
  <c r="I67" i="6"/>
  <c r="I66" i="6"/>
  <c r="I65" i="6"/>
  <c r="I64" i="6"/>
  <c r="I63" i="6"/>
  <c r="I62" i="6"/>
  <c r="I61" i="6"/>
  <c r="I60" i="6"/>
  <c r="I59" i="6"/>
  <c r="I58" i="6"/>
  <c r="I57" i="6"/>
  <c r="I56" i="6"/>
  <c r="I55" i="6"/>
  <c r="I54" i="6"/>
  <c r="I53" i="6"/>
  <c r="I52" i="6"/>
  <c r="I51" i="6"/>
  <c r="I50" i="6"/>
  <c r="I49" i="6"/>
  <c r="I48" i="6"/>
  <c r="I47" i="6"/>
  <c r="I46" i="6"/>
  <c r="G792" i="1" l="1"/>
  <c r="G790" i="1"/>
  <c r="G789" i="1"/>
  <c r="G788" i="1"/>
  <c r="G787" i="1"/>
  <c r="G786" i="1"/>
  <c r="G785" i="1"/>
  <c r="G784" i="1"/>
  <c r="G783" i="1"/>
  <c r="G782" i="1"/>
  <c r="G781" i="1"/>
  <c r="G780" i="1"/>
  <c r="G779" i="1"/>
  <c r="G778" i="1"/>
  <c r="G777" i="1"/>
  <c r="G776" i="1"/>
  <c r="G775" i="1"/>
  <c r="G774" i="1"/>
  <c r="G773" i="1"/>
  <c r="G772" i="1"/>
  <c r="G771" i="1"/>
  <c r="H770" i="1"/>
  <c r="G770" i="1"/>
  <c r="G766" i="1"/>
  <c r="G764" i="1"/>
  <c r="G763" i="1"/>
  <c r="G762" i="1"/>
  <c r="H761" i="1"/>
  <c r="G761" i="1"/>
  <c r="G757" i="1"/>
  <c r="G755" i="1"/>
  <c r="G754" i="1"/>
  <c r="G753" i="1"/>
  <c r="G752" i="1"/>
  <c r="H751" i="1"/>
  <c r="G751" i="1"/>
  <c r="G747" i="1"/>
  <c r="G745" i="1"/>
  <c r="G744" i="1"/>
  <c r="G743" i="1"/>
  <c r="G742" i="1"/>
  <c r="G741" i="1"/>
  <c r="H740" i="1"/>
  <c r="G740" i="1"/>
  <c r="G705" i="1"/>
  <c r="H705" i="1"/>
  <c r="G706" i="1"/>
  <c r="G707" i="1"/>
  <c r="G708" i="1"/>
  <c r="G709" i="1"/>
  <c r="G710" i="1"/>
  <c r="G711" i="1"/>
  <c r="G712" i="1"/>
  <c r="G713" i="1"/>
  <c r="G714" i="1"/>
  <c r="G715" i="1"/>
  <c r="G716" i="1"/>
  <c r="G717" i="1"/>
  <c r="G718" i="1"/>
  <c r="G719" i="1"/>
  <c r="G720" i="1"/>
  <c r="G721" i="1"/>
  <c r="G722" i="1"/>
  <c r="G723" i="1"/>
  <c r="G725" i="1"/>
  <c r="G729" i="1"/>
  <c r="H729" i="1"/>
  <c r="G730" i="1"/>
  <c r="G731" i="1"/>
  <c r="G732" i="1"/>
  <c r="G733" i="1"/>
  <c r="G734" i="1"/>
  <c r="G736" i="1"/>
  <c r="G677" i="1"/>
  <c r="H677" i="1"/>
  <c r="G678" i="1"/>
  <c r="G679" i="1"/>
  <c r="G680" i="1"/>
  <c r="G681" i="1"/>
  <c r="G682" i="1"/>
  <c r="G683" i="1"/>
  <c r="G684" i="1"/>
  <c r="G685" i="1"/>
  <c r="G686" i="1"/>
  <c r="G687" i="1"/>
  <c r="G688" i="1"/>
  <c r="G689" i="1"/>
  <c r="G691" i="1"/>
  <c r="G695" i="1"/>
  <c r="H695" i="1"/>
  <c r="G696" i="1"/>
  <c r="G697" i="1"/>
  <c r="G698" i="1"/>
  <c r="G699" i="1"/>
  <c r="G701" i="1"/>
  <c r="G667" i="1"/>
  <c r="H667" i="1"/>
  <c r="G668" i="1"/>
  <c r="G669" i="1"/>
  <c r="G670" i="1"/>
  <c r="G671" i="1"/>
  <c r="G673" i="1"/>
  <c r="G608" i="1"/>
  <c r="G626" i="1"/>
  <c r="G605" i="1"/>
  <c r="H605" i="1"/>
  <c r="G606" i="1"/>
  <c r="G607" i="1"/>
  <c r="G609" i="1"/>
  <c r="G610" i="1"/>
  <c r="G611" i="1"/>
  <c r="G612" i="1"/>
  <c r="G613" i="1"/>
  <c r="G614" i="1"/>
  <c r="G615" i="1"/>
  <c r="G616" i="1"/>
  <c r="G617" i="1"/>
  <c r="G618" i="1"/>
  <c r="G619" i="1"/>
  <c r="G620" i="1"/>
  <c r="G621" i="1"/>
  <c r="G622" i="1"/>
  <c r="G623" i="1"/>
  <c r="G624" i="1"/>
  <c r="G625" i="1"/>
  <c r="G627" i="1"/>
  <c r="G629" i="1"/>
  <c r="G633" i="1"/>
  <c r="H633" i="1"/>
  <c r="G634" i="1"/>
  <c r="G635" i="1"/>
  <c r="G636" i="1"/>
  <c r="G638" i="1"/>
  <c r="G642" i="1"/>
  <c r="H642" i="1"/>
  <c r="G643" i="1"/>
  <c r="G644" i="1"/>
  <c r="G645" i="1"/>
  <c r="G646" i="1"/>
  <c r="G647" i="1"/>
  <c r="G649" i="1"/>
  <c r="G653" i="1"/>
  <c r="H653" i="1"/>
  <c r="G654" i="1"/>
  <c r="G655" i="1"/>
  <c r="G656" i="1"/>
  <c r="G657" i="1"/>
  <c r="G658" i="1"/>
  <c r="G659" i="1"/>
  <c r="G660" i="1"/>
  <c r="G661" i="1"/>
  <c r="G663" i="1"/>
  <c r="G601" i="1"/>
  <c r="G599" i="1"/>
  <c r="G598" i="1"/>
  <c r="G597" i="1"/>
  <c r="H596" i="1"/>
  <c r="G596" i="1"/>
  <c r="G575" i="1"/>
  <c r="H575" i="1"/>
  <c r="G576" i="1"/>
  <c r="G577" i="1"/>
  <c r="G578" i="1"/>
  <c r="G579" i="1"/>
  <c r="G580" i="1"/>
  <c r="G581" i="1"/>
  <c r="G582" i="1"/>
  <c r="G583" i="1"/>
  <c r="G584" i="1"/>
  <c r="G585" i="1"/>
  <c r="G586" i="1"/>
  <c r="G587" i="1"/>
  <c r="G588" i="1"/>
  <c r="G589" i="1"/>
  <c r="G590" i="1"/>
  <c r="G592" i="1"/>
  <c r="G393" i="1"/>
  <c r="H393" i="1"/>
  <c r="G394" i="1"/>
  <c r="G395" i="1"/>
  <c r="G396" i="1"/>
  <c r="G398" i="1"/>
  <c r="G561" i="1"/>
  <c r="H561" i="1"/>
  <c r="G562" i="1"/>
  <c r="G563" i="1"/>
  <c r="G564" i="1"/>
  <c r="G565" i="1"/>
  <c r="G566" i="1"/>
  <c r="G567" i="1"/>
  <c r="G568" i="1"/>
  <c r="G569" i="1"/>
  <c r="G571" i="1"/>
  <c r="G554" i="1"/>
  <c r="G553" i="1"/>
  <c r="G546" i="1"/>
  <c r="H546" i="1"/>
  <c r="G547" i="1"/>
  <c r="G548" i="1"/>
  <c r="G549" i="1"/>
  <c r="G550" i="1"/>
  <c r="G551" i="1"/>
  <c r="G552" i="1"/>
  <c r="G555" i="1"/>
  <c r="G557" i="1"/>
  <c r="G526" i="1"/>
  <c r="H526" i="1"/>
  <c r="G527" i="1"/>
  <c r="G528" i="1"/>
  <c r="G529" i="1"/>
  <c r="G530" i="1"/>
  <c r="G531" i="1"/>
  <c r="G532" i="1"/>
  <c r="G533" i="1"/>
  <c r="G534" i="1"/>
  <c r="G535" i="1"/>
  <c r="G536" i="1"/>
  <c r="G537" i="1"/>
  <c r="G538" i="1"/>
  <c r="G539" i="1"/>
  <c r="G540" i="1"/>
  <c r="G542" i="1"/>
  <c r="G503" i="1"/>
  <c r="H503" i="1"/>
  <c r="G504" i="1"/>
  <c r="G505" i="1"/>
  <c r="G506" i="1"/>
  <c r="G507" i="1"/>
  <c r="G508" i="1"/>
  <c r="G509" i="1"/>
  <c r="G510" i="1"/>
  <c r="G511" i="1"/>
  <c r="G512" i="1"/>
  <c r="G513" i="1"/>
  <c r="G514" i="1"/>
  <c r="G515" i="1"/>
  <c r="G516" i="1"/>
  <c r="G517" i="1"/>
  <c r="G518" i="1"/>
  <c r="G519" i="1"/>
  <c r="G520" i="1"/>
  <c r="G522" i="1"/>
  <c r="G477" i="1"/>
  <c r="H477" i="1"/>
  <c r="G478" i="1"/>
  <c r="G479" i="1"/>
  <c r="G480" i="1"/>
  <c r="G481" i="1"/>
  <c r="G482" i="1"/>
  <c r="G483" i="1"/>
  <c r="G484" i="1"/>
  <c r="G485" i="1"/>
  <c r="G486" i="1"/>
  <c r="G487" i="1"/>
  <c r="G488" i="1"/>
  <c r="G489" i="1"/>
  <c r="G490" i="1"/>
  <c r="G491" i="1"/>
  <c r="G492" i="1"/>
  <c r="G493" i="1"/>
  <c r="G494" i="1"/>
  <c r="G495" i="1"/>
  <c r="G496" i="1"/>
  <c r="G497" i="1"/>
  <c r="G499" i="1"/>
  <c r="G467" i="1"/>
  <c r="H467" i="1"/>
  <c r="G468" i="1"/>
  <c r="G469" i="1"/>
  <c r="G470" i="1"/>
  <c r="G471" i="1"/>
  <c r="G473" i="1"/>
  <c r="G453" i="1"/>
  <c r="H453" i="1"/>
  <c r="G454" i="1"/>
  <c r="G455" i="1"/>
  <c r="G456" i="1"/>
  <c r="G457" i="1"/>
  <c r="G458" i="1"/>
  <c r="G459" i="1"/>
  <c r="G460" i="1"/>
  <c r="G461" i="1"/>
  <c r="G463" i="1"/>
  <c r="G449" i="1"/>
  <c r="G447" i="1"/>
  <c r="G446" i="1"/>
  <c r="G445" i="1"/>
  <c r="H444" i="1"/>
  <c r="G444" i="1"/>
  <c r="G426" i="1"/>
  <c r="H426" i="1"/>
  <c r="G427" i="1"/>
  <c r="G428" i="1"/>
  <c r="G429" i="1"/>
  <c r="G430" i="1"/>
  <c r="G431" i="1"/>
  <c r="G432" i="1"/>
  <c r="G433" i="1"/>
  <c r="G434" i="1"/>
  <c r="G435" i="1"/>
  <c r="G436" i="1"/>
  <c r="G437" i="1"/>
  <c r="G438" i="1"/>
  <c r="G440" i="1"/>
  <c r="G402" i="1"/>
  <c r="H402" i="1"/>
  <c r="G403" i="1"/>
  <c r="G404" i="1"/>
  <c r="G405" i="1"/>
  <c r="G406" i="1"/>
  <c r="G407" i="1"/>
  <c r="G414" i="1"/>
  <c r="G415" i="1"/>
  <c r="G416" i="1"/>
  <c r="G417" i="1"/>
  <c r="G418" i="1"/>
  <c r="G419" i="1"/>
  <c r="G420" i="1"/>
  <c r="G422" i="1"/>
  <c r="G371" i="1"/>
  <c r="H371" i="1"/>
  <c r="G372" i="1"/>
  <c r="G373" i="1"/>
  <c r="G374" i="1"/>
  <c r="G375" i="1"/>
  <c r="G376" i="1"/>
  <c r="G377" i="1"/>
  <c r="G378" i="1"/>
  <c r="G379" i="1"/>
  <c r="G380" i="1"/>
  <c r="G381" i="1"/>
  <c r="G382" i="1"/>
  <c r="G383" i="1"/>
  <c r="G384" i="1"/>
  <c r="G385" i="1"/>
  <c r="G386" i="1"/>
  <c r="G387" i="1"/>
  <c r="G388" i="1"/>
  <c r="G390" i="1"/>
  <c r="G361" i="1"/>
  <c r="H361" i="1"/>
  <c r="G362" i="1"/>
  <c r="G363" i="1"/>
  <c r="G364" i="1"/>
  <c r="G365" i="1"/>
  <c r="G367" i="1"/>
  <c r="G340" i="1"/>
  <c r="H340" i="1"/>
  <c r="G341" i="1"/>
  <c r="G342" i="1"/>
  <c r="G343" i="1"/>
  <c r="G344" i="1"/>
  <c r="G345" i="1"/>
  <c r="G346" i="1"/>
  <c r="G348" i="1"/>
  <c r="G352" i="1"/>
  <c r="H352" i="1"/>
  <c r="G353" i="1"/>
  <c r="G354" i="1"/>
  <c r="G355" i="1"/>
  <c r="G357" i="1"/>
  <c r="G333" i="1"/>
  <c r="G330" i="1"/>
  <c r="H330" i="1"/>
  <c r="G331" i="1"/>
  <c r="G332" i="1"/>
  <c r="G334" i="1"/>
  <c r="G336" i="1"/>
  <c r="G311" i="1"/>
  <c r="H311" i="1"/>
  <c r="G312" i="1"/>
  <c r="G313" i="1"/>
  <c r="G314" i="1"/>
  <c r="G315" i="1"/>
  <c r="G317" i="1"/>
  <c r="G321" i="1"/>
  <c r="H321" i="1"/>
  <c r="G322" i="1"/>
  <c r="G323" i="1"/>
  <c r="G324" i="1"/>
  <c r="G326" i="1"/>
  <c r="G291" i="1"/>
  <c r="H291" i="1"/>
  <c r="G292" i="1"/>
  <c r="G293" i="1"/>
  <c r="G294" i="1"/>
  <c r="G295" i="1"/>
  <c r="G296" i="1"/>
  <c r="G297" i="1"/>
  <c r="G298" i="1"/>
  <c r="G299" i="1"/>
  <c r="G300" i="1"/>
  <c r="G301" i="1"/>
  <c r="G302" i="1"/>
  <c r="G303" i="1"/>
  <c r="G304" i="1"/>
  <c r="G305" i="1"/>
  <c r="G307" i="1"/>
  <c r="G287" i="1"/>
  <c r="G285" i="1"/>
  <c r="G284" i="1"/>
  <c r="G283" i="1"/>
  <c r="G282" i="1"/>
  <c r="H281" i="1"/>
  <c r="G281" i="1"/>
  <c r="G277" i="1"/>
  <c r="G275" i="1"/>
  <c r="G274" i="1"/>
  <c r="G273" i="1"/>
  <c r="G272" i="1"/>
  <c r="G271" i="1"/>
  <c r="G270" i="1"/>
  <c r="H269" i="1"/>
  <c r="G269" i="1"/>
  <c r="G250" i="1"/>
  <c r="H250" i="1"/>
  <c r="G251" i="1"/>
  <c r="G252" i="1"/>
  <c r="G253" i="1"/>
  <c r="G254" i="1"/>
  <c r="G256" i="1"/>
  <c r="G260" i="1"/>
  <c r="H260" i="1"/>
  <c r="G261" i="1"/>
  <c r="G262" i="1"/>
  <c r="G263" i="1"/>
  <c r="G265" i="1"/>
  <c r="G246" i="1"/>
  <c r="G244" i="1"/>
  <c r="G243" i="1"/>
  <c r="G242" i="1"/>
  <c r="G241" i="1"/>
  <c r="G240" i="1"/>
  <c r="G239" i="1"/>
  <c r="G238" i="1"/>
  <c r="G237" i="1"/>
  <c r="G236" i="1"/>
  <c r="G235" i="1"/>
  <c r="G234" i="1"/>
  <c r="G233" i="1"/>
  <c r="G232" i="1"/>
  <c r="G231" i="1"/>
  <c r="G230" i="1"/>
  <c r="H229" i="1"/>
  <c r="G229" i="1"/>
  <c r="G197" i="1"/>
  <c r="G195" i="1"/>
  <c r="G194" i="1"/>
  <c r="G193" i="1"/>
  <c r="G192" i="1"/>
  <c r="G191" i="1"/>
  <c r="G190" i="1"/>
  <c r="G189" i="1"/>
  <c r="G188" i="1"/>
  <c r="G187" i="1"/>
  <c r="G186" i="1"/>
  <c r="H185" i="1"/>
  <c r="G185" i="1"/>
  <c r="G164" i="1"/>
  <c r="G159" i="1"/>
  <c r="G158" i="1"/>
  <c r="H157" i="1"/>
  <c r="G157" i="1"/>
  <c r="G107" i="1"/>
  <c r="G105" i="1"/>
  <c r="G104" i="1"/>
  <c r="G103" i="1"/>
  <c r="H102" i="1"/>
  <c r="G102" i="1"/>
  <c r="G98" i="1"/>
  <c r="G96" i="1"/>
  <c r="G95" i="1"/>
  <c r="G94" i="1"/>
  <c r="G93" i="1"/>
  <c r="G92" i="1"/>
  <c r="H91" i="1"/>
  <c r="G205" i="1" l="1"/>
  <c r="G206" i="1"/>
  <c r="G207" i="1"/>
  <c r="G208" i="1"/>
  <c r="G209" i="1"/>
  <c r="G210" i="1"/>
  <c r="G211" i="1"/>
  <c r="G212" i="1"/>
  <c r="G213" i="1"/>
  <c r="G204" i="1"/>
  <c r="G171" i="1"/>
  <c r="G172" i="1"/>
  <c r="G173" i="1"/>
  <c r="G174" i="1"/>
  <c r="G175" i="1"/>
  <c r="G176" i="1"/>
  <c r="G177" i="1"/>
  <c r="G178" i="1"/>
  <c r="G225" i="1"/>
  <c r="G223" i="1"/>
  <c r="G222" i="1"/>
  <c r="G221" i="1"/>
  <c r="G220" i="1"/>
  <c r="H219" i="1"/>
  <c r="G219" i="1"/>
  <c r="G170" i="1"/>
  <c r="G84" i="1"/>
  <c r="G203" i="1"/>
  <c r="G83" i="1"/>
  <c r="G73" i="1"/>
  <c r="G74" i="1"/>
  <c r="G76"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1" i="1"/>
  <c r="G1" i="1"/>
  <c r="I37" i="6"/>
  <c r="I38" i="6"/>
  <c r="I39" i="6"/>
  <c r="I40" i="6"/>
  <c r="I41" i="6"/>
  <c r="I42" i="6"/>
  <c r="I43" i="6"/>
  <c r="I44" i="6"/>
  <c r="I45" i="6"/>
  <c r="I30" i="6"/>
  <c r="I31" i="6"/>
  <c r="I32" i="6"/>
  <c r="I33" i="6"/>
  <c r="I34" i="6"/>
  <c r="I35" i="6"/>
  <c r="I36" i="6"/>
  <c r="I29" i="6"/>
  <c r="I11" i="6"/>
  <c r="I28" i="6"/>
  <c r="I27" i="6"/>
  <c r="I26" i="6"/>
  <c r="I25" i="6"/>
  <c r="I24" i="6"/>
  <c r="I23" i="6"/>
  <c r="I22" i="6"/>
  <c r="I21" i="6"/>
  <c r="I20" i="6"/>
  <c r="I19" i="6"/>
  <c r="I18" i="6"/>
  <c r="I17" i="6"/>
  <c r="I10" i="6"/>
  <c r="I9" i="6"/>
  <c r="I8" i="6"/>
  <c r="I7" i="6"/>
  <c r="I6" i="6"/>
  <c r="I5" i="6"/>
  <c r="I4" i="6"/>
  <c r="I3" i="6"/>
  <c r="I2" i="6"/>
  <c r="I1" i="6"/>
  <c r="F22" i="5" l="1"/>
  <c r="F21" i="5"/>
  <c r="F20" i="5"/>
  <c r="F19" i="5"/>
  <c r="F18" i="5"/>
  <c r="F17" i="5"/>
  <c r="F16" i="5"/>
  <c r="F15" i="5"/>
  <c r="F14" i="5"/>
  <c r="F13" i="5"/>
  <c r="F12" i="5"/>
  <c r="F11" i="5"/>
  <c r="F10" i="5"/>
  <c r="F9" i="5"/>
  <c r="F8" i="5"/>
  <c r="F7" i="5"/>
  <c r="F6" i="5"/>
  <c r="F5" i="5"/>
  <c r="F4" i="5"/>
  <c r="F3" i="5"/>
  <c r="F2" i="5"/>
  <c r="F1" i="5"/>
  <c r="G15" i="3" l="1"/>
  <c r="G34" i="3"/>
  <c r="G35" i="3"/>
  <c r="G193" i="2"/>
  <c r="G194" i="2"/>
  <c r="G195" i="2"/>
  <c r="G196" i="2"/>
  <c r="G197" i="2"/>
  <c r="G198" i="2"/>
  <c r="G199" i="2"/>
  <c r="G211" i="2"/>
  <c r="G209" i="2"/>
  <c r="G208" i="2"/>
  <c r="G207" i="2"/>
  <c r="H206" i="2"/>
  <c r="G206" i="2"/>
  <c r="G201" i="2"/>
  <c r="G192" i="2"/>
  <c r="G191" i="2"/>
  <c r="H190" i="2"/>
  <c r="G190" i="2"/>
  <c r="G186" i="2"/>
  <c r="G184" i="2"/>
  <c r="G183" i="2"/>
  <c r="G182" i="2"/>
  <c r="G181" i="2"/>
  <c r="G180" i="2"/>
  <c r="G179" i="2"/>
  <c r="G178" i="2"/>
  <c r="G177" i="2"/>
  <c r="G176" i="2"/>
  <c r="G175" i="2"/>
  <c r="G174" i="2"/>
  <c r="G173" i="2"/>
  <c r="G172" i="2"/>
  <c r="G171" i="2"/>
  <c r="G170" i="2"/>
  <c r="G169" i="2"/>
  <c r="G168" i="2"/>
  <c r="G167" i="2"/>
  <c r="G166" i="2"/>
  <c r="G165" i="2"/>
  <c r="G164" i="2"/>
  <c r="G163" i="2"/>
  <c r="G162" i="2"/>
  <c r="G161" i="2"/>
  <c r="H160" i="2"/>
  <c r="G160" i="2"/>
  <c r="G156" i="2"/>
  <c r="G154" i="2"/>
  <c r="G153" i="2"/>
  <c r="G152" i="2"/>
  <c r="G151" i="2"/>
  <c r="G150" i="2"/>
  <c r="H149" i="2"/>
  <c r="G149" i="2"/>
  <c r="G143" i="2"/>
  <c r="G141" i="2"/>
  <c r="G140" i="2"/>
  <c r="G139" i="2"/>
  <c r="G138" i="2"/>
  <c r="G137" i="2"/>
  <c r="H136" i="2"/>
  <c r="G136" i="2"/>
  <c r="G131" i="2"/>
  <c r="G129" i="2"/>
  <c r="G128" i="2"/>
  <c r="G127" i="2"/>
  <c r="H126" i="2"/>
  <c r="G126" i="2"/>
  <c r="G122" i="2"/>
  <c r="G120" i="2"/>
  <c r="G119" i="2"/>
  <c r="G118" i="2"/>
  <c r="G117" i="2"/>
  <c r="G116" i="2"/>
  <c r="G115" i="2"/>
  <c r="G114" i="2"/>
  <c r="G113" i="2"/>
  <c r="G112" i="2"/>
  <c r="G111" i="2"/>
  <c r="G110" i="2"/>
  <c r="G109" i="2"/>
  <c r="G108" i="2"/>
  <c r="G107" i="2"/>
  <c r="G106" i="2"/>
  <c r="H105" i="2"/>
  <c r="G105" i="2"/>
  <c r="G101" i="2"/>
  <c r="G99" i="2"/>
  <c r="G98" i="2"/>
  <c r="G97" i="2"/>
  <c r="G96" i="2"/>
  <c r="H95" i="2"/>
  <c r="G95" i="2"/>
  <c r="G91" i="2"/>
  <c r="G89" i="2"/>
  <c r="G88" i="2"/>
  <c r="G87" i="2"/>
  <c r="G86" i="2"/>
  <c r="G85" i="2"/>
  <c r="G84" i="2"/>
  <c r="G83" i="2"/>
  <c r="G82" i="2"/>
  <c r="G81" i="2"/>
  <c r="G80" i="2"/>
  <c r="H79" i="2"/>
  <c r="G79" i="2"/>
  <c r="G75" i="2"/>
  <c r="G73" i="2"/>
  <c r="G72" i="2"/>
  <c r="G71" i="2"/>
  <c r="G70" i="2"/>
  <c r="G69" i="2"/>
  <c r="G68" i="2"/>
  <c r="H67" i="2"/>
  <c r="G67" i="2"/>
  <c r="G63" i="2"/>
  <c r="G61" i="2"/>
  <c r="G60" i="2"/>
  <c r="G59" i="2"/>
  <c r="G58" i="2"/>
  <c r="G57" i="2"/>
  <c r="G56" i="2"/>
  <c r="H55" i="2"/>
  <c r="G55" i="2"/>
  <c r="G51" i="2"/>
  <c r="G49" i="2"/>
  <c r="G48" i="2"/>
  <c r="G47" i="2"/>
  <c r="H46" i="2"/>
  <c r="G46" i="2"/>
  <c r="G42" i="2"/>
  <c r="G40" i="2"/>
  <c r="G39" i="2"/>
  <c r="G38" i="2"/>
  <c r="G37" i="2"/>
  <c r="G36" i="2"/>
  <c r="G35" i="2"/>
  <c r="G34" i="2"/>
  <c r="G33" i="2"/>
  <c r="G32" i="2"/>
  <c r="G31" i="2"/>
  <c r="H30" i="2"/>
  <c r="G30" i="2"/>
  <c r="G26" i="2"/>
  <c r="G24" i="2"/>
  <c r="G23" i="2"/>
  <c r="G22" i="2"/>
  <c r="G21" i="2"/>
  <c r="G20" i="2"/>
  <c r="G19" i="2"/>
  <c r="G18" i="2"/>
  <c r="G17" i="2"/>
  <c r="G16" i="2"/>
  <c r="G15" i="2"/>
  <c r="H14" i="2"/>
  <c r="G14" i="2"/>
  <c r="G10" i="2"/>
  <c r="G8" i="2"/>
  <c r="G7" i="2"/>
  <c r="G6" i="2"/>
  <c r="G5" i="2"/>
  <c r="G4" i="2"/>
  <c r="G3" i="2"/>
  <c r="H2" i="2"/>
  <c r="G2" i="2"/>
  <c r="H148" i="1" l="1"/>
  <c r="G86" i="1"/>
  <c r="G81" i="1"/>
  <c r="H80" i="1"/>
  <c r="G80" i="1"/>
  <c r="G49" i="3" l="1"/>
  <c r="G47" i="3"/>
  <c r="G46" i="3"/>
  <c r="G45" i="3"/>
  <c r="G44" i="3"/>
  <c r="G43" i="3"/>
  <c r="G42" i="3"/>
  <c r="H41" i="3"/>
  <c r="G41" i="3"/>
  <c r="G37" i="3"/>
  <c r="G33" i="3"/>
  <c r="G32" i="3"/>
  <c r="H31" i="3"/>
  <c r="G31" i="3"/>
  <c r="G27" i="3"/>
  <c r="G25" i="3"/>
  <c r="G24" i="3"/>
  <c r="G23" i="3"/>
  <c r="H22" i="3"/>
  <c r="G22" i="3"/>
  <c r="G18" i="3"/>
  <c r="G16" i="3"/>
  <c r="G14" i="3"/>
  <c r="G13" i="3"/>
  <c r="G12" i="3"/>
  <c r="G11" i="3"/>
  <c r="G10" i="3"/>
  <c r="G9" i="3"/>
  <c r="G8" i="3"/>
  <c r="G7" i="3"/>
  <c r="G6" i="3"/>
  <c r="G5" i="3"/>
  <c r="G4" i="3"/>
  <c r="G3" i="3"/>
  <c r="H2" i="3"/>
  <c r="G2" i="3"/>
  <c r="G215" i="1"/>
  <c r="G202" i="1"/>
  <c r="H201" i="1"/>
  <c r="G201" i="1"/>
  <c r="G181" i="1"/>
  <c r="G169" i="1"/>
  <c r="H168" i="1"/>
  <c r="G168" i="1"/>
  <c r="G153" i="1"/>
  <c r="G151" i="1"/>
  <c r="G150" i="1"/>
  <c r="G149" i="1"/>
  <c r="G148" i="1"/>
  <c r="G144" i="1"/>
  <c r="G113" i="1"/>
  <c r="G112" i="1"/>
  <c r="H111" i="1"/>
  <c r="G111" i="1"/>
</calcChain>
</file>

<file path=xl/sharedStrings.xml><?xml version="1.0" encoding="utf-8"?>
<sst xmlns="http://schemas.openxmlformats.org/spreadsheetml/2006/main" count="7135" uniqueCount="2396">
  <si>
    <t>hrmEmployee</t>
  </si>
  <si>
    <t>No</t>
  </si>
  <si>
    <t>Field Name</t>
  </si>
  <si>
    <t>Field Type</t>
  </si>
  <si>
    <t>Null</t>
  </si>
  <si>
    <t>Default</t>
  </si>
  <si>
    <t>Description</t>
  </si>
  <si>
    <t>EmployeePkID</t>
  </si>
  <si>
    <t>nvarchar(16)</t>
  </si>
  <si>
    <t>Ажилтны дугаар</t>
  </si>
  <si>
    <t>nvarchar(50)</t>
  </si>
  <si>
    <t>DepartmentPkID</t>
  </si>
  <si>
    <t>Хэлтсийн дугаар</t>
  </si>
  <si>
    <t>PositionPkID</t>
  </si>
  <si>
    <t>Албан тушаалын дугаар</t>
  </si>
  <si>
    <t>EmployeePicture</t>
  </si>
  <si>
    <t>Ажилтны зургийг сонгож оруулах</t>
  </si>
  <si>
    <t>LastName</t>
  </si>
  <si>
    <t>FirstName</t>
  </si>
  <si>
    <t>Өөрийн нэр</t>
  </si>
  <si>
    <t>Ургийн овог</t>
  </si>
  <si>
    <t>datetime</t>
  </si>
  <si>
    <t>Регистрийн дугаар</t>
  </si>
  <si>
    <t>int</t>
  </si>
  <si>
    <t>Хүйс</t>
  </si>
  <si>
    <t>AimagID</t>
  </si>
  <si>
    <t>Төрсөн сум, дүүрэг</t>
  </si>
  <si>
    <t>nvarchar(255)</t>
  </si>
  <si>
    <t>Address</t>
  </si>
  <si>
    <t>nvarchar(10)</t>
  </si>
  <si>
    <t>HandPhone</t>
  </si>
  <si>
    <t>PrivateEmail</t>
  </si>
  <si>
    <t>UserName</t>
  </si>
  <si>
    <t>)</t>
  </si>
  <si>
    <t>PK</t>
  </si>
  <si>
    <t>UN</t>
  </si>
  <si>
    <t>IX</t>
  </si>
  <si>
    <t>hrmPositionInfo</t>
  </si>
  <si>
    <t>PositionName</t>
  </si>
  <si>
    <t>Албан тушаалын нэр</t>
  </si>
  <si>
    <t>Жинхэлсэн огноо</t>
  </si>
  <si>
    <t>Нийт ажилласан жил буюу нийгмийн даатгалаар баталгаажсан жил</t>
  </si>
  <si>
    <t>hrmDepartmentInfo</t>
  </si>
  <si>
    <t>ParentPkID</t>
  </si>
  <si>
    <t>ParentID</t>
  </si>
  <si>
    <t>YearPkID</t>
  </si>
  <si>
    <t>Жилийн дугаар</t>
  </si>
  <si>
    <t>DepartmentName</t>
  </si>
  <si>
    <t>Хэлтсийн Нэр</t>
  </si>
  <si>
    <t>Эрэмбэлэлтийн дугаар</t>
  </si>
  <si>
    <t>hrmDepartmentAdministration</t>
  </si>
  <si>
    <t>DepartmentPkID, EmployeePkID</t>
  </si>
  <si>
    <t>hrmExperienceInfo</t>
  </si>
  <si>
    <t>nvarchar(150)</t>
  </si>
  <si>
    <t>hrmFamilyInfo</t>
  </si>
  <si>
    <t>Таны хэн болох</t>
  </si>
  <si>
    <t>Төрсөн он</t>
  </si>
  <si>
    <t>ContactNo</t>
  </si>
  <si>
    <t>hrmEducationInfo</t>
  </si>
  <si>
    <t>Төгссөн огноо</t>
  </si>
  <si>
    <t>Диплом, гэрчилгээний дугаар</t>
  </si>
  <si>
    <t>hrmLanguageSkills</t>
  </si>
  <si>
    <t>nvarchar(1)</t>
  </si>
  <si>
    <t>hrmTrainingGroup</t>
  </si>
  <si>
    <t>hrmReward</t>
  </si>
  <si>
    <t>hrmEmployeeBenefits</t>
  </si>
  <si>
    <t>hrmVacation</t>
  </si>
  <si>
    <t>smmUserGroup</t>
  </si>
  <si>
    <t>UserGroupName</t>
  </si>
  <si>
    <t>smmUserInfo</t>
  </si>
  <si>
    <t>Password</t>
  </si>
  <si>
    <t>smmPermission</t>
  </si>
  <si>
    <t>TaskPkID</t>
  </si>
  <si>
    <t>Ажлын дугаар</t>
  </si>
  <si>
    <t>Parent ID</t>
  </si>
  <si>
    <t>TaskName</t>
  </si>
  <si>
    <t>Ажлын нэр</t>
  </si>
  <si>
    <t>TaskStartDate</t>
  </si>
  <si>
    <t>Ажлын эхлэх өдөр</t>
  </si>
  <si>
    <t>TaskFinishDate</t>
  </si>
  <si>
    <t>Ажлын дуусах өдөр</t>
  </si>
  <si>
    <t>TaskTypePkID</t>
  </si>
  <si>
    <t>Ажлын төрлийн дугаар</t>
  </si>
  <si>
    <t>TaskProcent</t>
  </si>
  <si>
    <t>Ажлын гүйцэтгэлийн хувь</t>
  </si>
  <si>
    <t>TaskDescription</t>
  </si>
  <si>
    <t>Ажлын тайлбар</t>
  </si>
  <si>
    <t>ProjectGroupPkID</t>
  </si>
  <si>
    <t>Төлөвлөгөөний бүлгийн ID</t>
  </si>
  <si>
    <t>TaskTypeName</t>
  </si>
  <si>
    <t>Ажлын төрлийн нэр</t>
  </si>
  <si>
    <t>FileName</t>
  </si>
  <si>
    <t>Файлын нэр</t>
  </si>
  <si>
    <t>Төлөвлөгөөний бүлгийн дугаар</t>
  </si>
  <si>
    <t>Парент ID</t>
  </si>
  <si>
    <t>ProjectName</t>
  </si>
  <si>
    <t>Төлөвлөгөөний нэр</t>
  </si>
  <si>
    <t>IsDepartment</t>
  </si>
  <si>
    <t>Бүх хэлтэс</t>
  </si>
  <si>
    <t>Хүснэгтийн тайлбар</t>
  </si>
  <si>
    <t>№</t>
  </si>
  <si>
    <t>Хүснэгтийн нэр</t>
  </si>
  <si>
    <t>Тайлбар</t>
  </si>
  <si>
    <t>Зориулалт</t>
  </si>
  <si>
    <t>Ажилтны мэдээлэл</t>
  </si>
  <si>
    <t>Ажилтны бүх мэдээллийг агуулдаг</t>
  </si>
  <si>
    <t>Ажилтны туршлага</t>
  </si>
  <si>
    <t>Албан тушаалын мэдээлэл</t>
  </si>
  <si>
    <t>Ажилчдын албан тушаалын мэдээлэл</t>
  </si>
  <si>
    <t>Хэлтсийн мэдээлэл</t>
  </si>
  <si>
    <t>Байгууллагын хэлтсийн мэдээлэл</t>
  </si>
  <si>
    <t>Хэлтсийн удирдлага</t>
  </si>
  <si>
    <t>Хэлтсийн удирдлагын мэдээлэл</t>
  </si>
  <si>
    <t>Хэрэглэгчийн бүлэг</t>
  </si>
  <si>
    <t>Нэвтрэх хүснэгт</t>
  </si>
  <si>
    <t>Ажилтны нэвтрэх хүснэгт</t>
  </si>
  <si>
    <t>Зөвшөөрлийн хүснэгт</t>
  </si>
  <si>
    <t>plnTask</t>
  </si>
  <si>
    <t>Ажлын хүснэгт</t>
  </si>
  <si>
    <t>plnTaskTypeInfo</t>
  </si>
  <si>
    <t>Ажлын төрлийн мэдээлэл</t>
  </si>
  <si>
    <t>plnTaskAttachedFile</t>
  </si>
  <si>
    <t>Ажлыг attach хийх</t>
  </si>
  <si>
    <t>plnProject</t>
  </si>
  <si>
    <t>Төлөвлөгөө</t>
  </si>
  <si>
    <t>Төлөвлөгөөний хүснэгт</t>
  </si>
  <si>
    <t>Birthday</t>
  </si>
  <si>
    <t>hrmEmployeeImage</t>
  </si>
  <si>
    <t>EnrollUserID</t>
  </si>
  <si>
    <t>Цагийн бүртгэл</t>
  </si>
  <si>
    <t>Мэргэжлийн дугаар</t>
  </si>
  <si>
    <t>UniversityPkID</t>
  </si>
  <si>
    <t>Улсын дугаар</t>
  </si>
  <si>
    <t>hrmEmloyeeExperience</t>
  </si>
  <si>
    <t>hrmBusinessTrip</t>
  </si>
  <si>
    <t>money</t>
  </si>
  <si>
    <t>Гэр бүлийн мэдээлэл</t>
  </si>
  <si>
    <t>Боловсролын мэдээлэл</t>
  </si>
  <si>
    <t>Хэлний мэдлэг</t>
  </si>
  <si>
    <t>Хөдөлмөр эрхлэлтийн байдал</t>
  </si>
  <si>
    <t>Туршлагын мэдээлэл</t>
  </si>
  <si>
    <t>Сургалттай холбоотой бүлэг</t>
  </si>
  <si>
    <t>Томилолтын бүлэг</t>
  </si>
  <si>
    <t>Шагнал урамшуулал</t>
  </si>
  <si>
    <t>Тэтгэмж, тэтгэлэг</t>
  </si>
  <si>
    <t>Ээлжийн амралт</t>
  </si>
  <si>
    <t>Ээлжийн амралт авсан байдал</t>
  </si>
  <si>
    <t>Гадаад хэлний мэдлэг</t>
  </si>
  <si>
    <t>Ажилтны зураг</t>
  </si>
  <si>
    <t>smmConfig</t>
  </si>
  <si>
    <t>ModuleID</t>
  </si>
  <si>
    <t>nvarchar(3)</t>
  </si>
  <si>
    <t>ConfigID</t>
  </si>
  <si>
    <t>ConfigName</t>
  </si>
  <si>
    <t>ConfigValue</t>
  </si>
  <si>
    <t>nvarchar(250)</t>
  </si>
  <si>
    <t>OrderBy</t>
  </si>
  <si>
    <t>ModuleID, ConfigID</t>
  </si>
  <si>
    <t>ConstType</t>
  </si>
  <si>
    <t>nvarchar(30)</t>
  </si>
  <si>
    <t>ConstKey</t>
  </si>
  <si>
    <t>ValueNum</t>
  </si>
  <si>
    <t>ValueStr1</t>
  </si>
  <si>
    <t>nvarchar(200)</t>
  </si>
  <si>
    <t>ValueStr2</t>
  </si>
  <si>
    <t>Status</t>
  </si>
  <si>
    <t>smallint</t>
  </si>
  <si>
    <t>OrderNo</t>
  </si>
  <si>
    <t>tstamp</t>
  </si>
  <si>
    <t>timestamp</t>
  </si>
  <si>
    <t>ModuleID, ConstType, ConstKey</t>
  </si>
  <si>
    <t>smmDashBoardInfo</t>
  </si>
  <si>
    <t>DashBoardPkID</t>
  </si>
  <si>
    <t>GroupName</t>
  </si>
  <si>
    <t>DashBoardName</t>
  </si>
  <si>
    <t>DashBoardProcedureName</t>
  </si>
  <si>
    <t>DashBoardSelectCommand</t>
  </si>
  <si>
    <t>nvarchar(4000)</t>
  </si>
  <si>
    <t>DashBoardXML</t>
  </si>
  <si>
    <t>ntext</t>
  </si>
  <si>
    <t>DashBoardModuleID</t>
  </si>
  <si>
    <t>nvarchar(5)</t>
  </si>
  <si>
    <t>CreatedDate</t>
  </si>
  <si>
    <t>LastUserName</t>
  </si>
  <si>
    <t>smmDashboardUserInfo</t>
  </si>
  <si>
    <t>UserPkID</t>
  </si>
  <si>
    <t>UserPkID, DashBoardPkID</t>
  </si>
  <si>
    <t>smmDatabaseInfo</t>
  </si>
  <si>
    <t>UserGroupID</t>
  </si>
  <si>
    <t>DatabaseName</t>
  </si>
  <si>
    <t>nvarchar(100)</t>
  </si>
  <si>
    <t>IsActive</t>
  </si>
  <si>
    <t>ModuleID, UserGroupID</t>
  </si>
  <si>
    <t>smmLanguageInfo</t>
  </si>
  <si>
    <t>LanguageInfoID</t>
  </si>
  <si>
    <t>LanguageID</t>
  </si>
  <si>
    <t>ControlName</t>
  </si>
  <si>
    <t>Text1</t>
  </si>
  <si>
    <t>Text2</t>
  </si>
  <si>
    <t>smmMenuInfo</t>
  </si>
  <si>
    <t>MenuInfoID</t>
  </si>
  <si>
    <t>CreatedModuleID</t>
  </si>
  <si>
    <t>MenuInfoCode</t>
  </si>
  <si>
    <t>smmReportInfo</t>
  </si>
  <si>
    <t>ReportPkID</t>
  </si>
  <si>
    <t>ReportName</t>
  </si>
  <si>
    <t>ReportProcedureName</t>
  </si>
  <si>
    <t>ReportSelectCommand</t>
  </si>
  <si>
    <t>ReportModuleID</t>
  </si>
  <si>
    <t>ReportNameSpace</t>
  </si>
  <si>
    <t>ReportFormName</t>
  </si>
  <si>
    <t>smmReportInfoDetail</t>
  </si>
  <si>
    <t>ReportDetailPkID</t>
  </si>
  <si>
    <t>ParamPkID</t>
  </si>
  <si>
    <t>ReportDetailPkID, ReportPkID</t>
  </si>
  <si>
    <t>smmReportParamInfo</t>
  </si>
  <si>
    <t>ControlType</t>
  </si>
  <si>
    <t>ParamDisplayName</t>
  </si>
  <si>
    <t>ParamFieldName</t>
  </si>
  <si>
    <t>ParamDefaultValue</t>
  </si>
  <si>
    <t>ParamType</t>
  </si>
  <si>
    <t>ParamLength</t>
  </si>
  <si>
    <t>nvarchar(4)</t>
  </si>
  <si>
    <t>ParamListProcName</t>
  </si>
  <si>
    <t>ParamListEditValue</t>
  </si>
  <si>
    <t>ParamListDisplayName</t>
  </si>
  <si>
    <t>ValueMon</t>
  </si>
  <si>
    <t>NameMon</t>
  </si>
  <si>
    <t>ParamOrderBy</t>
  </si>
  <si>
    <t>smmReportUserInfo</t>
  </si>
  <si>
    <t>UserGroupID, ReportPkID</t>
  </si>
  <si>
    <t>ScreenID</t>
  </si>
  <si>
    <t>Sequences</t>
  </si>
  <si>
    <t>TableName</t>
  </si>
  <si>
    <t>smmSequenceInfo</t>
  </si>
  <si>
    <t>nvarchar(75)</t>
  </si>
  <si>
    <t>UserID</t>
  </si>
  <si>
    <t>nvarchar(20)</t>
  </si>
  <si>
    <t>PasswordChangedDate</t>
  </si>
  <si>
    <t>LastConnectedTime</t>
  </si>
  <si>
    <t>IsValid</t>
  </si>
  <si>
    <t>tinyint</t>
  </si>
  <si>
    <t>PCName</t>
  </si>
  <si>
    <t>IPAddress</t>
  </si>
  <si>
    <t>MACAddress</t>
  </si>
  <si>
    <t>CreatedProgID</t>
  </si>
  <si>
    <t>CreatedUserName</t>
  </si>
  <si>
    <t>LastUpdate</t>
  </si>
  <si>
    <t>IsDeleted</t>
  </si>
  <si>
    <t>UserRank</t>
  </si>
  <si>
    <t>IsOnline</t>
  </si>
  <si>
    <t>OnlineDate</t>
  </si>
  <si>
    <t>OfflineDate</t>
  </si>
  <si>
    <t>smmUserInPermission</t>
  </si>
  <si>
    <t>tmtamp</t>
  </si>
  <si>
    <t>smmUserProgInfo</t>
  </si>
  <si>
    <t>UserPkID, ModuleID</t>
  </si>
  <si>
    <t>smmConstants</t>
  </si>
  <si>
    <t>Үндсэн тохиргооны файл</t>
  </si>
  <si>
    <t>Модулийн дугаар</t>
  </si>
  <si>
    <t>Тохиргооны дугаар</t>
  </si>
  <si>
    <t>Тохиргооны нэр</t>
  </si>
  <si>
    <t>Тохиргооны утга</t>
  </si>
  <si>
    <t>Эрэмбэлэлт</t>
  </si>
  <si>
    <t>Тогтмол утгын хүснэгт</t>
  </si>
  <si>
    <t>Тогтмол утгын төрөл буюу оноосон нэр</t>
  </si>
  <si>
    <t>Тогтмол утгын түлхүүр үг</t>
  </si>
  <si>
    <t>Тогтмол утга тоогоор</t>
  </si>
  <si>
    <t>Тогтмол утга үсгээр</t>
  </si>
  <si>
    <t>Төлөв</t>
  </si>
  <si>
    <t>MenuInfoName</t>
  </si>
  <si>
    <t>nvarchar(155)</t>
  </si>
  <si>
    <t>UrlAddress</t>
  </si>
  <si>
    <t>SortedOrder</t>
  </si>
  <si>
    <t>MenuInfoIcon</t>
  </si>
  <si>
    <t>Дашбаорд үндсэн хүснэгт</t>
  </si>
  <si>
    <t>Дашбоардын харах хэрэглэгчийн эрх</t>
  </si>
  <si>
    <t>Мэдээллийн сангийн бүртгэл</t>
  </si>
  <si>
    <t>Хэлний бүртгэл</t>
  </si>
  <si>
    <t>Цэсний бүртгэл</t>
  </si>
  <si>
    <t>Тайлангийн үндсэн хүснэгт</t>
  </si>
  <si>
    <t>Тайланд ямар параметр харгалзах тухай бүртгэл</t>
  </si>
  <si>
    <t>Тайланд харагдах параметрийн бүртгэл</t>
  </si>
  <si>
    <t>Тайланг харах хэрэглэгчийн бүртгэл</t>
  </si>
  <si>
    <t>SequenceID</t>
  </si>
  <si>
    <t>SequenceType</t>
  </si>
  <si>
    <t>SequenceID, SequenceType</t>
  </si>
  <si>
    <t>Давхардахгүйз дугаарлалтын хүснэгт</t>
  </si>
  <si>
    <t>Хэрэглэгчийн бүлгийн бүртгэл</t>
  </si>
  <si>
    <t>Хэрэглэгчийн бүртгэл</t>
  </si>
  <si>
    <t>EmployeeInfoPkID</t>
  </si>
  <si>
    <t>Хэрэглэгч ямар ямар модультай ажиллах ёстойг энд тохируулна</t>
  </si>
  <si>
    <t>IsInsert</t>
  </si>
  <si>
    <t>IsSelect</t>
  </si>
  <si>
    <t>IsDelete</t>
  </si>
  <si>
    <t>IsUpdate</t>
  </si>
  <si>
    <t>Хэрэглэгчийн эрхийн бүртгэл</t>
  </si>
  <si>
    <t>Цэсний дугаар</t>
  </si>
  <si>
    <t>Харах эсэх</t>
  </si>
  <si>
    <t>Хадгалах эсэх</t>
  </si>
  <si>
    <t>Устгах эсэх</t>
  </si>
  <si>
    <t>Засвар хийх эсэх</t>
  </si>
  <si>
    <t>Үүсгэсэн огноо</t>
  </si>
  <si>
    <t>Ажлын төлөвлөгөөний бүртгэл</t>
  </si>
  <si>
    <t>Төлөвлөгөөний нэрийн бүртгэл</t>
  </si>
  <si>
    <t>plnProjectGroupInfo</t>
  </si>
  <si>
    <t>TaskStatusPkID</t>
  </si>
  <si>
    <t>Ажлын төлөвийн дугаар smmConstants авна</t>
  </si>
  <si>
    <t>TaskAttachedPkID</t>
  </si>
  <si>
    <t>Файлын дугаар</t>
  </si>
  <si>
    <t>Ажлын төлвийн дугаар</t>
  </si>
  <si>
    <t>Ажлын давхардахгүй дугаар</t>
  </si>
  <si>
    <t>PriorityID</t>
  </si>
  <si>
    <t>Ажлын зэрэглэл smmConstants</t>
  </si>
  <si>
    <t>HRM</t>
  </si>
  <si>
    <t>Идэвхитэй жилийн тохиргоо</t>
  </si>
  <si>
    <t>Account</t>
  </si>
  <si>
    <t>Санхүүгийн мэдээллийн сан</t>
  </si>
  <si>
    <t>BackUpPATH</t>
  </si>
  <si>
    <t>Мэдээллийн санг нөөцлөх зам</t>
  </si>
  <si>
    <t>CompanyName</t>
  </si>
  <si>
    <t>Байгууллагын нэр</t>
  </si>
  <si>
    <t>CompanyName2</t>
  </si>
  <si>
    <t>Байгууллагын хоёрдогч нэр</t>
  </si>
  <si>
    <t>CompanyRegisterNo</t>
  </si>
  <si>
    <t>Регистрийн №</t>
  </si>
  <si>
    <t>Email</t>
  </si>
  <si>
    <t>И-Мэйлийн хаяг</t>
  </si>
  <si>
    <t>EmailPassword</t>
  </si>
  <si>
    <t>И-Мэйлийн нууц үг</t>
  </si>
  <si>
    <t>EmailPort</t>
  </si>
  <si>
    <t>И-Мэйлийн порт</t>
  </si>
  <si>
    <t>EmailSmtp</t>
  </si>
  <si>
    <t>И-Мэйлийн SMTP</t>
  </si>
  <si>
    <t>EmployeeName1</t>
  </si>
  <si>
    <t>1-р гарын үсэг</t>
  </si>
  <si>
    <t>EmployeeName2</t>
  </si>
  <si>
    <t>2-р гарын үсэг</t>
  </si>
  <si>
    <t>PostiionName1</t>
  </si>
  <si>
    <t>1-р албан тушаал</t>
  </si>
  <si>
    <t>PostiionName2</t>
  </si>
  <si>
    <t>2-р албан тушаал</t>
  </si>
  <si>
    <t>ReasonInfoPkID</t>
  </si>
  <si>
    <t>Улирал</t>
  </si>
  <si>
    <t>2011042600000000</t>
  </si>
  <si>
    <t>ReportPeriod</t>
  </si>
  <si>
    <t>Тайлант үе</t>
  </si>
  <si>
    <t>SecurityDate</t>
  </si>
  <si>
    <t>Нууцлах огноо</t>
  </si>
  <si>
    <t>SMSCount</t>
  </si>
  <si>
    <t>Өдөрт явуулах SMS тоо</t>
  </si>
  <si>
    <t>SMSDeviceName</t>
  </si>
  <si>
    <t>SMS Модемын нэр</t>
  </si>
  <si>
    <t>SMSPhoneNumber</t>
  </si>
  <si>
    <t>SMS Явуулах утасны дугаар</t>
  </si>
  <si>
    <t>SMSPinCode</t>
  </si>
  <si>
    <t>SMS Явуулах утасны Pin код</t>
  </si>
  <si>
    <t>SerialPort</t>
  </si>
  <si>
    <t>TCP/IP</t>
  </si>
  <si>
    <t>AX618</t>
  </si>
  <si>
    <t>AX628</t>
  </si>
  <si>
    <t>AX638</t>
  </si>
  <si>
    <t>iClock100</t>
  </si>
  <si>
    <t>iClock360</t>
  </si>
  <si>
    <t>M400</t>
  </si>
  <si>
    <t>M500</t>
  </si>
  <si>
    <t>S400</t>
  </si>
  <si>
    <t>S500</t>
  </si>
  <si>
    <t>T6</t>
  </si>
  <si>
    <t>hrmEmployeeStatus</t>
  </si>
  <si>
    <t>C</t>
  </si>
  <si>
    <t>Халагдсан</t>
  </si>
  <si>
    <t>Тэтгэвэрт гарсан</t>
  </si>
  <si>
    <t>hrmSalaryType</t>
  </si>
  <si>
    <t>Тогтмол</t>
  </si>
  <si>
    <t>Цагаар</t>
  </si>
  <si>
    <t>Хийснээр</t>
  </si>
  <si>
    <t>Normal</t>
  </si>
  <si>
    <t>Хэвийн</t>
  </si>
  <si>
    <t>RegisterNo</t>
  </si>
  <si>
    <t>E</t>
  </si>
  <si>
    <t>M</t>
  </si>
  <si>
    <t>SMM</t>
  </si>
  <si>
    <t>smmCitizen</t>
  </si>
  <si>
    <t>Дотоод</t>
  </si>
  <si>
    <t>Гадаад</t>
  </si>
  <si>
    <t>smmLangaugeType</t>
  </si>
  <si>
    <t>汉语</t>
  </si>
  <si>
    <t>English</t>
  </si>
  <si>
    <t>Монгол</t>
  </si>
  <si>
    <t>smmProg</t>
  </si>
  <si>
    <t>DSH</t>
  </si>
  <si>
    <t>DashBoard</t>
  </si>
  <si>
    <t>DSHD</t>
  </si>
  <si>
    <t>DashBoard Design</t>
  </si>
  <si>
    <t>Хүний нөөц</t>
  </si>
  <si>
    <t>TSH</t>
  </si>
  <si>
    <t>Цаг бүртгэл</t>
  </si>
  <si>
    <t>tshConnType</t>
  </si>
  <si>
    <t>tshMachineModel</t>
  </si>
  <si>
    <t>INT</t>
  </si>
  <si>
    <t>EOFFICE</t>
  </si>
  <si>
    <t>plnPriority</t>
  </si>
  <si>
    <t>LOW</t>
  </si>
  <si>
    <t>HIGH</t>
  </si>
  <si>
    <t>Бага</t>
  </si>
  <si>
    <t>Өндөр</t>
  </si>
  <si>
    <t>Not Started</t>
  </si>
  <si>
    <t>In Progress</t>
  </si>
  <si>
    <t>Completed</t>
  </si>
  <si>
    <t>Waiting on someone else</t>
  </si>
  <si>
    <t>Deferred</t>
  </si>
  <si>
    <t>Эхлээгүй</t>
  </si>
  <si>
    <t>Үргэлжилж байгаа</t>
  </si>
  <si>
    <t>Дууссан</t>
  </si>
  <si>
    <t>Хүлээгдэж буй</t>
  </si>
  <si>
    <t>Хугацаа сунгасан</t>
  </si>
  <si>
    <t>Хөдөө Аж Ахуйн Бирж ХХК</t>
  </si>
  <si>
    <t>MCE LLC</t>
  </si>
  <si>
    <t>2017.01.01</t>
  </si>
  <si>
    <t>Одоо ажиллаж байгаа</t>
  </si>
  <si>
    <t>Урт хугацааны чөлөөтэй</t>
  </si>
  <si>
    <t>Жирэмсэний амралттай</t>
  </si>
  <si>
    <t>Гэрээт</t>
  </si>
  <si>
    <t>Дадлагажигч</t>
  </si>
  <si>
    <t>Оюутан</t>
  </si>
  <si>
    <t>Урт хугацааны сургалттай</t>
  </si>
  <si>
    <t>hrmEmployeeInfo</t>
  </si>
  <si>
    <t>Ажилтаны бүртгэл</t>
  </si>
  <si>
    <t>Ажилчдын мэдээллийн дугаар</t>
  </si>
  <si>
    <t>Овог нэр</t>
  </si>
  <si>
    <t>Төрсөн өдөр</t>
  </si>
  <si>
    <t>NationalityPkID</t>
  </si>
  <si>
    <t>Үндэс угсааны дугаар</t>
  </si>
  <si>
    <t>FamilySurname</t>
  </si>
  <si>
    <t>Аймгийн дугаар</t>
  </si>
  <si>
    <t>BirthAimak</t>
  </si>
  <si>
    <t>Gender</t>
  </si>
  <si>
    <t>CountryID</t>
  </si>
  <si>
    <t>thisWeight</t>
  </si>
  <si>
    <t>Жин</t>
  </si>
  <si>
    <t>thisHeight</t>
  </si>
  <si>
    <t>Deduce</t>
  </si>
  <si>
    <t>BloodGroup</t>
  </si>
  <si>
    <t>IsMarred</t>
  </si>
  <si>
    <t>HouseType</t>
  </si>
  <si>
    <t>IsCar</t>
  </si>
  <si>
    <t>nchar(1)</t>
  </si>
  <si>
    <t>EnterWorkDate</t>
  </si>
  <si>
    <t>PositionGroupPkID</t>
  </si>
  <si>
    <t>NowEnterPositionDate</t>
  </si>
  <si>
    <t>EducationCountryID</t>
  </si>
  <si>
    <t>Их сургуулийн дугаар</t>
  </si>
  <si>
    <t>ProfessionPkID</t>
  </si>
  <si>
    <t>EducationPkID</t>
  </si>
  <si>
    <t>Боловсролын дугаар</t>
  </si>
  <si>
    <t>DegreeInfoPkID</t>
  </si>
  <si>
    <t>WorkedYear</t>
  </si>
  <si>
    <t>WorkedMonth</t>
  </si>
  <si>
    <t>WorkFixedDate</t>
  </si>
  <si>
    <t>FamilyCount</t>
  </si>
  <si>
    <t>ActualEnterJobDate</t>
  </si>
  <si>
    <t>IsPositionProfessional</t>
  </si>
  <si>
    <t>IsMainWorker</t>
  </si>
  <si>
    <t>PassportNo</t>
  </si>
  <si>
    <t>Паспортын дугаар</t>
  </si>
  <si>
    <t>EPassportNo</t>
  </si>
  <si>
    <t>DriveCertifyNo</t>
  </si>
  <si>
    <t>JobCertifyNo</t>
  </si>
  <si>
    <t>NDDNo</t>
  </si>
  <si>
    <t>НДД-н дугаар</t>
  </si>
  <si>
    <t>EMDNo</t>
  </si>
  <si>
    <t>ЭМД-н дугаар</t>
  </si>
  <si>
    <t>BankID</t>
  </si>
  <si>
    <t>Банкны дугаар</t>
  </si>
  <si>
    <t>HomePhone</t>
  </si>
  <si>
    <t>Гэрийн утас</t>
  </si>
  <si>
    <t>JobPhoneOut</t>
  </si>
  <si>
    <t>JobPhoneIn</t>
  </si>
  <si>
    <t>майл хаяг</t>
  </si>
  <si>
    <t>Хувийн майл</t>
  </si>
  <si>
    <t>Хаяг</t>
  </si>
  <si>
    <t>WorkingStatusID</t>
  </si>
  <si>
    <t>SalaryTypeID</t>
  </si>
  <si>
    <t>SafetyWorking</t>
  </si>
  <si>
    <t>IUAddress</t>
  </si>
  <si>
    <t>InCode</t>
  </si>
  <si>
    <t>SalaryCardNo</t>
  </si>
  <si>
    <t>BirthAimagID</t>
  </si>
  <si>
    <t>BirthSumID</t>
  </si>
  <si>
    <t>SalaryAmt</t>
  </si>
  <si>
    <t>Benefit</t>
  </si>
  <si>
    <t>ContactFirstName</t>
  </si>
  <si>
    <t>ContactPhoneNo</t>
  </si>
  <si>
    <t>ContactFirstName1</t>
  </si>
  <si>
    <t>ContactPhoneNo1</t>
  </si>
  <si>
    <t>ContactFirstName2</t>
  </si>
  <si>
    <t>ContactPhoneNo2</t>
  </si>
  <si>
    <t>IsMilitary</t>
  </si>
  <si>
    <t>LocationCodePkID</t>
  </si>
  <si>
    <t>Төрсөн аймаг, сум, хот</t>
  </si>
  <si>
    <t>Цусны бүлэг</t>
  </si>
  <si>
    <t>ГЭрэлсэн эсэх</t>
  </si>
  <si>
    <t>Орон сууцны нөхцөл</t>
  </si>
  <si>
    <t>Машинтай эсэх</t>
  </si>
  <si>
    <t>Ажилд орсон огоноо</t>
  </si>
  <si>
    <t>Албан тушаал</t>
  </si>
  <si>
    <t>Албан тушаалын бүлэг</t>
  </si>
  <si>
    <t>Энэ албан тушаалд томилогдсон огноо</t>
  </si>
  <si>
    <t>Сургууль төгссөн улс</t>
  </si>
  <si>
    <t>Эрдмийн зэрэг цол</t>
  </si>
  <si>
    <t>Нийт ажилласан жил</t>
  </si>
  <si>
    <t>Нийт ажилласан сар</t>
  </si>
  <si>
    <t>Ам бүлийн тоо</t>
  </si>
  <si>
    <t>Энэ албан тушаал мэрэгжлийнх эсэх</t>
  </si>
  <si>
    <t>Үндсэн ажилтан эсэх</t>
  </si>
  <si>
    <t>Гадаад пасспортын дугаар</t>
  </si>
  <si>
    <t>Жолооны үнэмлэхний дугаар</t>
  </si>
  <si>
    <t>Ажлын үнэмлэхийн дугаар</t>
  </si>
  <si>
    <t>Гар утас</t>
  </si>
  <si>
    <t>Ажлын утас</t>
  </si>
  <si>
    <t>Ажлын дотуур утас</t>
  </si>
  <si>
    <t>Үүсгэсэн програмын дугаар</t>
  </si>
  <si>
    <t>Ажилтны төлөв байдал</t>
  </si>
  <si>
    <t>Цалингийн төрөл</t>
  </si>
  <si>
    <t>Хэлтэс</t>
  </si>
  <si>
    <t>Иргэний үнэмлэхэн дэхь хаяг</t>
  </si>
  <si>
    <t>Цалин авдаг дансны дугаар</t>
  </si>
  <si>
    <t>Төрсөн аймаг хот</t>
  </si>
  <si>
    <t>Цалингийн хэмжээ</t>
  </si>
  <si>
    <t>Холбоо барих хүн</t>
  </si>
  <si>
    <t>Утасны дугаар</t>
  </si>
  <si>
    <t>Цэргийн алба хаасан эсэх</t>
  </si>
  <si>
    <t>Байршлын дугаар</t>
  </si>
  <si>
    <t>Ажилтны зурган мэдээлэл хадгалах хүснэгт</t>
  </si>
  <si>
    <t>Хэлтэс тасгийн бүртгэл</t>
  </si>
  <si>
    <t>Хэлтэсийн удирдлага</t>
  </si>
  <si>
    <t>Гэр бүлийн байдал</t>
  </si>
  <si>
    <t>hrmYearInfo</t>
  </si>
  <si>
    <t>Year1</t>
  </si>
  <si>
    <t>Year2</t>
  </si>
  <si>
    <t>image</t>
  </si>
  <si>
    <t>FamilyPkID</t>
  </si>
  <si>
    <t>Давхардахгүй дугаар</t>
  </si>
  <si>
    <t>hrmGraduate</t>
  </si>
  <si>
    <t>GraduatePkID</t>
  </si>
  <si>
    <t>EnteredDate</t>
  </si>
  <si>
    <t>FinishedDate</t>
  </si>
  <si>
    <t>Location</t>
  </si>
  <si>
    <t>DiplomNo</t>
  </si>
  <si>
    <t>IsHighSchool</t>
  </si>
  <si>
    <t>Сургуульд орсон огноо</t>
  </si>
  <si>
    <t>Мэрэгжлийн дугаар</t>
  </si>
  <si>
    <t>Хаана</t>
  </si>
  <si>
    <t>Төгссөн улсын дугаар</t>
  </si>
  <si>
    <t>Дунд сургууль бол тэмдэглэ</t>
  </si>
  <si>
    <t>Жилийн бүртгэл</t>
  </si>
  <si>
    <t>EmployeeInfoPkID, YearPkID</t>
  </si>
  <si>
    <t>Албан тушаалын бүлгийн дугаар</t>
  </si>
  <si>
    <t>эрэмбэлэгдсэн дараалал</t>
  </si>
  <si>
    <t>hrmPostionInfo</t>
  </si>
  <si>
    <t>hrmPositionGroup</t>
  </si>
  <si>
    <t>PositionGroupName</t>
  </si>
  <si>
    <t>Албан тушаалын бүлгийн нэр</t>
  </si>
  <si>
    <t>hrmDepartmentPosition</t>
  </si>
  <si>
    <t>Хэлтсийн албан тушаал</t>
  </si>
  <si>
    <t>PositionCount</t>
  </si>
  <si>
    <t>Албан тушаалын тоо</t>
  </si>
  <si>
    <t>PhoneNum</t>
  </si>
  <si>
    <t>hrmFieldsInfo</t>
  </si>
  <si>
    <t>Клирингийн програмын хэрэглэгчидийн эрхүүд</t>
  </si>
  <si>
    <t>TableNameMon</t>
  </si>
  <si>
    <t>FieldName</t>
  </si>
  <si>
    <t>Caption</t>
  </si>
  <si>
    <t>Ftype</t>
  </si>
  <si>
    <t>RelatedTable</t>
  </si>
  <si>
    <t>RelatedField</t>
  </si>
  <si>
    <t>nvarchar(80)</t>
  </si>
  <si>
    <t>TableName, FieldName</t>
  </si>
  <si>
    <t>Хүснэгт болон талбаруудын нэр</t>
  </si>
  <si>
    <t>hrmAdvertence</t>
  </si>
  <si>
    <t>Нийгэм халамж үзүүлсэн тухай бүртгэл</t>
  </si>
  <si>
    <t>AdvertencePkID</t>
  </si>
  <si>
    <t>Бүртгэсэн огноо</t>
  </si>
  <si>
    <t>CommandNo</t>
  </si>
  <si>
    <t>Тушаалын дугаар</t>
  </si>
  <si>
    <t>CommandName</t>
  </si>
  <si>
    <t>Тушаалын нэр</t>
  </si>
  <si>
    <t>AdvertenceInfoPkID</t>
  </si>
  <si>
    <t>Халамжийн төрлийн дугаар</t>
  </si>
  <si>
    <t>AdvertenceAmt</t>
  </si>
  <si>
    <t>Халамжийн дүн</t>
  </si>
  <si>
    <t>AdvertenceDate</t>
  </si>
  <si>
    <t>Тэтгэмж олгосон огноо</t>
  </si>
  <si>
    <t>AdvertenceDescr</t>
  </si>
  <si>
    <t>Тэтгэмж олгох үндэслэл</t>
  </si>
  <si>
    <t>AdvertenceAdditionalDescr</t>
  </si>
  <si>
    <t>Нэмэлт тайлбар</t>
  </si>
  <si>
    <t>IsAllDay</t>
  </si>
  <si>
    <t>Тэтгэмж удаан хугацаанд олгогдох бол тэмдэглэ</t>
  </si>
  <si>
    <t>StartDate</t>
  </si>
  <si>
    <t>Эхлэх огноо</t>
  </si>
  <si>
    <t>FinishDate</t>
  </si>
  <si>
    <t>Дуусах огноо</t>
  </si>
  <si>
    <t>Хэрэглэгчийн нэр</t>
  </si>
  <si>
    <t>AdvertenceTypeInfoPkID</t>
  </si>
  <si>
    <t>hrmAdvertenceTypeInfo</t>
  </si>
  <si>
    <t>AdvertenceTypeName</t>
  </si>
  <si>
    <t>hrmAdvertenceInfo</t>
  </si>
  <si>
    <t>AdvertenceName</t>
  </si>
  <si>
    <t>Тэтгэмж, тусламжийн бүртгэл</t>
  </si>
  <si>
    <t>Тэтгэмж, тусламжийн төрлийн дугаар</t>
  </si>
  <si>
    <t>Тэтгэмж, тусламжийн нэр</t>
  </si>
  <si>
    <t>Тэтгэмж, тусламжийн төрөл</t>
  </si>
  <si>
    <t>Төрлийн дугаар</t>
  </si>
  <si>
    <t>Төрлийн нэр</t>
  </si>
  <si>
    <t>hrmAgeLimitInfo</t>
  </si>
  <si>
    <t>Насны хязгаарын бүртгэл</t>
  </si>
  <si>
    <t>AgeLimitInfoPkID</t>
  </si>
  <si>
    <t>AgeLimitInfoName</t>
  </si>
  <si>
    <t>Насны хязгаарын нэр</t>
  </si>
  <si>
    <t>Age1</t>
  </si>
  <si>
    <t>Насны доод хязгаар</t>
  </si>
  <si>
    <t>Age2</t>
  </si>
  <si>
    <t>Насны дээд хязгаар</t>
  </si>
  <si>
    <t>SortID</t>
  </si>
  <si>
    <t>Эрэмбэлэгдэх байдал</t>
  </si>
  <si>
    <t>hrmAimagInfo</t>
  </si>
  <si>
    <t>Аймгийн мэдээлэл</t>
  </si>
  <si>
    <t>AimagName</t>
  </si>
  <si>
    <t>Аймгийн нэр</t>
  </si>
  <si>
    <t>SortNo</t>
  </si>
  <si>
    <t>AwardPkID</t>
  </si>
  <si>
    <t>hrmAward</t>
  </si>
  <si>
    <t>Өөр албан газрынх бол тэмдэглэ</t>
  </si>
  <si>
    <t>IsNotCompanyAward</t>
  </si>
  <si>
    <t>хэрэглэгчийн нэр</t>
  </si>
  <si>
    <t>Шагнал олгох үндэслэл</t>
  </si>
  <si>
    <t>AwardAdditionalDescr</t>
  </si>
  <si>
    <t>Шагнал олгосон огноо</t>
  </si>
  <si>
    <t>GetCreatedDate</t>
  </si>
  <si>
    <t>Шагналын тайлбар</t>
  </si>
  <si>
    <t>AwardDescr</t>
  </si>
  <si>
    <t>Мөнгөн шагналын хэмжээ</t>
  </si>
  <si>
    <t>AwardAmt</t>
  </si>
  <si>
    <t>Шагналын мэдээллийн дугаар</t>
  </si>
  <si>
    <t>AwardInfoPkID</t>
  </si>
  <si>
    <t>Шагналын төрлийн мэдээллийн дугаар</t>
  </si>
  <si>
    <t>AwardTypeInfoPkID</t>
  </si>
  <si>
    <t>Авсан шагнал урамшууллын бүртгэл</t>
  </si>
  <si>
    <t>hrmAwardTypeInfo</t>
  </si>
  <si>
    <t>Шагналын төрлийн мэдээллийн нэр</t>
  </si>
  <si>
    <t>AwardTypeInfoName</t>
  </si>
  <si>
    <t>Шагналын төрлийн мэдээлэл</t>
  </si>
  <si>
    <t>hrmAwardInfo</t>
  </si>
  <si>
    <t>Шагналын нэр</t>
  </si>
  <si>
    <t>AwardName</t>
  </si>
  <si>
    <t>Шагналын мэдээлэл</t>
  </si>
  <si>
    <t>hrmCountryInfo</t>
  </si>
  <si>
    <t>Улсын нэр</t>
  </si>
  <si>
    <t>CountryName</t>
  </si>
  <si>
    <t>Улсын мэдээлэл</t>
  </si>
  <si>
    <t>CountryNm</t>
  </si>
  <si>
    <t>Улсын товч дугаар</t>
  </si>
  <si>
    <t>hrmDegreeInfo</t>
  </si>
  <si>
    <t>Эрдмийн зэргийн мэдээллийн нэр</t>
  </si>
  <si>
    <t>DegreeInfoName</t>
  </si>
  <si>
    <t>Эрдмийн зэргийн мэдээллийн дугаар</t>
  </si>
  <si>
    <t>Эрдмийн зэргийн мэдээлэл</t>
  </si>
  <si>
    <t>hrmDegree</t>
  </si>
  <si>
    <t>Эрдмийн зэргийн огноо</t>
  </si>
  <si>
    <t>DegreeDate</t>
  </si>
  <si>
    <t>DegreeSubject</t>
  </si>
  <si>
    <t>Эрдмийн зэргийн дугаар</t>
  </si>
  <si>
    <t>DegreePkID</t>
  </si>
  <si>
    <t>Эрдмийн зэрэг</t>
  </si>
  <si>
    <t>Эрдмийн зэрэг авсан сэдэв</t>
  </si>
  <si>
    <t>Боловсролын нэр</t>
  </si>
  <si>
    <t>EducationName</t>
  </si>
  <si>
    <t>EmployeeFreedomPkID</t>
  </si>
  <si>
    <t>hrmEmployeeFreedom</t>
  </si>
  <si>
    <t>Цагаар чөлөө олгох бол тэмдэглэ</t>
  </si>
  <si>
    <t>IsTime</t>
  </si>
  <si>
    <t>Чөлөөний хуудсаар чөлөө авч байгаа бол тэмдэглэ</t>
  </si>
  <si>
    <t>IsHumanManager</t>
  </si>
  <si>
    <t>FreedomDescr</t>
  </si>
  <si>
    <t>Цалинтай чөлөө бол тэмдэглэ</t>
  </si>
  <si>
    <t>IsSalary</t>
  </si>
  <si>
    <t>Чөлөөний төрөл</t>
  </si>
  <si>
    <t>FreedomTypePkID</t>
  </si>
  <si>
    <t>Дуусах цаг</t>
  </si>
  <si>
    <t>FinishTime</t>
  </si>
  <si>
    <t>Эхлэх цаг</t>
  </si>
  <si>
    <t>StartTime</t>
  </si>
  <si>
    <t>Тушаалын огноо</t>
  </si>
  <si>
    <t>CommandDate</t>
  </si>
  <si>
    <t>Баримтын огноо</t>
  </si>
  <si>
    <t>DocumentDate</t>
  </si>
  <si>
    <t>Баримтын дугаар</t>
  </si>
  <si>
    <t>DocumentNo</t>
  </si>
  <si>
    <t>Чөлөө авсан ажилтын бүртгэл</t>
  </si>
  <si>
    <t>EmployeeInfoContactPkID</t>
  </si>
  <si>
    <t>hrmEmployeeInfoContact</t>
  </si>
  <si>
    <t>Descr</t>
  </si>
  <si>
    <t>Хугацаагүй гэрээ бол тэмдэглэ</t>
  </si>
  <si>
    <t>IsTermLess</t>
  </si>
  <si>
    <t>EndDate</t>
  </si>
  <si>
    <t>BeginDate</t>
  </si>
  <si>
    <t>Гэрээний дугаар</t>
  </si>
  <si>
    <t>Гэрээний давхардахгүй дугаар</t>
  </si>
  <si>
    <t>Хөдөлмөрийн гэрээний бүртгэл</t>
  </si>
  <si>
    <t>EmployeeInfoMeasuresPkID</t>
  </si>
  <si>
    <t>hrmEmployeeInfoMeasures</t>
  </si>
  <si>
    <t>Торгууль мөнгөн дүн</t>
  </si>
  <si>
    <t>MeasuresAmt</t>
  </si>
  <si>
    <t>Төгсөх огноо</t>
  </si>
  <si>
    <t>Арга хэмжээ авах болсон үндэслэл</t>
  </si>
  <si>
    <t>ReasonDescr</t>
  </si>
  <si>
    <t>Арга хэмжээний төрлийн дугаар</t>
  </si>
  <si>
    <t>MeasuresTypePkID</t>
  </si>
  <si>
    <t>Захиргааны арга хэмжээ авсан тухай бүртгэл</t>
  </si>
  <si>
    <t>MeasuresTypeName</t>
  </si>
  <si>
    <t>hrmMeasuresTypeInfo</t>
  </si>
  <si>
    <t>Арга хэмжээний төрлийн бүртгэл</t>
  </si>
  <si>
    <t>EmployeeLetOutPkID</t>
  </si>
  <si>
    <t>hrmEmployeeLetOut</t>
  </si>
  <si>
    <t>Ажилаас гарах шалтгааны бүртгэлийн дугаар</t>
  </si>
  <si>
    <t>JobExitReasonPkID</t>
  </si>
  <si>
    <t>Ажилтын дугаар</t>
  </si>
  <si>
    <t>Ажилтныг ажлаас чөлөөлөх тушаалын бүртгэл</t>
  </si>
  <si>
    <t>hrmJobExitReason</t>
  </si>
  <si>
    <t>Ажлаас гарсан шалтгааны нэр</t>
  </si>
  <si>
    <t>JobExitReasonName</t>
  </si>
  <si>
    <t>Ажлаас гарсан шалтгааны дугаар</t>
  </si>
  <si>
    <t>Ажлаас гарсан шалтгаан</t>
  </si>
  <si>
    <t>EmployeeMissionPkID</t>
  </si>
  <si>
    <t>hrmEmployeeMission</t>
  </si>
  <si>
    <t>Харилцагчийн дугаар</t>
  </si>
  <si>
    <t>CustomerPkID</t>
  </si>
  <si>
    <t>Байнгын харилцагч руу очсон бол тэмдэглэ</t>
  </si>
  <si>
    <t>IsCustomer</t>
  </si>
  <si>
    <t>Амралт баярын өдөр бүртгэл оруулах бол тэмдэглэ</t>
  </si>
  <si>
    <t>IsHoliday</t>
  </si>
  <si>
    <t>Зорилго</t>
  </si>
  <si>
    <t>MissionDescr</t>
  </si>
  <si>
    <t>Сумын дугаар</t>
  </si>
  <si>
    <t>SumID</t>
  </si>
  <si>
    <t>Аймаг хотын дугаар</t>
  </si>
  <si>
    <t>Лусын дугаар</t>
  </si>
  <si>
    <t>Томилолтоор гадаад явсан бол тэмдэглэ</t>
  </si>
  <si>
    <t>IsCountry</t>
  </si>
  <si>
    <t>Томилолтын давхардахгүй дугаар</t>
  </si>
  <si>
    <t>Ажилтны томилолтын бүртгэл</t>
  </si>
  <si>
    <t>EmployeeMovementPkID</t>
  </si>
  <si>
    <t>hrmEmployeeMovement</t>
  </si>
  <si>
    <t>Дуусах огноо мэдэгдэж байгаа бол тэмдэглэ</t>
  </si>
  <si>
    <t>IsFinishDate</t>
  </si>
  <si>
    <t>Төлвийн дугаар</t>
  </si>
  <si>
    <t>StatusPkID</t>
  </si>
  <si>
    <t>Хуучин ажилд орсон огноо</t>
  </si>
  <si>
    <t>OldJobEnterDate</t>
  </si>
  <si>
    <t>Хуучин төлвийн дугаар</t>
  </si>
  <si>
    <t>OldStatusPkID</t>
  </si>
  <si>
    <t>Хуучин албан тушаалын дугаар</t>
  </si>
  <si>
    <t>Хуучин хэлтсийн дугаар</t>
  </si>
  <si>
    <t>OldDepartmentPkID</t>
  </si>
  <si>
    <t>EmployeeInfoPKID</t>
  </si>
  <si>
    <t>Ажилчдын шилжилт хөдөлгөөний дугаар</t>
  </si>
  <si>
    <t>Ажилчдын шилжилт хөдөлгөөн</t>
  </si>
  <si>
    <t>EmployeeVacationPkID</t>
  </si>
  <si>
    <t>hrmEmployeeVacation</t>
  </si>
  <si>
    <t>Амрах хоног</t>
  </si>
  <si>
    <t>VacationDay</t>
  </si>
  <si>
    <t>Ажилласан жил</t>
  </si>
  <si>
    <t>JobYear</t>
  </si>
  <si>
    <t>Хөдөлмөрийн хэвийн бус нөхцөлд ажилласан бол тэмдэглэ</t>
  </si>
  <si>
    <t>IsAbNormal</t>
  </si>
  <si>
    <t>Огноо</t>
  </si>
  <si>
    <t>Ажилчны мэдээллийн дугаар</t>
  </si>
  <si>
    <t>Ажилчны ээлжийн амралтын дугаар</t>
  </si>
  <si>
    <t>Ажилчдын ээлжийн амралт</t>
  </si>
  <si>
    <t>EmployeeVacationRequestPkID</t>
  </si>
  <si>
    <t>hrmEmployeeVacationRequest</t>
  </si>
  <si>
    <t>Бичиг баримтын огноо</t>
  </si>
  <si>
    <t>Ажилчны ээлжийн амралтын хүсэлтийн дугаар</t>
  </si>
  <si>
    <t>Ажилчдын ээлжийн амралтын хүсэлт</t>
  </si>
  <si>
    <t>ExpertPkID</t>
  </si>
  <si>
    <t>hrmExpert</t>
  </si>
  <si>
    <t>Гэрчилгээний дугаар</t>
  </si>
  <si>
    <t>CertNo</t>
  </si>
  <si>
    <t>Хугацаа</t>
  </si>
  <si>
    <t>Period</t>
  </si>
  <si>
    <t>Хэзээ</t>
  </si>
  <si>
    <t>InDate</t>
  </si>
  <si>
    <t>Organization</t>
  </si>
  <si>
    <t>Мэргэшлийн нэр</t>
  </si>
  <si>
    <t>Title</t>
  </si>
  <si>
    <t>Давхардахгйү дугаар</t>
  </si>
  <si>
    <t>Ажилтны мэргэшсэн байдлын бүртгэл</t>
  </si>
  <si>
    <t>hrmFreedomTypeInfo</t>
  </si>
  <si>
    <t>FreedomTypeName</t>
  </si>
  <si>
    <t>Чөлөөний төрлийн бүртгэл</t>
  </si>
  <si>
    <t>Чөлөөний төрлийн нэр</t>
  </si>
  <si>
    <t>HealthStatusPkID</t>
  </si>
  <si>
    <t>Эмчийн нэр</t>
  </si>
  <si>
    <t>DoctorName</t>
  </si>
  <si>
    <t>HospitalName</t>
  </si>
  <si>
    <t>PatientTypePkID</t>
  </si>
  <si>
    <t>Бичиг баримтын дугаар</t>
  </si>
  <si>
    <t>DocumentID</t>
  </si>
  <si>
    <t>Үүссэн огноо</t>
  </si>
  <si>
    <t>hrmHealthStatus</t>
  </si>
  <si>
    <t>Акттай ажилтны бүртгэл</t>
  </si>
  <si>
    <t>Эмнэлгийн хуудсны дугаар</t>
  </si>
  <si>
    <t>Өвчний төрөл</t>
  </si>
  <si>
    <t>Амралт баярын өдрүүдээр бүртгэл оруулах бол тэмдэглэ</t>
  </si>
  <si>
    <t>Акт авсан шалтгаан</t>
  </si>
  <si>
    <t>Эмнэлгийн нэр</t>
  </si>
  <si>
    <t>Цагаар акт авах бол тэмдэглэ</t>
  </si>
  <si>
    <t>hrmHealthPatientTypeInfo</t>
  </si>
  <si>
    <t>PatientTypeName</t>
  </si>
  <si>
    <t>Өвчний бүртгэлийн хүснэгт</t>
  </si>
  <si>
    <t>Өвчний дугаар</t>
  </si>
  <si>
    <t>Өвчний нэр</t>
  </si>
  <si>
    <t>LearningStudyPkID</t>
  </si>
  <si>
    <t>hrmLearningStudy</t>
  </si>
  <si>
    <t>LearningPkID</t>
  </si>
  <si>
    <t>LearningPkID, EmployeeInfoPkID</t>
  </si>
  <si>
    <t>hrmLearningRequest</t>
  </si>
  <si>
    <t>Сургалтын дугаар</t>
  </si>
  <si>
    <t>LearningTypePkID</t>
  </si>
  <si>
    <t>hrmLearningInfo</t>
  </si>
  <si>
    <t>Сургалтын төрлийн нэр</t>
  </si>
  <si>
    <t>LearningTypeName</t>
  </si>
  <si>
    <t>Сургалтын төрлийн мэдээлэл</t>
  </si>
  <si>
    <t>Сургалтын мэдээлэл</t>
  </si>
  <si>
    <t>hrmLearning</t>
  </si>
  <si>
    <t>LearningPayAmt</t>
  </si>
  <si>
    <t>LastUpdateDate</t>
  </si>
  <si>
    <t>nvarchar(500)</t>
  </si>
  <si>
    <t>IsExternal</t>
  </si>
  <si>
    <t>IsInternal</t>
  </si>
  <si>
    <t>LearningWhere</t>
  </si>
  <si>
    <t>IsCompany</t>
  </si>
  <si>
    <t>OrganizeCompanyName</t>
  </si>
  <si>
    <t>LearningName</t>
  </si>
  <si>
    <t>Сургалтын төлөвлөгөөний бүртгэл</t>
  </si>
  <si>
    <t>БҮртгэлийн огноо</t>
  </si>
  <si>
    <t>Хамгийн сүүлд өөрчилсөн огноо</t>
  </si>
  <si>
    <t>CurrencyID</t>
  </si>
  <si>
    <t>Валютын дугаар</t>
  </si>
  <si>
    <t>Сургалтын нэр</t>
  </si>
  <si>
    <t>Сургалт зохион байгуулж буй газар</t>
  </si>
  <si>
    <t>Хэлтэс тасгий ндугаар</t>
  </si>
  <si>
    <t>Байгууллага доторхи сургалт бол тэмдэглэ</t>
  </si>
  <si>
    <t>Сургалт болох газар</t>
  </si>
  <si>
    <t>Сургалтын төрлийн дугаар</t>
  </si>
  <si>
    <t>Эхлэхийн цаг</t>
  </si>
  <si>
    <t>Сургалтанд хамрагдах хүсэлт</t>
  </si>
  <si>
    <t>Шаардлага</t>
  </si>
  <si>
    <t>Сургалтанд хамрагдсан байдал</t>
  </si>
  <si>
    <t>hrmNationality</t>
  </si>
  <si>
    <t>Яс үндэсийн нэр</t>
  </si>
  <si>
    <t>NationalityName</t>
  </si>
  <si>
    <t>Яс үндэсийн дугаар</t>
  </si>
  <si>
    <t>Яс үндэсийн мэдээлэл</t>
  </si>
  <si>
    <t>hrmNationalityInfo</t>
  </si>
  <si>
    <t>hrmProfessionInfo</t>
  </si>
  <si>
    <t>Мэргэжлийн нэр</t>
  </si>
  <si>
    <t>ProfessionName</t>
  </si>
  <si>
    <t>Мэргэжлийн мэдээлэл</t>
  </si>
  <si>
    <t>PregnantInfoPkID</t>
  </si>
  <si>
    <t>hrmPregnantInfo</t>
  </si>
  <si>
    <t>Тодорхойлолт</t>
  </si>
  <si>
    <t>Баярын өдөр эсэх</t>
  </si>
  <si>
    <t>Жирэмсний амралтын дугаар</t>
  </si>
  <si>
    <t>Жирэмсний амралт</t>
  </si>
  <si>
    <t>SheetInfoPkID</t>
  </si>
  <si>
    <t>hrmSheetInfo</t>
  </si>
  <si>
    <t>SheetFileName</t>
  </si>
  <si>
    <t>SheetOrder</t>
  </si>
  <si>
    <t>SheetInfoName</t>
  </si>
  <si>
    <t>Маягт тодорхойлолтын бүртгэл</t>
  </si>
  <si>
    <t>SheetDetailInfoPkID</t>
  </si>
  <si>
    <t>hrmSheetDetailInfo</t>
  </si>
  <si>
    <t>IsSubDay</t>
  </si>
  <si>
    <t>IsSubMonth</t>
  </si>
  <si>
    <t>IsSubYear</t>
  </si>
  <si>
    <t>IsSystemDate</t>
  </si>
  <si>
    <t>HRMTableFieldNameEng</t>
  </si>
  <si>
    <t>HRMTableFieldNameMon</t>
  </si>
  <si>
    <t>HRMTableNameEng</t>
  </si>
  <si>
    <t>HRMTableNameMon</t>
  </si>
  <si>
    <t>CurrencyToStringField</t>
  </si>
  <si>
    <t>IsCurrencyToString</t>
  </si>
  <si>
    <t>IsHandEnter</t>
  </si>
  <si>
    <t>SheetDetailInfoNameEng</t>
  </si>
  <si>
    <t>SheetDetailInfoNameMon</t>
  </si>
  <si>
    <t>Маягт тодорхойлолтын дэлгэрэнгүй бүртгэл</t>
  </si>
  <si>
    <t>Маягт тодорхойлолтын дугаар</t>
  </si>
  <si>
    <t>Монгол нэр</t>
  </si>
  <si>
    <t>Англи нэр</t>
  </si>
  <si>
    <t>Гараар тохируулах эсэх</t>
  </si>
  <si>
    <t>Мөнгөн дүнг текст руу хөрвүүлэх эсэх</t>
  </si>
  <si>
    <t>Мөнгөн дүнгийн талбарын нэр</t>
  </si>
  <si>
    <t>Хүснэгтийн монгол нэр</t>
  </si>
  <si>
    <t>Хүснэгтийн англи нэр</t>
  </si>
  <si>
    <t>Хүснэгтийн монгол талбарын нэр</t>
  </si>
  <si>
    <t>Хүснэгтийн англи талбарын нэр</t>
  </si>
  <si>
    <t>Системийн огноо эсэх</t>
  </si>
  <si>
    <t>Жил</t>
  </si>
  <si>
    <t>Сар</t>
  </si>
  <si>
    <t>Өдөр</t>
  </si>
  <si>
    <t>Холбоотой хүснэгт</t>
  </si>
  <si>
    <t>Холбоотой талбар</t>
  </si>
  <si>
    <t>Маягт тодорхойолтын нэр</t>
  </si>
  <si>
    <t>Эрэмбэ</t>
  </si>
  <si>
    <t>hrmSumInfo</t>
  </si>
  <si>
    <t>SumName</t>
  </si>
  <si>
    <t>hrmUniversityInfo</t>
  </si>
  <si>
    <t>UniversityName</t>
  </si>
  <si>
    <t>Сумын бүртгэл</t>
  </si>
  <si>
    <t>Сумын нэр</t>
  </si>
  <si>
    <t>Их дээд сургуулийн бүртгэл</t>
  </si>
  <si>
    <t>Их дээд сургуулийн нэр</t>
  </si>
  <si>
    <t>hrmWebUserGroup</t>
  </si>
  <si>
    <t>UserGrouPID</t>
  </si>
  <si>
    <t>hrmWebUserInfo</t>
  </si>
  <si>
    <t>PasswordChangeDate</t>
  </si>
  <si>
    <t>Бүлгийн дугаар</t>
  </si>
  <si>
    <t>Бүлгийн нэр</t>
  </si>
  <si>
    <t>Хэрэглэгчийн дугаар</t>
  </si>
  <si>
    <t>Логин нэр</t>
  </si>
  <si>
    <t>Нууц үг</t>
  </si>
  <si>
    <t>Сольсон огноо</t>
  </si>
  <si>
    <t>Хамгийн сүүлд холбогдсон</t>
  </si>
  <si>
    <t>Идэвхитэй эсэх</t>
  </si>
  <si>
    <t>Компьютерын дугаар</t>
  </si>
  <si>
    <t>IP хаяг</t>
  </si>
  <si>
    <t>Мак хаяг</t>
  </si>
  <si>
    <t>Бүртгэсэн хэрэглэгчийн нэр</t>
  </si>
  <si>
    <t>Өөрсөн хэрэглэгчийн нэр</t>
  </si>
  <si>
    <t>Устгасан эсэх</t>
  </si>
  <si>
    <t>Хэрэглэгчийн эрхийн түвшин</t>
  </si>
  <si>
    <t>Холбоотой ажилтны дугаар</t>
  </si>
  <si>
    <t>Програм ашиглах хэлний дугаар</t>
  </si>
  <si>
    <t>hrmBladeType</t>
  </si>
  <si>
    <t>I</t>
  </si>
  <si>
    <t>II</t>
  </si>
  <si>
    <t>III</t>
  </si>
  <si>
    <t>IV</t>
  </si>
  <si>
    <t>hrmHouseType</t>
  </si>
  <si>
    <t>Mama</t>
  </si>
  <si>
    <t>Аав ээжийндээ</t>
  </si>
  <si>
    <t>MyHouse</t>
  </si>
  <si>
    <t>Өөрийн орон сууцанд</t>
  </si>
  <si>
    <t>Other</t>
  </si>
  <si>
    <t>Бусад</t>
  </si>
  <si>
    <t>RentHouse</t>
  </si>
  <si>
    <t>Түрээсийн байранд</t>
  </si>
  <si>
    <t>VillageHouse</t>
  </si>
  <si>
    <t>Гэр хороололд</t>
  </si>
  <si>
    <t>hrmJobStatus</t>
  </si>
  <si>
    <t>Free</t>
  </si>
  <si>
    <t>Чөлөөлөгдсөн</t>
  </si>
  <si>
    <t>hrmKnowledge</t>
  </si>
  <si>
    <t>Bad</t>
  </si>
  <si>
    <t>Муу</t>
  </si>
  <si>
    <t>Easy</t>
  </si>
  <si>
    <t>Дунд</t>
  </si>
  <si>
    <t>Good</t>
  </si>
  <si>
    <t>Онц</t>
  </si>
  <si>
    <t>Medium</t>
  </si>
  <si>
    <t>Сайн</t>
  </si>
  <si>
    <t>hrmMaleInfo</t>
  </si>
  <si>
    <t>Эмэгтэй</t>
  </si>
  <si>
    <t>Эрэгтэй</t>
  </si>
  <si>
    <t>hrmProject</t>
  </si>
  <si>
    <t>Үүрэг, даалгавар</t>
  </si>
  <si>
    <t>Тайлант хугацаанд хийгдсэн уулзалтууд</t>
  </si>
  <si>
    <t>Төлөвлөгөөний дагуу хийгдсэн ажлууд</t>
  </si>
  <si>
    <t>Хүлээгдэж/хоцорж буй ажлууд</t>
  </si>
  <si>
    <t>Одоо хийгдэж буй ажлууд</t>
  </si>
  <si>
    <t>Дараагийн 7 хоногт хийгдэх ажлын төлөвлөгөө</t>
  </si>
  <si>
    <t>Constant</t>
  </si>
  <si>
    <t>Contact</t>
  </si>
  <si>
    <t>Гэрээгээр</t>
  </si>
  <si>
    <t>Timer</t>
  </si>
  <si>
    <t>Work</t>
  </si>
  <si>
    <t>hrmSubject</t>
  </si>
  <si>
    <t>Байгууллагын дотор талд байгаа</t>
  </si>
  <si>
    <t>hrmsubject</t>
  </si>
  <si>
    <t>Байгууллагын гадна талд байгаа</t>
  </si>
  <si>
    <t>hrmWorkingStatus</t>
  </si>
  <si>
    <t>NotNormal</t>
  </si>
  <si>
    <t>Хэвийн бус</t>
  </si>
  <si>
    <t>hrmEventInfo</t>
  </si>
  <si>
    <t>EventInfoPkID</t>
  </si>
  <si>
    <t>EventInfoName</t>
  </si>
  <si>
    <t>Үйл ажиллагааны чиглэлэ</t>
  </si>
  <si>
    <t>Үйл ажиллагааны чиглэлийн нэр</t>
  </si>
  <si>
    <t>hrmLocationCodeInfo</t>
  </si>
  <si>
    <t>LocationCodeName</t>
  </si>
  <si>
    <t>IsEnabled</t>
  </si>
  <si>
    <t>Ажлын байрны байршил</t>
  </si>
  <si>
    <t>Ажлын байрны байршлын дугаар</t>
  </si>
  <si>
    <t>hrmLocationDepartmentInfo</t>
  </si>
  <si>
    <t>LocationCodePkID,DepartmentPkID</t>
  </si>
  <si>
    <t>Ажлын байрны байршил хэлтэст хамаатуулах</t>
  </si>
  <si>
    <t>Ажлын байрны байршлын код</t>
  </si>
  <si>
    <t>Хэлтэсийн код</t>
  </si>
  <si>
    <t>GroupLevel</t>
  </si>
  <si>
    <t>GroupType</t>
  </si>
  <si>
    <t>IsLastGroup</t>
  </si>
  <si>
    <t>SequenceNo</t>
  </si>
  <si>
    <t>EmployeeCount</t>
  </si>
  <si>
    <t>ControlPositionPkID</t>
  </si>
  <si>
    <t>IsIndependent</t>
  </si>
  <si>
    <t>AimagOrCityName</t>
  </si>
  <si>
    <t>SumOrDistrictName</t>
  </si>
  <si>
    <t>BagOrQuarterName</t>
  </si>
  <si>
    <t>StreetName</t>
  </si>
  <si>
    <t>DoorName</t>
  </si>
  <si>
    <t>PhoneNo1</t>
  </si>
  <si>
    <t>PhoneNo2</t>
  </si>
  <si>
    <t>Fax</t>
  </si>
  <si>
    <t>PostBox</t>
  </si>
  <si>
    <t>EmailAddress</t>
  </si>
  <si>
    <t>DepartmentID</t>
  </si>
  <si>
    <t>Түвшин</t>
  </si>
  <si>
    <t>Бүлгийн төрөл</t>
  </si>
  <si>
    <t>Хамгийн сүүлийн мөчир эсэх</t>
  </si>
  <si>
    <t>Ажилтны нийт тоо</t>
  </si>
  <si>
    <t>Аль програмаас үүсгэсэн</t>
  </si>
  <si>
    <t>үүгэсэн огноо</t>
  </si>
  <si>
    <t>хамгийн сүүлд өөрчилсөн огноо</t>
  </si>
  <si>
    <t>Удирдах албан тушаалын дугаар</t>
  </si>
  <si>
    <t>Бие даасан салбар эсэх</t>
  </si>
  <si>
    <t>Байгууллагын регистрий н№</t>
  </si>
  <si>
    <t>Нэр</t>
  </si>
  <si>
    <t>Хэлтэсийн дотоод дугаар</t>
  </si>
  <si>
    <t>Үйл ажиллагааны чиглэл</t>
  </si>
  <si>
    <t>DepartmentPkID, YearPkID</t>
  </si>
  <si>
    <t>DepartmentPkID, PositionPkID,YearPKID</t>
  </si>
  <si>
    <t>hrmBreachInfo</t>
  </si>
  <si>
    <t>BreachPkID</t>
  </si>
  <si>
    <t>BreachName</t>
  </si>
  <si>
    <t>hrmLanguageInfo</t>
  </si>
  <si>
    <t>LanguagePkID</t>
  </si>
  <si>
    <t>LanguageName</t>
  </si>
  <si>
    <t>Хэлний нэр</t>
  </si>
  <si>
    <t>hrmSkillTypeInfo</t>
  </si>
  <si>
    <t>SkillTypePkID</t>
  </si>
  <si>
    <t>SkillTypeName</t>
  </si>
  <si>
    <t>Ур чадварын төрөл</t>
  </si>
  <si>
    <t>hrmSkillInfo</t>
  </si>
  <si>
    <t>SkillPkID</t>
  </si>
  <si>
    <t>SkillName</t>
  </si>
  <si>
    <t>Ур чадварын нэр</t>
  </si>
  <si>
    <t>hrmDeduceInfo</t>
  </si>
  <si>
    <t>DeduceInfoPkID</t>
  </si>
  <si>
    <t>DeduceInfoName</t>
  </si>
  <si>
    <t>Нийгмийн гарал угсаал бүртгэл</t>
  </si>
  <si>
    <t>Нийгмийн гарлын бүртгэл</t>
  </si>
  <si>
    <t>hrmFamilyMemberInfo</t>
  </si>
  <si>
    <t>FamilyMemberPkID</t>
  </si>
  <si>
    <t>FamilyMemberName</t>
  </si>
  <si>
    <t>Гэр бүлийн гишүүдийн нэршил</t>
  </si>
  <si>
    <t>Гэр бүлийн гишүүдийн нэршлийн нэр</t>
  </si>
  <si>
    <t>ExperienceInfoPkID</t>
  </si>
  <si>
    <t>ExperienceInfoName</t>
  </si>
  <si>
    <t>Ажлын туршлагын бүртгэл</t>
  </si>
  <si>
    <t>Туршлагын нэршил</t>
  </si>
  <si>
    <t>hrmExtraRequirement</t>
  </si>
  <si>
    <t>ExtraRequirementPkID</t>
  </si>
  <si>
    <t>ExtraRequirementName</t>
  </si>
  <si>
    <t>Тусгай шаардлагын бүртгэл</t>
  </si>
  <si>
    <t>Тусгай шаардлагын нэр</t>
  </si>
  <si>
    <t>hrmOfficeToolsInfo</t>
  </si>
  <si>
    <t>OfficeToolsInfoPkID</t>
  </si>
  <si>
    <t>OfficeToolsInfoName</t>
  </si>
  <si>
    <t>Нөөц хэрэгслийн бүртгэл</t>
  </si>
  <si>
    <t>Нөөц хэрэгслийн нэр</t>
  </si>
  <si>
    <t>hrmExpertInfo</t>
  </si>
  <si>
    <t>ExpertInfoPkID</t>
  </si>
  <si>
    <t>ExpertInfoName</t>
  </si>
  <si>
    <t>Мэргэшлийн лавлах</t>
  </si>
  <si>
    <t>hrmResponseInfo</t>
  </si>
  <si>
    <t>ResponseInfoPkID</t>
  </si>
  <si>
    <t>ResponseInfoName</t>
  </si>
  <si>
    <t>Хүлээх хариуцлагын лавлах</t>
  </si>
  <si>
    <t>Хүлээх хариуцлагын нэр</t>
  </si>
  <si>
    <t>hrmDocumentInfo</t>
  </si>
  <si>
    <t>DocumentInfoPkID</t>
  </si>
  <si>
    <t>DocumentInfoName</t>
  </si>
  <si>
    <t>Шаардлагатай бичиг баримтын бүртгэл</t>
  </si>
  <si>
    <t xml:space="preserve">Шаардлагатай бичиг баримтын нэр </t>
  </si>
  <si>
    <t>hrmJobFugureInfo</t>
  </si>
  <si>
    <t>JobFugureInfoName</t>
  </si>
  <si>
    <t>JobFugureInfoPkID</t>
  </si>
  <si>
    <t>Ажиллах хэлбэрийн бүртгэл</t>
  </si>
  <si>
    <t>Ажиллах хэлбэрийн нэр</t>
  </si>
  <si>
    <t>Ажиллах цаг</t>
  </si>
  <si>
    <t>hrmJobTimeTableInfo</t>
  </si>
  <si>
    <t>JobTimeTableInfoPkID</t>
  </si>
  <si>
    <t>JobTimeTableInfoName</t>
  </si>
  <si>
    <t>Ажиллах цагийн нэр</t>
  </si>
  <si>
    <t>hrmSalaryInfo</t>
  </si>
  <si>
    <t>SalaryIntoPkID</t>
  </si>
  <si>
    <t>SalaryInfoName</t>
  </si>
  <si>
    <t>Salary1</t>
  </si>
  <si>
    <t>Salary2</t>
  </si>
  <si>
    <t>SalaryInfoPkID</t>
  </si>
  <si>
    <t>Цалгийн хэмжээний нэр</t>
  </si>
  <si>
    <t>Цалин 1</t>
  </si>
  <si>
    <t>Цалин 2</t>
  </si>
  <si>
    <t>accBankInfo</t>
  </si>
  <si>
    <t>Банкны бүртгэл</t>
  </si>
  <si>
    <t>BankName</t>
  </si>
  <si>
    <t>Банкны нэр</t>
  </si>
  <si>
    <t>бүртгэсэн огноо</t>
  </si>
  <si>
    <t>Өөрчилсөн огно</t>
  </si>
  <si>
    <t>Өөрчилсөн хэрэглэгч</t>
  </si>
  <si>
    <t>Сүлжээний хаяг</t>
  </si>
  <si>
    <t>Төхөөрөмжийн мак хаяг</t>
  </si>
  <si>
    <t>TotalWorkedYear</t>
  </si>
  <si>
    <t>ContactEmployeeName</t>
  </si>
  <si>
    <t>Хэлтэсийн дугаар</t>
  </si>
  <si>
    <t>Ажиллах хэлбэр</t>
  </si>
  <si>
    <t>Цалинжих хэлбэр</t>
  </si>
  <si>
    <t>Төлөв байдал</t>
  </si>
  <si>
    <t>hrmEmployeeCause</t>
  </si>
  <si>
    <t>Ажиллагсадын шалтгааны бүртгэл</t>
  </si>
  <si>
    <t>EmployeeCausePkID</t>
  </si>
  <si>
    <t>CountryInfoPkID</t>
  </si>
  <si>
    <t>CustomerName</t>
  </si>
  <si>
    <t>CreatedFormName</t>
  </si>
  <si>
    <t>EmployeeName</t>
  </si>
  <si>
    <t>Шалтагааны дугаар</t>
  </si>
  <si>
    <t>Нийт амралтын өдөр</t>
  </si>
  <si>
    <t>Чөлөөны төрлийн дугаар</t>
  </si>
  <si>
    <t>Өвчний төрлийн дугаар</t>
  </si>
  <si>
    <t>Аймагийн дугаар</t>
  </si>
  <si>
    <t>Манай харилцагч эсэх</t>
  </si>
  <si>
    <t>Харилцагчийн нэр</t>
  </si>
  <si>
    <t>Чөлөөний шалтгаан</t>
  </si>
  <si>
    <t>Үүсгэсэн формын нэр</t>
  </si>
  <si>
    <t>Ажилтны нэр</t>
  </si>
  <si>
    <t>Цалинтай эсэх</t>
  </si>
  <si>
    <t>Чөлөөний хуудсаар бол тэмдэглэ</t>
  </si>
  <si>
    <t>Баяр ёслолын өдрүүдийг тооцох эсэх</t>
  </si>
  <si>
    <t>Томилолтоор гадаад явсан эсэх</t>
  </si>
  <si>
    <t>Хөдөлмөрийн хэвийн бус нөхцөлд ажилладаг эсэх</t>
  </si>
  <si>
    <t>hrmRestDayConfig</t>
  </si>
  <si>
    <t>Ээлжийн амралтын тохиргоо</t>
  </si>
  <si>
    <t>RestConfigPkID</t>
  </si>
  <si>
    <t>LowLevel</t>
  </si>
  <si>
    <t>HighLevel</t>
  </si>
  <si>
    <t>NormalDay</t>
  </si>
  <si>
    <t>HardDay</t>
  </si>
  <si>
    <t>Ажилласан жил 1</t>
  </si>
  <si>
    <t>Ажилласан жил 2</t>
  </si>
  <si>
    <t>Хэвийн бол нэмэгдэх хоног</t>
  </si>
  <si>
    <t>Хэвийн бус бол нэмэгдэх хоног</t>
  </si>
  <si>
    <t>WEB</t>
  </si>
  <si>
    <t>FooterForm</t>
  </si>
  <si>
    <t>HeaderTitleForm</t>
  </si>
  <si>
    <t>Веб гарчиг хэсэг</t>
  </si>
  <si>
    <t>MCE B2E Internal System</t>
  </si>
  <si>
    <t>Хөлийн хэсэгт гарах текст</t>
  </si>
  <si>
    <t>&lt;strong&gt;B2E&lt;/strong&gt; - IMCE WebApp &lt;br&gt; 2017 ХӨДӨӨ АЖ АХУЙН БИРЖ ХХК &lt;BR&gt; МЭДЭЭЛЭЛ ТЕХНОЛОГИЙН ХЭЛТЭС-д боловсруулав</t>
  </si>
  <si>
    <t>smmWebMenuInfo</t>
  </si>
  <si>
    <t>Span</t>
  </si>
  <si>
    <t>int IDENTITY(1,1)</t>
  </si>
  <si>
    <t>Цэсний давхардахгүй дугаар</t>
  </si>
  <si>
    <t>Хэрэглэгчийн бүлгийн дугаар</t>
  </si>
  <si>
    <t>Цэсний товч код</t>
  </si>
  <si>
    <t>MenuInfoCheckState</t>
  </si>
  <si>
    <t>Цэсийг харагдуулах эсэх</t>
  </si>
  <si>
    <t>menuInfoControl</t>
  </si>
  <si>
    <t>Цэсний Контролын дугаар</t>
  </si>
  <si>
    <t>01</t>
  </si>
  <si>
    <t>02</t>
  </si>
  <si>
    <t>03</t>
  </si>
  <si>
    <t>04</t>
  </si>
  <si>
    <t>05</t>
  </si>
  <si>
    <t>06</t>
  </si>
  <si>
    <t>07</t>
  </si>
  <si>
    <t>08</t>
  </si>
  <si>
    <t>09</t>
  </si>
  <si>
    <t>Дашбоард</t>
  </si>
  <si>
    <t>Мэдээ, мэдээлэл</t>
  </si>
  <si>
    <t>Цалин</t>
  </si>
  <si>
    <t>Харилцаа</t>
  </si>
  <si>
    <t>Ажил үүрэг</t>
  </si>
  <si>
    <t>Санал хүсэлт</t>
  </si>
  <si>
    <t>Архив</t>
  </si>
  <si>
    <t>0201</t>
  </si>
  <si>
    <t>0202</t>
  </si>
  <si>
    <t>0203</t>
  </si>
  <si>
    <t>0301</t>
  </si>
  <si>
    <t>0302</t>
  </si>
  <si>
    <t>0801</t>
  </si>
  <si>
    <t>0802</t>
  </si>
  <si>
    <t>0803</t>
  </si>
  <si>
    <t>0804</t>
  </si>
  <si>
    <t>Ээлжийн амралтын хүсэлт</t>
  </si>
  <si>
    <t>Чөлөө авах хүсэлт</t>
  </si>
  <si>
    <t>Шаардах хуудас</t>
  </si>
  <si>
    <t>Цагийн мэдээлэл</t>
  </si>
  <si>
    <t>Ажиллагсдын цаг</t>
  </si>
  <si>
    <t>Өөрийн мэдээлэл</t>
  </si>
  <si>
    <t>Утасны жагсаалт</t>
  </si>
  <si>
    <t>Ажилчдын жагсаалт</t>
  </si>
  <si>
    <t>0701</t>
  </si>
  <si>
    <t>0702</t>
  </si>
  <si>
    <t>0703</t>
  </si>
  <si>
    <t>0704</t>
  </si>
  <si>
    <t>Гүйцэтгэл</t>
  </si>
  <si>
    <t>Хяналт</t>
  </si>
  <si>
    <t>Харьцуулсан тайлан</t>
  </si>
  <si>
    <t>dashboard.aspx</t>
  </si>
  <si>
    <t>salary.aspx</t>
  </si>
  <si>
    <t>news.aspx</t>
  </si>
  <si>
    <t>social.aspx</t>
  </si>
  <si>
    <t>archive.aspx</t>
  </si>
  <si>
    <t>employee.aspx</t>
  </si>
  <si>
    <t>phone.aspx</t>
  </si>
  <si>
    <t>employeelist.aspx</t>
  </si>
  <si>
    <t>time.aspx</t>
  </si>
  <si>
    <t>timelist.aspx</t>
  </si>
  <si>
    <t>vacation.aspx</t>
  </si>
  <si>
    <t>freedom.aspx</t>
  </si>
  <si>
    <t>huudas.aspx</t>
  </si>
  <si>
    <t>huselt.aspx</t>
  </si>
  <si>
    <t>plan.aspx</t>
  </si>
  <si>
    <t>execution.aspx</t>
  </si>
  <si>
    <t>report.aspx</t>
  </si>
  <si>
    <t>control.aspx</t>
  </si>
  <si>
    <t>&lt;span class="label label-success pull-right"&gt;v.1&lt;/span&gt;</t>
  </si>
  <si>
    <t>&lt;span class="label label-success pull-right"&gt;Тусгай&lt;/span&gt;</t>
  </si>
  <si>
    <t>&lt;span class="label label-warning pull-right"&gt;Шинэ&lt;/span&gt;</t>
  </si>
  <si>
    <t>PRL</t>
  </si>
  <si>
    <t>ЦАЛИНГИЙН СИСТЕМ</t>
  </si>
  <si>
    <t>AST</t>
  </si>
  <si>
    <t>ACC</t>
  </si>
  <si>
    <t>ҮНДСЭН ХӨРӨНГӨ</t>
  </si>
  <si>
    <t>САНХҮҮ, НЯГТЛАН БОДОХ БҮРТГЭЛ</t>
  </si>
  <si>
    <t>ParamPkID,ModuleID</t>
  </si>
  <si>
    <t>Эхний үлдэгдэл суулгах огноо</t>
  </si>
  <si>
    <t>CityTax</t>
  </si>
  <si>
    <t>City Tax</t>
  </si>
  <si>
    <t>Хасэбэ интернэйшнл ХХК</t>
  </si>
  <si>
    <t>CompanyNDDNo</t>
  </si>
  <si>
    <t>Нийгмийн даатгал төлөгчийн №</t>
  </si>
  <si>
    <t>Ц.Батбаатар</t>
  </si>
  <si>
    <t>Ц.Цэгмид</t>
  </si>
  <si>
    <t>IsBeginLock</t>
  </si>
  <si>
    <t>Эхний үлдэгдлийг цоожлох</t>
  </si>
  <si>
    <t>Y</t>
  </si>
  <si>
    <t>IsCityTax</t>
  </si>
  <si>
    <t>Хотын татвар орсон бол тэмдэглэ</t>
  </si>
  <si>
    <t>IsNOAT</t>
  </si>
  <si>
    <t>НӨТ төлөгч бол тэмдэглэ</t>
  </si>
  <si>
    <t>IsNoatUS</t>
  </si>
  <si>
    <t>НӨАТУС тэй холбогдох эсэх</t>
  </si>
  <si>
    <t>IsPrintBarCode</t>
  </si>
  <si>
    <t>Баркод хэвлэх эсэх</t>
  </si>
  <si>
    <t>IsPrintQR</t>
  </si>
  <si>
    <t>QR Код хэвлэх эсэх</t>
  </si>
  <si>
    <t>IsServiceCharge</t>
  </si>
  <si>
    <t>SERVICE</t>
  </si>
  <si>
    <t>N</t>
  </si>
  <si>
    <t>IsTransactionLock</t>
  </si>
  <si>
    <t>Өмнөх өдрөөр гүйлгээ хийхийг цоожлох</t>
  </si>
  <si>
    <t>MarginLeft</t>
  </si>
  <si>
    <t>Тасалбарын урдаас авах зай</t>
  </si>
  <si>
    <t>NOATID</t>
  </si>
  <si>
    <t>НӨТ төлөгчийн дугаар</t>
  </si>
  <si>
    <t>PageSize</t>
  </si>
  <si>
    <t>Цаасны өргөн</t>
  </si>
  <si>
    <t>Ерөнхий захирал</t>
  </si>
  <si>
    <t>Дэд захирал</t>
  </si>
  <si>
    <t>taxType</t>
  </si>
  <si>
    <t>НӨАТУС илгээх татварын төрөл</t>
  </si>
  <si>
    <t>TransactionDate</t>
  </si>
  <si>
    <t>Гүйлгээ эхлэх огноо</t>
  </si>
  <si>
    <t>HTL</t>
  </si>
  <si>
    <t>Хотын татвар</t>
  </si>
  <si>
    <t>districtCode</t>
  </si>
  <si>
    <t>Дүүргийн дугаар</t>
  </si>
  <si>
    <t>FooterString</t>
  </si>
  <si>
    <t>ПОС талоны төгсгөлд гарах үг</t>
  </si>
  <si>
    <t>Thank you for Service</t>
  </si>
  <si>
    <t>HotelAddress</t>
  </si>
  <si>
    <t>Зочид буудлын хаяг</t>
  </si>
  <si>
    <t>Bayanzurkh district Zaluuchuudiin Avenue-18 Sansar microdistrict</t>
  </si>
  <si>
    <t>HotelEmail</t>
  </si>
  <si>
    <t>И-Мэйл</t>
  </si>
  <si>
    <t>flowerhotel@magicnet.mn</t>
  </si>
  <si>
    <t>HotelFax</t>
  </si>
  <si>
    <t>Факс</t>
  </si>
  <si>
    <t>976-11-455652</t>
  </si>
  <si>
    <t>HotelName</t>
  </si>
  <si>
    <t>Зочид буудлын нэр</t>
  </si>
  <si>
    <t>FLOWER HOTEL</t>
  </si>
  <si>
    <t>HotelPhone</t>
  </si>
  <si>
    <t>Утас</t>
  </si>
  <si>
    <t>976-11-458330</t>
  </si>
  <si>
    <t>HotelWebSite</t>
  </si>
  <si>
    <t>Веб сайт</t>
  </si>
  <si>
    <t>www.flower-hotel.mn</t>
  </si>
  <si>
    <t>IsPosPrinter</t>
  </si>
  <si>
    <t>ПОС принтер ашиглах бол тэмдэглэ</t>
  </si>
  <si>
    <t>pWidth</t>
  </si>
  <si>
    <t>ПОС цаасны өргөн</t>
  </si>
  <si>
    <t>ReasonDate</t>
  </si>
  <si>
    <t>Үнэ мөрдөж эхлэх огноо</t>
  </si>
  <si>
    <t>ReasonPkID</t>
  </si>
  <si>
    <t>Идэвхитэй улирал</t>
  </si>
  <si>
    <t>INV</t>
  </si>
  <si>
    <t>DivCount</t>
  </si>
  <si>
    <t>Тоо ширхэгийн орон</t>
  </si>
  <si>
    <t>cMonth</t>
  </si>
  <si>
    <t>cYear</t>
  </si>
  <si>
    <t>INCOME_DIRECT</t>
  </si>
  <si>
    <t>Үндсэн цалингийн орлого</t>
  </si>
  <si>
    <t>n1068</t>
  </si>
  <si>
    <t>INCOME_UNDIRECT</t>
  </si>
  <si>
    <t>Шууд бус орлого</t>
  </si>
  <si>
    <t>n1069</t>
  </si>
  <si>
    <t>LT_SALARY_TOTAL</t>
  </si>
  <si>
    <t>Сүүл цалин гарт олгох</t>
  </si>
  <si>
    <t>n1005</t>
  </si>
  <si>
    <t>MN_SALARY_TOTAL</t>
  </si>
  <si>
    <t>Үндсэн цалин</t>
  </si>
  <si>
    <t>n1015</t>
  </si>
  <si>
    <t>NDD_COLUMN</t>
  </si>
  <si>
    <t>Шимтгэл тооцох багана</t>
  </si>
  <si>
    <t>n1066</t>
  </si>
  <si>
    <t>NDD_COMPANY_ACCIDENT</t>
  </si>
  <si>
    <t>Байгууллага - Үйлдвэрлэлийн осол</t>
  </si>
  <si>
    <t>NDD_COMPANY_BENEFIT</t>
  </si>
  <si>
    <t>Байгууллага - Тэтгэмж</t>
  </si>
  <si>
    <t>NDD_COMPANY_EMD</t>
  </si>
  <si>
    <t>Байгууллага - Эрүүл мэндийн даатгал</t>
  </si>
  <si>
    <t>NDD_COMPANY_GRANT</t>
  </si>
  <si>
    <t>NDD_COMPANY_UNEMPLOYMENT</t>
  </si>
  <si>
    <t>Байгууллага - Ажилгүйдэл</t>
  </si>
  <si>
    <t>NDD_INSURED_BENEFIT</t>
  </si>
  <si>
    <t>Хувь хүн- Тэтгэвэр</t>
  </si>
  <si>
    <t>NDD_INSURED_EMD</t>
  </si>
  <si>
    <t>Хувь хүн-Эрүүл мэндийн даатгал</t>
  </si>
  <si>
    <t>NDD_INSURED_GRANT</t>
  </si>
  <si>
    <t>Хувь хүн - Тэтгэмж</t>
  </si>
  <si>
    <t>NDD_INSURED_UNEMPLOYMENT</t>
  </si>
  <si>
    <t>Хувь хүн - Ажилгүйдэл</t>
  </si>
  <si>
    <t>NDD_TAX_TOTAL</t>
  </si>
  <si>
    <t>НДД</t>
  </si>
  <si>
    <t>n1010</t>
  </si>
  <si>
    <t>Цалингийн үе</t>
  </si>
  <si>
    <t>PRL_REST</t>
  </si>
  <si>
    <t>Амралтын мөнгө</t>
  </si>
  <si>
    <t>n1067</t>
  </si>
  <si>
    <t>WK_DAY_TOTAL</t>
  </si>
  <si>
    <t>Ажилласан хоног</t>
  </si>
  <si>
    <t>n1002</t>
  </si>
  <si>
    <t>XOAT_TAX_TOTAL</t>
  </si>
  <si>
    <t>ХОАТ</t>
  </si>
  <si>
    <t>n1018</t>
  </si>
  <si>
    <t>SHP</t>
  </si>
  <si>
    <t>IsBillDelete</t>
  </si>
  <si>
    <t>Биллийг менежер устгах бол тэмдэглэ</t>
  </si>
  <si>
    <t>IsDayClose</t>
  </si>
  <si>
    <t>Менежер өдөр өндөрлөх бол тэмдэглэ</t>
  </si>
  <si>
    <t>IsPosDiscount</t>
  </si>
  <si>
    <t>Хөнгөлөлтийг сонгох бол тэмдэглэ</t>
  </si>
  <si>
    <t>IsPosOnline</t>
  </si>
  <si>
    <t>ПОС онлайн ажиллах бол тэмдэглэ</t>
  </si>
  <si>
    <t>IsShowPosAmount</t>
  </si>
  <si>
    <t>ПОС дээр талон бүрийг харах эсэх</t>
  </si>
  <si>
    <t>ServiceChargeValue</t>
  </si>
  <si>
    <t xml:space="preserve">SERVICE CHARGE </t>
  </si>
  <si>
    <t>prlDepartmentInfo</t>
  </si>
  <si>
    <t>Цалингийн хэлтэс тасгийн бүртгэл</t>
  </si>
  <si>
    <t>Салбар нэгжийн давхардахгүй дугаар</t>
  </si>
  <si>
    <t>Эцэг дугаар</t>
  </si>
  <si>
    <t>Салбар нэгжийн нэр</t>
  </si>
  <si>
    <t>Дэс дугаарлалт</t>
  </si>
  <si>
    <t>2017040700000001</t>
  </si>
  <si>
    <t>IMCE_INTERNAL</t>
  </si>
  <si>
    <t>prlRestDayConfig</t>
  </si>
  <si>
    <t>Амралтын хоног тооцох тохиргоо</t>
  </si>
  <si>
    <t>Доод</t>
  </si>
  <si>
    <t>Дээд</t>
  </si>
  <si>
    <t>Актны мөнгө бодоход ашиглагдах тохиргооны файл</t>
  </si>
  <si>
    <t>prlActDayConfig</t>
  </si>
  <si>
    <t>ActConfigPkID</t>
  </si>
  <si>
    <t>ActPercent</t>
  </si>
  <si>
    <t>Хувь</t>
  </si>
  <si>
    <t>prlPositionTarif</t>
  </si>
  <si>
    <t>PositionTarifPkID</t>
  </si>
  <si>
    <t>ProfLevel</t>
  </si>
  <si>
    <t>HourTarif</t>
  </si>
  <si>
    <t>Албан тушаалын үнэлгээ</t>
  </si>
  <si>
    <t>Зэрэг, дэв</t>
  </si>
  <si>
    <t>Үнэлгээ</t>
  </si>
  <si>
    <t>prlHourTarif</t>
  </si>
  <si>
    <t>HourTarifPkID</t>
  </si>
  <si>
    <t>Цагийн зэргийн үнэлгээ</t>
  </si>
  <si>
    <t>prlChkHeader</t>
  </si>
  <si>
    <t>RecPkID</t>
  </si>
  <si>
    <t>ChkDescr</t>
  </si>
  <si>
    <t>StartDay</t>
  </si>
  <si>
    <t>FinishDay</t>
  </si>
  <si>
    <t>Цалингийн төрлийн нэр</t>
  </si>
  <si>
    <t>Эхлэх өдөр</t>
  </si>
  <si>
    <t>Дуусах өдөр</t>
  </si>
  <si>
    <t>Цалингийн төрлийн бүртгэл</t>
  </si>
  <si>
    <t>prlChkDetail</t>
  </si>
  <si>
    <t>Цалингийн төрлийн дэлгэрэнгүй бүртгэл</t>
  </si>
  <si>
    <t>VarRecNo</t>
  </si>
  <si>
    <t>IsPrint</t>
  </si>
  <si>
    <t>RecPkID, VarRecNo</t>
  </si>
  <si>
    <t>prlVarGroupInfo</t>
  </si>
  <si>
    <t>GroupPkID</t>
  </si>
  <si>
    <t>numeric(5)</t>
  </si>
  <si>
    <t>Эцэгийн дугаар</t>
  </si>
  <si>
    <t>Хамгийн сүүлийн бүлэг эсэх</t>
  </si>
  <si>
    <t>Давхаргын дугаар</t>
  </si>
  <si>
    <t>Дэс дугаар</t>
  </si>
  <si>
    <t>IsSystem</t>
  </si>
  <si>
    <t>Системээс үүсгэсэн эсэх</t>
  </si>
  <si>
    <t>prlVarInfo</t>
  </si>
  <si>
    <t>VarName</t>
  </si>
  <si>
    <t>VarTypeID</t>
  </si>
  <si>
    <t>Formula</t>
  </si>
  <si>
    <t>QuickFormula</t>
  </si>
  <si>
    <t>ColumnOrder</t>
  </si>
  <si>
    <t>ColumnHeader</t>
  </si>
  <si>
    <t>IsCheck</t>
  </si>
  <si>
    <t>Tag</t>
  </si>
  <si>
    <t>nvarchar(max)</t>
  </si>
  <si>
    <t>Баганын нэр</t>
  </si>
  <si>
    <t>Баганы хувсагчийн төрөл</t>
  </si>
  <si>
    <t>Томъёо</t>
  </si>
  <si>
    <t>Товч томъёо</t>
  </si>
  <si>
    <t>Баганы эрэмбэлэлт</t>
  </si>
  <si>
    <t>Баганы толгой хэсэг</t>
  </si>
  <si>
    <t>Тухайн багана нь хасах утга авахгүй бол тэмдэглэ</t>
  </si>
  <si>
    <t>Бодолт хийгдсэн өөр баганын утгыг авах бол</t>
  </si>
  <si>
    <t>ColumnWidth</t>
  </si>
  <si>
    <t>Баганы урт</t>
  </si>
  <si>
    <t>prlVarType</t>
  </si>
  <si>
    <t>VarTypeNameL</t>
  </si>
  <si>
    <t>VarTypeNameF</t>
  </si>
  <si>
    <t>Хувсагчийн төрөл</t>
  </si>
  <si>
    <t>prlJobNaryadInfo</t>
  </si>
  <si>
    <t>Ажлын нярад бүртгэл</t>
  </si>
  <si>
    <t>NaryadPkiD</t>
  </si>
  <si>
    <t>NaryadID</t>
  </si>
  <si>
    <t>WorkTarifPkID</t>
  </si>
  <si>
    <t>Qty</t>
  </si>
  <si>
    <t>WorkedDate</t>
  </si>
  <si>
    <t>Amount</t>
  </si>
  <si>
    <t>JobDesc</t>
  </si>
  <si>
    <t>NaryadPkID,NaryadID,CustomerPkID</t>
  </si>
  <si>
    <t>prlConfig</t>
  </si>
  <si>
    <t>Цалингийн тохиргооны файл</t>
  </si>
  <si>
    <t>prlDataSheet</t>
  </si>
  <si>
    <t>Цалин бодолтын үндсэн файл</t>
  </si>
  <si>
    <t>IsCalc</t>
  </si>
  <si>
    <t>CustomerID</t>
  </si>
  <si>
    <t>Бодогдсон эсэх</t>
  </si>
  <si>
    <t>Салбарын дугаар</t>
  </si>
  <si>
    <t>Салбарын нэр</t>
  </si>
  <si>
    <t>Харилцагчийн товч дугаар</t>
  </si>
  <si>
    <t>prlHoliday</t>
  </si>
  <si>
    <t>Баяр ёслолын өдрүүдийн тохиргоо</t>
  </si>
  <si>
    <t>HolidayID</t>
  </si>
  <si>
    <t>HolidayName</t>
  </si>
  <si>
    <t>HolidayDate</t>
  </si>
  <si>
    <t>HolidayQty</t>
  </si>
  <si>
    <t>prlWorkTarif</t>
  </si>
  <si>
    <t>Ажлын тариф</t>
  </si>
  <si>
    <t>prlVarInfoTSHConfig</t>
  </si>
  <si>
    <t>Цагийн бүртгэлийн татах тохиргоо</t>
  </si>
  <si>
    <t>WorkTarifName</t>
  </si>
  <si>
    <t>UnitID</t>
  </si>
  <si>
    <t>WorkTarif</t>
  </si>
  <si>
    <t>nvarchar(6)</t>
  </si>
  <si>
    <t>Хэмжих нэгж</t>
  </si>
  <si>
    <t>Тариф</t>
  </si>
  <si>
    <t>TSHFieldName</t>
  </si>
  <si>
    <t>TSHFieldMonName</t>
  </si>
  <si>
    <t>Цалингийн баганы дугаар</t>
  </si>
  <si>
    <t>Цагийн бүртгэлийн баганы нэр</t>
  </si>
  <si>
    <t>Цагийн бүртгэлийн баганын монгол нэр</t>
  </si>
  <si>
    <t>prlSalaryTransactionType</t>
  </si>
  <si>
    <t>Цалингийн гүйлгээний төрлийн бүртгэл</t>
  </si>
  <si>
    <t>SalaryTransactionTypePkID</t>
  </si>
  <si>
    <t>SalaryTransactionTypeName</t>
  </si>
  <si>
    <t>DtAccountPkID</t>
  </si>
  <si>
    <t>KtAccountPkID</t>
  </si>
  <si>
    <t>IsEveryOne</t>
  </si>
  <si>
    <t>Дебит данс</t>
  </si>
  <si>
    <t>Кредит данс</t>
  </si>
  <si>
    <t>Цалинийн баганы дугаар</t>
  </si>
  <si>
    <t>Гүйлгээний дүн хүн тус бүрээр хийгдэх бол тэмдэглэ</t>
  </si>
  <si>
    <t>20100707000000001</t>
  </si>
  <si>
    <t>20101117000000000</t>
  </si>
  <si>
    <t>JobNaryad</t>
  </si>
  <si>
    <t>Ажлын нярад тооцох</t>
  </si>
  <si>
    <t>RestSalaryColumn</t>
  </si>
  <si>
    <t>RestWorkedDay</t>
  </si>
  <si>
    <t>PRL_AKT</t>
  </si>
  <si>
    <t>PRL_POSITION_ADD</t>
  </si>
  <si>
    <t>PRL_DEGREE_ADD</t>
  </si>
  <si>
    <t>PRL_HORTOI_ADD</t>
  </si>
  <si>
    <t>Актны мөнгө</t>
  </si>
  <si>
    <t>Албан тушаалын нэмэгдэл</t>
  </si>
  <si>
    <t>Зэрэг дэвийн нэмэгдэл</t>
  </si>
  <si>
    <t>Хортой нөхцөлийн нэмэгдэл</t>
  </si>
  <si>
    <t>FR_SALARY_TOTAL</t>
  </si>
  <si>
    <t>Урьдчилгаа цалин гарт олгох</t>
  </si>
  <si>
    <t>PRL_BENEFIT_ADD</t>
  </si>
  <si>
    <t>Тэтгэвэр авсан эсэх</t>
  </si>
  <si>
    <t>PRL_HORTOIVALUE_ADD</t>
  </si>
  <si>
    <t>10000</t>
  </si>
  <si>
    <t>Хортой нөхцөл</t>
  </si>
  <si>
    <t>XOAT_TAX_FIRST_TOTAL</t>
  </si>
  <si>
    <t>ХОАТ Урьдчилгаа</t>
  </si>
  <si>
    <t>n1081</t>
  </si>
  <si>
    <t>NDD_TAX_FIRST_TOTAL</t>
  </si>
  <si>
    <t>НДД Урьдчилгаа цалин</t>
  </si>
  <si>
    <t>Амарсан хоног</t>
  </si>
  <si>
    <t>prlEmpDetail</t>
  </si>
  <si>
    <t>VarValue</t>
  </si>
  <si>
    <t>CustomerPkID,VarRecNo</t>
  </si>
  <si>
    <t>Ажилтны цагийн бүртгэлийн багана</t>
  </si>
  <si>
    <t>Цалингийн үзүүлэлтийн дугаар</t>
  </si>
  <si>
    <t>Утга</t>
  </si>
  <si>
    <t>prlOtherDataSheet</t>
  </si>
  <si>
    <t>OtherDataSheetPkID</t>
  </si>
  <si>
    <t>mYear</t>
  </si>
  <si>
    <t>mMonth</t>
  </si>
  <si>
    <t>ENo</t>
  </si>
  <si>
    <t>SalaryGrand</t>
  </si>
  <si>
    <t>WorkedDay</t>
  </si>
  <si>
    <t>IsType</t>
  </si>
  <si>
    <t>NDDProcent</t>
  </si>
  <si>
    <t>HolidayDay</t>
  </si>
  <si>
    <t>tshEmployeeAnswer</t>
  </si>
  <si>
    <t>EmployeeAnswerPkID</t>
  </si>
  <si>
    <t>AnswerDate</t>
  </si>
  <si>
    <t>AnswerTime</t>
  </si>
  <si>
    <t>Дуудагдаж ирсэн бүртгэл</t>
  </si>
  <si>
    <t>Он</t>
  </si>
  <si>
    <t>Дуудагдсан огноо</t>
  </si>
  <si>
    <t>Дуудагдсан цаг</t>
  </si>
  <si>
    <t>tshEnrollUser</t>
  </si>
  <si>
    <t>IsTimeAuto</t>
  </si>
  <si>
    <t>EnrollUserID, EmployeeInfoPkID</t>
  </si>
  <si>
    <t>Цагийн бүртгэлийн машин дахь кодны бүртгэл</t>
  </si>
  <si>
    <t>ЦБМ код</t>
  </si>
  <si>
    <t>Автоматаар цагийг бүртгэх эсэх</t>
  </si>
  <si>
    <t>tshExtraTime</t>
  </si>
  <si>
    <t>ExtraTimePkID</t>
  </si>
  <si>
    <t>ExtraDate</t>
  </si>
  <si>
    <t>ExtraDescr</t>
  </si>
  <si>
    <t>ExtraTime</t>
  </si>
  <si>
    <t>Нэмэлт цагийн бүртгэл</t>
  </si>
  <si>
    <t>Ажилтаны дугаар</t>
  </si>
  <si>
    <t>Нэмэлт цаг ажилласан өдөр</t>
  </si>
  <si>
    <t>Нэмэлт цаг</t>
  </si>
  <si>
    <t>tshMachineData</t>
  </si>
  <si>
    <t>DataID</t>
  </si>
  <si>
    <t>MachineNumber</t>
  </si>
  <si>
    <t>InOutMode</t>
  </si>
  <si>
    <t>CheckDate</t>
  </si>
  <si>
    <t>CheckTime</t>
  </si>
  <si>
    <t>Verified</t>
  </si>
  <si>
    <t>FromMachine</t>
  </si>
  <si>
    <t>Машиын дугаар</t>
  </si>
  <si>
    <t>Код</t>
  </si>
  <si>
    <t>Ирсэн явсан эсэх, 0 ирсэн 1 явсан</t>
  </si>
  <si>
    <t>Уншуулсан огноо</t>
  </si>
  <si>
    <t>Уншуулсан цаг</t>
  </si>
  <si>
    <t>Хуруу, карт, царай аль эсэх</t>
  </si>
  <si>
    <t>Машинаас оруулсан эсэх</t>
  </si>
  <si>
    <t>Цаг бүртгэлийн машинаас татсан мэдээлэл</t>
  </si>
  <si>
    <t>tshMachineDataCalc</t>
  </si>
  <si>
    <t>TimeSheetPkID</t>
  </si>
  <si>
    <t>TimePkID</t>
  </si>
  <si>
    <t>InCheckDate</t>
  </si>
  <si>
    <t>OutCheckDate</t>
  </si>
  <si>
    <t>InCheckTime</t>
  </si>
  <si>
    <t>OutCheckTime</t>
  </si>
  <si>
    <t>ReasonID</t>
  </si>
  <si>
    <t>HoldayTime</t>
  </si>
  <si>
    <t>ReasonTime</t>
  </si>
  <si>
    <t>NightTime</t>
  </si>
  <si>
    <t>LateTimeMin</t>
  </si>
  <si>
    <t>Машины дугаар</t>
  </si>
  <si>
    <t>Цагийн бүртгэлийн дугаар</t>
  </si>
  <si>
    <t>Цагийн хувиарын дугаар</t>
  </si>
  <si>
    <t>Ирсэн огноо</t>
  </si>
  <si>
    <t>Явсан огноо</t>
  </si>
  <si>
    <t>Ирсэн цаг</t>
  </si>
  <si>
    <t>Явсан цаг</t>
  </si>
  <si>
    <t>Шалтгааны дугаар</t>
  </si>
  <si>
    <t>Цаг эсэх</t>
  </si>
  <si>
    <t>Баяр ёслолын өдөр ажилласан эсэх</t>
  </si>
  <si>
    <t>Баярын өдөр ажилласан цаг</t>
  </si>
  <si>
    <t>Шалтгаантай байсан цаг</t>
  </si>
  <si>
    <t>Шөнө ажилласан цаг</t>
  </si>
  <si>
    <t>Хоцорсон минут</t>
  </si>
  <si>
    <t>tshMachineInfo</t>
  </si>
  <si>
    <t>MachineModel</t>
  </si>
  <si>
    <t>MachineName</t>
  </si>
  <si>
    <t>SerialNo</t>
  </si>
  <si>
    <t>NetIP</t>
  </si>
  <si>
    <t>SerialRate</t>
  </si>
  <si>
    <t>Port</t>
  </si>
  <si>
    <t>ConnType</t>
  </si>
  <si>
    <t>CheckInOut</t>
  </si>
  <si>
    <t>CommKey</t>
  </si>
  <si>
    <t>Машины загвар</t>
  </si>
  <si>
    <t>Машины нэр</t>
  </si>
  <si>
    <t>Сериал дугаар</t>
  </si>
  <si>
    <t>Сериал хурд</t>
  </si>
  <si>
    <t>Сериал порт</t>
  </si>
  <si>
    <t>Холболтын төрөл</t>
  </si>
  <si>
    <t>Холболт хийх түлхүүр үг</t>
  </si>
  <si>
    <t>tshTimeInfo</t>
  </si>
  <si>
    <t>TimeName</t>
  </si>
  <si>
    <t>StartBeginTime</t>
  </si>
  <si>
    <t>StartEndTime</t>
  </si>
  <si>
    <t>FinishBeginTime</t>
  </si>
  <si>
    <t>FinishEndTime</t>
  </si>
  <si>
    <t>LunchTimeStart</t>
  </si>
  <si>
    <t>LunchTimeFinish</t>
  </si>
  <si>
    <t>IsLunchTimeUse</t>
  </si>
  <si>
    <t>DayLenght</t>
  </si>
  <si>
    <t>LateMoneyPerMinut</t>
  </si>
  <si>
    <t>IsLateTime</t>
  </si>
  <si>
    <t>LateWaitMin</t>
  </si>
  <si>
    <t>IsExtraTime</t>
  </si>
  <si>
    <t>IsNight</t>
  </si>
  <si>
    <t>NightStartTime</t>
  </si>
  <si>
    <t>NightFinishTime</t>
  </si>
  <si>
    <t>IsExtraAllTime</t>
  </si>
  <si>
    <t>IsFullTime</t>
  </si>
  <si>
    <t>ConstExtraTime</t>
  </si>
  <si>
    <t>IsTimeExtra</t>
  </si>
  <si>
    <t>OfficeTimeQty</t>
  </si>
  <si>
    <t>NotOfficeTimeQty</t>
  </si>
  <si>
    <t>IsOfficeTime</t>
  </si>
  <si>
    <t>TimeLength</t>
  </si>
  <si>
    <t>Цагийн нэр</t>
  </si>
  <si>
    <t>АЖил эхлэх цаг</t>
  </si>
  <si>
    <t>Ажил тарах цаг</t>
  </si>
  <si>
    <t>Ажил эхлэх цагийн эхлэх интервал</t>
  </si>
  <si>
    <t>Ажлын эхлэх цагийн төгсөх интервал</t>
  </si>
  <si>
    <t>Тарах цагийн эхлэх интервал</t>
  </si>
  <si>
    <t>Тарах цагийн төгсөх интервал</t>
  </si>
  <si>
    <t>Цайны цагийн эхлэх цаг</t>
  </si>
  <si>
    <t>Цайны цагийн дуусах цаг</t>
  </si>
  <si>
    <t>Цайны цаг тооцох эсэх</t>
  </si>
  <si>
    <t>Өдрийн үргэлжлэх тоо</t>
  </si>
  <si>
    <t>Хоцорсон минут бүрийн үнэлгээ</t>
  </si>
  <si>
    <t>Хоцролт тооцох эсэх</t>
  </si>
  <si>
    <t>Хоцролт хүлээх хугацаа</t>
  </si>
  <si>
    <t>Илүү цаг тооцох эсэх</t>
  </si>
  <si>
    <t>ИЛүү цаг</t>
  </si>
  <si>
    <t>Шөнийн цаг тооцох эсэх</t>
  </si>
  <si>
    <t>Шөнийн цагийн эхлэх цаг</t>
  </si>
  <si>
    <t>Шөнийн цагийн дуусах цаг</t>
  </si>
  <si>
    <t>Бүх цаг илүү цаг эсэх</t>
  </si>
  <si>
    <t>Бүтэн цаг эсэх</t>
  </si>
  <si>
    <t>Цагийн урт</t>
  </si>
  <si>
    <t>Тогтмол илүү цаг</t>
  </si>
  <si>
    <t>Илүү цаг</t>
  </si>
  <si>
    <t>Оффисийн цаг эсэх</t>
  </si>
  <si>
    <t>Өдрөөр ажилласан тоо</t>
  </si>
  <si>
    <t>Ээлжээр ажилласан тоо</t>
  </si>
  <si>
    <t>Цагийн хуваарийн бүртгэл</t>
  </si>
  <si>
    <t>TimeSheetName</t>
  </si>
  <si>
    <t>IsSheetByMonth</t>
  </si>
  <si>
    <t>FondHour</t>
  </si>
  <si>
    <t>IsAllTimeExtra</t>
  </si>
  <si>
    <t>FondDay</t>
  </si>
  <si>
    <t>IsConstFondDay</t>
  </si>
  <si>
    <t>IsSaturday</t>
  </si>
  <si>
    <t>IsSunDay</t>
  </si>
  <si>
    <t>IsInOut</t>
  </si>
  <si>
    <t>IsInOutFondTime</t>
  </si>
  <si>
    <t>Цагийн хуваарий нэр</t>
  </si>
  <si>
    <t>Ээлжээр ажиллах бол тэмдэглэ</t>
  </si>
  <si>
    <t>Нийт фонт цаг</t>
  </si>
  <si>
    <t>Бүх илүү цагийн зөвшөөрөх эсэх</t>
  </si>
  <si>
    <t>Нийт фонт өдөр</t>
  </si>
  <si>
    <t>Тогтмол фонт өдөр эсэх</t>
  </si>
  <si>
    <t>Хагас сайн ажлын өдөр эсэх</t>
  </si>
  <si>
    <t>Бүтэн сайн ажлын өдөр эсэх</t>
  </si>
  <si>
    <t>tshUserDepartment</t>
  </si>
  <si>
    <t>UserPkID,DepartmentPkID</t>
  </si>
  <si>
    <t>Хэрэглэгч хэлтэсийн хамаарал</t>
  </si>
  <si>
    <t>Цаг бүртгэлийг гаргах боломжтой хэлэтсийн дугаар</t>
  </si>
  <si>
    <t>tshWorkerTimeSheet</t>
  </si>
  <si>
    <t>EmployeeInfoPkID,TimeSheetPkID</t>
  </si>
  <si>
    <t>Ажилтан бол цагийн хуваарийн хамаарал</t>
  </si>
  <si>
    <t>АЖилтаны дугаар</t>
  </si>
  <si>
    <t>ЦАгийн хуваарийн дугаар</t>
  </si>
  <si>
    <t>tshMachineUser</t>
  </si>
  <si>
    <t>MachineNumber,UserPkID</t>
  </si>
  <si>
    <t>Цаг бүртгэлийн машинд хандах хэрэглэгчийн тохиргоо</t>
  </si>
  <si>
    <t>tshNigthTimeConfig</t>
  </si>
  <si>
    <t>ID</t>
  </si>
  <si>
    <t>EndTime</t>
  </si>
  <si>
    <t>Шөнийн цагийн тохиргоо</t>
  </si>
  <si>
    <t>tshOtherTimeSheet</t>
  </si>
  <si>
    <t>EndDay</t>
  </si>
  <si>
    <t>Ажилтны давхардахгүй дугаар</t>
  </si>
  <si>
    <t>Цагийн хуваарийн дугаар</t>
  </si>
  <si>
    <t>Гараар тохируулах цагийн хуваарийн тохиолдолын бүртгэл</t>
  </si>
  <si>
    <t>tshReportData</t>
  </si>
  <si>
    <t>RestDay</t>
  </si>
  <si>
    <t>WorkDay</t>
  </si>
  <si>
    <t>WorkTime</t>
  </si>
  <si>
    <t>WorkedTime</t>
  </si>
  <si>
    <t>LateTime</t>
  </si>
  <si>
    <t>LateMoney</t>
  </si>
  <si>
    <t>SickDay</t>
  </si>
  <si>
    <t>SickTime</t>
  </si>
  <si>
    <t>FreeDay</t>
  </si>
  <si>
    <t>FreeTime</t>
  </si>
  <si>
    <t>NotWorkedDay</t>
  </si>
  <si>
    <t>NotWorkedTime</t>
  </si>
  <si>
    <t>Holiday</t>
  </si>
  <si>
    <t>HolidayTime</t>
  </si>
  <si>
    <t>OutWorkDay</t>
  </si>
  <si>
    <t>OutWorkTime</t>
  </si>
  <si>
    <t>NigthTime</t>
  </si>
  <si>
    <t>OtherDay</t>
  </si>
  <si>
    <t>OtherTime</t>
  </si>
  <si>
    <t>Тайлангийн мэдээлэл</t>
  </si>
  <si>
    <t>tshTimeSheetDetail</t>
  </si>
  <si>
    <t>tshTimeSheet</t>
  </si>
  <si>
    <t>TimeSheetDetailID</t>
  </si>
  <si>
    <t>Цагийн хуваарийн давхардахгүй дугаар</t>
  </si>
  <si>
    <t>Цагийн бүртгэлийн давхардахгүй дугаар</t>
  </si>
  <si>
    <t>tshUserTimeInfo</t>
  </si>
  <si>
    <t>TimePkID,UserPkID</t>
  </si>
  <si>
    <t>Цагийн бүртгэлийг хэрэглэгчдэд харгалзуулах тохиргоо</t>
  </si>
  <si>
    <t>tshWorkedDetail</t>
  </si>
  <si>
    <t>tshEmployeeTimeSheet</t>
  </si>
  <si>
    <t>TimeInfoPkID</t>
  </si>
  <si>
    <t>Ажилтан хуваарь зөрчин ажилласан тохиолдолд түүний ажилласан цагийг тооцох бүртгэл</t>
  </si>
  <si>
    <t>Ажиллах өдөр</t>
  </si>
  <si>
    <t>Ажиллах цагийн бүртгэл</t>
  </si>
  <si>
    <t>EmployeeInfoPkID,StartDate,TimeInfoPkID</t>
  </si>
  <si>
    <t>tshEmployeeTimeSheetOut</t>
  </si>
  <si>
    <t>Ажилтан хуваарь зөрчин ажилласан тохиолдолд түүний ажилласан цагийг тооцох бүртгэл цуцалсан бүртгэл</t>
  </si>
  <si>
    <t>smmUserInGroup</t>
  </si>
  <si>
    <t>Хэрэглэгч болон хэрэглэгчийн эрхийн тохиргоо</t>
  </si>
  <si>
    <t>UserPkID, UserGroupID</t>
  </si>
  <si>
    <t>Цаг бүртгэлийн машин Ирэх/Явах горимтой эсэх</t>
  </si>
  <si>
    <t>InOutTime</t>
  </si>
  <si>
    <t xml:space="preserve">Ирэх явах цагийн аль нэгийг уншуулаагүй бол өдрийн цагийг хэдээр тооцох </t>
  </si>
  <si>
    <t>hrmLicenseInfo</t>
  </si>
  <si>
    <t>LicenseInfoPkID</t>
  </si>
  <si>
    <t>LicenseInfoTypeID</t>
  </si>
  <si>
    <t>LicenseInfoID</t>
  </si>
  <si>
    <t>Тусгай зөвшөөрөлын эрхтэй ажилтны бүртгэл</t>
  </si>
  <si>
    <t>Тусгай зөвшөөрлын төрөл</t>
  </si>
  <si>
    <t>Дугаар</t>
  </si>
  <si>
    <t>Тушаалын №</t>
  </si>
  <si>
    <t>Хүчинтэй хугацаа</t>
  </si>
  <si>
    <t>Дуусах хугацаа</t>
  </si>
  <si>
    <t>Оруулсан ажилтан</t>
  </si>
  <si>
    <t>hrmLicense</t>
  </si>
  <si>
    <t>Эмчлэх</t>
  </si>
  <si>
    <t>Сувилах</t>
  </si>
  <si>
    <t>Эм барих</t>
  </si>
  <si>
    <t>ВЕБ САЙТ БОЛОВСРУУЛАХ</t>
  </si>
  <si>
    <t>БАРИЛГА БАРИХ</t>
  </si>
  <si>
    <t>Аудит хийх</t>
  </si>
  <si>
    <t>PositionName1</t>
  </si>
  <si>
    <t>PositionName2</t>
  </si>
  <si>
    <t>Хүний нөөцийн менежер</t>
  </si>
  <si>
    <t>Б.Нямсэмжаан</t>
  </si>
  <si>
    <t>hrmFamily</t>
  </si>
  <si>
    <t>JobAddress</t>
  </si>
  <si>
    <t>FamilyRegisterNo</t>
  </si>
  <si>
    <t>Гэр бүлийн гишүүдийн регистрийн №</t>
  </si>
  <si>
    <t>Овог</t>
  </si>
  <si>
    <t>Ажлын газрын хаяг</t>
  </si>
  <si>
    <t>Оршин суух хаяг</t>
  </si>
  <si>
    <t>hrmRetiredEmployee</t>
  </si>
  <si>
    <t>RetiredEmployeePkID</t>
  </si>
  <si>
    <t>Age</t>
  </si>
  <si>
    <t>Нас</t>
  </si>
  <si>
    <t>Хөдөлмөрийн хэвийн бус нөхцөлөөр ажилласан эсэх</t>
  </si>
  <si>
    <t>ОРуулсан хэрэглэгч</t>
  </si>
  <si>
    <t>OldPositionPkID</t>
  </si>
  <si>
    <t>astAssetCount</t>
  </si>
  <si>
    <t>CountPkdID</t>
  </si>
  <si>
    <t>AccountPkID</t>
  </si>
  <si>
    <t>МАК хаяг</t>
  </si>
  <si>
    <t>CountDesc</t>
  </si>
  <si>
    <t>Өөрчлөлт хийсэн</t>
  </si>
  <si>
    <t>Өөрчлөлт хийсэн хүн</t>
  </si>
  <si>
    <t>BatchPkID</t>
  </si>
  <si>
    <t>IncAccountPkID</t>
  </si>
  <si>
    <t>DecAccount</t>
  </si>
  <si>
    <t>InvNo</t>
  </si>
  <si>
    <t>astAssetCountDetail</t>
  </si>
  <si>
    <t>AssetPkID</t>
  </si>
  <si>
    <t>BeginQty</t>
  </si>
  <si>
    <t>InQty</t>
  </si>
  <si>
    <t>OutQty</t>
  </si>
  <si>
    <t>Хэрэглэгчийн тэлэл</t>
  </si>
  <si>
    <t>PosOutQty</t>
  </si>
  <si>
    <t>InvOutQty</t>
  </si>
  <si>
    <t>CountQty</t>
  </si>
  <si>
    <t>CountPrice</t>
  </si>
  <si>
    <t>DiffQty</t>
  </si>
  <si>
    <t>DiffAmt</t>
  </si>
  <si>
    <t>astAssetInfo</t>
  </si>
  <si>
    <t>AssetID</t>
  </si>
  <si>
    <t>AssetName</t>
  </si>
  <si>
    <t>ExtraDesc</t>
  </si>
  <si>
    <t>Price</t>
  </si>
  <si>
    <t>IsExistent</t>
  </si>
  <si>
    <t>FormulaID</t>
  </si>
  <si>
    <t>UsingYear</t>
  </si>
  <si>
    <t>Mark</t>
  </si>
  <si>
    <t>MadeDate</t>
  </si>
  <si>
    <t>FirstCount</t>
  </si>
  <si>
    <t>UnitPrice</t>
  </si>
  <si>
    <t>DepAmt</t>
  </si>
  <si>
    <t>UnitAmtPrice</t>
  </si>
  <si>
    <t>DepRate</t>
  </si>
  <si>
    <t>CAPAccount</t>
  </si>
  <si>
    <t>DEPAccount</t>
  </si>
  <si>
    <t>SaleInAccount</t>
  </si>
  <si>
    <t>SaleOutAccount</t>
  </si>
  <si>
    <t>astGroupInfo</t>
  </si>
  <si>
    <t xml:space="preserve">IPAddress </t>
  </si>
  <si>
    <t>astTreasurerInfo</t>
  </si>
  <si>
    <t>TreasurerInfoName</t>
  </si>
  <si>
    <t>astVoucherDetail</t>
  </si>
  <si>
    <t>InvPkID</t>
  </si>
  <si>
    <t>AssetKeyPkID</t>
  </si>
  <si>
    <t>IsDebit</t>
  </si>
  <si>
    <t>UnitCost</t>
  </si>
  <si>
    <t>UnitCostNOAT</t>
  </si>
  <si>
    <t>SalePrice</t>
  </si>
  <si>
    <t>SaleAmt</t>
  </si>
  <si>
    <t>IsDebitDepr</t>
  </si>
  <si>
    <t>DtDeprAmt</t>
  </si>
  <si>
    <t>ktDepAmt</t>
  </si>
  <si>
    <t>EndQty</t>
  </si>
  <si>
    <t>EndBal</t>
  </si>
  <si>
    <t>DeprEndBal</t>
  </si>
  <si>
    <t>Үндсэн хөрөнгийн тооллогын үндсэн бүртгэл</t>
  </si>
  <si>
    <t>Дансны дугаар</t>
  </si>
  <si>
    <t>Харилцагчийн давхардахгүй дугаар</t>
  </si>
  <si>
    <t>Тооллого хамрах хугацаа-2</t>
  </si>
  <si>
    <t>Тооллого хамрах хугацаа-1</t>
  </si>
  <si>
    <t>Багц гүйлгээний дугаар</t>
  </si>
  <si>
    <t>Илүүдсэн дансны дугаар</t>
  </si>
  <si>
    <t>Дутагдал дансны дугаар</t>
  </si>
  <si>
    <t>Үндсэн хөрөнгийн тооллогын дэлгэрэнгүй бүртгэл</t>
  </si>
  <si>
    <t>Тооллогын дугаар</t>
  </si>
  <si>
    <t>Үндсэн хөрөнгийн дугаар</t>
  </si>
  <si>
    <t>Эхний үлдэгдэл</t>
  </si>
  <si>
    <t>Орлогодсон</t>
  </si>
  <si>
    <t>Зарлагадсан</t>
  </si>
  <si>
    <t>Худалдан борлуулсан тоо</t>
  </si>
  <si>
    <t>Акталсан тоо</t>
  </si>
  <si>
    <t>Тоолсон тоо</t>
  </si>
  <si>
    <t>Тооллогын үнэ</t>
  </si>
  <si>
    <t>Зөрүүтэй тоо</t>
  </si>
  <si>
    <t>Зөрүүтэй үнийн дүн</t>
  </si>
  <si>
    <t>CountPkdID, AssetPkID</t>
  </si>
  <si>
    <t>Үндсэн хөрөнгийн бүртгэл</t>
  </si>
  <si>
    <t>Хөрөнгийн дотоод дугаар</t>
  </si>
  <si>
    <t>Хөрөнгийн бүлгийн дугаар</t>
  </si>
  <si>
    <t>Хөрөнгийн нэр</t>
  </si>
  <si>
    <t>Үнэ</t>
  </si>
  <si>
    <t>Үл хөдлөх хөрөнгө бол тэмдэглэ</t>
  </si>
  <si>
    <t>Элэгдэл бодох арга</t>
  </si>
  <si>
    <t>Ашиглах жил</t>
  </si>
  <si>
    <t>Марк</t>
  </si>
  <si>
    <t>Үйлдвэрлэсэн огноо</t>
  </si>
  <si>
    <t>Ашиглаж эхлэх огноо</t>
  </si>
  <si>
    <t>Үлдэх өртөг</t>
  </si>
  <si>
    <t>Тоо ширхэг</t>
  </si>
  <si>
    <t>Элэгдлийн хувь</t>
  </si>
  <si>
    <t>Дүн</t>
  </si>
  <si>
    <t>Элэгдлийн дүн</t>
  </si>
  <si>
    <t>Нярав</t>
  </si>
  <si>
    <t>Хөрөнгийн данс</t>
  </si>
  <si>
    <t>Элэгдлийн данс</t>
  </si>
  <si>
    <t>ҮХБ олзны данс</t>
  </si>
  <si>
    <t>ҮХБ Гарзны данс</t>
  </si>
  <si>
    <t>Хамгийн сүүлд өөрчилсөн хэрэглэгч</t>
  </si>
  <si>
    <t>RecPkID, InvPkID</t>
  </si>
  <si>
    <t>hrmLocationCodeInfo.LocationCodePkID</t>
  </si>
  <si>
    <t>Үндсэн хөрөнгийн бүлгийн бүртгэл</t>
  </si>
  <si>
    <t>Эцгийн дугаар</t>
  </si>
  <si>
    <t>Бүлгийн давхаргын дугаар</t>
  </si>
  <si>
    <t>Дугаарлалтын дугаар</t>
  </si>
  <si>
    <t>Эрэмблэлт</t>
  </si>
  <si>
    <t>Элэгдэл тооцох аргачлал</t>
  </si>
  <si>
    <t>Үүсгэсэн</t>
  </si>
  <si>
    <t>Сүүлд хийгдсэн засвар</t>
  </si>
  <si>
    <t>Сүүлд хийгдсэн хэрэглэгч</t>
  </si>
  <si>
    <t>Үндсэн хөрөнгийн няравын бүртгэл</t>
  </si>
  <si>
    <t>TreasurerInfoPkID</t>
  </si>
  <si>
    <t>Няравын нэр</t>
  </si>
  <si>
    <t>accUnitInfo</t>
  </si>
  <si>
    <t>UnitName</t>
  </si>
  <si>
    <t>Сүүлд өөрчилсөн</t>
  </si>
  <si>
    <t>Сүүлд өөрчилсөн хэрэглэгч</t>
  </si>
  <si>
    <t>accUnitInfoEq</t>
  </si>
  <si>
    <t>UnitInfoEqPkID</t>
  </si>
  <si>
    <t>Хэмжих нэгжийн хувиргалт</t>
  </si>
  <si>
    <t>Хэмжих нэгжийн дугаар</t>
  </si>
  <si>
    <t>Шилжүүлэх тоо хэмжээ</t>
  </si>
  <si>
    <t>UnitID,UnitInfoEqPkID</t>
  </si>
  <si>
    <t>astFormula</t>
  </si>
  <si>
    <t>SH</t>
  </si>
  <si>
    <t>TO</t>
  </si>
  <si>
    <t>Шулуун шугмын арга</t>
  </si>
  <si>
    <t>Тогтмол хуритлуулах</t>
  </si>
  <si>
    <t>APP</t>
  </si>
  <si>
    <t>DYNAMIC ERP SYSTEM</t>
  </si>
  <si>
    <t>RES</t>
  </si>
  <si>
    <t>ЗОЧИД БУУДЛЫН СИСТЕМ</t>
  </si>
  <si>
    <t>РЕСТОРАНЫ СИСТЕМ</t>
  </si>
  <si>
    <t>ЛАВЛАХ</t>
  </si>
  <si>
    <t>Рестораны бүртгэл</t>
  </si>
  <si>
    <t>Заалны бүртгэл</t>
  </si>
  <si>
    <t>Ширээний бүртгэл</t>
  </si>
  <si>
    <t>Үндсэн цэс</t>
  </si>
  <si>
    <t>Тогоочийн бүртгэл</t>
  </si>
  <si>
    <t>Орлогын төрөл</t>
  </si>
  <si>
    <t>Захиалгын төрөл</t>
  </si>
  <si>
    <t>0101</t>
  </si>
  <si>
    <t>0102</t>
  </si>
  <si>
    <t>0103</t>
  </si>
  <si>
    <t>МЕНЕЖЕР</t>
  </si>
  <si>
    <t>Хүлээн авалтын захиалга</t>
  </si>
  <si>
    <t>Тогоочийн тооцоо</t>
  </si>
  <si>
    <t>ПОС жагсаалт</t>
  </si>
  <si>
    <t>0204</t>
  </si>
  <si>
    <t>ДАШБОАРД</t>
  </si>
  <si>
    <t>1</t>
  </si>
  <si>
    <t>&lt;i class="fa fa-home"&gt;&lt;/i&gt;</t>
  </si>
  <si>
    <t>&lt;i class="fa fa-shopping-cart"&gt;&lt;/i&gt;</t>
  </si>
  <si>
    <t>&lt;i class="fa fa-th-list"&gt;&lt;/i&gt;</t>
  </si>
  <si>
    <t>&lt;i class="far fa-address-book"&gt;&lt;/i&gt;</t>
  </si>
  <si>
    <t>ПОС-ын хаалтын ирц</t>
  </si>
  <si>
    <t>Бэлэн бүтээгдэхүүн</t>
  </si>
  <si>
    <t>РЕСТОРАН</t>
  </si>
  <si>
    <t>010101</t>
  </si>
  <si>
    <t>010201</t>
  </si>
  <si>
    <t>010103</t>
  </si>
  <si>
    <t>010102</t>
  </si>
  <si>
    <t>ЦЭС</t>
  </si>
  <si>
    <t>010203</t>
  </si>
  <si>
    <t>ТУСЛАХ</t>
  </si>
  <si>
    <t>010301</t>
  </si>
  <si>
    <t>010303</t>
  </si>
  <si>
    <t>010304</t>
  </si>
  <si>
    <t>ЗӨӨГЧ</t>
  </si>
  <si>
    <t>Тасалбар бичих</t>
  </si>
  <si>
    <t>Тасалбар жагсаалт</t>
  </si>
  <si>
    <t>Цэснээс хасах</t>
  </si>
  <si>
    <t>Өдрийн тайлан</t>
  </si>
  <si>
    <t>Өдрийн хаалт</t>
  </si>
  <si>
    <t>Тохиргоо</t>
  </si>
  <si>
    <t>Огноо тохируулах</t>
  </si>
  <si>
    <t>Түгжих</t>
  </si>
  <si>
    <t>Гарах</t>
  </si>
  <si>
    <t>0401</t>
  </si>
  <si>
    <t>0402</t>
  </si>
  <si>
    <t>0403</t>
  </si>
  <si>
    <t>0404</t>
  </si>
  <si>
    <t>0405</t>
  </si>
  <si>
    <t>0406</t>
  </si>
  <si>
    <t>0407</t>
  </si>
  <si>
    <t>0408</t>
  </si>
  <si>
    <t>0409</t>
  </si>
  <si>
    <t>logout.aspx</t>
  </si>
  <si>
    <t>lock.aspx</t>
  </si>
  <si>
    <t>ognoo.aspx</t>
  </si>
  <si>
    <t>settings.aspx</t>
  </si>
  <si>
    <t>close.aspx</t>
  </si>
  <si>
    <t>dayreport.aspx</t>
  </si>
  <si>
    <t>menu.aspx</t>
  </si>
  <si>
    <t>АДМИНИСТРАТОР</t>
  </si>
  <si>
    <t>Хэрэглэгч нэмэх</t>
  </si>
  <si>
    <t>Хэрэглэгчдэд эрх олгох</t>
  </si>
  <si>
    <t>0501</t>
  </si>
  <si>
    <t>0502</t>
  </si>
  <si>
    <t>user.aspx</t>
  </si>
  <si>
    <t>usergroup.aspx</t>
  </si>
  <si>
    <t>resRestaurantInfo</t>
  </si>
  <si>
    <t>RestaurantPkID</t>
  </si>
  <si>
    <t>RestaurantName</t>
  </si>
  <si>
    <t>LogoFile</t>
  </si>
  <si>
    <t>HeaderText</t>
  </si>
  <si>
    <t>FooterText</t>
  </si>
  <si>
    <t>Tax</t>
  </si>
  <si>
    <t>ServiceChargeTax</t>
  </si>
  <si>
    <t>decimal</t>
  </si>
  <si>
    <t>НӨАТ хувь</t>
  </si>
  <si>
    <t>Хотын татварын хувь</t>
  </si>
  <si>
    <t>Үйлчилгээний шимтгэл хувь</t>
  </si>
  <si>
    <t>Тасалбарын хөлийн хэсэгт гарах тескт</t>
  </si>
  <si>
    <t>Тасалбарын толгойн хэсэгт гарах тескт</t>
  </si>
  <si>
    <t>Логоны зурган файл</t>
  </si>
  <si>
    <t>resRestaurantCategory</t>
  </si>
  <si>
    <t>Рестораны заалны бүртгэл</t>
  </si>
  <si>
    <t>CategoryPkID</t>
  </si>
  <si>
    <t>CategoryName</t>
  </si>
  <si>
    <t>Заалны давхардахгүй дугаар</t>
  </si>
  <si>
    <t>Заалны нэр</t>
  </si>
  <si>
    <t>resRestaurantTable</t>
  </si>
  <si>
    <t>TablePkID</t>
  </si>
  <si>
    <t>TableID</t>
  </si>
  <si>
    <t>TableCapacity</t>
  </si>
  <si>
    <t>Ширээний багтаамж</t>
  </si>
  <si>
    <t>Ширээ нь хугацаатай эсэх</t>
  </si>
  <si>
    <t>ItemPkID</t>
  </si>
  <si>
    <t>Цагаар тооцоогдох бүтээгдэхүүнтэй уяах</t>
  </si>
  <si>
    <t>resRestaurantUser</t>
  </si>
  <si>
    <t>Ресторанд ажиллах хэрэглэгчийн тохируулга</t>
  </si>
  <si>
    <t>RestaurantPkID,UserPkID</t>
  </si>
  <si>
    <t>Рестораны дугаар</t>
  </si>
  <si>
    <t>resRestaurantMenu</t>
  </si>
  <si>
    <t>RestaurantMenuPkID</t>
  </si>
  <si>
    <t>MenuName</t>
  </si>
  <si>
    <t>MenuImageFile</t>
  </si>
  <si>
    <t>Цэсний бүлгийн зураг</t>
  </si>
  <si>
    <t>Цэс</t>
  </si>
  <si>
    <t>resItemBuffetInfo</t>
  </si>
  <si>
    <t>BufetInfoPkID</t>
  </si>
  <si>
    <t>BufetInfoName</t>
  </si>
  <si>
    <t>Орлогын нэр</t>
  </si>
  <si>
    <t>resOrderTypeInfo</t>
  </si>
  <si>
    <t>OrderTypePkID</t>
  </si>
  <si>
    <t>OrderTypeName</t>
  </si>
  <si>
    <t>ordertype.aspx</t>
  </si>
  <si>
    <t>buffet.aspx</t>
  </si>
  <si>
    <t>cat.aspx</t>
  </si>
  <si>
    <t>table.aspx</t>
  </si>
  <si>
    <t>product.aspx</t>
  </si>
  <si>
    <t>&lt;strong&gt;DI&lt;/strong&gt; - Dynamic ERP  2019 ГЕГАНЭТ-д боловсруулав</t>
  </si>
  <si>
    <t>resItemInfo</t>
  </si>
  <si>
    <t>Бэлэн бүтээгдэхүүний бүртгэл</t>
  </si>
  <si>
    <t>ItemID</t>
  </si>
  <si>
    <t>ItemName</t>
  </si>
  <si>
    <t>IsEqRelated</t>
  </si>
  <si>
    <t>EqUnitID</t>
  </si>
  <si>
    <t>EqUnitQty</t>
  </si>
  <si>
    <t>InPrice</t>
  </si>
  <si>
    <t>OutPrice</t>
  </si>
  <si>
    <t>ExtraID</t>
  </si>
  <si>
    <t>TaxTypeID</t>
  </si>
  <si>
    <t>VATEInfoCode</t>
  </si>
  <si>
    <t>EqMinUnitQty</t>
  </si>
  <si>
    <t>EqUnitPrice</t>
  </si>
  <si>
    <t>MergeItemPkID</t>
  </si>
  <si>
    <t>Нэгтгэгдэх барааны дугаар</t>
  </si>
  <si>
    <t>Барааны дугаар</t>
  </si>
  <si>
    <t>Барааны нэр</t>
  </si>
  <si>
    <t>Нэмэлт дугаар</t>
  </si>
  <si>
    <t>орлогын дүн</t>
  </si>
  <si>
    <t>Борлуулалтын дүн</t>
  </si>
  <si>
    <t>Татварын төрөл</t>
  </si>
  <si>
    <t>Татвараас чөлөөлөгдөх барааны дугаар</t>
  </si>
  <si>
    <t>Хотын татвар тооцох эсэх</t>
  </si>
  <si>
    <t>Экви ашиглах эсэх</t>
  </si>
  <si>
    <t>Экви хэмжих нэгж</t>
  </si>
  <si>
    <t>Экви хөрвүүлэгдэх тоо хэмжээ</t>
  </si>
  <si>
    <t>Экви хэмжээгээр зарж болох хамгийн доод алхамын утга</t>
  </si>
  <si>
    <t>Экви нэгжийн үнэ</t>
  </si>
  <si>
    <t>010305</t>
  </si>
  <si>
    <t>unit.aspx</t>
  </si>
  <si>
    <t>invUnitInfo</t>
  </si>
  <si>
    <t>Хэмжих нэгжийн бүртгэл</t>
  </si>
  <si>
    <t>Хэмижх нэгжийн нэр</t>
  </si>
  <si>
    <t>invUnitInfoEq</t>
  </si>
  <si>
    <t>Хэмжих нэгжийн харьцаа</t>
  </si>
  <si>
    <t>Харгалзах харьцааны утга</t>
  </si>
  <si>
    <t>invProductInfo</t>
  </si>
  <si>
    <t>ProductInfoPkID</t>
  </si>
  <si>
    <t>ProductInfoName</t>
  </si>
  <si>
    <t>ТАТВАРаас өгсөн бүтээгдэхүүний жагсаалт</t>
  </si>
  <si>
    <t>Дэд бүлэг</t>
  </si>
  <si>
    <t>Бүтээгдэхүүний нэр</t>
  </si>
  <si>
    <t>НӨАТ тооцох баримт</t>
  </si>
  <si>
    <t>НӨАТ 0% тооцох бараа, ажил, үйлчилгээ борлуулсан баримт</t>
  </si>
  <si>
    <t>НӨАТ -аас чөлөөлөгдөх бараа, ажил, үйлчилгээ борлуулсан баримт</t>
  </si>
  <si>
    <t>invVATExemptionInfo</t>
  </si>
  <si>
    <t>VATEInfoID</t>
  </si>
  <si>
    <t>VATEInfoName</t>
  </si>
  <si>
    <t>VATEInfoID,TaxTypeID</t>
  </si>
  <si>
    <t>Бараа ажил үйлчилгээний нэр</t>
  </si>
  <si>
    <t>Гаалийн байгууллагаас баталсан, зорчигчдод татваргүй нэвтрүүлэхийг зөвшөөрсөн хэмжээ бүхий биедээ авч яваа хувийн хэрэглээний бараа</t>
  </si>
  <si>
    <t>Монгол Улсын нутаг дэвсгэрт байнга оршин суудаг гадаадын дипломат төлөөлөгчийн болон консулын газар, Нэгдсэн үндэсний байгууллага, түүний төрөлжсөн салбарын хэрэгцээнд зориулан импортоор оруулсан бараа</t>
  </si>
  <si>
    <t>Гадаад улсын Засгийн газар, олон улсын байгууллагаас буцалтгүй болон хүмүүнлэгийн тусламж, хөнгөлөлттэй зээлээр авсан бараа</t>
  </si>
  <si>
    <t>Хөгжлийн бэрхшээлтэй иргэний хэрэглээнд зориулсан тусгай зориулалтын хэрэгсэл, тоног төхөөрөмж, автотээврийн хэрэгсэл</t>
  </si>
  <si>
    <t>Зэвсэгт хүчин, цагдаа, улсын аюулгүй байдлыг хангах, шүүхийн шийдвэр биелүүлэх байгууллагын хэрэгцээнд зориулан импортоор оруулж байгаа зэвсэг, тусгай техник хэрэгсэл</t>
  </si>
  <si>
    <t>Агаарын зорчигч тээврийн хөлөг, түүний сэлбэг</t>
  </si>
  <si>
    <t>Орон сууцны зориулалтаар ашиглаж байгаа байр буюу түүний хэсгийг борлуулсны орлого</t>
  </si>
  <si>
    <t>Эмчилгээний зориулалтаар хэрэглэх цус, цусан бүтээгдэхүүн, эд эрхтэн</t>
  </si>
  <si>
    <t>Хийн түлш, түүний сав, тоног төхөөрөмж, тусгай зориулалтын машин механизм, техник хэрэгсэл, тоноглол</t>
  </si>
  <si>
    <t>Гадаад улсад захиалгаар хийлгэсэн Монгол Улсын үндэсний мөнгөн тэмдэгт</t>
  </si>
  <si>
    <t>Борлуулсан алт</t>
  </si>
  <si>
    <t>Эрдэм шинжилгээ, судалгааны ажлын туршилтын бүтээгдэхүүн</t>
  </si>
  <si>
    <r>
      <t>энэ хуулийн 12.1.7-д зааснаас бусад экспортод гаргасан </t>
    </r>
    <r>
      <rPr>
        <i/>
        <sz val="9"/>
        <color theme="1"/>
        <rFont val="Arial"/>
        <family val="2"/>
      </rPr>
      <t>ашигт малтмалын </t>
    </r>
    <r>
      <rPr>
        <sz val="9"/>
        <color theme="1"/>
        <rFont val="Arial"/>
        <family val="2"/>
      </rPr>
      <t>бүтээгдэхүүн</t>
    </r>
  </si>
  <si>
    <t>банк, банк бус санхүүгийн байгууллага болон бусад хуулийн этгээдээс банк, тусгай зориулалтын компани, орон сууцны санхүүжилтийн компанид хөрөнгөөр баталгаажсан үнэт цаас гаргах зориулалтаар шилжүүлсэн зээл, санхүүгийн түрээсийн гэрээнээс үүсэх аливаа шаардах эрх</t>
  </si>
  <si>
    <t>газар тариалан эрхлэгчийн дотооддоо тарьж борлуулсан үр тариа, төмс, хүнсний ногоо, суулгац, жимс жимсгэнэ, үйлдвэрлэсэн гурил</t>
  </si>
  <si>
    <t>Монгол Улсын нутаг дэвсгэрт үйлдвэрийн аргаар төхөөрч бэлтгэн дотооддоо борлуулсан тураг болон шулж ангилсан мах, боловсруулаагүй дотор эрхтэн, дайвар бүтээгдэхүүн;</t>
  </si>
  <si>
    <t>Монгол Улсын нутаг дэвсгэрт дотоодын түүхий эдээр боловсруулан дотооддоо борлуулсан хүнсний сүү, сүүн бүтээгдэхүүн</t>
  </si>
  <si>
    <t>Монгол Улсын нутаг дэвсгэрт үйлдвэрлэсэн, үйлдвэрлэн борлуулсан жижиг, дунд үйлдвэрийн үйлдвэрлэлийн зориулалт бүхий тоног төхөөрөмж, сэлбэг хэрэгсэл;</t>
  </si>
  <si>
    <t>инновацийн төслөөр дотоод, гадаадын зах зээлд шинэ бараа, бүтээгдэхүүний үйлдвэрлэл явуулахад шаардлагатай, дотоодод үйлдвэрлэдэггүй түүхий эд, материал, урвалж бодис;</t>
  </si>
  <si>
    <t>импортоор оруулж байгаа бөөрөнхий мод, гуалин, зүсмэл материал, банз, модон бэлдэц, хагас боловсруулсан модон материал;</t>
  </si>
  <si>
    <t>экспортод гаргасан түүхий болон угаасан, самнасан ноолуур, арьс шир</t>
  </si>
  <si>
    <t>соёлын өвийг судалж шинжлэх, сэргээн засварлахад ашиглах материал, техник, тоног төхөөрөмж, бодис, багаж хэрэгсэл</t>
  </si>
  <si>
    <t>Монгол Улсаас гадаад улсад суугаа дипломат төлөөлөгчийн болон консулын газрын албан ажлын болон тэдгээрт ажиллагсдын хувийн хэрэгцээнд зориулан худалдаж авсан бараа, ажил, үйлчилгээг тухайн улсад албан татвараас чөлөөлдөг бол тэр улсаас Монгол Улсад суугаа дипломат төлөөлөгчийн болон консулын газрын албан ажлын болон тэдгээрт ажиллагсдын хувийн хэрэгцээнд зориулж Монгол Улсын нутаг дэвсгэрт худалдан авсан бараа, гүйцэтгэсэн ажил, үзүүлсэн үйлчилгээ</t>
  </si>
  <si>
    <t>нэг сарын хөдөлмөрийн хөлсний доод хэмжээг 10 дахин, зөөврийн компьютерийн хувьд 30 дахин нэмэгдүүлснээс дээшгүй үнийн дүнтэй, ижил төрлийн хоёроос илүүгүй бараа бүхий хувь хүний нэр дээр илгээсэн улс хоорондын шуудангийн илгээмж</t>
  </si>
  <si>
    <t>гэрээлэгч болон туслан гүйцэтгэгч нь газрын тос, уламжлалт бус газрын тостой холбогдсон үйл ажиллагаанд зориулан хайгуулын нийт хугацаанд болон ашиглалтын эхний таван жилд импортолсон тусгай зориулалтын машин, техник хэрэгсэл, тоног төхөөрөмж, тоноглол, түүхий эд, материал, химийн болон тэсрэх бодис, сэлбэг хэрэгсэл</t>
  </si>
  <si>
    <t>газрын тос болон уламжлалт бус газрын тостой холбогдсон тайлан материал, дээж болон газрын тос</t>
  </si>
  <si>
    <t>чөлөөт бүсэд зорчигчийн худалдаж авсан гурван сая төгрөг хүртэл үнийн дүнтэй бараа</t>
  </si>
  <si>
    <t>валют солих үйлчилгээ</t>
  </si>
  <si>
    <t>мөнгө хүлээн авах, шилжүүлэх, баталгаа, төлбөрийн нэхэмжлэл гаргах, вексель, хадгаламжийн данстай холбогдсон банкны үйлчилгээ</t>
  </si>
  <si>
    <t>даатгал, даатгалын зуучлал, давхар даатгал, эд хөрөнгийн бүртгэлийн үйлчилгээ</t>
  </si>
  <si>
    <r>
      <t>үнэт цаас, хувьцаа гаргах, шилжүүлэх, борлуулах</t>
    </r>
    <r>
      <rPr>
        <i/>
        <sz val="9"/>
        <color theme="1"/>
        <rFont val="Arial"/>
        <family val="2"/>
      </rPr>
      <t>, </t>
    </r>
    <r>
      <rPr>
        <sz val="9"/>
        <color theme="1"/>
        <rFont val="Arial"/>
        <family val="2"/>
      </rPr>
      <t>хүлээн авах, тэдгээрт баталгаа гаргах үйлчилгээ</t>
    </r>
  </si>
  <si>
    <t>зээл олгох үйлчилгээ</t>
  </si>
  <si>
    <t>нийгмийн болон эрүүл мэндийн даатгалын сангийн мөнгөн хөрөнгийг байршуулсны хүүг олгох, шилжүүлэх үйлчилгээ</t>
  </si>
  <si>
    <t>банкны болон банк бус санхүүгийн байгууллага, хадгаламж зээлийн хоршооны зээлийн хүү, санхүүгийн түрээсийн хүү, ногдол ашиг, зээлийн баталгааны хураамж, даатгалын гэрээний хураамж төлөх үйлчилгээ</t>
  </si>
  <si>
    <t>орон сууцны зориулалтаар баригдсан зориулалтын дагуу ашиглагдаж байгаа байрыг болон түүний тодорхой хэсгийг хөлслүүлэх үйлчилгээ</t>
  </si>
  <si>
    <t>боловсролын болон мэргэжлийн сургалт явуулах тусгай зөвшөөрөлтэй хувь хүн, хуулийн этгээдийн эрхлэн гүйцэтгэж байгаа дүрэмд нь заасан боловсрол, мэргэжил олгох үйлчилгээ</t>
  </si>
  <si>
    <t>эрүүл мэндийн үйлчилгээ</t>
  </si>
  <si>
    <t>шашны байгууллагын үйлчилгээ</t>
  </si>
  <si>
    <t>төрийн байгууллагаас үзүүлж байгаа үйлчилгээ. Үүнд Засгийн газар, түүний агентлагууд, төсөвт байгууллагуудаас үзүүлж байгаа төрийн үйлчилгээ хамаарна</t>
  </si>
  <si>
    <t>Автотээврийн тухай хуулийн 3.1.11-д заасан нийтийн тээврийн үйлчилгээ</t>
  </si>
  <si>
    <t>аялал жуулчлалын үйл ажиллагаа эрхэлдэг хуулийн этгээд гадаад улсын аялал жуулчлалын байгууллагатай гэрээ байгуулж жуулчдыг нь хүлээн авах, уг үйлчилгээг төлөвлөх, сурталчлах, бичиг баримтыг нь бүрдүүлэх зэрэг гадаадын жуулчдад үзүүлсэн /туроператор/ үйлчилгээ</t>
  </si>
  <si>
    <t>соёлын өвийг сэргээн засварлах үйлчилгээ</t>
  </si>
  <si>
    <t>оршуулгын үйлчилгээ</t>
  </si>
  <si>
    <t>Монгол Улсын Засгийн газраас гадаад улсын Засгийн газар, олон улсын байгууллагатай байгуулж соёрхон баталсан олон улсын гэрээний дагуу санхүүжигдэх бараа, ажил, үйлчилгээ</t>
  </si>
  <si>
    <t>Монгол Улсын нутаг дэвсгэрээс экспортод гаргасан, гаалийн байгууллагад мэдүүлсэн бараа</t>
  </si>
  <si>
    <t>Монгол Улсын Олон улсын гэрээнд заасны дагуу Монгол Улсаас гадаад улсад, гадаад улсаас Монгол Улс хүртэл, түүнчлэн гадаад улсаас Монгол Улсын хилээр дамжуулан бусад улсад гаргасан олон улсын зорчигч болон ачаа тээврийн үйлчилгээ</t>
  </si>
  <si>
    <t>Монгол Улсын нутаг дэвсгэрээс гадна үзүүлсэн /албан татвараас чөлөөлсөн үйлчилгээг оролцуулан/ үйлчилгээ</t>
  </si>
  <si>
    <t>Монгол Улсад оршин суугч бус этгээдэд үзүүлсэн үйлчилгээ /түүний дотор албан татвараас чөлөөлсөн үйлчилгээг оролцуулан/</t>
  </si>
  <si>
    <t>олон улсын нислэг үйлдэж байгаа дотоодын болон гадаадын агаарын тээврийн хөлөгт үзүүлэх нислэгийн хөдөлгөөний удирдлага, техникийн болон шатахууны үйлчилгээ, цэвэрлэгээ, нислэгийн явцад нисэх бүрэлдэхүүн, болон зорчигчдод худалдаа, хоол, ундаагаар үйлчилсэн үйлчилгээ</t>
  </si>
  <si>
    <t>Засгийн газар, Монголбанкны захиалгаар дотоодод үйлдвэрлэсэн төрийн одон медаль, мөнгөн тэмдэгт, зоос</t>
  </si>
  <si>
    <t>ашигт малтмалын эцсийн бүтээгдэхүүн</t>
  </si>
  <si>
    <t>pos.aspx</t>
  </si>
  <si>
    <t>poslist.aspx</t>
  </si>
  <si>
    <t>ӨРӨӨ</t>
  </si>
  <si>
    <t>Өрөөний ангилал</t>
  </si>
  <si>
    <t>htlSeasionInfo</t>
  </si>
  <si>
    <t>SeasionInfoPkID</t>
  </si>
  <si>
    <t>SeasonInfoName</t>
  </si>
  <si>
    <t>StartMonth</t>
  </si>
  <si>
    <t>FinishMonth</t>
  </si>
  <si>
    <t>MonthStr</t>
  </si>
  <si>
    <t>Улирлын бүртгэл</t>
  </si>
  <si>
    <t>Эхлэх сар</t>
  </si>
  <si>
    <t>Дуусах сар</t>
  </si>
  <si>
    <t>Сарын утга текстээр</t>
  </si>
  <si>
    <t>htlRoomTypeInfo</t>
  </si>
  <si>
    <t>RoomTypePkID</t>
  </si>
  <si>
    <t>TypeName</t>
  </si>
  <si>
    <t>htlFactionInfo</t>
  </si>
  <si>
    <t>FactionName</t>
  </si>
  <si>
    <t>Зочид буудлын жигүүр</t>
  </si>
  <si>
    <t>Жигүүрийн нэр</t>
  </si>
  <si>
    <t>FactionInfoPkID</t>
  </si>
  <si>
    <t>htlMiniBarTypeInfo</t>
  </si>
  <si>
    <t>MiniBarTypeInfoPkID</t>
  </si>
  <si>
    <t>MiniBarTypeName</t>
  </si>
  <si>
    <t>Мини барны загварын бүртгэл</t>
  </si>
  <si>
    <t>Мини барны загварын нэр</t>
  </si>
  <si>
    <t>htlRoomInfo</t>
  </si>
  <si>
    <t>RoomPkID</t>
  </si>
  <si>
    <t>RoomBedSpace</t>
  </si>
  <si>
    <t>RoomNumber</t>
  </si>
  <si>
    <t>RoomFloor</t>
  </si>
  <si>
    <t>RoomPhone</t>
  </si>
  <si>
    <t>RoomDescr</t>
  </si>
  <si>
    <t>IsMiniBar</t>
  </si>
  <si>
    <t>GuestSpace</t>
  </si>
  <si>
    <t>Өрөний бүлгийн дугаар</t>
  </si>
  <si>
    <t>Өрөөний ангиллын дугаар</t>
  </si>
  <si>
    <t>Өрөөний дугаар</t>
  </si>
  <si>
    <t>Орны тоо</t>
  </si>
  <si>
    <t>Өрөөний давхар</t>
  </si>
  <si>
    <t>Өрөөний дотуур холбоо</t>
  </si>
  <si>
    <t>Өрөөний танилцуулга</t>
  </si>
  <si>
    <t>Мини баартай эсэх</t>
  </si>
  <si>
    <t>мини баарны загварын дугаар</t>
  </si>
  <si>
    <t>Жигүүрийн дугаар</t>
  </si>
  <si>
    <t>Байрлах зочны тооо</t>
  </si>
  <si>
    <t>Өрөөний бүлэг</t>
  </si>
  <si>
    <t>Өрөөний бүртгэл</t>
  </si>
  <si>
    <t>Мини баарны загвар</t>
  </si>
  <si>
    <t>ЗОЧИД БУУДАЛ</t>
  </si>
  <si>
    <t>Жигүүрийн бүртгэл</t>
  </si>
  <si>
    <t>010104</t>
  </si>
  <si>
    <t>020101</t>
  </si>
  <si>
    <t>020102</t>
  </si>
  <si>
    <t>RoomGroup.aspx</t>
  </si>
  <si>
    <t>roominfo.aspx</t>
  </si>
  <si>
    <t>roomtype.aspx</t>
  </si>
  <si>
    <t>faction.aspx</t>
  </si>
  <si>
    <t>minibartype.aspx</t>
  </si>
  <si>
    <t>010202</t>
  </si>
  <si>
    <t>seasoninfo.aspx</t>
  </si>
  <si>
    <t>Үйлчилгээний төрөл</t>
  </si>
  <si>
    <t>Зочдын төрөл</t>
  </si>
  <si>
    <t>Үнийн бодлого</t>
  </si>
  <si>
    <t>Харилцагчийн бүртгэл</t>
  </si>
  <si>
    <t>Өргөдөл, гомдлын төрөл</t>
  </si>
  <si>
    <t>Төлбөрийн төрөл</t>
  </si>
  <si>
    <t>Хурлын заалны бүртгэл</t>
  </si>
  <si>
    <t>010204</t>
  </si>
  <si>
    <t>010205</t>
  </si>
  <si>
    <t>010206</t>
  </si>
  <si>
    <t>010207</t>
  </si>
  <si>
    <t>010208</t>
  </si>
  <si>
    <t>010209</t>
  </si>
  <si>
    <t>УГТАГЧ</t>
  </si>
  <si>
    <t>ЗАХИАЛГА</t>
  </si>
  <si>
    <t>Урьдчилсан захиалга</t>
  </si>
  <si>
    <t>Гэрээний бүртгэл</t>
  </si>
  <si>
    <t>Хурлын заалны захиалга</t>
  </si>
  <si>
    <t>Өргөдөл, гомдлын бүртгэл</t>
  </si>
  <si>
    <t>Зочин өрөөнд бүртгэх</t>
  </si>
  <si>
    <t>Ангилал солих</t>
  </si>
  <si>
    <t>Өрөөний үйлчилгээ</t>
  </si>
  <si>
    <t>Мини баарны үйлчилгээ</t>
  </si>
  <si>
    <t>Өрөө шилжүүлэх</t>
  </si>
  <si>
    <t>Зочин гаргах</t>
  </si>
  <si>
    <t>ЗОЧИН</t>
  </si>
  <si>
    <t>030101</t>
  </si>
  <si>
    <t>030102</t>
  </si>
  <si>
    <t>030103</t>
  </si>
  <si>
    <t>030104</t>
  </si>
  <si>
    <t>030105</t>
  </si>
  <si>
    <t>030106</t>
  </si>
  <si>
    <t>020103</t>
  </si>
  <si>
    <t>0104</t>
  </si>
  <si>
    <t>0105</t>
  </si>
  <si>
    <t>0106</t>
  </si>
  <si>
    <t>0107</t>
  </si>
  <si>
    <t>0108</t>
  </si>
  <si>
    <t>0109</t>
  </si>
  <si>
    <t>0110</t>
  </si>
  <si>
    <t>0111</t>
  </si>
  <si>
    <t>Идэвхитэй жилийн бүртгэл</t>
  </si>
  <si>
    <t>Ажлын талбайн байршлын бүртгэл</t>
  </si>
  <si>
    <t>Салбар,  нэгжийн бүртгэл</t>
  </si>
  <si>
    <t>Албан тушаалын бүртгэл</t>
  </si>
  <si>
    <t>АЛБАН ТУШААЛ</t>
  </si>
  <si>
    <t>САЛБАР НЭГЖ</t>
  </si>
  <si>
    <t>АРГА ХЭМЖЭЭНИЙ ЛАВЛАХ</t>
  </si>
  <si>
    <t>Төрлийн бүртгэл</t>
  </si>
  <si>
    <t>Ажлаас чөлөөлөх төрөл</t>
  </si>
  <si>
    <t>010302</t>
  </si>
  <si>
    <t>Мэргэжил</t>
  </si>
  <si>
    <t>Боловсрол</t>
  </si>
  <si>
    <t>Эрдмийн зэрэг, цол</t>
  </si>
  <si>
    <t>Их, Дээд сургууль</t>
  </si>
  <si>
    <t>Гадаад хэл</t>
  </si>
  <si>
    <t>Ур чадварын бүртгэл</t>
  </si>
  <si>
    <t>Сургалтын төрөл</t>
  </si>
  <si>
    <t>Хэрэглээний компьютерын програм</t>
  </si>
  <si>
    <t>010401</t>
  </si>
  <si>
    <t>010402</t>
  </si>
  <si>
    <t>010403</t>
  </si>
  <si>
    <t>010404</t>
  </si>
  <si>
    <t>010405</t>
  </si>
  <si>
    <t>010406</t>
  </si>
  <si>
    <t>010407</t>
  </si>
  <si>
    <t>010408</t>
  </si>
  <si>
    <t>010409</t>
  </si>
  <si>
    <t>ХУВЬ ХҮНИЙ БОЛОВСРОЛ</t>
  </si>
  <si>
    <t>АЖ БАЙДАЛ</t>
  </si>
  <si>
    <t>Улсын бүртгэл</t>
  </si>
  <si>
    <t>Аймаг хотын бүртгэл</t>
  </si>
  <si>
    <t>Сум, дүүргийн бүртгэл</t>
  </si>
  <si>
    <t>Яс үндэс</t>
  </si>
  <si>
    <t>Нийгмийн гарал байдал</t>
  </si>
  <si>
    <t>010501</t>
  </si>
  <si>
    <t>010502</t>
  </si>
  <si>
    <t>010503</t>
  </si>
  <si>
    <t>010504</t>
  </si>
  <si>
    <t>010505</t>
  </si>
  <si>
    <t>010506</t>
  </si>
  <si>
    <t>010507</t>
  </si>
  <si>
    <t>Халамж төрлийн бүртгэл</t>
  </si>
  <si>
    <t>Нийгэм халамжийн бүртгэл</t>
  </si>
  <si>
    <t>Шагналын төрөл</t>
  </si>
  <si>
    <t>Шагналын лавлах бүртгэл</t>
  </si>
  <si>
    <t>010601</t>
  </si>
  <si>
    <t>010602</t>
  </si>
  <si>
    <t>010603</t>
  </si>
  <si>
    <t>010604</t>
  </si>
  <si>
    <t>ШАГНАЛ, НИЙГЭМ ХАЛАМЖ</t>
  </si>
  <si>
    <t>Ажил үүрэг бүлэг</t>
  </si>
  <si>
    <t>Ажил үүргийн лавлах</t>
  </si>
  <si>
    <t>Ажлын төлөвлөгөөний бүлэг</t>
  </si>
  <si>
    <t>010701</t>
  </si>
  <si>
    <t>010702</t>
  </si>
  <si>
    <t>070703</t>
  </si>
  <si>
    <t>АЖИЛ ҮҮРЭГ, ХАРИУЦЛАГА</t>
  </si>
  <si>
    <t>ЭРҮҮЛ МЭНД, ШАЛТГААН</t>
  </si>
  <si>
    <t>МАЯГТ ТОДОРХОЙЛОЛТ</t>
  </si>
  <si>
    <t>Өвчний бүртгэл</t>
  </si>
  <si>
    <t>Чөлөө олголтын лавлах</t>
  </si>
  <si>
    <t>010801</t>
  </si>
  <si>
    <t>010802</t>
  </si>
  <si>
    <t>Тодорхойлолтын лавлах</t>
  </si>
  <si>
    <t>010901</t>
  </si>
  <si>
    <t>Ажлын туршлагын лавлах</t>
  </si>
  <si>
    <t>Тусгай шаардлагын лавлах</t>
  </si>
  <si>
    <t>Нөөц хэрэгслийн лавлах</t>
  </si>
  <si>
    <t>Хүлээх хариуцлагчын лавлах</t>
  </si>
  <si>
    <t>Шаардлагатай бичиг баримтын лавлах</t>
  </si>
  <si>
    <t>Ажиллах цагийн хуваарь</t>
  </si>
  <si>
    <t>Ажиллах цалингийн мэдээлэл</t>
  </si>
  <si>
    <t>011001</t>
  </si>
  <si>
    <t>011002</t>
  </si>
  <si>
    <t>011003</t>
  </si>
  <si>
    <t>011004</t>
  </si>
  <si>
    <t>011005</t>
  </si>
  <si>
    <t>011006</t>
  </si>
  <si>
    <t>011007</t>
  </si>
  <si>
    <t>011008</t>
  </si>
  <si>
    <t>011009</t>
  </si>
  <si>
    <t>СИСТЕМЙИН ТОХИРУУЛГА</t>
  </si>
  <si>
    <t>Үндсэн тохиргоо</t>
  </si>
  <si>
    <t>011101</t>
  </si>
  <si>
    <t>011102</t>
  </si>
  <si>
    <t>А/БАЙР ТОДОРХОЙЛОЛТ</t>
  </si>
  <si>
    <t>htlServiceInfo</t>
  </si>
  <si>
    <t>Нэмэлт үйлчилгээний бүртгэл</t>
  </si>
  <si>
    <t>ServiceInfoPkID</t>
  </si>
  <si>
    <t>ServiceName</t>
  </si>
  <si>
    <t>ServiceDescr</t>
  </si>
  <si>
    <t>IsChangePrice</t>
  </si>
  <si>
    <t>Үйлчилгээний нэр</t>
  </si>
  <si>
    <t>Гараас утгыг өөрчлөх бол</t>
  </si>
  <si>
    <t>htlServiceDetailInfo</t>
  </si>
  <si>
    <t>ServiceDetailInfoPkID</t>
  </si>
  <si>
    <t>GuestTypeID</t>
  </si>
  <si>
    <t>ServicePrice</t>
  </si>
  <si>
    <t>Нэмэлт үйлчилгээний дэлгэрэнгүй</t>
  </si>
  <si>
    <t>Үйлчилгээний дугаар</t>
  </si>
  <si>
    <t>Зочны төрөл</t>
  </si>
  <si>
    <t>Валют</t>
  </si>
  <si>
    <t>Үйлчилгээний үнэ</t>
  </si>
  <si>
    <t>htlGuestTypeInfo</t>
  </si>
  <si>
    <t>GuestTypeName</t>
  </si>
  <si>
    <t>010210</t>
  </si>
  <si>
    <t>Валютын бүртгэл</t>
  </si>
  <si>
    <t>СИСТЕМИЙН ТОХИРУУЛГА</t>
  </si>
  <si>
    <t>020201</t>
  </si>
  <si>
    <t>Байрлах хугацаа</t>
  </si>
  <si>
    <t>htlLifeTime</t>
  </si>
  <si>
    <t>Байрлах хугацааны бүртгэл</t>
  </si>
  <si>
    <t>LifeTimePkID</t>
  </si>
  <si>
    <t>LifeTimeName</t>
  </si>
  <si>
    <t>htlRoomPrice</t>
  </si>
  <si>
    <t>Өрөөний үнийн бодлого</t>
  </si>
  <si>
    <t>RoomPricePkID</t>
  </si>
  <si>
    <t>SeasonInfoPkID</t>
  </si>
  <si>
    <t>0601</t>
  </si>
  <si>
    <t>0602</t>
  </si>
  <si>
    <t>ХУВААЛЦАХ</t>
  </si>
  <si>
    <t>0205</t>
  </si>
  <si>
    <t>Бичиг баримт</t>
  </si>
  <si>
    <t>0901</t>
  </si>
  <si>
    <t>Ирсэн бичиг</t>
  </si>
  <si>
    <t>0902</t>
  </si>
  <si>
    <t>Явсан бичиг</t>
  </si>
  <si>
    <t>0903</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</si>
</sst>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8"/>
      <name val="Arial"/>
      <family val="2"/>
    </font>
    <font>
      <b/>
      <sz val="8"/>
      <name val="Arial"/>
      <family val="2"/>
    </font>
    <font>
      <sz val="8"/>
      <color theme="1"/>
      <name val="Arial"/>
      <family val="2"/>
    </font>
    <font>
      <sz val="10"/>
      <color theme="1"/>
      <name val="Calibri"/>
      <family val="2"/>
      <scheme val="minor"/>
    </font>
    <font>
      <b/>
      <sz val="9"/>
      <color theme="1"/>
      <name val="Calibri"/>
      <family val="2"/>
      <charset val="204"/>
      <scheme val="minor"/>
    </font>
    <font>
      <sz val="9"/>
      <color theme="1"/>
      <name val="Calibri"/>
      <family val="2"/>
      <charset val="204"/>
      <scheme val="minor"/>
    </font>
    <font>
      <sz val="8"/>
      <color theme="1"/>
      <name val="Calibri"/>
      <family val="2"/>
      <scheme val="minor"/>
    </font>
    <font>
      <b/>
      <sz val="9"/>
      <color theme="1"/>
      <name val="Calibri"/>
      <family val="2"/>
      <scheme val="minor"/>
    </font>
    <font>
      <sz val="9"/>
      <color theme="1"/>
      <name val="Calibri"/>
      <family val="2"/>
      <scheme val="minor"/>
    </font>
    <font>
      <sz val="9"/>
      <color theme="1"/>
      <name val="Arial"/>
      <family val="2"/>
    </font>
    <font>
      <i/>
      <sz val="9"/>
      <color theme="1"/>
      <name val="Arial"/>
      <family val="2"/>
    </font>
    <font>
      <sz val="10"/>
      <color theme="1"/>
      <name val="Arial"/>
      <family val="2"/>
    </font>
  </fonts>
  <fills count="4">
    <fill>
      <patternFill patternType="none"/>
    </fill>
    <fill>
      <patternFill patternType="gray125"/>
    </fill>
    <fill>
      <patternFill patternType="solid">
        <fgColor indexed="42"/>
      </patternFill>
    </fill>
    <fill>
      <patternFill patternType="solid">
        <fgColor theme="0" tint="-0.14999847407452621"/>
        <bgColor indexed="64"/>
      </patternFill>
    </fill>
  </fills>
  <borders count="20">
    <border>
      <left/>
      <right/>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top style="hair">
        <color indexed="64"/>
      </top>
      <bottom style="thin">
        <color indexed="64"/>
      </bottom>
      <diagonal/>
    </border>
    <border>
      <left style="thin">
        <color indexed="64"/>
      </left>
      <right style="hair">
        <color indexed="64"/>
      </right>
      <top style="hair">
        <color indexed="64"/>
      </top>
      <bottom/>
      <diagonal/>
    </border>
    <border>
      <left style="thin">
        <color indexed="64"/>
      </left>
      <right/>
      <top style="hair">
        <color indexed="64"/>
      </top>
      <bottom/>
      <diagonal/>
    </border>
    <border>
      <left/>
      <right style="hair">
        <color indexed="64"/>
      </right>
      <top style="hair">
        <color indexed="64"/>
      </top>
      <bottom/>
      <diagonal/>
    </border>
  </borders>
  <cellStyleXfs count="1">
    <xf numFmtId="0" fontId="0" fillId="0" borderId="0"/>
  </cellStyleXfs>
  <cellXfs count="89">
    <xf numFmtId="0" fontId="0" fillId="0" borderId="0" xfId="0"/>
    <xf numFmtId="0" fontId="1" fillId="0" borderId="0" xfId="0" applyFont="1" applyAlignment="1">
      <alignment horizontal="right" vertical="top"/>
    </xf>
    <xf numFmtId="0" fontId="2" fillId="0" borderId="0" xfId="0" applyFont="1" applyAlignment="1">
      <alignment horizontal="left" vertical="top"/>
    </xf>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wrapText="1"/>
    </xf>
    <xf numFmtId="0" fontId="1" fillId="0" borderId="0" xfId="0" applyFont="1" applyAlignment="1">
      <alignment vertical="top"/>
    </xf>
    <xf numFmtId="0" fontId="2" fillId="2" borderId="1" xfId="0" applyFont="1" applyFill="1" applyBorder="1" applyAlignment="1">
      <alignment horizontal="right" vertical="top"/>
    </xf>
    <xf numFmtId="0" fontId="2" fillId="2" borderId="2" xfId="0" applyFont="1" applyFill="1" applyBorder="1" applyAlignment="1">
      <alignment horizontal="center" vertical="top"/>
    </xf>
    <xf numFmtId="0" fontId="2" fillId="2" borderId="3" xfId="0" applyFont="1" applyFill="1" applyBorder="1" applyAlignment="1">
      <alignment horizontal="center" vertical="top"/>
    </xf>
    <xf numFmtId="0" fontId="2" fillId="2" borderId="4" xfId="0" applyFont="1" applyFill="1" applyBorder="1" applyAlignment="1">
      <alignment horizontal="center" vertical="top" wrapText="1"/>
    </xf>
    <xf numFmtId="0" fontId="1" fillId="0" borderId="5" xfId="0" applyFont="1" applyFill="1" applyBorder="1" applyAlignment="1">
      <alignment horizontal="right" vertical="top"/>
    </xf>
    <xf numFmtId="0" fontId="1" fillId="0" borderId="6" xfId="0" applyFont="1" applyBorder="1" applyAlignment="1">
      <alignment horizontal="left" vertical="center" wrapText="1"/>
    </xf>
    <xf numFmtId="0" fontId="1" fillId="0" borderId="7" xfId="0" applyFont="1" applyFill="1" applyBorder="1" applyAlignment="1">
      <alignment horizontal="left" vertical="top"/>
    </xf>
    <xf numFmtId="0" fontId="1" fillId="0" borderId="6" xfId="0" applyFont="1" applyFill="1" applyBorder="1" applyAlignment="1">
      <alignment horizontal="left" vertical="top"/>
    </xf>
    <xf numFmtId="0" fontId="1" fillId="0" borderId="6" xfId="0" applyFont="1" applyFill="1" applyBorder="1" applyAlignment="1">
      <alignment horizontal="center" vertical="top"/>
    </xf>
    <xf numFmtId="0" fontId="1" fillId="0" borderId="8" xfId="0" applyFont="1" applyFill="1" applyBorder="1" applyAlignment="1">
      <alignment horizontal="left" vertical="top" wrapText="1"/>
    </xf>
    <xf numFmtId="0" fontId="1" fillId="0" borderId="0" xfId="0" applyFont="1" applyFill="1" applyAlignment="1">
      <alignment horizontal="left" vertical="top"/>
    </xf>
    <xf numFmtId="0" fontId="1" fillId="0" borderId="9" xfId="0" applyFont="1" applyBorder="1" applyAlignment="1">
      <alignment horizontal="right" vertical="top"/>
    </xf>
    <xf numFmtId="0" fontId="1" fillId="0" borderId="6" xfId="0" applyFont="1" applyBorder="1" applyAlignment="1">
      <alignment vertical="top"/>
    </xf>
    <xf numFmtId="0" fontId="1" fillId="0" borderId="6" xfId="0" applyFont="1" applyBorder="1" applyAlignment="1">
      <alignment horizontal="center" vertical="top"/>
    </xf>
    <xf numFmtId="0" fontId="1" fillId="0" borderId="8" xfId="0" applyFont="1" applyBorder="1" applyAlignment="1">
      <alignment vertical="top"/>
    </xf>
    <xf numFmtId="0" fontId="1" fillId="0" borderId="9" xfId="0" applyFont="1" applyBorder="1" applyAlignment="1">
      <alignment horizontal="center" vertical="top"/>
    </xf>
    <xf numFmtId="0" fontId="1" fillId="0" borderId="10" xfId="0" applyFont="1" applyBorder="1" applyAlignment="1">
      <alignment horizontal="center" vertical="top"/>
    </xf>
    <xf numFmtId="0" fontId="1" fillId="0" borderId="11" xfId="0" applyFont="1" applyBorder="1" applyAlignment="1">
      <alignment vertical="top"/>
    </xf>
    <xf numFmtId="0" fontId="1" fillId="0" borderId="11" xfId="0" applyFont="1" applyBorder="1" applyAlignment="1">
      <alignment horizontal="center" vertical="top"/>
    </xf>
    <xf numFmtId="0" fontId="1" fillId="0" borderId="12" xfId="0" applyFont="1" applyBorder="1" applyAlignment="1">
      <alignment vertical="top"/>
    </xf>
    <xf numFmtId="0" fontId="1" fillId="0" borderId="0" xfId="0" applyFont="1" applyBorder="1" applyAlignment="1">
      <alignment horizontal="center" vertical="top"/>
    </xf>
    <xf numFmtId="0" fontId="1" fillId="0" borderId="0" xfId="0" applyFont="1" applyBorder="1" applyAlignment="1">
      <alignment vertical="top"/>
    </xf>
    <xf numFmtId="0" fontId="1" fillId="0" borderId="7" xfId="0" applyFont="1" applyFill="1" applyBorder="1" applyAlignment="1">
      <alignment horizontal="left" vertical="center"/>
    </xf>
    <xf numFmtId="0" fontId="1" fillId="0" borderId="8" xfId="0" applyFont="1" applyFill="1" applyBorder="1" applyAlignment="1">
      <alignment horizontal="left" vertical="center" wrapText="1"/>
    </xf>
    <xf numFmtId="0" fontId="1" fillId="0" borderId="6" xfId="0" applyFont="1" applyBorder="1" applyAlignment="1">
      <alignment horizontal="left" vertical="top" wrapText="1"/>
    </xf>
    <xf numFmtId="0" fontId="2" fillId="0" borderId="0" xfId="0" applyFont="1" applyAlignment="1">
      <alignment horizontal="left" vertical="top" wrapText="1"/>
    </xf>
    <xf numFmtId="0" fontId="1" fillId="0" borderId="6" xfId="0" applyFont="1" applyBorder="1" applyAlignment="1">
      <alignment vertical="center"/>
    </xf>
    <xf numFmtId="0" fontId="2" fillId="0" borderId="0" xfId="0" applyFont="1" applyAlignment="1">
      <alignment horizontal="left" vertical="center"/>
    </xf>
    <xf numFmtId="0" fontId="3" fillId="0" borderId="13" xfId="0" applyFont="1" applyBorder="1"/>
    <xf numFmtId="0" fontId="1" fillId="0" borderId="13" xfId="0" applyFont="1" applyBorder="1" applyAlignment="1">
      <alignment horizontal="left" vertical="top"/>
    </xf>
    <xf numFmtId="0" fontId="1" fillId="0" borderId="0" xfId="0" applyFont="1" applyAlignment="1">
      <alignment horizontal="left" vertical="top"/>
    </xf>
    <xf numFmtId="0" fontId="0" fillId="0" borderId="13" xfId="0" applyBorder="1"/>
    <xf numFmtId="0" fontId="1" fillId="0" borderId="0" xfId="0" applyFont="1" applyFill="1" applyAlignment="1">
      <alignment horizontal="right" vertical="top"/>
    </xf>
    <xf numFmtId="0" fontId="2" fillId="0" borderId="0" xfId="0" applyFont="1" applyFill="1" applyAlignment="1">
      <alignment horizontal="left" vertical="top"/>
    </xf>
    <xf numFmtId="0" fontId="2" fillId="0" borderId="0" xfId="0" applyFont="1" applyFill="1" applyAlignment="1">
      <alignment vertical="top"/>
    </xf>
    <xf numFmtId="0" fontId="2" fillId="0" borderId="0" xfId="0" applyFont="1" applyFill="1" applyAlignment="1">
      <alignment horizontal="center" vertical="top"/>
    </xf>
    <xf numFmtId="0" fontId="2" fillId="0" borderId="0" xfId="0" applyFont="1" applyFill="1" applyAlignment="1">
      <alignment vertical="top" wrapText="1"/>
    </xf>
    <xf numFmtId="0" fontId="1" fillId="0" borderId="0" xfId="0" applyFont="1" applyFill="1" applyAlignment="1">
      <alignment vertical="top"/>
    </xf>
    <xf numFmtId="0" fontId="0" fillId="0" borderId="0" xfId="0" applyFill="1"/>
    <xf numFmtId="0" fontId="3" fillId="0" borderId="13" xfId="0" applyFont="1" applyBorder="1" applyAlignment="1">
      <alignment wrapText="1"/>
    </xf>
    <xf numFmtId="0" fontId="3" fillId="0" borderId="13" xfId="0" applyFont="1" applyBorder="1" applyAlignment="1">
      <alignment vertical="center"/>
    </xf>
    <xf numFmtId="0" fontId="1" fillId="0" borderId="11" xfId="0" applyFont="1" applyFill="1" applyBorder="1" applyAlignment="1">
      <alignment horizontal="left" vertical="top"/>
    </xf>
    <xf numFmtId="0" fontId="4" fillId="0" borderId="0" xfId="0" applyFont="1"/>
    <xf numFmtId="49" fontId="4" fillId="0" borderId="0" xfId="0" applyNumberFormat="1" applyFont="1"/>
    <xf numFmtId="0" fontId="5" fillId="0" borderId="0" xfId="0" applyFont="1"/>
    <xf numFmtId="0" fontId="3" fillId="0" borderId="7" xfId="0" applyFont="1" applyFill="1" applyBorder="1" applyAlignment="1">
      <alignment horizontal="left" vertical="top"/>
    </xf>
    <xf numFmtId="0" fontId="6" fillId="0" borderId="0" xfId="0" applyFont="1"/>
    <xf numFmtId="0" fontId="3" fillId="0" borderId="0" xfId="0" applyFont="1"/>
    <xf numFmtId="22" fontId="4" fillId="0" borderId="0" xfId="0" applyNumberFormat="1" applyFont="1"/>
    <xf numFmtId="0" fontId="7" fillId="0" borderId="0" xfId="0" applyFont="1"/>
    <xf numFmtId="0" fontId="1" fillId="0" borderId="14" xfId="0" applyFont="1" applyBorder="1" applyAlignment="1">
      <alignment horizontal="center" vertical="top"/>
    </xf>
    <xf numFmtId="0" fontId="1" fillId="0" borderId="15" xfId="0" applyFont="1" applyBorder="1" applyAlignment="1">
      <alignment vertical="top"/>
    </xf>
    <xf numFmtId="0" fontId="1" fillId="0" borderId="5" xfId="0" applyFont="1" applyBorder="1" applyAlignment="1">
      <alignment horizontal="center" vertical="top"/>
    </xf>
    <xf numFmtId="0" fontId="1" fillId="0" borderId="16" xfId="0" applyFont="1" applyBorder="1" applyAlignment="1">
      <alignment horizontal="center" vertical="top"/>
    </xf>
    <xf numFmtId="0" fontId="1" fillId="0" borderId="17" xfId="0" applyFont="1" applyBorder="1" applyAlignment="1">
      <alignment horizontal="right" vertical="top"/>
    </xf>
    <xf numFmtId="0" fontId="1" fillId="0" borderId="14" xfId="0" applyFont="1" applyBorder="1" applyAlignment="1">
      <alignment vertical="top"/>
    </xf>
    <xf numFmtId="0" fontId="1" fillId="0" borderId="13" xfId="0" applyFont="1" applyBorder="1" applyAlignment="1">
      <alignment horizontal="center" vertical="top"/>
    </xf>
    <xf numFmtId="0" fontId="2" fillId="0" borderId="13" xfId="0" applyFont="1" applyBorder="1" applyAlignment="1">
      <alignment horizontal="left" vertical="top"/>
    </xf>
    <xf numFmtId="0" fontId="1" fillId="0" borderId="13" xfId="0" applyFont="1" applyBorder="1" applyAlignment="1">
      <alignment horizontal="left" vertical="center" wrapText="1"/>
    </xf>
    <xf numFmtId="0" fontId="1" fillId="0" borderId="13" xfId="0" applyFont="1" applyBorder="1" applyAlignment="1">
      <alignment vertical="top"/>
    </xf>
    <xf numFmtId="0" fontId="1" fillId="0" borderId="18" xfId="0" applyFont="1" applyFill="1" applyBorder="1" applyAlignment="1">
      <alignment horizontal="right" vertical="top"/>
    </xf>
    <xf numFmtId="0" fontId="1" fillId="0" borderId="14" xfId="0" applyFont="1" applyBorder="1" applyAlignment="1">
      <alignment horizontal="left" vertical="center" wrapText="1"/>
    </xf>
    <xf numFmtId="0" fontId="1" fillId="0" borderId="19" xfId="0" applyFont="1" applyFill="1" applyBorder="1" applyAlignment="1">
      <alignment horizontal="left" vertical="top"/>
    </xf>
    <xf numFmtId="0" fontId="1" fillId="0" borderId="14" xfId="0" applyFont="1" applyFill="1" applyBorder="1" applyAlignment="1">
      <alignment horizontal="left" vertical="top"/>
    </xf>
    <xf numFmtId="0" fontId="1" fillId="0" borderId="14" xfId="0" applyFont="1" applyFill="1" applyBorder="1" applyAlignment="1">
      <alignment horizontal="center" vertical="top"/>
    </xf>
    <xf numFmtId="0" fontId="1" fillId="0" borderId="15" xfId="0" applyFont="1" applyFill="1" applyBorder="1" applyAlignment="1">
      <alignment horizontal="left" vertical="top" wrapText="1"/>
    </xf>
    <xf numFmtId="0" fontId="8" fillId="3" borderId="13" xfId="0" applyFont="1" applyFill="1" applyBorder="1" applyAlignment="1">
      <alignment horizontal="center" vertical="center"/>
    </xf>
    <xf numFmtId="0" fontId="8" fillId="3" borderId="13" xfId="0" applyFont="1" applyFill="1" applyBorder="1" applyAlignment="1">
      <alignment horizontal="left" vertical="center" wrapText="1"/>
    </xf>
    <xf numFmtId="0" fontId="8" fillId="3" borderId="0" xfId="0" applyFont="1" applyFill="1" applyBorder="1" applyAlignment="1">
      <alignment horizontal="left" vertical="center" wrapText="1"/>
    </xf>
    <xf numFmtId="0" fontId="9" fillId="0" borderId="0" xfId="0" applyFont="1" applyAlignment="1">
      <alignment horizontal="left" vertical="center"/>
    </xf>
    <xf numFmtId="0" fontId="9" fillId="0" borderId="0" xfId="0" applyFont="1" applyAlignment="1">
      <alignment horizontal="center" vertical="center"/>
    </xf>
    <xf numFmtId="0" fontId="9" fillId="0" borderId="13" xfId="0" applyFont="1" applyBorder="1" applyAlignment="1">
      <alignment horizontal="center" vertical="center"/>
    </xf>
    <xf numFmtId="0" fontId="10" fillId="0" borderId="13" xfId="0" applyFont="1" applyBorder="1" applyAlignment="1">
      <alignment horizontal="left" vertical="center" wrapText="1"/>
    </xf>
    <xf numFmtId="0" fontId="9" fillId="0" borderId="0" xfId="0" applyFont="1" applyBorder="1" applyAlignment="1">
      <alignment horizontal="center" vertical="center"/>
    </xf>
    <xf numFmtId="0" fontId="9" fillId="0" borderId="0" xfId="0" applyFont="1" applyAlignment="1">
      <alignment horizontal="left"/>
    </xf>
    <xf numFmtId="0" fontId="9" fillId="0" borderId="0" xfId="0" applyFont="1" applyAlignment="1">
      <alignment horizontal="center"/>
    </xf>
    <xf numFmtId="0" fontId="12" fillId="0" borderId="13" xfId="0" applyFont="1" applyBorder="1" applyAlignment="1">
      <alignment wrapText="1"/>
    </xf>
    <xf numFmtId="0" fontId="0" fillId="0" borderId="13" xfId="0" applyBorder="1" applyAlignment="1">
      <alignment horizontal="center"/>
    </xf>
    <xf numFmtId="0" fontId="9" fillId="0" borderId="0" xfId="0" applyFont="1"/>
    <xf numFmtId="0" fontId="12" fillId="0" borderId="13" xfId="0" applyFont="1" applyBorder="1"/>
    <xf numFmtId="0" fontId="0" fillId="0" borderId="0" xfId="0" applyAlignment="1">
      <alignment horizontal="left"/>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
  <sheetViews>
    <sheetView workbookViewId="0">
      <selection activeCell="A17" sqref="A17:XFD25"/>
    </sheetView>
  </sheetViews>
  <sheetFormatPr defaultRowHeight="15" x14ac:dyDescent="0.25"/>
  <cols>
    <col min="2" max="2" width="23.7109375" bestFit="1" customWidth="1"/>
    <col min="3" max="3" width="15.140625" customWidth="1"/>
    <col min="6" max="6" width="26.42578125" customWidth="1"/>
    <col min="7" max="7" width="70.7109375" bestFit="1" customWidth="1"/>
  </cols>
  <sheetData>
    <row r="2" spans="1:8" x14ac:dyDescent="0.25">
      <c r="A2" s="1"/>
      <c r="B2" s="2" t="s">
        <v>1923</v>
      </c>
      <c r="C2" s="3"/>
      <c r="D2" s="3"/>
      <c r="E2" s="4"/>
      <c r="F2" s="5" t="s">
        <v>1491</v>
      </c>
      <c r="G2" s="6" t="str">
        <f>"CREATE TABLE " &amp; B2</f>
        <v>CREATE TABLE accUnitInfo</v>
      </c>
      <c r="H2" s="6" t="str">
        <f>"DROP TABLE " &amp; B2</f>
        <v>DROP TABLE accUnitInfo</v>
      </c>
    </row>
    <row r="3" spans="1:8" x14ac:dyDescent="0.25">
      <c r="A3" s="7" t="s">
        <v>1</v>
      </c>
      <c r="B3" s="8" t="s">
        <v>2</v>
      </c>
      <c r="C3" s="9" t="s">
        <v>3</v>
      </c>
      <c r="D3" s="9" t="s">
        <v>4</v>
      </c>
      <c r="E3" s="9" t="s">
        <v>5</v>
      </c>
      <c r="F3" s="10" t="s">
        <v>6</v>
      </c>
      <c r="G3" s="6" t="str">
        <f>"("</f>
        <v>(</v>
      </c>
      <c r="H3" s="6"/>
    </row>
    <row r="4" spans="1:8" x14ac:dyDescent="0.25">
      <c r="A4" s="11">
        <v>1</v>
      </c>
      <c r="B4" s="12" t="s">
        <v>1488</v>
      </c>
      <c r="C4" s="13" t="s">
        <v>8</v>
      </c>
      <c r="D4" s="14"/>
      <c r="E4" s="15"/>
      <c r="F4" s="16" t="s">
        <v>1776</v>
      </c>
      <c r="G4" s="6" t="str">
        <f>B4 &amp; " " &amp; C4 &amp; " " &amp; IF(D4 = "", "Not Null", "Null") &amp; ","</f>
        <v>UnitID nvarchar(16) Not Null,</v>
      </c>
      <c r="H4" s="17"/>
    </row>
    <row r="5" spans="1:8" x14ac:dyDescent="0.25">
      <c r="A5" s="11"/>
      <c r="B5" s="12" t="s">
        <v>1924</v>
      </c>
      <c r="C5" s="13" t="s">
        <v>10</v>
      </c>
      <c r="D5" s="14"/>
      <c r="E5" s="15"/>
      <c r="F5" s="16" t="s">
        <v>1039</v>
      </c>
      <c r="G5" s="6" t="str">
        <f t="shared" ref="G5:G11" si="0">B5 &amp; " " &amp; C5 &amp; " " &amp; IF(D5 = "", "Not Null", "Null") &amp; ","</f>
        <v>UnitName nvarchar(50) Not Null,</v>
      </c>
      <c r="H5" s="17"/>
    </row>
    <row r="6" spans="1:8" x14ac:dyDescent="0.25">
      <c r="A6" s="11"/>
      <c r="B6" s="12" t="s">
        <v>245</v>
      </c>
      <c r="C6" s="13" t="s">
        <v>29</v>
      </c>
      <c r="D6" s="14"/>
      <c r="E6" s="15"/>
      <c r="F6" s="16" t="s">
        <v>522</v>
      </c>
      <c r="G6" s="6" t="str">
        <f t="shared" si="0"/>
        <v>CreatedProgID nvarchar(10) Not Null,</v>
      </c>
      <c r="H6" s="17"/>
    </row>
    <row r="7" spans="1:8" x14ac:dyDescent="0.25">
      <c r="A7" s="11"/>
      <c r="B7" s="12" t="s">
        <v>182</v>
      </c>
      <c r="C7" s="13" t="s">
        <v>21</v>
      </c>
      <c r="D7" s="14"/>
      <c r="E7" s="15"/>
      <c r="F7" s="16" t="s">
        <v>777</v>
      </c>
      <c r="G7" s="6" t="str">
        <f t="shared" si="0"/>
        <v>CreatedDate datetime Not Null,</v>
      </c>
      <c r="H7" s="17"/>
    </row>
    <row r="8" spans="1:8" x14ac:dyDescent="0.25">
      <c r="A8" s="11"/>
      <c r="B8" s="12" t="s">
        <v>247</v>
      </c>
      <c r="C8" s="13" t="s">
        <v>21</v>
      </c>
      <c r="D8" s="14"/>
      <c r="E8" s="15"/>
      <c r="F8" s="16" t="s">
        <v>1925</v>
      </c>
      <c r="G8" s="6" t="str">
        <f t="shared" si="0"/>
        <v>LastUpdate datetime Not Null,</v>
      </c>
      <c r="H8" s="17"/>
    </row>
    <row r="9" spans="1:8" x14ac:dyDescent="0.25">
      <c r="A9" s="11">
        <v>2</v>
      </c>
      <c r="B9" s="12" t="s">
        <v>183</v>
      </c>
      <c r="C9" s="13" t="s">
        <v>10</v>
      </c>
      <c r="D9" s="14"/>
      <c r="E9" s="15"/>
      <c r="F9" s="16" t="s">
        <v>1926</v>
      </c>
      <c r="G9" s="6" t="str">
        <f t="shared" si="0"/>
        <v>LastUserName nvarchar(50) Not Null,</v>
      </c>
      <c r="H9" s="17"/>
    </row>
    <row r="10" spans="1:8" x14ac:dyDescent="0.25">
      <c r="A10" s="11"/>
      <c r="B10" s="12" t="s">
        <v>243</v>
      </c>
      <c r="C10" s="13" t="s">
        <v>159</v>
      </c>
      <c r="D10" s="14"/>
      <c r="E10" s="15"/>
      <c r="F10" s="16" t="s">
        <v>1123</v>
      </c>
      <c r="G10" s="6" t="str">
        <f t="shared" si="0"/>
        <v>IPAddress nvarchar(30) Not Null,</v>
      </c>
      <c r="H10" s="17"/>
    </row>
    <row r="11" spans="1:8" x14ac:dyDescent="0.25">
      <c r="A11" s="11"/>
      <c r="B11" s="12" t="s">
        <v>244</v>
      </c>
      <c r="C11" s="13" t="s">
        <v>159</v>
      </c>
      <c r="D11" s="14"/>
      <c r="E11" s="15"/>
      <c r="F11" s="16" t="s">
        <v>939</v>
      </c>
      <c r="G11" s="6" t="str">
        <f t="shared" si="0"/>
        <v>MACAddress nvarchar(30) Not Null,</v>
      </c>
      <c r="H11" s="17"/>
    </row>
    <row r="12" spans="1:8" x14ac:dyDescent="0.25">
      <c r="A12" s="18"/>
      <c r="B12" s="19"/>
      <c r="C12" s="19"/>
      <c r="D12" s="20"/>
      <c r="E12" s="20"/>
      <c r="F12" s="21"/>
      <c r="G12" s="6" t="s">
        <v>33</v>
      </c>
      <c r="H12" s="17"/>
    </row>
    <row r="13" spans="1:8" x14ac:dyDescent="0.25">
      <c r="A13" s="22" t="s">
        <v>34</v>
      </c>
      <c r="B13" s="2" t="s">
        <v>1923</v>
      </c>
      <c r="C13" s="12" t="s">
        <v>1488</v>
      </c>
      <c r="D13" s="20"/>
      <c r="E13" s="20"/>
      <c r="F13" s="21"/>
      <c r="G13" s="6" t="str">
        <f>IF(AND(TRIM(A13) &lt;&gt; "", TRIM(B13) &lt;&gt; ""),
      IF(AND(A13 = "PK")," ALTER TABLE " &amp; B13 &amp; " ADD CONSTRAINT PK_" &amp; B13 &amp; D13 &amp; " PRIMARY KEY CLUSTERED (" &amp; C13  &amp; ") ",
           IF(AND(A13 = "UN"), " ALTER TABLE " &amp; B13 &amp; " ADD CONSTRAINT UN_" &amp; B13 &amp; D13 &amp; " UNIQUE NONCLUSTERED (" &amp; C13  &amp; ") ", ""))," ")</f>
        <v xml:space="preserve"> ALTER TABLE accUnitInfo ADD CONSTRAINT PK_accUnitInfo PRIMARY KEY CLUSTERED (UnitID) </v>
      </c>
      <c r="H13" s="17"/>
    </row>
    <row r="14" spans="1:8" x14ac:dyDescent="0.25">
      <c r="A14" s="22" t="s">
        <v>35</v>
      </c>
      <c r="B14" s="19"/>
      <c r="C14" s="19"/>
      <c r="D14" s="20"/>
      <c r="E14" s="20"/>
      <c r="F14" s="21"/>
      <c r="G14" s="6"/>
      <c r="H14" s="17"/>
    </row>
    <row r="15" spans="1:8" x14ac:dyDescent="0.25">
      <c r="A15" s="23" t="s">
        <v>36</v>
      </c>
      <c r="B15" s="24"/>
      <c r="C15" s="24"/>
      <c r="D15" s="25"/>
      <c r="E15" s="25"/>
      <c r="F15" s="26"/>
      <c r="G15" s="6"/>
      <c r="H15" s="17"/>
    </row>
    <row r="17" spans="1:8" x14ac:dyDescent="0.25">
      <c r="A17" s="1"/>
      <c r="B17" s="2" t="s">
        <v>1927</v>
      </c>
      <c r="C17" s="3"/>
      <c r="D17" s="3"/>
      <c r="E17" s="4"/>
      <c r="F17" s="5" t="s">
        <v>1929</v>
      </c>
      <c r="G17" s="6" t="str">
        <f>"CREATE TABLE " &amp; B17</f>
        <v>CREATE TABLE accUnitInfoEq</v>
      </c>
      <c r="H17" s="6" t="str">
        <f>"DROP TABLE " &amp; B17</f>
        <v>DROP TABLE accUnitInfoEq</v>
      </c>
    </row>
    <row r="18" spans="1:8" x14ac:dyDescent="0.25">
      <c r="A18" s="7" t="s">
        <v>1</v>
      </c>
      <c r="B18" s="8" t="s">
        <v>2</v>
      </c>
      <c r="C18" s="9" t="s">
        <v>3</v>
      </c>
      <c r="D18" s="9" t="s">
        <v>4</v>
      </c>
      <c r="E18" s="9" t="s">
        <v>5</v>
      </c>
      <c r="F18" s="10" t="s">
        <v>6</v>
      </c>
      <c r="G18" s="6" t="str">
        <f>"("</f>
        <v>(</v>
      </c>
      <c r="H18" s="6"/>
    </row>
    <row r="19" spans="1:8" x14ac:dyDescent="0.25">
      <c r="A19" s="11">
        <v>1</v>
      </c>
      <c r="B19" s="12" t="s">
        <v>1928</v>
      </c>
      <c r="C19" s="13" t="s">
        <v>8</v>
      </c>
      <c r="D19" s="14"/>
      <c r="E19" s="15"/>
      <c r="F19" s="16" t="s">
        <v>1776</v>
      </c>
      <c r="G19" s="6" t="str">
        <f>B19 &amp; " " &amp; C19 &amp; " " &amp; IF(D19 = "", "Not Null", "Null") &amp; ","</f>
        <v>UnitInfoEqPkID nvarchar(16) Not Null,</v>
      </c>
      <c r="H19" s="17"/>
    </row>
    <row r="20" spans="1:8" x14ac:dyDescent="0.25">
      <c r="A20" s="11"/>
      <c r="B20" s="12" t="s">
        <v>1488</v>
      </c>
      <c r="C20" s="13" t="s">
        <v>10</v>
      </c>
      <c r="D20" s="14"/>
      <c r="E20" s="15"/>
      <c r="F20" s="16" t="s">
        <v>1930</v>
      </c>
      <c r="G20" s="6" t="str">
        <f>B20 &amp; " " &amp; C20 &amp; " " &amp; IF(D20 = "", "Not Null", "Null") &amp; ","</f>
        <v>UnitID nvarchar(50) Not Null,</v>
      </c>
      <c r="H20" s="17"/>
    </row>
    <row r="21" spans="1:8" x14ac:dyDescent="0.25">
      <c r="A21" s="11"/>
      <c r="B21" s="12" t="s">
        <v>1462</v>
      </c>
      <c r="C21" s="13" t="s">
        <v>29</v>
      </c>
      <c r="D21" s="14"/>
      <c r="E21" s="15"/>
      <c r="F21" s="16" t="s">
        <v>1931</v>
      </c>
      <c r="G21" s="6" t="str">
        <f>B21 &amp; " " &amp; C21 &amp; " " &amp; IF(D21 = "", "Not Null", "Null") &amp; ","</f>
        <v>Qty nvarchar(10) Not Null,</v>
      </c>
      <c r="H21" s="17"/>
    </row>
    <row r="22" spans="1:8" x14ac:dyDescent="0.25">
      <c r="A22" s="18"/>
      <c r="B22" s="19"/>
      <c r="C22" s="19"/>
      <c r="D22" s="20"/>
      <c r="E22" s="20"/>
      <c r="F22" s="21"/>
      <c r="G22" s="6" t="s">
        <v>33</v>
      </c>
      <c r="H22" s="17"/>
    </row>
    <row r="23" spans="1:8" x14ac:dyDescent="0.25">
      <c r="A23" s="22" t="s">
        <v>34</v>
      </c>
      <c r="B23" s="2" t="s">
        <v>1927</v>
      </c>
      <c r="C23" s="12" t="s">
        <v>1932</v>
      </c>
      <c r="D23" s="20"/>
      <c r="E23" s="20"/>
      <c r="F23" s="21"/>
      <c r="G23" s="6" t="str">
        <f>IF(AND(TRIM(A23) &lt;&gt; "", TRIM(B23) &lt;&gt; ""),
      IF(AND(A23 = "PK")," ALTER TABLE " &amp; B23 &amp; " ADD CONSTRAINT PK_" &amp; B23 &amp; D23 &amp; " PRIMARY KEY CLUSTERED (" &amp; C23  &amp; ") ",
           IF(AND(A23 = "UN"), " ALTER TABLE " &amp; B23 &amp; " ADD CONSTRAINT UN_" &amp; B23 &amp; D23 &amp; " UNIQUE NONCLUSTERED (" &amp; C23  &amp; ") ", ""))," ")</f>
        <v xml:space="preserve"> ALTER TABLE accUnitInfoEq ADD CONSTRAINT PK_accUnitInfoEq PRIMARY KEY CLUSTERED (UnitID,UnitInfoEqPkID) </v>
      </c>
      <c r="H23" s="17"/>
    </row>
    <row r="24" spans="1:8" x14ac:dyDescent="0.25">
      <c r="A24" s="22" t="s">
        <v>35</v>
      </c>
      <c r="B24" s="19"/>
      <c r="C24" s="19"/>
      <c r="D24" s="20"/>
      <c r="E24" s="20"/>
      <c r="F24" s="21"/>
      <c r="G24" s="6"/>
      <c r="H24" s="17"/>
    </row>
    <row r="25" spans="1:8" x14ac:dyDescent="0.25">
      <c r="A25" s="23" t="s">
        <v>36</v>
      </c>
      <c r="B25" s="24"/>
      <c r="C25" s="24"/>
      <c r="D25" s="25"/>
      <c r="E25" s="25"/>
      <c r="F25" s="26"/>
      <c r="G25" s="6"/>
      <c r="H25" s="1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0"/>
  <sheetViews>
    <sheetView topLeftCell="A22" workbookViewId="0">
      <selection activeCell="E27" sqref="E27"/>
    </sheetView>
  </sheetViews>
  <sheetFormatPr defaultRowHeight="15" x14ac:dyDescent="0.25"/>
  <cols>
    <col min="2" max="2" width="15.5703125" customWidth="1"/>
    <col min="6" max="6" width="23.5703125" customWidth="1"/>
    <col min="7" max="7" width="69.5703125" bestFit="1" customWidth="1"/>
  </cols>
  <sheetData>
    <row r="2" spans="1:8" x14ac:dyDescent="0.25">
      <c r="A2" s="1"/>
      <c r="B2" s="2" t="s">
        <v>2094</v>
      </c>
      <c r="C2" s="3"/>
      <c r="D2" s="3"/>
      <c r="E2" s="4"/>
      <c r="F2" s="5" t="s">
        <v>2095</v>
      </c>
      <c r="G2" s="6" t="str">
        <f>"CREATE TABLE " &amp; B2</f>
        <v>CREATE TABLE invUnitInfo</v>
      </c>
      <c r="H2" s="6" t="str">
        <f>"DROP TABLE " &amp; B2</f>
        <v>DROP TABLE invUnitInfo</v>
      </c>
    </row>
    <row r="3" spans="1:8" x14ac:dyDescent="0.25">
      <c r="A3" s="7" t="s">
        <v>1</v>
      </c>
      <c r="B3" s="8" t="s">
        <v>2</v>
      </c>
      <c r="C3" s="9" t="s">
        <v>3</v>
      </c>
      <c r="D3" s="9" t="s">
        <v>4</v>
      </c>
      <c r="E3" s="9" t="s">
        <v>5</v>
      </c>
      <c r="F3" s="10" t="s">
        <v>6</v>
      </c>
      <c r="G3" s="6" t="str">
        <f>"("</f>
        <v>(</v>
      </c>
      <c r="H3" s="6"/>
    </row>
    <row r="4" spans="1:8" x14ac:dyDescent="0.25">
      <c r="A4" s="11">
        <v>1</v>
      </c>
      <c r="B4" s="12" t="s">
        <v>1488</v>
      </c>
      <c r="C4" s="13" t="s">
        <v>8</v>
      </c>
      <c r="D4" s="14"/>
      <c r="E4" s="15"/>
      <c r="F4" s="16" t="s">
        <v>543</v>
      </c>
      <c r="G4" s="6" t="str">
        <f>B4 &amp; " " &amp; C4 &amp; " " &amp; IF(D4 = "", "Not Null", "Null") &amp; ","</f>
        <v>UnitID nvarchar(16) Not Null,</v>
      </c>
      <c r="H4" s="17"/>
    </row>
    <row r="5" spans="1:8" x14ac:dyDescent="0.25">
      <c r="A5" s="11">
        <v>2</v>
      </c>
      <c r="B5" s="12" t="s">
        <v>1924</v>
      </c>
      <c r="C5" s="13" t="s">
        <v>10</v>
      </c>
      <c r="D5" s="14"/>
      <c r="E5" s="15"/>
      <c r="F5" s="16" t="s">
        <v>2096</v>
      </c>
      <c r="G5" s="6" t="str">
        <f>B5 &amp; " " &amp; C5 &amp; " " &amp; IF(D5 = "", "Not Null", "Null") &amp; ","</f>
        <v>UnitName nvarchar(50) Not Null,</v>
      </c>
      <c r="H5" s="17"/>
    </row>
    <row r="6" spans="1:8" x14ac:dyDescent="0.25">
      <c r="A6" s="18"/>
      <c r="B6" s="19"/>
      <c r="C6" s="19"/>
      <c r="D6" s="20"/>
      <c r="E6" s="20"/>
      <c r="F6" s="21"/>
      <c r="G6" s="6" t="s">
        <v>33</v>
      </c>
      <c r="H6" s="17"/>
    </row>
    <row r="7" spans="1:8" x14ac:dyDescent="0.25">
      <c r="A7" s="22" t="s">
        <v>34</v>
      </c>
      <c r="B7" s="2" t="s">
        <v>2094</v>
      </c>
      <c r="C7" s="12" t="s">
        <v>1488</v>
      </c>
      <c r="D7" s="20"/>
      <c r="E7" s="20"/>
      <c r="F7" s="21"/>
      <c r="G7" s="6" t="str">
        <f>IF(AND(TRIM(A7) &lt;&gt; "", TRIM(B7) &lt;&gt; ""),
      IF(AND(A7 = "PK")," ALTER TABLE " &amp; B7 &amp; " ADD CONSTRAINT PK_" &amp; B7 &amp; D7 &amp; " PRIMARY KEY CLUSTERED (" &amp; C7  &amp; ") ",
           IF(AND(A7 = "UN"), " ALTER TABLE " &amp; B7 &amp; " ADD CONSTRAINT UN_" &amp; B7 &amp; D7 &amp; " UNIQUE NONCLUSTERED (" &amp; C7  &amp; ") ", ""))," ")</f>
        <v xml:space="preserve"> ALTER TABLE invUnitInfo ADD CONSTRAINT PK_invUnitInfo PRIMARY KEY CLUSTERED (UnitID) </v>
      </c>
      <c r="H7" s="17"/>
    </row>
    <row r="8" spans="1:8" x14ac:dyDescent="0.25">
      <c r="A8" s="22" t="s">
        <v>35</v>
      </c>
      <c r="B8" s="19"/>
      <c r="C8" s="19"/>
      <c r="D8" s="20"/>
      <c r="E8" s="20"/>
      <c r="F8" s="21"/>
      <c r="G8" s="6"/>
      <c r="H8" s="17"/>
    </row>
    <row r="9" spans="1:8" x14ac:dyDescent="0.25">
      <c r="A9" s="23" t="s">
        <v>36</v>
      </c>
      <c r="B9" s="24"/>
      <c r="C9" s="24"/>
      <c r="D9" s="25"/>
      <c r="E9" s="25"/>
      <c r="F9" s="26"/>
      <c r="G9" s="6"/>
      <c r="H9" s="17"/>
    </row>
    <row r="11" spans="1:8" x14ac:dyDescent="0.25">
      <c r="A11" s="1"/>
      <c r="B11" s="2" t="s">
        <v>2097</v>
      </c>
      <c r="C11" s="3"/>
      <c r="D11" s="3"/>
      <c r="E11" s="4"/>
      <c r="F11" s="5" t="s">
        <v>2098</v>
      </c>
      <c r="G11" s="6" t="str">
        <f>"CREATE TABLE " &amp; B11</f>
        <v>CREATE TABLE invUnitInfoEq</v>
      </c>
      <c r="H11" s="6" t="str">
        <f>"DROP TABLE " &amp; B11</f>
        <v>DROP TABLE invUnitInfoEq</v>
      </c>
    </row>
    <row r="12" spans="1:8" x14ac:dyDescent="0.25">
      <c r="A12" s="7" t="s">
        <v>1</v>
      </c>
      <c r="B12" s="8" t="s">
        <v>2</v>
      </c>
      <c r="C12" s="9" t="s">
        <v>3</v>
      </c>
      <c r="D12" s="9" t="s">
        <v>4</v>
      </c>
      <c r="E12" s="9" t="s">
        <v>5</v>
      </c>
      <c r="F12" s="10" t="s">
        <v>6</v>
      </c>
      <c r="G12" s="6" t="str">
        <f>"("</f>
        <v>(</v>
      </c>
      <c r="H12" s="6"/>
    </row>
    <row r="13" spans="1:8" x14ac:dyDescent="0.25">
      <c r="A13" s="11">
        <v>1</v>
      </c>
      <c r="B13" s="12" t="s">
        <v>1928</v>
      </c>
      <c r="C13" s="13" t="s">
        <v>8</v>
      </c>
      <c r="D13" s="14"/>
      <c r="E13" s="15"/>
      <c r="F13" s="16" t="s">
        <v>543</v>
      </c>
      <c r="G13" s="6" t="str">
        <f>B13 &amp; " " &amp; C13 &amp; " " &amp; IF(D13 = "", "Not Null", "Null") &amp; ","</f>
        <v>UnitInfoEqPkID nvarchar(16) Not Null,</v>
      </c>
      <c r="H13" s="17"/>
    </row>
    <row r="14" spans="1:8" x14ac:dyDescent="0.25">
      <c r="A14" s="11">
        <v>2</v>
      </c>
      <c r="B14" s="12" t="s">
        <v>1488</v>
      </c>
      <c r="C14" s="13" t="s">
        <v>8</v>
      </c>
      <c r="D14" s="14"/>
      <c r="E14" s="15"/>
      <c r="F14" s="16" t="s">
        <v>1930</v>
      </c>
      <c r="G14" s="6" t="str">
        <f>B14 &amp; " " &amp; C14 &amp; " " &amp; IF(D14 = "", "Not Null", "Null") &amp; ","</f>
        <v>UnitID nvarchar(16) Not Null,</v>
      </c>
      <c r="H14" s="17"/>
    </row>
    <row r="15" spans="1:8" x14ac:dyDescent="0.25">
      <c r="A15" s="11"/>
      <c r="B15" s="12" t="s">
        <v>1462</v>
      </c>
      <c r="C15" s="13" t="s">
        <v>2019</v>
      </c>
      <c r="D15" s="14"/>
      <c r="E15" s="15"/>
      <c r="F15" s="16" t="s">
        <v>2099</v>
      </c>
      <c r="G15" s="6" t="str">
        <f>B15 &amp; " " &amp; C15 &amp; " " &amp; IF(D15 = "", "Not Null", "Null") &amp; ","</f>
        <v>Qty decimal Not Null,</v>
      </c>
      <c r="H15" s="17"/>
    </row>
    <row r="16" spans="1:8" x14ac:dyDescent="0.25">
      <c r="A16" s="18"/>
      <c r="B16" s="19"/>
      <c r="C16" s="19"/>
      <c r="D16" s="20"/>
      <c r="E16" s="20"/>
      <c r="F16" s="21"/>
      <c r="G16" s="6" t="s">
        <v>33</v>
      </c>
      <c r="H16" s="17"/>
    </row>
    <row r="17" spans="1:8" ht="22.5" x14ac:dyDescent="0.25">
      <c r="A17" s="22" t="s">
        <v>34</v>
      </c>
      <c r="B17" s="2" t="s">
        <v>2097</v>
      </c>
      <c r="C17" s="12" t="s">
        <v>1928</v>
      </c>
      <c r="D17" s="20"/>
      <c r="E17" s="20"/>
      <c r="F17" s="21"/>
      <c r="G17" s="6" t="str">
        <f>IF(AND(TRIM(A17) &lt;&gt; "", TRIM(B17) &lt;&gt; ""),
      IF(AND(A17 = "PK")," ALTER TABLE " &amp; B17 &amp; " ADD CONSTRAINT PK_" &amp; B17 &amp; D17 &amp; " PRIMARY KEY CLUSTERED (" &amp; C17  &amp; ") ",
           IF(AND(A17 = "UN"), " ALTER TABLE " &amp; B17 &amp; " ADD CONSTRAINT UN_" &amp; B17 &amp; D17 &amp; " UNIQUE NONCLUSTERED (" &amp; C17  &amp; ") ", ""))," ")</f>
        <v xml:space="preserve"> ALTER TABLE invUnitInfoEq ADD CONSTRAINT PK_invUnitInfoEq PRIMARY KEY CLUSTERED (UnitInfoEqPkID) </v>
      </c>
      <c r="H17" s="17"/>
    </row>
    <row r="18" spans="1:8" x14ac:dyDescent="0.25">
      <c r="A18" s="22" t="s">
        <v>35</v>
      </c>
      <c r="B18" s="19"/>
      <c r="C18" s="19"/>
      <c r="D18" s="20"/>
      <c r="E18" s="20"/>
      <c r="F18" s="21"/>
      <c r="G18" s="6"/>
      <c r="H18" s="17"/>
    </row>
    <row r="19" spans="1:8" ht="14.25" customHeight="1" x14ac:dyDescent="0.25">
      <c r="A19" s="23" t="s">
        <v>36</v>
      </c>
      <c r="B19" s="24"/>
      <c r="C19" s="24"/>
      <c r="D19" s="25"/>
      <c r="E19" s="25"/>
      <c r="F19" s="26"/>
      <c r="G19" s="6"/>
      <c r="H19" s="17"/>
    </row>
    <row r="21" spans="1:8" ht="22.5" x14ac:dyDescent="0.25">
      <c r="A21" s="1"/>
      <c r="B21" s="2" t="s">
        <v>2100</v>
      </c>
      <c r="C21" s="3"/>
      <c r="D21" s="3"/>
      <c r="E21" s="4"/>
      <c r="F21" s="5" t="s">
        <v>2103</v>
      </c>
      <c r="G21" s="6" t="str">
        <f>"CREATE TABLE " &amp; B21</f>
        <v>CREATE TABLE invProductInfo</v>
      </c>
      <c r="H21" s="6" t="str">
        <f>"DROP TABLE " &amp; B21</f>
        <v>DROP TABLE invProductInfo</v>
      </c>
    </row>
    <row r="22" spans="1:8" x14ac:dyDescent="0.25">
      <c r="A22" s="7" t="s">
        <v>1</v>
      </c>
      <c r="B22" s="8" t="s">
        <v>2</v>
      </c>
      <c r="C22" s="9" t="s">
        <v>3</v>
      </c>
      <c r="D22" s="9" t="s">
        <v>4</v>
      </c>
      <c r="E22" s="9" t="s">
        <v>5</v>
      </c>
      <c r="F22" s="10" t="s">
        <v>6</v>
      </c>
      <c r="G22" s="6" t="str">
        <f>"("</f>
        <v>(</v>
      </c>
      <c r="H22" s="6"/>
    </row>
    <row r="23" spans="1:8" x14ac:dyDescent="0.25">
      <c r="A23" s="11">
        <v>1</v>
      </c>
      <c r="B23" s="12" t="s">
        <v>2101</v>
      </c>
      <c r="C23" s="13" t="s">
        <v>8</v>
      </c>
      <c r="D23" s="14"/>
      <c r="E23" s="15"/>
      <c r="F23" s="16" t="s">
        <v>543</v>
      </c>
      <c r="G23" s="6" t="str">
        <f>B23 &amp; " " &amp; C23 &amp; " " &amp; IF(D23 = "", "Not Null", "Null") &amp; ","</f>
        <v>ProductInfoPkID nvarchar(16) Not Null,</v>
      </c>
      <c r="H23" s="17"/>
    </row>
    <row r="24" spans="1:8" x14ac:dyDescent="0.25">
      <c r="A24" s="11">
        <v>2</v>
      </c>
      <c r="B24" s="12" t="s">
        <v>43</v>
      </c>
      <c r="C24" s="13" t="s">
        <v>8</v>
      </c>
      <c r="D24" s="14"/>
      <c r="E24" s="15"/>
      <c r="F24" s="16" t="s">
        <v>2104</v>
      </c>
      <c r="G24" s="6" t="str">
        <f>B24 &amp; " " &amp; C24 &amp; " " &amp; IF(D24 = "", "Not Null", "Null") &amp; ","</f>
        <v>ParentPkID nvarchar(16) Not Null,</v>
      </c>
      <c r="H24" s="17"/>
    </row>
    <row r="25" spans="1:8" x14ac:dyDescent="0.25">
      <c r="A25" s="11"/>
      <c r="B25" s="12" t="s">
        <v>2102</v>
      </c>
      <c r="C25" s="13" t="s">
        <v>839</v>
      </c>
      <c r="D25" s="14"/>
      <c r="E25" s="15"/>
      <c r="F25" s="16" t="s">
        <v>2105</v>
      </c>
      <c r="G25" s="6" t="str">
        <f>B25 &amp; " " &amp; C25 &amp; " " &amp; IF(D25 = "", "Not Null", "Null") &amp; ","</f>
        <v>ProductInfoName nvarchar(500) Not Null,</v>
      </c>
      <c r="H25" s="17"/>
    </row>
    <row r="26" spans="1:8" x14ac:dyDescent="0.25">
      <c r="A26" s="18"/>
      <c r="B26" s="19"/>
      <c r="C26" s="19"/>
      <c r="D26" s="20"/>
      <c r="E26" s="20"/>
      <c r="F26" s="21"/>
      <c r="G26" s="6" t="s">
        <v>33</v>
      </c>
      <c r="H26" s="17"/>
    </row>
    <row r="27" spans="1:8" ht="22.5" x14ac:dyDescent="0.25">
      <c r="A27" s="22" t="s">
        <v>34</v>
      </c>
      <c r="B27" s="2" t="s">
        <v>2100</v>
      </c>
      <c r="C27" s="12" t="s">
        <v>2101</v>
      </c>
      <c r="D27" s="20"/>
      <c r="E27" s="20"/>
      <c r="F27" s="21"/>
      <c r="G27" s="6" t="str">
        <f>IF(AND(TRIM(A27) &lt;&gt; "", TRIM(B27) &lt;&gt; ""),
      IF(AND(A27 = "PK")," ALTER TABLE " &amp; B27 &amp; " ADD CONSTRAINT PK_" &amp; B27 &amp; D27 &amp; " PRIMARY KEY CLUSTERED (" &amp; C27  &amp; ") ",
           IF(AND(A27 = "UN"), " ALTER TABLE " &amp; B27 &amp; " ADD CONSTRAINT UN_" &amp; B27 &amp; D27 &amp; " UNIQUE NONCLUSTERED (" &amp; C27  &amp; ") ", ""))," ")</f>
        <v xml:space="preserve"> ALTER TABLE invProductInfo ADD CONSTRAINT PK_invProductInfo PRIMARY KEY CLUSTERED (ProductInfoPkID) </v>
      </c>
      <c r="H27" s="17"/>
    </row>
    <row r="28" spans="1:8" x14ac:dyDescent="0.25">
      <c r="A28" s="22" t="s">
        <v>35</v>
      </c>
      <c r="B28" s="19"/>
      <c r="C28" s="19"/>
      <c r="D28" s="20"/>
      <c r="E28" s="20"/>
      <c r="F28" s="21"/>
      <c r="G28" s="6"/>
      <c r="H28" s="17"/>
    </row>
    <row r="29" spans="1:8" ht="14.25" customHeight="1" x14ac:dyDescent="0.25">
      <c r="A29" s="23" t="s">
        <v>36</v>
      </c>
      <c r="B29" s="24"/>
      <c r="C29" s="24"/>
      <c r="D29" s="25"/>
      <c r="E29" s="25"/>
      <c r="F29" s="26"/>
      <c r="G29" s="6"/>
      <c r="H29" s="17"/>
    </row>
    <row r="31" spans="1:8" ht="22.5" x14ac:dyDescent="0.25">
      <c r="A31" s="1"/>
      <c r="B31" s="2" t="s">
        <v>2109</v>
      </c>
      <c r="C31" s="3"/>
      <c r="D31" s="3"/>
      <c r="E31" s="4"/>
      <c r="F31" s="5" t="s">
        <v>2103</v>
      </c>
      <c r="G31" s="6" t="str">
        <f>"CREATE TABLE " &amp; B31</f>
        <v>CREATE TABLE invVATExemptionInfo</v>
      </c>
      <c r="H31" s="6" t="str">
        <f>"DROP TABLE " &amp; B31</f>
        <v>DROP TABLE invVATExemptionInfo</v>
      </c>
    </row>
    <row r="32" spans="1:8" x14ac:dyDescent="0.25">
      <c r="A32" s="7" t="s">
        <v>1</v>
      </c>
      <c r="B32" s="8" t="s">
        <v>2</v>
      </c>
      <c r="C32" s="9" t="s">
        <v>3</v>
      </c>
      <c r="D32" s="9" t="s">
        <v>4</v>
      </c>
      <c r="E32" s="9" t="s">
        <v>5</v>
      </c>
      <c r="F32" s="10" t="s">
        <v>6</v>
      </c>
      <c r="G32" s="6" t="str">
        <f>"("</f>
        <v>(</v>
      </c>
      <c r="H32" s="6"/>
    </row>
    <row r="33" spans="1:8" x14ac:dyDescent="0.25">
      <c r="A33" s="11">
        <v>1</v>
      </c>
      <c r="B33" s="12" t="s">
        <v>2110</v>
      </c>
      <c r="C33" s="13" t="s">
        <v>8</v>
      </c>
      <c r="D33" s="14"/>
      <c r="E33" s="15"/>
      <c r="F33" s="16" t="s">
        <v>543</v>
      </c>
      <c r="G33" s="6" t="str">
        <f>B33 &amp; " " &amp; C33 &amp; " " &amp; IF(D33 = "", "Not Null", "Null") &amp; ","</f>
        <v>VATEInfoID nvarchar(16) Not Null,</v>
      </c>
      <c r="H33" s="17"/>
    </row>
    <row r="34" spans="1:8" x14ac:dyDescent="0.25">
      <c r="A34" s="11">
        <v>2</v>
      </c>
      <c r="B34" s="12" t="s">
        <v>2111</v>
      </c>
      <c r="C34" s="13" t="s">
        <v>839</v>
      </c>
      <c r="D34" s="14"/>
      <c r="E34" s="15"/>
      <c r="F34" s="16" t="s">
        <v>1039</v>
      </c>
      <c r="G34" s="6" t="str">
        <f>B34 &amp; " " &amp; C34 &amp; " " &amp; IF(D34 = "", "Not Null", "Null") &amp; ","</f>
        <v>VATEInfoName nvarchar(500) Not Null,</v>
      </c>
      <c r="H34" s="17"/>
    </row>
    <row r="35" spans="1:8" x14ac:dyDescent="0.25">
      <c r="A35" s="11"/>
      <c r="B35" s="12" t="s">
        <v>2074</v>
      </c>
      <c r="C35" s="13" t="s">
        <v>8</v>
      </c>
      <c r="D35" s="14"/>
      <c r="E35" s="15"/>
      <c r="F35" s="16" t="s">
        <v>1584</v>
      </c>
      <c r="G35" s="6" t="str">
        <f>B35 &amp; " " &amp; C35 &amp; " " &amp; IF(D35 = "", "Not Null", "Null") &amp; ","</f>
        <v>VATEInfoCode nvarchar(16) Not Null,</v>
      </c>
      <c r="H35" s="17"/>
    </row>
    <row r="36" spans="1:8" x14ac:dyDescent="0.25">
      <c r="A36" s="11"/>
      <c r="B36" s="12" t="s">
        <v>2073</v>
      </c>
      <c r="C36" s="13" t="s">
        <v>8</v>
      </c>
      <c r="D36" s="14"/>
      <c r="E36" s="15"/>
      <c r="F36" s="16" t="s">
        <v>2084</v>
      </c>
      <c r="G36" s="6" t="str">
        <f>B36 &amp; " " &amp; C36 &amp; " " &amp; IF(D36 = "", "Not Null", "Null") &amp; ","</f>
        <v>TaxTypeID nvarchar(16) Not Null,</v>
      </c>
      <c r="H36" s="17"/>
    </row>
    <row r="37" spans="1:8" x14ac:dyDescent="0.25">
      <c r="A37" s="18"/>
      <c r="B37" s="19"/>
      <c r="C37" s="19"/>
      <c r="D37" s="20"/>
      <c r="E37" s="20"/>
      <c r="F37" s="21"/>
      <c r="G37" s="6" t="s">
        <v>33</v>
      </c>
      <c r="H37" s="17"/>
    </row>
    <row r="38" spans="1:8" ht="22.5" x14ac:dyDescent="0.25">
      <c r="A38" s="22" t="s">
        <v>34</v>
      </c>
      <c r="B38" s="2" t="s">
        <v>2109</v>
      </c>
      <c r="C38" s="12" t="s">
        <v>2112</v>
      </c>
      <c r="D38" s="20"/>
      <c r="E38" s="20"/>
      <c r="F38" s="21"/>
      <c r="G38" s="6" t="str">
        <f>IF(AND(TRIM(A38) &lt;&gt; "", TRIM(B38) &lt;&gt; ""),
      IF(AND(A38 = "PK")," ALTER TABLE " &amp; B38 &amp; " ADD CONSTRAINT PK_" &amp; B38 &amp; D38 &amp; " PRIMARY KEY CLUSTERED (" &amp; C38  &amp; ") ",
           IF(AND(A38 = "UN"), " ALTER TABLE " &amp; B38 &amp; " ADD CONSTRAINT UN_" &amp; B38 &amp; D38 &amp; " UNIQUE NONCLUSTERED (" &amp; C38  &amp; ") ", ""))," ")</f>
        <v xml:space="preserve"> ALTER TABLE invVATExemptionInfo ADD CONSTRAINT PK_invVATExemptionInfo PRIMARY KEY CLUSTERED (VATEInfoID,TaxTypeID) </v>
      </c>
      <c r="H38" s="17"/>
    </row>
    <row r="39" spans="1:8" x14ac:dyDescent="0.25">
      <c r="A39" s="22" t="s">
        <v>35</v>
      </c>
      <c r="B39" s="19"/>
      <c r="C39" s="19"/>
      <c r="D39" s="20"/>
      <c r="E39" s="20"/>
      <c r="F39" s="21"/>
      <c r="G39" s="6"/>
      <c r="H39" s="17"/>
    </row>
    <row r="40" spans="1:8" ht="14.25" customHeight="1" x14ac:dyDescent="0.25">
      <c r="A40" s="23" t="s">
        <v>36</v>
      </c>
      <c r="B40" s="24"/>
      <c r="C40" s="24"/>
      <c r="D40" s="25"/>
      <c r="E40" s="25"/>
      <c r="F40" s="26"/>
      <c r="G40" s="6"/>
      <c r="H40"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103"/>
  <sheetViews>
    <sheetView topLeftCell="A64" workbookViewId="0">
      <selection activeCell="A70" sqref="A70:XFD77"/>
    </sheetView>
  </sheetViews>
  <sheetFormatPr defaultRowHeight="15" x14ac:dyDescent="0.25"/>
  <cols>
    <col min="1" max="1" width="3" bestFit="1" customWidth="1"/>
    <col min="2" max="2" width="19.7109375" bestFit="1" customWidth="1"/>
    <col min="3" max="3" width="15.28515625" bestFit="1" customWidth="1"/>
    <col min="6" max="6" width="23.42578125" customWidth="1"/>
    <col min="7" max="7" width="79" bestFit="1" customWidth="1"/>
    <col min="10" max="10" width="37.5703125" bestFit="1" customWidth="1"/>
  </cols>
  <sheetData>
    <row r="2" spans="1:8" x14ac:dyDescent="0.25">
      <c r="A2" s="1"/>
      <c r="B2" s="2" t="s">
        <v>2011</v>
      </c>
      <c r="C2" s="3"/>
      <c r="D2" s="3"/>
      <c r="E2" s="4"/>
      <c r="F2" s="5" t="s">
        <v>999</v>
      </c>
      <c r="G2" s="6" t="str">
        <f>"CREATE TABLE " &amp; B2</f>
        <v>CREATE TABLE resRestaurantInfo</v>
      </c>
      <c r="H2" s="6" t="str">
        <f>"DROP TABLE " &amp; B2</f>
        <v>DROP TABLE resRestaurantInfo</v>
      </c>
    </row>
    <row r="3" spans="1:8" x14ac:dyDescent="0.25">
      <c r="A3" s="7" t="s">
        <v>1</v>
      </c>
      <c r="B3" s="8" t="s">
        <v>2</v>
      </c>
      <c r="C3" s="9" t="s">
        <v>3</v>
      </c>
      <c r="D3" s="9" t="s">
        <v>4</v>
      </c>
      <c r="E3" s="9" t="s">
        <v>5</v>
      </c>
      <c r="F3" s="10" t="s">
        <v>6</v>
      </c>
      <c r="G3" s="6" t="str">
        <f>"("</f>
        <v>(</v>
      </c>
      <c r="H3" s="6"/>
    </row>
    <row r="4" spans="1:8" x14ac:dyDescent="0.25">
      <c r="A4" s="11">
        <v>1</v>
      </c>
      <c r="B4" s="12" t="s">
        <v>2012</v>
      </c>
      <c r="C4" s="13" t="s">
        <v>8</v>
      </c>
      <c r="D4" s="14"/>
      <c r="E4" s="15"/>
      <c r="F4" s="16" t="s">
        <v>543</v>
      </c>
      <c r="G4" s="6" t="str">
        <f>B4 &amp; " " &amp; C4 &amp; " " &amp; IF(D4 = "", "Not Null", "Null") &amp; ","</f>
        <v>RestaurantPkID nvarchar(16) Not Null,</v>
      </c>
      <c r="H4" s="17"/>
    </row>
    <row r="5" spans="1:8" ht="22.5" x14ac:dyDescent="0.25">
      <c r="A5" s="11">
        <v>2</v>
      </c>
      <c r="B5" s="12" t="s">
        <v>2013</v>
      </c>
      <c r="C5" s="13" t="s">
        <v>235</v>
      </c>
      <c r="D5" s="14"/>
      <c r="E5" s="15"/>
      <c r="F5" s="16" t="s">
        <v>1000</v>
      </c>
      <c r="G5" s="6" t="str">
        <f>B5 &amp; " " &amp; C5 &amp; " " &amp; IF(D5 = "", "Not Null", "Null") &amp; ","</f>
        <v>RestaurantName nvarchar(75) Not Null,</v>
      </c>
      <c r="H5" s="17"/>
    </row>
    <row r="6" spans="1:8" x14ac:dyDescent="0.25">
      <c r="A6" s="11"/>
      <c r="B6" s="12" t="s">
        <v>2014</v>
      </c>
      <c r="C6" s="13" t="s">
        <v>839</v>
      </c>
      <c r="D6" s="14"/>
      <c r="E6" s="15"/>
      <c r="F6" s="16" t="s">
        <v>2025</v>
      </c>
      <c r="G6" s="6" t="str">
        <f t="shared" ref="G6:G11" si="0">B6 &amp; " " &amp; C6 &amp; " " &amp; IF(D6 = "", "Not Null", "Null") &amp; ","</f>
        <v>LogoFile nvarchar(500) Not Null,</v>
      </c>
      <c r="H6" s="17"/>
    </row>
    <row r="7" spans="1:8" ht="22.5" x14ac:dyDescent="0.25">
      <c r="A7" s="11"/>
      <c r="B7" s="12" t="s">
        <v>2015</v>
      </c>
      <c r="C7" s="13" t="s">
        <v>27</v>
      </c>
      <c r="D7" s="14"/>
      <c r="E7" s="15"/>
      <c r="F7" s="16" t="s">
        <v>2024</v>
      </c>
      <c r="G7" s="6" t="str">
        <f t="shared" si="0"/>
        <v>HeaderText nvarchar(255) Not Null,</v>
      </c>
      <c r="H7" s="17"/>
    </row>
    <row r="8" spans="1:8" ht="22.5" x14ac:dyDescent="0.25">
      <c r="A8" s="11"/>
      <c r="B8" s="12" t="s">
        <v>2016</v>
      </c>
      <c r="C8" s="13" t="s">
        <v>27</v>
      </c>
      <c r="D8" s="14"/>
      <c r="E8" s="15"/>
      <c r="F8" s="16" t="s">
        <v>2023</v>
      </c>
      <c r="G8" s="6" t="str">
        <f t="shared" si="0"/>
        <v>FooterText nvarchar(255) Not Null,</v>
      </c>
      <c r="H8" s="17"/>
    </row>
    <row r="9" spans="1:8" x14ac:dyDescent="0.25">
      <c r="A9" s="11"/>
      <c r="B9" s="12" t="s">
        <v>2017</v>
      </c>
      <c r="C9" s="13" t="s">
        <v>2019</v>
      </c>
      <c r="D9" s="14"/>
      <c r="E9" s="15"/>
      <c r="F9" s="16" t="s">
        <v>2020</v>
      </c>
      <c r="G9" s="6" t="str">
        <f t="shared" si="0"/>
        <v>Tax decimal Not Null,</v>
      </c>
      <c r="H9" s="17"/>
    </row>
    <row r="10" spans="1:8" x14ac:dyDescent="0.25">
      <c r="A10" s="11"/>
      <c r="B10" s="12" t="s">
        <v>1250</v>
      </c>
      <c r="C10" s="13" t="s">
        <v>2019</v>
      </c>
      <c r="D10" s="14"/>
      <c r="E10" s="15"/>
      <c r="F10" s="16" t="s">
        <v>2021</v>
      </c>
      <c r="G10" s="6" t="str">
        <f t="shared" si="0"/>
        <v>CityTax decimal Not Null,</v>
      </c>
      <c r="H10" s="17"/>
    </row>
    <row r="11" spans="1:8" x14ac:dyDescent="0.25">
      <c r="A11" s="11"/>
      <c r="B11" s="12" t="s">
        <v>2018</v>
      </c>
      <c r="C11" s="13" t="s">
        <v>2019</v>
      </c>
      <c r="D11" s="14"/>
      <c r="E11" s="15"/>
      <c r="F11" s="16" t="s">
        <v>2022</v>
      </c>
      <c r="G11" s="6" t="str">
        <f t="shared" si="0"/>
        <v>ServiceChargeTax decimal Not Null,</v>
      </c>
      <c r="H11" s="17"/>
    </row>
    <row r="12" spans="1:8" x14ac:dyDescent="0.25">
      <c r="A12" s="18"/>
      <c r="B12" s="19"/>
      <c r="C12" s="19"/>
      <c r="D12" s="20"/>
      <c r="E12" s="20"/>
      <c r="F12" s="21"/>
      <c r="G12" s="6" t="s">
        <v>33</v>
      </c>
      <c r="H12" s="17"/>
    </row>
    <row r="13" spans="1:8" ht="12.75" customHeight="1" x14ac:dyDescent="0.25">
      <c r="A13" s="22" t="s">
        <v>34</v>
      </c>
      <c r="B13" s="2" t="s">
        <v>2011</v>
      </c>
      <c r="C13" s="12" t="s">
        <v>2012</v>
      </c>
      <c r="D13" s="20"/>
      <c r="E13" s="20"/>
      <c r="F13" s="21"/>
      <c r="G13" s="6" t="str">
        <f>IF(AND(TRIM(A13) &lt;&gt; "", TRIM(B13) &lt;&gt; ""),
      IF(AND(A13 = "PK")," ALTER TABLE " &amp; B13 &amp; " ADD CONSTRAINT PK_" &amp; B13 &amp; D13 &amp; " PRIMARY KEY CLUSTERED (" &amp; C13  &amp; ") ",
           IF(AND(A13 = "UN"), " ALTER TABLE " &amp; B13 &amp; " ADD CONSTRAINT UN_" &amp; B13 &amp; D13 &amp; " UNIQUE NONCLUSTERED (" &amp; C13  &amp; ") ", ""))," ")</f>
        <v xml:space="preserve"> ALTER TABLE resRestaurantInfo ADD CONSTRAINT PK_resRestaurantInfo PRIMARY KEY CLUSTERED (RestaurantPkID) </v>
      </c>
      <c r="H13" s="17"/>
    </row>
    <row r="14" spans="1:8" x14ac:dyDescent="0.25">
      <c r="A14" s="22" t="s">
        <v>35</v>
      </c>
      <c r="B14" s="19"/>
      <c r="C14" s="19"/>
      <c r="D14" s="20"/>
      <c r="E14" s="20"/>
      <c r="F14" s="21"/>
      <c r="G14" s="6"/>
      <c r="H14" s="17"/>
    </row>
    <row r="15" spans="1:8" x14ac:dyDescent="0.25">
      <c r="A15" s="23" t="s">
        <v>36</v>
      </c>
      <c r="B15" s="24"/>
      <c r="C15" s="24"/>
      <c r="D15" s="25"/>
      <c r="E15" s="25"/>
      <c r="F15" s="26"/>
      <c r="G15" s="6"/>
      <c r="H15" s="17"/>
    </row>
    <row r="16" spans="1:8" x14ac:dyDescent="0.25">
      <c r="A16" s="27"/>
      <c r="B16" s="28"/>
      <c r="C16" s="28"/>
      <c r="D16" s="27"/>
      <c r="E16" s="27"/>
      <c r="F16" s="28"/>
      <c r="G16" s="6"/>
      <c r="H16" s="17"/>
    </row>
    <row r="17" spans="1:8" ht="22.5" x14ac:dyDescent="0.25">
      <c r="A17" s="1"/>
      <c r="B17" s="2" t="s">
        <v>2040</v>
      </c>
      <c r="C17" s="3"/>
      <c r="D17" s="3"/>
      <c r="E17" s="4"/>
      <c r="F17" s="5" t="s">
        <v>2041</v>
      </c>
      <c r="G17" s="6" t="str">
        <f>"CREATE TABLE " &amp; B17</f>
        <v>CREATE TABLE resRestaurantUser</v>
      </c>
      <c r="H17" s="6" t="str">
        <f>"DROP TABLE " &amp; B17</f>
        <v>DROP TABLE resRestaurantUser</v>
      </c>
    </row>
    <row r="18" spans="1:8" x14ac:dyDescent="0.25">
      <c r="A18" s="7" t="s">
        <v>1</v>
      </c>
      <c r="B18" s="8" t="s">
        <v>2</v>
      </c>
      <c r="C18" s="9" t="s">
        <v>3</v>
      </c>
      <c r="D18" s="9" t="s">
        <v>4</v>
      </c>
      <c r="E18" s="9" t="s">
        <v>5</v>
      </c>
      <c r="F18" s="10" t="s">
        <v>6</v>
      </c>
      <c r="G18" s="6" t="str">
        <f>"("</f>
        <v>(</v>
      </c>
      <c r="H18" s="6"/>
    </row>
    <row r="19" spans="1:8" x14ac:dyDescent="0.25">
      <c r="A19" s="11">
        <v>1</v>
      </c>
      <c r="B19" s="12" t="s">
        <v>2012</v>
      </c>
      <c r="C19" s="13" t="s">
        <v>8</v>
      </c>
      <c r="D19" s="14"/>
      <c r="E19" s="15"/>
      <c r="F19" s="16" t="s">
        <v>2043</v>
      </c>
      <c r="G19" s="6" t="str">
        <f>B19 &amp; " " &amp; C19 &amp; " " &amp; IF(D19 = "", "Not Null", "Null") &amp; ","</f>
        <v>RestaurantPkID nvarchar(16) Not Null,</v>
      </c>
      <c r="H19" s="17"/>
    </row>
    <row r="20" spans="1:8" x14ac:dyDescent="0.25">
      <c r="A20" s="11"/>
      <c r="B20" s="12" t="s">
        <v>185</v>
      </c>
      <c r="C20" s="13" t="s">
        <v>10</v>
      </c>
      <c r="D20" s="14"/>
      <c r="E20" s="15"/>
      <c r="F20" s="16" t="s">
        <v>931</v>
      </c>
      <c r="G20" s="6" t="str">
        <f>B20 &amp; " " &amp; C20 &amp; " " &amp; IF(D20 = "", "Not Null", "Null") &amp; ","</f>
        <v>UserPkID nvarchar(50) Not Null,</v>
      </c>
      <c r="H20" s="17"/>
    </row>
    <row r="21" spans="1:8" x14ac:dyDescent="0.25">
      <c r="A21" s="18"/>
      <c r="B21" s="19"/>
      <c r="C21" s="19"/>
      <c r="D21" s="20"/>
      <c r="E21" s="20"/>
      <c r="F21" s="21"/>
      <c r="G21" s="6" t="s">
        <v>33</v>
      </c>
      <c r="H21" s="17"/>
    </row>
    <row r="22" spans="1:8" ht="22.5" x14ac:dyDescent="0.25">
      <c r="A22" s="22" t="s">
        <v>34</v>
      </c>
      <c r="B22" s="2" t="s">
        <v>2040</v>
      </c>
      <c r="C22" s="12" t="s">
        <v>2042</v>
      </c>
      <c r="D22" s="20"/>
      <c r="E22" s="20"/>
      <c r="F22" s="21"/>
      <c r="G22" s="6" t="str">
        <f>IF(AND(TRIM(A22) &lt;&gt; "", TRIM(B22) &lt;&gt; ""),
      IF(AND(A22 = "PK")," ALTER TABLE " &amp; B22 &amp; " ADD CONSTRAINT PK_" &amp; B22 &amp; D22 &amp; " PRIMARY KEY CLUSTERED (" &amp; C22  &amp; ") ",
           IF(AND(A22 = "UN"), " ALTER TABLE " &amp; B22 &amp; " ADD CONSTRAINT UN_" &amp; B22 &amp; D22 &amp; " UNIQUE NONCLUSTERED (" &amp; C22  &amp; ") ", ""))," ")</f>
        <v xml:space="preserve"> ALTER TABLE resRestaurantUser ADD CONSTRAINT PK_resRestaurantUser PRIMARY KEY CLUSTERED (RestaurantPkID,UserPkID) </v>
      </c>
      <c r="H22" s="17"/>
    </row>
    <row r="23" spans="1:8" x14ac:dyDescent="0.25">
      <c r="A23" s="22" t="s">
        <v>35</v>
      </c>
      <c r="B23" s="19"/>
      <c r="C23" s="19"/>
      <c r="D23" s="20"/>
      <c r="E23" s="20"/>
      <c r="F23" s="21"/>
      <c r="G23" s="6"/>
      <c r="H23" s="17"/>
    </row>
    <row r="24" spans="1:8" x14ac:dyDescent="0.25">
      <c r="A24" s="23" t="s">
        <v>36</v>
      </c>
      <c r="B24" s="24"/>
      <c r="C24" s="24"/>
      <c r="D24" s="25"/>
      <c r="E24" s="25"/>
      <c r="F24" s="26"/>
      <c r="G24" s="6"/>
      <c r="H24" s="17"/>
    </row>
    <row r="25" spans="1:8" x14ac:dyDescent="0.25">
      <c r="A25" s="27"/>
      <c r="B25" s="28"/>
      <c r="C25" s="28"/>
      <c r="D25" s="27"/>
      <c r="E25" s="27"/>
      <c r="F25" s="28"/>
      <c r="G25" s="6"/>
      <c r="H25" s="17"/>
    </row>
    <row r="27" spans="1:8" x14ac:dyDescent="0.25">
      <c r="A27" s="1"/>
      <c r="B27" s="2" t="s">
        <v>2026</v>
      </c>
      <c r="C27" s="3"/>
      <c r="D27" s="3"/>
      <c r="E27" s="4"/>
      <c r="F27" s="5" t="s">
        <v>2027</v>
      </c>
      <c r="G27" s="6" t="str">
        <f>"CREATE TABLE " &amp; B27</f>
        <v>CREATE TABLE resRestaurantCategory</v>
      </c>
      <c r="H27" s="6" t="str">
        <f>"DROP TABLE " &amp; B27</f>
        <v>DROP TABLE resRestaurantCategory</v>
      </c>
    </row>
    <row r="28" spans="1:8" x14ac:dyDescent="0.25">
      <c r="A28" s="7" t="s">
        <v>1</v>
      </c>
      <c r="B28" s="8" t="s">
        <v>2</v>
      </c>
      <c r="C28" s="9" t="s">
        <v>3</v>
      </c>
      <c r="D28" s="9" t="s">
        <v>4</v>
      </c>
      <c r="E28" s="9" t="s">
        <v>5</v>
      </c>
      <c r="F28" s="10" t="s">
        <v>6</v>
      </c>
      <c r="G28" s="6" t="str">
        <f>"("</f>
        <v>(</v>
      </c>
      <c r="H28" s="6"/>
    </row>
    <row r="29" spans="1:8" x14ac:dyDescent="0.25">
      <c r="A29" s="11">
        <v>1</v>
      </c>
      <c r="B29" s="12" t="s">
        <v>2012</v>
      </c>
      <c r="C29" s="13" t="s">
        <v>8</v>
      </c>
      <c r="D29" s="14"/>
      <c r="E29" s="15"/>
      <c r="F29" s="16" t="s">
        <v>543</v>
      </c>
      <c r="G29" s="6" t="str">
        <f>B29 &amp; " " &amp; C29 &amp; " " &amp; IF(D29 = "", "Not Null", "Null") &amp; ","</f>
        <v>RestaurantPkID nvarchar(16) Not Null,</v>
      </c>
      <c r="H29" s="17"/>
    </row>
    <row r="30" spans="1:8" x14ac:dyDescent="0.25">
      <c r="A30" s="11">
        <v>2</v>
      </c>
      <c r="B30" s="12" t="s">
        <v>2028</v>
      </c>
      <c r="C30" s="13" t="s">
        <v>8</v>
      </c>
      <c r="D30" s="14"/>
      <c r="E30" s="15"/>
      <c r="F30" s="16" t="s">
        <v>2030</v>
      </c>
      <c r="G30" s="6" t="str">
        <f>B30 &amp; " " &amp; C30 &amp; " " &amp; IF(D30 = "", "Not Null", "Null") &amp; ","</f>
        <v>CategoryPkID nvarchar(16) Not Null,</v>
      </c>
      <c r="H30" s="17"/>
    </row>
    <row r="31" spans="1:8" x14ac:dyDescent="0.25">
      <c r="A31" s="11"/>
      <c r="B31" s="12" t="s">
        <v>2029</v>
      </c>
      <c r="C31" s="13" t="s">
        <v>53</v>
      </c>
      <c r="D31" s="14"/>
      <c r="E31" s="15"/>
      <c r="F31" s="16" t="s">
        <v>2031</v>
      </c>
      <c r="G31" s="6" t="str">
        <f t="shared" ref="G31" si="1">B31 &amp; " " &amp; C31 &amp; " " &amp; IF(D31 = "", "Not Null", "Null") &amp; ","</f>
        <v>CategoryName nvarchar(150) Not Null,</v>
      </c>
      <c r="H31" s="17"/>
    </row>
    <row r="32" spans="1:8" x14ac:dyDescent="0.25">
      <c r="A32" s="18"/>
      <c r="B32" s="19"/>
      <c r="C32" s="19"/>
      <c r="D32" s="20"/>
      <c r="E32" s="20"/>
      <c r="F32" s="21"/>
      <c r="G32" s="6" t="s">
        <v>33</v>
      </c>
      <c r="H32" s="17"/>
    </row>
    <row r="33" spans="1:8" ht="12.75" customHeight="1" x14ac:dyDescent="0.25">
      <c r="A33" s="22" t="s">
        <v>34</v>
      </c>
      <c r="B33" s="2" t="s">
        <v>2026</v>
      </c>
      <c r="C33" s="12" t="s">
        <v>2028</v>
      </c>
      <c r="D33" s="20"/>
      <c r="E33" s="20"/>
      <c r="F33" s="21"/>
      <c r="G33" s="6" t="str">
        <f>IF(AND(TRIM(A33) &lt;&gt; "", TRIM(B33) &lt;&gt; ""),
      IF(AND(A33 = "PK")," ALTER TABLE " &amp; B33 &amp; " ADD CONSTRAINT PK_" &amp; B33 &amp; D33 &amp; " PRIMARY KEY CLUSTERED (" &amp; C33  &amp; ") ",
           IF(AND(A33 = "UN"), " ALTER TABLE " &amp; B33 &amp; " ADD CONSTRAINT UN_" &amp; B33 &amp; D33 &amp; " UNIQUE NONCLUSTERED (" &amp; C33  &amp; ") ", ""))," ")</f>
        <v xml:space="preserve"> ALTER TABLE resRestaurantCategory ADD CONSTRAINT PK_resRestaurantCategory PRIMARY KEY CLUSTERED (CategoryPkID) </v>
      </c>
      <c r="H33" s="17"/>
    </row>
    <row r="34" spans="1:8" x14ac:dyDescent="0.25">
      <c r="A34" s="22" t="s">
        <v>35</v>
      </c>
      <c r="B34" s="19"/>
      <c r="C34" s="19"/>
      <c r="D34" s="20"/>
      <c r="E34" s="20"/>
      <c r="F34" s="21"/>
      <c r="G34" s="6"/>
      <c r="H34" s="17"/>
    </row>
    <row r="35" spans="1:8" x14ac:dyDescent="0.25">
      <c r="A35" s="23" t="s">
        <v>36</v>
      </c>
      <c r="B35" s="24"/>
      <c r="C35" s="24"/>
      <c r="D35" s="25"/>
      <c r="E35" s="25"/>
      <c r="F35" s="26"/>
      <c r="G35" s="6"/>
      <c r="H35" s="17"/>
    </row>
    <row r="37" spans="1:8" x14ac:dyDescent="0.25">
      <c r="A37" s="1"/>
      <c r="B37" s="2" t="s">
        <v>2032</v>
      </c>
      <c r="C37" s="3"/>
      <c r="D37" s="3"/>
      <c r="E37" s="4"/>
      <c r="F37" s="5" t="s">
        <v>1946</v>
      </c>
      <c r="G37" s="6" t="str">
        <f>"CREATE TABLE " &amp; B37</f>
        <v>CREATE TABLE resRestaurantTable</v>
      </c>
      <c r="H37" s="6" t="str">
        <f>"DROP TABLE " &amp; B37</f>
        <v>DROP TABLE resRestaurantTable</v>
      </c>
    </row>
    <row r="38" spans="1:8" x14ac:dyDescent="0.25">
      <c r="A38" s="7" t="s">
        <v>1</v>
      </c>
      <c r="B38" s="8" t="s">
        <v>2</v>
      </c>
      <c r="C38" s="9" t="s">
        <v>3</v>
      </c>
      <c r="D38" s="9" t="s">
        <v>4</v>
      </c>
      <c r="E38" s="9" t="s">
        <v>5</v>
      </c>
      <c r="F38" s="10" t="s">
        <v>6</v>
      </c>
      <c r="G38" s="6" t="str">
        <f>"("</f>
        <v>(</v>
      </c>
      <c r="H38" s="6"/>
    </row>
    <row r="39" spans="1:8" x14ac:dyDescent="0.25">
      <c r="A39" s="11">
        <v>1</v>
      </c>
      <c r="B39" s="12" t="s">
        <v>2028</v>
      </c>
      <c r="C39" s="13" t="s">
        <v>8</v>
      </c>
      <c r="D39" s="14"/>
      <c r="E39" s="15"/>
      <c r="F39" s="16" t="s">
        <v>543</v>
      </c>
      <c r="G39" s="6" t="str">
        <f>B39 &amp; " " &amp; C39 &amp; " " &amp; IF(D39 = "", "Not Null", "Null") &amp; ","</f>
        <v>CategoryPkID nvarchar(16) Not Null,</v>
      </c>
      <c r="H39" s="17"/>
    </row>
    <row r="40" spans="1:8" x14ac:dyDescent="0.25">
      <c r="A40" s="11">
        <v>2</v>
      </c>
      <c r="B40" s="12" t="s">
        <v>2033</v>
      </c>
      <c r="C40" s="13" t="s">
        <v>8</v>
      </c>
      <c r="D40" s="14"/>
      <c r="E40" s="15"/>
      <c r="F40" s="16" t="s">
        <v>2030</v>
      </c>
      <c r="G40" s="6" t="str">
        <f>B40 &amp; " " &amp; C40 &amp; " " &amp; IF(D40 = "", "Not Null", "Null") &amp; ","</f>
        <v>TablePkID nvarchar(16) Not Null,</v>
      </c>
      <c r="H40" s="17"/>
    </row>
    <row r="41" spans="1:8" x14ac:dyDescent="0.25">
      <c r="A41" s="11"/>
      <c r="B41" s="12" t="s">
        <v>2034</v>
      </c>
      <c r="C41" s="13" t="s">
        <v>8</v>
      </c>
      <c r="D41" s="14"/>
      <c r="E41" s="15"/>
      <c r="F41" s="16" t="s">
        <v>2031</v>
      </c>
      <c r="G41" s="6" t="str">
        <f t="shared" ref="G41:G44" si="2">B41 &amp; " " &amp; C41 &amp; " " &amp; IF(D41 = "", "Not Null", "Null") &amp; ","</f>
        <v>TableID nvarchar(16) Not Null,</v>
      </c>
      <c r="H41" s="17"/>
    </row>
    <row r="42" spans="1:8" x14ac:dyDescent="0.25">
      <c r="A42" s="11"/>
      <c r="B42" s="12" t="s">
        <v>2035</v>
      </c>
      <c r="C42" s="13" t="s">
        <v>23</v>
      </c>
      <c r="D42" s="14"/>
      <c r="E42" s="15"/>
      <c r="F42" s="16" t="s">
        <v>2036</v>
      </c>
      <c r="G42" s="6" t="str">
        <f t="shared" si="2"/>
        <v>TableCapacity int Not Null,</v>
      </c>
      <c r="H42" s="17"/>
    </row>
    <row r="43" spans="1:8" x14ac:dyDescent="0.25">
      <c r="A43" s="11"/>
      <c r="B43" s="12" t="s">
        <v>682</v>
      </c>
      <c r="C43" s="13" t="s">
        <v>62</v>
      </c>
      <c r="D43" s="14"/>
      <c r="E43" s="15"/>
      <c r="F43" s="16" t="s">
        <v>2037</v>
      </c>
      <c r="G43" s="6" t="str">
        <f t="shared" si="2"/>
        <v>IsTime nvarchar(1) Not Null,</v>
      </c>
      <c r="H43" s="17"/>
    </row>
    <row r="44" spans="1:8" ht="22.5" x14ac:dyDescent="0.25">
      <c r="A44" s="11"/>
      <c r="B44" s="12" t="s">
        <v>2038</v>
      </c>
      <c r="C44" s="13" t="s">
        <v>8</v>
      </c>
      <c r="D44" s="14"/>
      <c r="E44" s="15"/>
      <c r="F44" s="16" t="s">
        <v>2039</v>
      </c>
      <c r="G44" s="6" t="str">
        <f t="shared" si="2"/>
        <v>ItemPkID nvarchar(16) Not Null,</v>
      </c>
      <c r="H44" s="17"/>
    </row>
    <row r="45" spans="1:8" x14ac:dyDescent="0.25">
      <c r="A45" s="18"/>
      <c r="B45" s="19"/>
      <c r="C45" s="19"/>
      <c r="D45" s="20"/>
      <c r="E45" s="20"/>
      <c r="F45" s="21"/>
      <c r="G45" s="6" t="s">
        <v>33</v>
      </c>
      <c r="H45" s="17"/>
    </row>
    <row r="46" spans="1:8" ht="12.75" customHeight="1" x14ac:dyDescent="0.25">
      <c r="A46" s="22" t="s">
        <v>34</v>
      </c>
      <c r="B46" s="2" t="s">
        <v>2032</v>
      </c>
      <c r="C46" s="12" t="s">
        <v>2033</v>
      </c>
      <c r="D46" s="20"/>
      <c r="E46" s="20"/>
      <c r="F46" s="21"/>
      <c r="G46" s="6" t="str">
        <f>IF(AND(TRIM(A46) &lt;&gt; "", TRIM(B46) &lt;&gt; ""),
      IF(AND(A46 = "PK")," ALTER TABLE " &amp; B46 &amp; " ADD CONSTRAINT PK_" &amp; B46 &amp; D46 &amp; " PRIMARY KEY CLUSTERED (" &amp; C46  &amp; ") ",
           IF(AND(A46 = "UN"), " ALTER TABLE " &amp; B46 &amp; " ADD CONSTRAINT UN_" &amp; B46 &amp; D46 &amp; " UNIQUE NONCLUSTERED (" &amp; C46  &amp; ") ", ""))," ")</f>
        <v xml:space="preserve"> ALTER TABLE resRestaurantTable ADD CONSTRAINT PK_resRestaurantTable PRIMARY KEY CLUSTERED (TablePkID) </v>
      </c>
      <c r="H46" s="17"/>
    </row>
    <row r="47" spans="1:8" x14ac:dyDescent="0.25">
      <c r="A47" s="22" t="s">
        <v>35</v>
      </c>
      <c r="B47" s="19"/>
      <c r="C47" s="19"/>
      <c r="D47" s="20"/>
      <c r="E47" s="20"/>
      <c r="F47" s="21"/>
      <c r="G47" s="6"/>
      <c r="H47" s="17"/>
    </row>
    <row r="48" spans="1:8" x14ac:dyDescent="0.25">
      <c r="A48" s="23" t="s">
        <v>36</v>
      </c>
      <c r="B48" s="24"/>
      <c r="C48" s="24"/>
      <c r="D48" s="25"/>
      <c r="E48" s="25"/>
      <c r="F48" s="26"/>
      <c r="G48" s="6"/>
      <c r="H48" s="17"/>
    </row>
    <row r="50" spans="1:8" x14ac:dyDescent="0.25">
      <c r="A50" s="1"/>
      <c r="B50" s="2" t="s">
        <v>2044</v>
      </c>
      <c r="C50" s="3"/>
      <c r="D50" s="3"/>
      <c r="E50" s="4"/>
      <c r="F50" s="5" t="s">
        <v>2049</v>
      </c>
      <c r="G50" s="6" t="str">
        <f>"CREATE TABLE " &amp; B50</f>
        <v>CREATE TABLE resRestaurantMenu</v>
      </c>
      <c r="H50" s="6" t="str">
        <f>"DROP TABLE " &amp; B50</f>
        <v>DROP TABLE resRestaurantMenu</v>
      </c>
    </row>
    <row r="51" spans="1:8" x14ac:dyDescent="0.25">
      <c r="A51" s="7" t="s">
        <v>1</v>
      </c>
      <c r="B51" s="8" t="s">
        <v>2</v>
      </c>
      <c r="C51" s="9" t="s">
        <v>3</v>
      </c>
      <c r="D51" s="9" t="s">
        <v>4</v>
      </c>
      <c r="E51" s="9" t="s">
        <v>5</v>
      </c>
      <c r="F51" s="10" t="s">
        <v>6</v>
      </c>
      <c r="G51" s="6" t="str">
        <f>"("</f>
        <v>(</v>
      </c>
      <c r="H51" s="6"/>
    </row>
    <row r="52" spans="1:8" x14ac:dyDescent="0.25">
      <c r="A52" s="11">
        <v>1</v>
      </c>
      <c r="B52" s="12" t="s">
        <v>2045</v>
      </c>
      <c r="C52" s="13" t="s">
        <v>8</v>
      </c>
      <c r="D52" s="14"/>
      <c r="E52" s="15"/>
      <c r="F52" s="16" t="s">
        <v>543</v>
      </c>
      <c r="G52" s="6" t="str">
        <f>B52 &amp; " " &amp; C52 &amp; " " &amp; IF(D52 = "", "Not Null", "Null") &amp; ","</f>
        <v>RestaurantMenuPkID nvarchar(16) Not Null,</v>
      </c>
      <c r="H52" s="17"/>
    </row>
    <row r="53" spans="1:8" x14ac:dyDescent="0.25">
      <c r="A53" s="11">
        <v>2</v>
      </c>
      <c r="B53" s="12" t="s">
        <v>2012</v>
      </c>
      <c r="C53" s="13" t="s">
        <v>8</v>
      </c>
      <c r="D53" s="14"/>
      <c r="E53" s="15"/>
      <c r="F53" s="16" t="s">
        <v>2030</v>
      </c>
      <c r="G53" s="6" t="str">
        <f>B53 &amp; " " &amp; C53 &amp; " " &amp; IF(D53 = "", "Not Null", "Null") &amp; ","</f>
        <v>RestaurantPkID nvarchar(16) Not Null,</v>
      </c>
      <c r="H53" s="17"/>
    </row>
    <row r="54" spans="1:8" x14ac:dyDescent="0.25">
      <c r="A54" s="11"/>
      <c r="B54" s="12" t="s">
        <v>2046</v>
      </c>
      <c r="C54" s="13" t="s">
        <v>27</v>
      </c>
      <c r="D54" s="14"/>
      <c r="E54" s="15"/>
      <c r="F54" s="16" t="s">
        <v>2031</v>
      </c>
      <c r="G54" s="6" t="str">
        <f t="shared" ref="G54:G55" si="3">B54 &amp; " " &amp; C54 &amp; " " &amp; IF(D54 = "", "Not Null", "Null") &amp; ","</f>
        <v>MenuName nvarchar(255) Not Null,</v>
      </c>
      <c r="H54" s="17"/>
    </row>
    <row r="55" spans="1:8" x14ac:dyDescent="0.25">
      <c r="A55" s="11"/>
      <c r="B55" s="12" t="s">
        <v>2047</v>
      </c>
      <c r="C55" s="13" t="s">
        <v>839</v>
      </c>
      <c r="D55" s="14"/>
      <c r="E55" s="15"/>
      <c r="F55" s="16" t="s">
        <v>2048</v>
      </c>
      <c r="G55" s="6" t="str">
        <f t="shared" si="3"/>
        <v>MenuImageFile nvarchar(500) Not Null,</v>
      </c>
      <c r="H55" s="17"/>
    </row>
    <row r="56" spans="1:8" x14ac:dyDescent="0.25">
      <c r="A56" s="18"/>
      <c r="B56" s="19"/>
      <c r="C56" s="19"/>
      <c r="D56" s="20"/>
      <c r="E56" s="20"/>
      <c r="F56" s="21"/>
      <c r="G56" s="6" t="s">
        <v>33</v>
      </c>
      <c r="H56" s="17"/>
    </row>
    <row r="57" spans="1:8" ht="12.75" customHeight="1" x14ac:dyDescent="0.25">
      <c r="A57" s="22" t="s">
        <v>34</v>
      </c>
      <c r="B57" s="2" t="s">
        <v>2044</v>
      </c>
      <c r="C57" s="12" t="s">
        <v>2045</v>
      </c>
      <c r="D57" s="20"/>
      <c r="E57" s="20"/>
      <c r="F57" s="21"/>
      <c r="G57" s="6" t="str">
        <f>IF(AND(TRIM(A57) &lt;&gt; "", TRIM(B57) &lt;&gt; ""),
      IF(AND(A57 = "PK")," ALTER TABLE " &amp; B57 &amp; " ADD CONSTRAINT PK_" &amp; B57 &amp; D57 &amp; " PRIMARY KEY CLUSTERED (" &amp; C57  &amp; ") ",
           IF(AND(A57 = "UN"), " ALTER TABLE " &amp; B57 &amp; " ADD CONSTRAINT UN_" &amp; B57 &amp; D57 &amp; " UNIQUE NONCLUSTERED (" &amp; C57  &amp; ") ", ""))," ")</f>
        <v xml:space="preserve"> ALTER TABLE resRestaurantMenu ADD CONSTRAINT PK_resRestaurantMenu PRIMARY KEY CLUSTERED (RestaurantMenuPkID) </v>
      </c>
      <c r="H57" s="17"/>
    </row>
    <row r="58" spans="1:8" x14ac:dyDescent="0.25">
      <c r="A58" s="22" t="s">
        <v>35</v>
      </c>
      <c r="B58" s="19"/>
      <c r="C58" s="19"/>
      <c r="D58" s="20"/>
      <c r="E58" s="20"/>
      <c r="F58" s="21"/>
      <c r="G58" s="6"/>
      <c r="H58" s="17"/>
    </row>
    <row r="59" spans="1:8" x14ac:dyDescent="0.25">
      <c r="A59" s="23" t="s">
        <v>36</v>
      </c>
      <c r="B59" s="24"/>
      <c r="C59" s="24"/>
      <c r="D59" s="25"/>
      <c r="E59" s="25"/>
      <c r="F59" s="26"/>
      <c r="G59" s="6"/>
      <c r="H59" s="17"/>
    </row>
    <row r="61" spans="1:8" x14ac:dyDescent="0.25">
      <c r="A61" s="1"/>
      <c r="B61" s="2" t="s">
        <v>2050</v>
      </c>
      <c r="C61" s="3"/>
      <c r="D61" s="3"/>
      <c r="E61" s="4"/>
      <c r="F61" s="5" t="s">
        <v>1949</v>
      </c>
      <c r="G61" s="6" t="str">
        <f>"CREATE TABLE " &amp; B61</f>
        <v>CREATE TABLE resItemBuffetInfo</v>
      </c>
      <c r="H61" s="6" t="str">
        <f>"DROP TABLE " &amp; B61</f>
        <v>DROP TABLE resItemBuffetInfo</v>
      </c>
    </row>
    <row r="62" spans="1:8" x14ac:dyDescent="0.25">
      <c r="A62" s="7" t="s">
        <v>1</v>
      </c>
      <c r="B62" s="8" t="s">
        <v>2</v>
      </c>
      <c r="C62" s="9" t="s">
        <v>3</v>
      </c>
      <c r="D62" s="9" t="s">
        <v>4</v>
      </c>
      <c r="E62" s="9" t="s">
        <v>5</v>
      </c>
      <c r="F62" s="10" t="s">
        <v>6</v>
      </c>
      <c r="G62" s="6" t="str">
        <f>"("</f>
        <v>(</v>
      </c>
      <c r="H62" s="6"/>
    </row>
    <row r="63" spans="1:8" x14ac:dyDescent="0.25">
      <c r="A63" s="11">
        <v>1</v>
      </c>
      <c r="B63" s="12" t="s">
        <v>2051</v>
      </c>
      <c r="C63" s="13" t="s">
        <v>8</v>
      </c>
      <c r="D63" s="14"/>
      <c r="E63" s="15"/>
      <c r="F63" s="16" t="s">
        <v>543</v>
      </c>
      <c r="G63" s="6" t="str">
        <f>B63 &amp; " " &amp; C63 &amp; " " &amp; IF(D63 = "", "Not Null", "Null") &amp; ","</f>
        <v>BufetInfoPkID nvarchar(16) Not Null,</v>
      </c>
      <c r="H63" s="17"/>
    </row>
    <row r="64" spans="1:8" x14ac:dyDescent="0.25">
      <c r="A64" s="11">
        <v>2</v>
      </c>
      <c r="B64" s="12" t="s">
        <v>2052</v>
      </c>
      <c r="C64" s="13" t="s">
        <v>53</v>
      </c>
      <c r="D64" s="14"/>
      <c r="E64" s="15"/>
      <c r="F64" s="16" t="s">
        <v>2053</v>
      </c>
      <c r="G64" s="6" t="str">
        <f>B64 &amp; " " &amp; C64 &amp; " " &amp; IF(D64 = "", "Not Null", "Null") &amp; ","</f>
        <v>BufetInfoName nvarchar(150) Not Null,</v>
      </c>
      <c r="H64" s="17"/>
    </row>
    <row r="65" spans="1:11" x14ac:dyDescent="0.25">
      <c r="A65" s="18"/>
      <c r="B65" s="19"/>
      <c r="C65" s="19"/>
      <c r="D65" s="20"/>
      <c r="E65" s="20"/>
      <c r="F65" s="21"/>
      <c r="G65" s="6" t="s">
        <v>33</v>
      </c>
      <c r="H65" s="17"/>
    </row>
    <row r="66" spans="1:11" ht="12.75" customHeight="1" x14ac:dyDescent="0.25">
      <c r="A66" s="22" t="s">
        <v>34</v>
      </c>
      <c r="B66" s="2" t="s">
        <v>2050</v>
      </c>
      <c r="C66" s="12" t="s">
        <v>2051</v>
      </c>
      <c r="D66" s="20"/>
      <c r="E66" s="20"/>
      <c r="F66" s="21"/>
      <c r="G66" s="6" t="str">
        <f>IF(AND(TRIM(A66) &lt;&gt; "", TRIM(B66) &lt;&gt; ""),
      IF(AND(A66 = "PK")," ALTER TABLE " &amp; B66 &amp; " ADD CONSTRAINT PK_" &amp; B66 &amp; D66 &amp; " PRIMARY KEY CLUSTERED (" &amp; C66  &amp; ") ",
           IF(AND(A66 = "UN"), " ALTER TABLE " &amp; B66 &amp; " ADD CONSTRAINT UN_" &amp; B66 &amp; D66 &amp; " UNIQUE NONCLUSTERED (" &amp; C66  &amp; ") ", ""))," ")</f>
        <v xml:space="preserve"> ALTER TABLE resItemBuffetInfo ADD CONSTRAINT PK_resItemBuffetInfo PRIMARY KEY CLUSTERED (BufetInfoPkID) </v>
      </c>
      <c r="H66" s="17"/>
    </row>
    <row r="67" spans="1:11" x14ac:dyDescent="0.25">
      <c r="A67" s="22" t="s">
        <v>35</v>
      </c>
      <c r="B67" s="19"/>
      <c r="C67" s="19"/>
      <c r="D67" s="20"/>
      <c r="E67" s="20"/>
      <c r="F67" s="21"/>
      <c r="G67" s="6"/>
      <c r="H67" s="17"/>
    </row>
    <row r="68" spans="1:11" x14ac:dyDescent="0.25">
      <c r="A68" s="23" t="s">
        <v>36</v>
      </c>
      <c r="B68" s="24"/>
      <c r="C68" s="24"/>
      <c r="D68" s="25"/>
      <c r="E68" s="25"/>
      <c r="F68" s="26"/>
      <c r="G68" s="6"/>
      <c r="H68" s="17"/>
    </row>
    <row r="70" spans="1:11" x14ac:dyDescent="0.25">
      <c r="A70" s="1"/>
      <c r="B70" s="2" t="s">
        <v>2054</v>
      </c>
      <c r="C70" s="3"/>
      <c r="D70" s="3"/>
      <c r="E70" s="4"/>
      <c r="F70" s="5" t="s">
        <v>1950</v>
      </c>
      <c r="G70" s="6" t="str">
        <f>"CREATE TABLE " &amp; B70</f>
        <v>CREATE TABLE resOrderTypeInfo</v>
      </c>
      <c r="H70" s="6" t="str">
        <f>"DROP TABLE " &amp; B70</f>
        <v>DROP TABLE resOrderTypeInfo</v>
      </c>
    </row>
    <row r="71" spans="1:11" x14ac:dyDescent="0.25">
      <c r="A71" s="7" t="s">
        <v>1</v>
      </c>
      <c r="B71" s="8" t="s">
        <v>2</v>
      </c>
      <c r="C71" s="9" t="s">
        <v>3</v>
      </c>
      <c r="D71" s="9" t="s">
        <v>4</v>
      </c>
      <c r="E71" s="9" t="s">
        <v>5</v>
      </c>
      <c r="F71" s="10" t="s">
        <v>6</v>
      </c>
      <c r="G71" s="6" t="str">
        <f>"("</f>
        <v>(</v>
      </c>
      <c r="H71" s="6"/>
    </row>
    <row r="72" spans="1:11" x14ac:dyDescent="0.25">
      <c r="A72" s="11">
        <v>1</v>
      </c>
      <c r="B72" s="12" t="s">
        <v>2055</v>
      </c>
      <c r="C72" s="13" t="s">
        <v>8</v>
      </c>
      <c r="D72" s="14"/>
      <c r="E72" s="15"/>
      <c r="F72" s="16" t="s">
        <v>543</v>
      </c>
      <c r="G72" s="6" t="str">
        <f>B72 &amp; " " &amp; C72 &amp; " " &amp; IF(D72 = "", "Not Null", "Null") &amp; ","</f>
        <v>OrderTypePkID nvarchar(16) Not Null,</v>
      </c>
      <c r="H72" s="17"/>
    </row>
    <row r="73" spans="1:11" x14ac:dyDescent="0.25">
      <c r="A73" s="11">
        <v>2</v>
      </c>
      <c r="B73" s="12" t="s">
        <v>2056</v>
      </c>
      <c r="C73" s="13" t="s">
        <v>53</v>
      </c>
      <c r="D73" s="14"/>
      <c r="E73" s="15"/>
      <c r="F73" s="16" t="s">
        <v>1950</v>
      </c>
      <c r="G73" s="6" t="str">
        <f>B73 &amp; " " &amp; C73 &amp; " " &amp; IF(D73 = "", "Not Null", "Null") &amp; ","</f>
        <v>OrderTypeName nvarchar(150) Not Null,</v>
      </c>
      <c r="H73" s="17"/>
    </row>
    <row r="74" spans="1:11" x14ac:dyDescent="0.25">
      <c r="A74" s="18"/>
      <c r="B74" s="19"/>
      <c r="C74" s="19"/>
      <c r="D74" s="20"/>
      <c r="E74" s="20"/>
      <c r="F74" s="21"/>
      <c r="G74" s="6" t="s">
        <v>33</v>
      </c>
      <c r="H74" s="17"/>
    </row>
    <row r="75" spans="1:11" ht="12.75" customHeight="1" x14ac:dyDescent="0.25">
      <c r="A75" s="22" t="s">
        <v>34</v>
      </c>
      <c r="B75" s="2" t="s">
        <v>2054</v>
      </c>
      <c r="C75" s="12" t="s">
        <v>2055</v>
      </c>
      <c r="D75" s="20"/>
      <c r="E75" s="20"/>
      <c r="F75" s="21"/>
      <c r="G75" s="6" t="str">
        <f>IF(AND(TRIM(A75) &lt;&gt; "", TRIM(B75) &lt;&gt; ""),
      IF(AND(A75 = "PK")," ALTER TABLE " &amp; B75 &amp; " ADD CONSTRAINT PK_" &amp; B75 &amp; D75 &amp; " PRIMARY KEY CLUSTERED (" &amp; C75  &amp; ") ",
           IF(AND(A75 = "UN"), " ALTER TABLE " &amp; B75 &amp; " ADD CONSTRAINT UN_" &amp; B75 &amp; D75 &amp; " UNIQUE NONCLUSTERED (" &amp; C75  &amp; ") ", ""))," ")</f>
        <v xml:space="preserve"> ALTER TABLE resOrderTypeInfo ADD CONSTRAINT PK_resOrderTypeInfo PRIMARY KEY CLUSTERED (OrderTypePkID) </v>
      </c>
      <c r="H75" s="17"/>
    </row>
    <row r="76" spans="1:11" x14ac:dyDescent="0.25">
      <c r="A76" s="22" t="s">
        <v>35</v>
      </c>
      <c r="B76" s="19"/>
      <c r="C76" s="19"/>
      <c r="D76" s="20"/>
      <c r="E76" s="20"/>
      <c r="F76" s="21"/>
      <c r="G76" s="6"/>
      <c r="H76" s="17"/>
    </row>
    <row r="77" spans="1:11" x14ac:dyDescent="0.25">
      <c r="A77" s="23" t="s">
        <v>36</v>
      </c>
      <c r="B77" s="24"/>
      <c r="C77" s="24"/>
      <c r="D77" s="25"/>
      <c r="E77" s="25"/>
      <c r="F77" s="26"/>
      <c r="G77" s="6"/>
      <c r="H77" s="17"/>
    </row>
    <row r="79" spans="1:11" ht="22.5" x14ac:dyDescent="0.25">
      <c r="A79" s="1"/>
      <c r="B79" s="2" t="s">
        <v>2063</v>
      </c>
      <c r="C79" s="3"/>
      <c r="D79" s="3"/>
      <c r="E79" s="4"/>
      <c r="F79" s="5" t="s">
        <v>2064</v>
      </c>
      <c r="G79" s="6" t="str">
        <f>"CREATE TABLE " &amp; B79</f>
        <v>CREATE TABLE resItemInfo</v>
      </c>
      <c r="H79" s="6" t="str">
        <f>"DROP TABLE " &amp; B79</f>
        <v>DROP TABLE resItemInfo</v>
      </c>
    </row>
    <row r="80" spans="1:11" x14ac:dyDescent="0.25">
      <c r="A80" s="7" t="s">
        <v>1</v>
      </c>
      <c r="B80" s="8" t="s">
        <v>2</v>
      </c>
      <c r="C80" s="9" t="s">
        <v>3</v>
      </c>
      <c r="D80" s="9" t="s">
        <v>4</v>
      </c>
      <c r="E80" s="9" t="s">
        <v>5</v>
      </c>
      <c r="F80" s="10" t="s">
        <v>6</v>
      </c>
      <c r="G80" s="6" t="str">
        <f>"("</f>
        <v>(</v>
      </c>
      <c r="H80" s="6"/>
      <c r="J80" s="85" t="str">
        <f>"@"&amp;B81&amp;"="&amp;B81&amp;","</f>
        <v>@RestaurantMenuPkID=RestaurantMenuPkID,</v>
      </c>
      <c r="K80" s="85" t="str">
        <f>"&lt;"&amp;B81&amp;"&gt;&lt;/"&amp;B81&amp;"&gt;"</f>
        <v>&lt;RestaurantMenuPkID&gt;&lt;/RestaurantMenuPkID&gt;</v>
      </c>
    </row>
    <row r="81" spans="1:11" x14ac:dyDescent="0.25">
      <c r="A81" s="11">
        <v>1</v>
      </c>
      <c r="B81" s="12" t="s">
        <v>2045</v>
      </c>
      <c r="C81" s="13" t="s">
        <v>8</v>
      </c>
      <c r="D81" s="14"/>
      <c r="E81" s="15"/>
      <c r="F81" s="16" t="s">
        <v>297</v>
      </c>
      <c r="G81" s="6" t="str">
        <f>B81 &amp; " " &amp; C81 &amp; " " &amp; IF(D81 = "", "Not Null", "Null") &amp; ","</f>
        <v>RestaurantMenuPkID nvarchar(16) Not Null,</v>
      </c>
      <c r="H81" s="17"/>
      <c r="J81" s="85" t="str">
        <f t="shared" ref="J81:J98" si="4">"@"&amp;B82&amp;"="&amp;B82&amp;","</f>
        <v>@ItemPkID=ItemPkID,</v>
      </c>
      <c r="K81" s="85" t="str">
        <f t="shared" ref="K81:K98" si="5">"&lt;"&amp;B82&amp;"&gt;&lt;/"&amp;B82&amp;"&gt;"</f>
        <v>&lt;ItemPkID&gt;&lt;/ItemPkID&gt;</v>
      </c>
    </row>
    <row r="82" spans="1:11" x14ac:dyDescent="0.25">
      <c r="A82" s="11">
        <v>2</v>
      </c>
      <c r="B82" s="12" t="s">
        <v>2038</v>
      </c>
      <c r="C82" s="13" t="s">
        <v>8</v>
      </c>
      <c r="D82" s="14"/>
      <c r="E82" s="15"/>
      <c r="F82" s="16" t="s">
        <v>543</v>
      </c>
      <c r="G82" s="6" t="str">
        <f>B82 &amp; " " &amp; C82 &amp; " " &amp; IF(D82 = "", "Not Null", "Null") &amp; ","</f>
        <v>ItemPkID nvarchar(16) Not Null,</v>
      </c>
      <c r="H82" s="17"/>
      <c r="J82" s="85" t="str">
        <f t="shared" si="4"/>
        <v>@ItemID=ItemID,</v>
      </c>
      <c r="K82" s="85" t="str">
        <f t="shared" si="5"/>
        <v>&lt;ItemID&gt;&lt;/ItemID&gt;</v>
      </c>
    </row>
    <row r="83" spans="1:11" x14ac:dyDescent="0.25">
      <c r="A83" s="11"/>
      <c r="B83" s="12" t="s">
        <v>2065</v>
      </c>
      <c r="C83" s="13" t="s">
        <v>8</v>
      </c>
      <c r="D83" s="14"/>
      <c r="E83" s="15"/>
      <c r="F83" s="16" t="s">
        <v>2079</v>
      </c>
      <c r="G83" s="6" t="str">
        <f t="shared" ref="G83:G99" si="6">B83 &amp; " " &amp; C83 &amp; " " &amp; IF(D83 = "", "Not Null", "Null") &amp; ","</f>
        <v>ItemID nvarchar(16) Not Null,</v>
      </c>
      <c r="H83" s="17"/>
      <c r="J83" s="85" t="str">
        <f t="shared" si="4"/>
        <v>@ItemName=ItemName,</v>
      </c>
      <c r="K83" s="85" t="str">
        <f t="shared" si="5"/>
        <v>&lt;ItemName&gt;&lt;/ItemName&gt;</v>
      </c>
    </row>
    <row r="84" spans="1:11" x14ac:dyDescent="0.25">
      <c r="A84" s="11"/>
      <c r="B84" s="12" t="s">
        <v>2066</v>
      </c>
      <c r="C84" s="13" t="s">
        <v>27</v>
      </c>
      <c r="D84" s="14"/>
      <c r="E84" s="15"/>
      <c r="F84" s="16" t="s">
        <v>2080</v>
      </c>
      <c r="G84" s="6" t="str">
        <f t="shared" si="6"/>
        <v>ItemName nvarchar(255) Not Null,</v>
      </c>
      <c r="H84" s="17"/>
      <c r="J84" s="85" t="str">
        <f t="shared" si="4"/>
        <v>@ExtraID=ExtraID,</v>
      </c>
      <c r="K84" s="85" t="str">
        <f t="shared" si="5"/>
        <v>&lt;ExtraID&gt;&lt;/ExtraID&gt;</v>
      </c>
    </row>
    <row r="85" spans="1:11" x14ac:dyDescent="0.25">
      <c r="A85" s="11"/>
      <c r="B85" s="12" t="s">
        <v>2072</v>
      </c>
      <c r="C85" s="13" t="s">
        <v>8</v>
      </c>
      <c r="D85" s="14">
        <v>1</v>
      </c>
      <c r="E85" s="15"/>
      <c r="F85" s="16" t="s">
        <v>2081</v>
      </c>
      <c r="G85" s="6" t="str">
        <f t="shared" si="6"/>
        <v>ExtraID nvarchar(16) Null,</v>
      </c>
      <c r="H85" s="17"/>
      <c r="J85" s="85" t="str">
        <f t="shared" si="4"/>
        <v>@UnitID=UnitID,</v>
      </c>
      <c r="K85" s="85" t="str">
        <f t="shared" si="5"/>
        <v>&lt;UnitID&gt;&lt;/UnitID&gt;</v>
      </c>
    </row>
    <row r="86" spans="1:11" x14ac:dyDescent="0.25">
      <c r="A86" s="11"/>
      <c r="B86" s="12" t="s">
        <v>1488</v>
      </c>
      <c r="C86" s="13" t="s">
        <v>8</v>
      </c>
      <c r="D86" s="14"/>
      <c r="E86" s="15"/>
      <c r="F86" s="16" t="s">
        <v>1491</v>
      </c>
      <c r="G86" s="6" t="str">
        <f t="shared" si="6"/>
        <v>UnitID nvarchar(16) Not Null,</v>
      </c>
      <c r="H86" s="17"/>
      <c r="J86" s="85" t="str">
        <f t="shared" si="4"/>
        <v>@BufetInfoPkID=BufetInfoPkID,</v>
      </c>
      <c r="K86" s="85" t="str">
        <f t="shared" si="5"/>
        <v>&lt;BufetInfoPkID&gt;&lt;/BufetInfoPkID&gt;</v>
      </c>
    </row>
    <row r="87" spans="1:11" x14ac:dyDescent="0.25">
      <c r="A87" s="11"/>
      <c r="B87" s="12" t="s">
        <v>2051</v>
      </c>
      <c r="C87" s="13" t="s">
        <v>8</v>
      </c>
      <c r="D87" s="14"/>
      <c r="E87" s="15"/>
      <c r="F87" s="16" t="s">
        <v>1949</v>
      </c>
      <c r="G87" s="6" t="str">
        <f t="shared" si="6"/>
        <v>BufetInfoPkID nvarchar(16) Not Null,</v>
      </c>
      <c r="H87" s="17"/>
      <c r="J87" s="85" t="str">
        <f t="shared" si="4"/>
        <v>@InPrice=InPrice,</v>
      </c>
      <c r="K87" s="85" t="str">
        <f t="shared" si="5"/>
        <v>&lt;InPrice&gt;&lt;/InPrice&gt;</v>
      </c>
    </row>
    <row r="88" spans="1:11" x14ac:dyDescent="0.25">
      <c r="A88" s="11"/>
      <c r="B88" s="12" t="s">
        <v>2070</v>
      </c>
      <c r="C88" s="13" t="s">
        <v>135</v>
      </c>
      <c r="D88" s="14">
        <v>1</v>
      </c>
      <c r="E88" s="15"/>
      <c r="F88" s="16" t="s">
        <v>2082</v>
      </c>
      <c r="G88" s="6" t="str">
        <f t="shared" si="6"/>
        <v>InPrice money Null,</v>
      </c>
      <c r="H88" s="17"/>
      <c r="J88" s="85" t="str">
        <f t="shared" si="4"/>
        <v>@OutPrice=OutPrice,</v>
      </c>
      <c r="K88" s="85" t="str">
        <f t="shared" si="5"/>
        <v>&lt;OutPrice&gt;&lt;/OutPrice&gt;</v>
      </c>
    </row>
    <row r="89" spans="1:11" x14ac:dyDescent="0.25">
      <c r="A89" s="11"/>
      <c r="B89" s="12" t="s">
        <v>2071</v>
      </c>
      <c r="C89" s="13" t="s">
        <v>135</v>
      </c>
      <c r="D89" s="14"/>
      <c r="E89" s="15"/>
      <c r="F89" s="16" t="s">
        <v>2083</v>
      </c>
      <c r="G89" s="6" t="str">
        <f t="shared" si="6"/>
        <v>OutPrice money Not Null,</v>
      </c>
      <c r="H89" s="17"/>
      <c r="J89" s="85" t="str">
        <f t="shared" si="4"/>
        <v>@TaxTypeID=TaxTypeID,</v>
      </c>
      <c r="K89" s="85" t="str">
        <f t="shared" si="5"/>
        <v>&lt;TaxTypeID&gt;&lt;/TaxTypeID&gt;</v>
      </c>
    </row>
    <row r="90" spans="1:11" x14ac:dyDescent="0.25">
      <c r="A90" s="11"/>
      <c r="B90" s="12" t="s">
        <v>2073</v>
      </c>
      <c r="C90" s="13" t="s">
        <v>8</v>
      </c>
      <c r="D90" s="14"/>
      <c r="E90" s="15"/>
      <c r="F90" s="16" t="s">
        <v>2084</v>
      </c>
      <c r="G90" s="6" t="str">
        <f t="shared" si="6"/>
        <v>TaxTypeID nvarchar(16) Not Null,</v>
      </c>
      <c r="H90" s="17"/>
      <c r="J90" s="85" t="str">
        <f t="shared" si="4"/>
        <v>@VATEInfoCode=VATEInfoCode,</v>
      </c>
      <c r="K90" s="85" t="str">
        <f t="shared" si="5"/>
        <v>&lt;VATEInfoCode&gt;&lt;/VATEInfoCode&gt;</v>
      </c>
    </row>
    <row r="91" spans="1:11" ht="22.5" x14ac:dyDescent="0.25">
      <c r="A91" s="11"/>
      <c r="B91" s="12" t="s">
        <v>2074</v>
      </c>
      <c r="C91" s="13" t="s">
        <v>8</v>
      </c>
      <c r="D91" s="14"/>
      <c r="E91" s="15"/>
      <c r="F91" s="16" t="s">
        <v>2085</v>
      </c>
      <c r="G91" s="6" t="str">
        <f t="shared" si="6"/>
        <v>VATEInfoCode nvarchar(16) Not Null,</v>
      </c>
      <c r="H91" s="17"/>
      <c r="J91" s="85" t="str">
        <f t="shared" si="4"/>
        <v>@Descr=Descr,</v>
      </c>
      <c r="K91" s="85" t="str">
        <f t="shared" si="5"/>
        <v>&lt;Descr&gt;&lt;/Descr&gt;</v>
      </c>
    </row>
    <row r="92" spans="1:11" x14ac:dyDescent="0.25">
      <c r="A92" s="11"/>
      <c r="B92" s="12" t="s">
        <v>703</v>
      </c>
      <c r="C92" s="13" t="s">
        <v>179</v>
      </c>
      <c r="D92" s="14">
        <v>1</v>
      </c>
      <c r="E92" s="15"/>
      <c r="F92" s="16" t="s">
        <v>102</v>
      </c>
      <c r="G92" s="6" t="str">
        <f t="shared" si="6"/>
        <v>Descr ntext Null,</v>
      </c>
      <c r="H92" s="17"/>
      <c r="J92" s="85" t="str">
        <f t="shared" si="4"/>
        <v>@IsCityTax=IsCityTax,</v>
      </c>
      <c r="K92" s="85" t="str">
        <f t="shared" si="5"/>
        <v>&lt;IsCityTax&gt;&lt;/IsCityTax&gt;</v>
      </c>
    </row>
    <row r="93" spans="1:11" x14ac:dyDescent="0.25">
      <c r="A93" s="11"/>
      <c r="B93" s="12" t="s">
        <v>1260</v>
      </c>
      <c r="C93" s="13" t="s">
        <v>62</v>
      </c>
      <c r="D93" s="14"/>
      <c r="E93" s="15"/>
      <c r="F93" s="16" t="s">
        <v>2086</v>
      </c>
      <c r="G93" s="6" t="str">
        <f t="shared" si="6"/>
        <v>IsCityTax nvarchar(1) Not Null,</v>
      </c>
      <c r="H93" s="17"/>
      <c r="J93" s="85" t="str">
        <f t="shared" si="4"/>
        <v>@IsEqRelated=IsEqRelated,</v>
      </c>
      <c r="K93" s="85" t="str">
        <f t="shared" si="5"/>
        <v>&lt;IsEqRelated&gt;&lt;/IsEqRelated&gt;</v>
      </c>
    </row>
    <row r="94" spans="1:11" x14ac:dyDescent="0.25">
      <c r="A94" s="11"/>
      <c r="B94" s="12" t="s">
        <v>2067</v>
      </c>
      <c r="C94" s="13" t="s">
        <v>62</v>
      </c>
      <c r="D94" s="14"/>
      <c r="E94" s="15"/>
      <c r="F94" s="16" t="s">
        <v>2087</v>
      </c>
      <c r="G94" s="6" t="str">
        <f t="shared" si="6"/>
        <v>IsEqRelated nvarchar(1) Not Null,</v>
      </c>
      <c r="H94" s="17"/>
      <c r="J94" s="85" t="str">
        <f t="shared" si="4"/>
        <v>@EqUnitID=EqUnitID,</v>
      </c>
      <c r="K94" s="85" t="str">
        <f t="shared" si="5"/>
        <v>&lt;EqUnitID&gt;&lt;/EqUnitID&gt;</v>
      </c>
    </row>
    <row r="95" spans="1:11" x14ac:dyDescent="0.25">
      <c r="A95" s="11"/>
      <c r="B95" s="12" t="s">
        <v>2068</v>
      </c>
      <c r="C95" s="13" t="s">
        <v>8</v>
      </c>
      <c r="D95" s="14"/>
      <c r="E95" s="15"/>
      <c r="F95" s="16" t="s">
        <v>2088</v>
      </c>
      <c r="G95" s="6" t="str">
        <f t="shared" si="6"/>
        <v>EqUnitID nvarchar(16) Not Null,</v>
      </c>
      <c r="H95" s="17"/>
      <c r="J95" s="85" t="str">
        <f t="shared" si="4"/>
        <v>@EqUnitQty=EqUnitQty,</v>
      </c>
      <c r="K95" s="85" t="str">
        <f t="shared" si="5"/>
        <v>&lt;EqUnitQty&gt;&lt;/EqUnitQty&gt;</v>
      </c>
    </row>
    <row r="96" spans="1:11" ht="22.5" x14ac:dyDescent="0.25">
      <c r="A96" s="11"/>
      <c r="B96" s="12" t="s">
        <v>2069</v>
      </c>
      <c r="C96" s="13" t="s">
        <v>2019</v>
      </c>
      <c r="D96" s="14"/>
      <c r="E96" s="15"/>
      <c r="F96" s="16" t="s">
        <v>2089</v>
      </c>
      <c r="G96" s="6" t="str">
        <f t="shared" si="6"/>
        <v>EqUnitQty decimal Not Null,</v>
      </c>
      <c r="H96" s="17"/>
      <c r="J96" s="85" t="str">
        <f t="shared" si="4"/>
        <v>@EqMinUnitQty=EqMinUnitQty,</v>
      </c>
      <c r="K96" s="85" t="str">
        <f t="shared" si="5"/>
        <v>&lt;EqMinUnitQty&gt;&lt;/EqMinUnitQty&gt;</v>
      </c>
    </row>
    <row r="97" spans="1:11" ht="22.5" x14ac:dyDescent="0.25">
      <c r="A97" s="11"/>
      <c r="B97" s="12" t="s">
        <v>2075</v>
      </c>
      <c r="C97" s="13" t="s">
        <v>2019</v>
      </c>
      <c r="D97" s="14"/>
      <c r="E97" s="15"/>
      <c r="F97" s="16" t="s">
        <v>2090</v>
      </c>
      <c r="G97" s="6" t="str">
        <f t="shared" si="6"/>
        <v>EqMinUnitQty decimal Not Null,</v>
      </c>
      <c r="H97" s="17"/>
      <c r="J97" s="85" t="str">
        <f t="shared" si="4"/>
        <v>@EqUnitPrice=EqUnitPrice,</v>
      </c>
      <c r="K97" s="85" t="str">
        <f t="shared" si="5"/>
        <v>&lt;EqUnitPrice&gt;&lt;/EqUnitPrice&gt;</v>
      </c>
    </row>
    <row r="98" spans="1:11" x14ac:dyDescent="0.25">
      <c r="A98" s="11"/>
      <c r="B98" s="12" t="s">
        <v>2076</v>
      </c>
      <c r="C98" s="13" t="s">
        <v>135</v>
      </c>
      <c r="D98" s="14"/>
      <c r="E98" s="15"/>
      <c r="F98" s="16" t="s">
        <v>2091</v>
      </c>
      <c r="G98" s="6" t="str">
        <f t="shared" si="6"/>
        <v>EqUnitPrice money Not Null,</v>
      </c>
      <c r="H98" s="17"/>
      <c r="J98" s="85" t="str">
        <f t="shared" si="4"/>
        <v>@MergeItemPkID=MergeItemPkID,</v>
      </c>
      <c r="K98" s="85" t="str">
        <f t="shared" si="5"/>
        <v>&lt;MergeItemPkID&gt;&lt;/MergeItemPkID&gt;</v>
      </c>
    </row>
    <row r="99" spans="1:11" x14ac:dyDescent="0.25">
      <c r="A99" s="11"/>
      <c r="B99" s="12" t="s">
        <v>2077</v>
      </c>
      <c r="C99" s="13" t="s">
        <v>8</v>
      </c>
      <c r="D99" s="14">
        <v>1</v>
      </c>
      <c r="E99" s="15"/>
      <c r="F99" s="16" t="s">
        <v>2078</v>
      </c>
      <c r="G99" s="6" t="str">
        <f t="shared" si="6"/>
        <v>MergeItemPkID nvarchar(16) Null,</v>
      </c>
      <c r="H99" s="17"/>
    </row>
    <row r="100" spans="1:11" x14ac:dyDescent="0.25">
      <c r="A100" s="18"/>
      <c r="B100" s="19"/>
      <c r="C100" s="19"/>
      <c r="D100" s="20"/>
      <c r="E100" s="20"/>
      <c r="F100" s="21"/>
      <c r="G100" s="6" t="s">
        <v>33</v>
      </c>
      <c r="H100" s="17"/>
    </row>
    <row r="101" spans="1:11" ht="12.75" customHeight="1" x14ac:dyDescent="0.25">
      <c r="A101" s="22" t="s">
        <v>34</v>
      </c>
      <c r="B101" s="2" t="s">
        <v>2063</v>
      </c>
      <c r="C101" s="12" t="s">
        <v>2038</v>
      </c>
      <c r="D101" s="20"/>
      <c r="E101" s="20"/>
      <c r="F101" s="21"/>
      <c r="G101" s="6" t="str">
        <f>IF(AND(TRIM(A101) &lt;&gt; "", TRIM(B101) &lt;&gt; ""),
      IF(AND(A101 = "PK")," ALTER TABLE " &amp; B101 &amp; " ADD CONSTRAINT PK_" &amp; B101 &amp; D101 &amp; " PRIMARY KEY CLUSTERED (" &amp; C101  &amp; ") ",
           IF(AND(A101 = "UN"), " ALTER TABLE " &amp; B101 &amp; " ADD CONSTRAINT UN_" &amp; B101 &amp; D101 &amp; " UNIQUE NONCLUSTERED (" &amp; C101  &amp; ") ", ""))," ")</f>
        <v xml:space="preserve"> ALTER TABLE resItemInfo ADD CONSTRAINT PK_resItemInfo PRIMARY KEY CLUSTERED (ItemPkID) </v>
      </c>
      <c r="H101" s="17"/>
    </row>
    <row r="102" spans="1:11" x14ac:dyDescent="0.25">
      <c r="A102" s="22" t="s">
        <v>35</v>
      </c>
      <c r="B102" s="19"/>
      <c r="C102" s="19"/>
      <c r="D102" s="20"/>
      <c r="E102" s="20"/>
      <c r="F102" s="21"/>
      <c r="G102" s="6"/>
      <c r="H102" s="17"/>
    </row>
    <row r="103" spans="1:11" x14ac:dyDescent="0.25">
      <c r="A103" s="23" t="s">
        <v>36</v>
      </c>
      <c r="B103" s="24"/>
      <c r="C103" s="24"/>
      <c r="D103" s="25"/>
      <c r="E103" s="25"/>
      <c r="F103" s="26"/>
      <c r="G103" s="6"/>
      <c r="H103" s="17"/>
    </row>
  </sheetData>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18"/>
  <sheetViews>
    <sheetView topLeftCell="A91" workbookViewId="0">
      <selection activeCell="G114" sqref="G114"/>
    </sheetView>
  </sheetViews>
  <sheetFormatPr defaultRowHeight="15" x14ac:dyDescent="0.25"/>
  <cols>
    <col min="2" max="2" width="15.28515625" bestFit="1" customWidth="1"/>
    <col min="6" max="6" width="18.7109375" customWidth="1"/>
    <col min="7" max="7" width="86.85546875" bestFit="1" customWidth="1"/>
  </cols>
  <sheetData>
    <row r="2" spans="1:8" x14ac:dyDescent="0.25">
      <c r="A2" s="1"/>
      <c r="B2" s="2" t="s">
        <v>2169</v>
      </c>
      <c r="C2" s="3"/>
      <c r="D2" s="3"/>
      <c r="E2" s="4"/>
      <c r="F2" s="5" t="s">
        <v>2175</v>
      </c>
      <c r="G2" s="6" t="str">
        <f>"CREATE TABLE " &amp; B2</f>
        <v>CREATE TABLE htlSeasionInfo</v>
      </c>
      <c r="H2" s="6" t="str">
        <f>"DROP TABLE " &amp; B2</f>
        <v>DROP TABLE htlSeasionInfo</v>
      </c>
    </row>
    <row r="3" spans="1:8" x14ac:dyDescent="0.25">
      <c r="A3" s="7" t="s">
        <v>1</v>
      </c>
      <c r="B3" s="8" t="s">
        <v>2</v>
      </c>
      <c r="C3" s="9" t="s">
        <v>3</v>
      </c>
      <c r="D3" s="9" t="s">
        <v>4</v>
      </c>
      <c r="E3" s="9" t="s">
        <v>5</v>
      </c>
      <c r="F3" s="10" t="s">
        <v>6</v>
      </c>
      <c r="G3" s="6" t="str">
        <f>"("</f>
        <v>(</v>
      </c>
      <c r="H3" s="6"/>
    </row>
    <row r="4" spans="1:8" x14ac:dyDescent="0.25">
      <c r="A4" s="11">
        <v>1</v>
      </c>
      <c r="B4" s="12" t="s">
        <v>2170</v>
      </c>
      <c r="C4" s="13" t="s">
        <v>8</v>
      </c>
      <c r="D4" s="14"/>
      <c r="E4" s="15"/>
      <c r="F4" s="16" t="s">
        <v>543</v>
      </c>
      <c r="G4" s="6" t="str">
        <f>B4 &amp; " " &amp; C4 &amp; " " &amp; IF(D4 = "", "Not Null", "Null") &amp; ","</f>
        <v>SeasionInfoPkID nvarchar(16) Not Null,</v>
      </c>
      <c r="H4" s="17"/>
    </row>
    <row r="5" spans="1:8" x14ac:dyDescent="0.25">
      <c r="A5" s="11">
        <v>2</v>
      </c>
      <c r="B5" s="12" t="s">
        <v>2171</v>
      </c>
      <c r="C5" s="13" t="s">
        <v>27</v>
      </c>
      <c r="D5" s="14"/>
      <c r="E5" s="15"/>
      <c r="F5" s="16" t="s">
        <v>1039</v>
      </c>
      <c r="G5" s="6" t="str">
        <f>B5 &amp; " " &amp; C5 &amp; " " &amp; IF(D5 = "", "Not Null", "Null") &amp; ","</f>
        <v>SeasonInfoName nvarchar(255) Not Null,</v>
      </c>
      <c r="H5" s="17"/>
    </row>
    <row r="6" spans="1:8" x14ac:dyDescent="0.25">
      <c r="A6" s="11"/>
      <c r="B6" s="12" t="s">
        <v>2172</v>
      </c>
      <c r="C6" s="13" t="s">
        <v>23</v>
      </c>
      <c r="D6" s="14"/>
      <c r="E6" s="15"/>
      <c r="F6" s="16" t="s">
        <v>2176</v>
      </c>
      <c r="G6" s="6" t="str">
        <f t="shared" ref="G6:G8" si="0">B6 &amp; " " &amp; C6 &amp; " " &amp; IF(D6 = "", "Not Null", "Null") &amp; ","</f>
        <v>StartMonth int Not Null,</v>
      </c>
      <c r="H6" s="17"/>
    </row>
    <row r="7" spans="1:8" x14ac:dyDescent="0.25">
      <c r="A7" s="11"/>
      <c r="B7" s="12" t="s">
        <v>2173</v>
      </c>
      <c r="C7" s="13" t="s">
        <v>23</v>
      </c>
      <c r="D7" s="14"/>
      <c r="E7" s="15"/>
      <c r="F7" s="16" t="s">
        <v>2177</v>
      </c>
      <c r="G7" s="6" t="str">
        <f t="shared" si="0"/>
        <v>FinishMonth int Not Null,</v>
      </c>
      <c r="H7" s="17"/>
    </row>
    <row r="8" spans="1:8" x14ac:dyDescent="0.25">
      <c r="A8" s="11"/>
      <c r="B8" s="12" t="s">
        <v>2174</v>
      </c>
      <c r="C8" s="13" t="s">
        <v>190</v>
      </c>
      <c r="D8" s="14"/>
      <c r="E8" s="15"/>
      <c r="F8" s="16" t="s">
        <v>2178</v>
      </c>
      <c r="G8" s="6" t="str">
        <f t="shared" si="0"/>
        <v>MonthStr nvarchar(100) Not Null,</v>
      </c>
      <c r="H8" s="17"/>
    </row>
    <row r="9" spans="1:8" x14ac:dyDescent="0.25">
      <c r="A9" s="18"/>
      <c r="B9" s="19"/>
      <c r="C9" s="19"/>
      <c r="D9" s="20"/>
      <c r="E9" s="20"/>
      <c r="F9" s="21"/>
      <c r="G9" s="6" t="s">
        <v>33</v>
      </c>
      <c r="H9" s="17"/>
    </row>
    <row r="10" spans="1:8" ht="22.5" x14ac:dyDescent="0.25">
      <c r="A10" s="22" t="s">
        <v>34</v>
      </c>
      <c r="B10" s="2" t="s">
        <v>2169</v>
      </c>
      <c r="C10" s="12" t="s">
        <v>2055</v>
      </c>
      <c r="D10" s="20"/>
      <c r="E10" s="20"/>
      <c r="F10" s="21"/>
      <c r="G10" s="6" t="str">
        <f>IF(AND(TRIM(A10) &lt;&gt; "", TRIM(B10) &lt;&gt; ""),
      IF(AND(A10 = "PK")," ALTER TABLE " &amp; B10 &amp; " ADD CONSTRAINT PK_" &amp; B10 &amp; D10 &amp; " PRIMARY KEY CLUSTERED (" &amp; C10  &amp; ") ",
           IF(AND(A10 = "UN"), " ALTER TABLE " &amp; B10 &amp; " ADD CONSTRAINT UN_" &amp; B10 &amp; D10 &amp; " UNIQUE NONCLUSTERED (" &amp; C10  &amp; ") ", ""))," ")</f>
        <v xml:space="preserve"> ALTER TABLE htlSeasionInfo ADD CONSTRAINT PK_htlSeasionInfo PRIMARY KEY CLUSTERED (OrderTypePkID) </v>
      </c>
      <c r="H10" s="17"/>
    </row>
    <row r="11" spans="1:8" x14ac:dyDescent="0.25">
      <c r="A11" s="22" t="s">
        <v>35</v>
      </c>
      <c r="B11" s="19"/>
      <c r="C11" s="19"/>
      <c r="D11" s="20"/>
      <c r="E11" s="20"/>
      <c r="F11" s="21"/>
      <c r="G11" s="6"/>
      <c r="H11" s="17"/>
    </row>
    <row r="12" spans="1:8" x14ac:dyDescent="0.25">
      <c r="A12" s="23" t="s">
        <v>36</v>
      </c>
      <c r="B12" s="24"/>
      <c r="C12" s="24"/>
      <c r="D12" s="25"/>
      <c r="E12" s="25"/>
      <c r="F12" s="26"/>
      <c r="G12" s="6"/>
      <c r="H12" s="17"/>
    </row>
    <row r="14" spans="1:8" x14ac:dyDescent="0.25">
      <c r="A14" s="1"/>
      <c r="B14" s="2" t="s">
        <v>2179</v>
      </c>
      <c r="C14" s="3"/>
      <c r="D14" s="3"/>
      <c r="E14" s="4"/>
      <c r="F14" s="5" t="s">
        <v>2168</v>
      </c>
      <c r="G14" s="6" t="str">
        <f>"CREATE TABLE " &amp; B14</f>
        <v>CREATE TABLE htlRoomTypeInfo</v>
      </c>
      <c r="H14" s="6" t="str">
        <f>"DROP TABLE " &amp; B14</f>
        <v>DROP TABLE htlRoomTypeInfo</v>
      </c>
    </row>
    <row r="15" spans="1:8" x14ac:dyDescent="0.25">
      <c r="A15" s="7" t="s">
        <v>1</v>
      </c>
      <c r="B15" s="8" t="s">
        <v>2</v>
      </c>
      <c r="C15" s="9" t="s">
        <v>3</v>
      </c>
      <c r="D15" s="9" t="s">
        <v>4</v>
      </c>
      <c r="E15" s="9" t="s">
        <v>5</v>
      </c>
      <c r="F15" s="10" t="s">
        <v>6</v>
      </c>
      <c r="G15" s="6" t="str">
        <f>"("</f>
        <v>(</v>
      </c>
      <c r="H15" s="6"/>
    </row>
    <row r="16" spans="1:8" x14ac:dyDescent="0.25">
      <c r="A16" s="11">
        <v>1</v>
      </c>
      <c r="B16" s="12" t="s">
        <v>2180</v>
      </c>
      <c r="C16" s="13" t="s">
        <v>8</v>
      </c>
      <c r="D16" s="14"/>
      <c r="E16" s="15"/>
      <c r="F16" s="16" t="s">
        <v>543</v>
      </c>
      <c r="G16" s="6" t="str">
        <f>B16 &amp; " " &amp; C16 &amp; " " &amp; IF(D16 = "", "Not Null", "Null") &amp; ","</f>
        <v>RoomTypePkID nvarchar(16) Not Null,</v>
      </c>
      <c r="H16" s="17"/>
    </row>
    <row r="17" spans="1:8" x14ac:dyDescent="0.25">
      <c r="A17" s="11">
        <v>2</v>
      </c>
      <c r="B17" s="12" t="s">
        <v>2181</v>
      </c>
      <c r="C17" s="13" t="s">
        <v>27</v>
      </c>
      <c r="D17" s="14"/>
      <c r="E17" s="15"/>
      <c r="F17" s="16" t="s">
        <v>1039</v>
      </c>
      <c r="G17" s="6" t="str">
        <f>B17 &amp; " " &amp; C17 &amp; " " &amp; IF(D17 = "", "Not Null", "Null") &amp; ","</f>
        <v>TypeName nvarchar(255) Not Null,</v>
      </c>
      <c r="H17" s="17"/>
    </row>
    <row r="18" spans="1:8" x14ac:dyDescent="0.25">
      <c r="A18" s="18"/>
      <c r="B18" s="19"/>
      <c r="C18" s="19"/>
      <c r="D18" s="20"/>
      <c r="E18" s="20"/>
      <c r="F18" s="21"/>
      <c r="G18" s="6" t="s">
        <v>33</v>
      </c>
      <c r="H18" s="17"/>
    </row>
    <row r="19" spans="1:8" ht="22.5" x14ac:dyDescent="0.25">
      <c r="A19" s="22" t="s">
        <v>34</v>
      </c>
      <c r="B19" s="2" t="s">
        <v>2179</v>
      </c>
      <c r="C19" s="12" t="s">
        <v>2180</v>
      </c>
      <c r="D19" s="20"/>
      <c r="E19" s="20"/>
      <c r="F19" s="21"/>
      <c r="G19" s="6" t="str">
        <f>IF(AND(TRIM(A19) &lt;&gt; "", TRIM(B19) &lt;&gt; ""),
      IF(AND(A19 = "PK")," ALTER TABLE " &amp; B19 &amp; " ADD CONSTRAINT PK_" &amp; B19 &amp; D19 &amp; " PRIMARY KEY CLUSTERED (" &amp; C19  &amp; ") ",
           IF(AND(A19 = "UN"), " ALTER TABLE " &amp; B19 &amp; " ADD CONSTRAINT UN_" &amp; B19 &amp; D19 &amp; " UNIQUE NONCLUSTERED (" &amp; C19  &amp; ") ", ""))," ")</f>
        <v xml:space="preserve"> ALTER TABLE htlRoomTypeInfo ADD CONSTRAINT PK_htlRoomTypeInfo PRIMARY KEY CLUSTERED (RoomTypePkID) </v>
      </c>
      <c r="H19" s="17"/>
    </row>
    <row r="20" spans="1:8" x14ac:dyDescent="0.25">
      <c r="A20" s="22" t="s">
        <v>35</v>
      </c>
      <c r="B20" s="19"/>
      <c r="C20" s="19"/>
      <c r="D20" s="20"/>
      <c r="E20" s="20"/>
      <c r="F20" s="21"/>
      <c r="G20" s="6"/>
      <c r="H20" s="17"/>
    </row>
    <row r="21" spans="1:8" x14ac:dyDescent="0.25">
      <c r="A21" s="23" t="s">
        <v>36</v>
      </c>
      <c r="B21" s="24"/>
      <c r="C21" s="24"/>
      <c r="D21" s="25"/>
      <c r="E21" s="25"/>
      <c r="F21" s="26"/>
      <c r="G21" s="6"/>
      <c r="H21" s="17"/>
    </row>
    <row r="23" spans="1:8" ht="22.5" x14ac:dyDescent="0.25">
      <c r="A23" s="1"/>
      <c r="B23" s="2" t="s">
        <v>2182</v>
      </c>
      <c r="C23" s="3"/>
      <c r="D23" s="3"/>
      <c r="E23" s="4"/>
      <c r="F23" s="5" t="s">
        <v>2184</v>
      </c>
      <c r="G23" s="6" t="str">
        <f>"CREATE TABLE " &amp; B23</f>
        <v>CREATE TABLE htlFactionInfo</v>
      </c>
      <c r="H23" s="6" t="str">
        <f>"DROP TABLE " &amp; B23</f>
        <v>DROP TABLE htlFactionInfo</v>
      </c>
    </row>
    <row r="24" spans="1:8" x14ac:dyDescent="0.25">
      <c r="A24" s="7" t="s">
        <v>1</v>
      </c>
      <c r="B24" s="8" t="s">
        <v>2</v>
      </c>
      <c r="C24" s="9" t="s">
        <v>3</v>
      </c>
      <c r="D24" s="9" t="s">
        <v>4</v>
      </c>
      <c r="E24" s="9" t="s">
        <v>5</v>
      </c>
      <c r="F24" s="10" t="s">
        <v>6</v>
      </c>
      <c r="G24" s="6" t="str">
        <f>"("</f>
        <v>(</v>
      </c>
      <c r="H24" s="6"/>
    </row>
    <row r="25" spans="1:8" x14ac:dyDescent="0.25">
      <c r="A25" s="11">
        <v>1</v>
      </c>
      <c r="B25" s="12" t="s">
        <v>2186</v>
      </c>
      <c r="C25" s="13" t="s">
        <v>8</v>
      </c>
      <c r="D25" s="14"/>
      <c r="E25" s="15"/>
      <c r="F25" s="16" t="s">
        <v>543</v>
      </c>
      <c r="G25" s="6" t="str">
        <f>B25 &amp; " " &amp; C25 &amp; " " &amp; IF(D25 = "", "Not Null", "Null") &amp; ","</f>
        <v>FactionInfoPkID nvarchar(16) Not Null,</v>
      </c>
      <c r="H25" s="17"/>
    </row>
    <row r="26" spans="1:8" x14ac:dyDescent="0.25">
      <c r="A26" s="11">
        <v>2</v>
      </c>
      <c r="B26" s="12" t="s">
        <v>2183</v>
      </c>
      <c r="C26" s="13" t="s">
        <v>27</v>
      </c>
      <c r="D26" s="14"/>
      <c r="E26" s="15"/>
      <c r="F26" s="16" t="s">
        <v>2185</v>
      </c>
      <c r="G26" s="6" t="str">
        <f>B26 &amp; " " &amp; C26 &amp; " " &amp; IF(D26 = "", "Not Null", "Null") &amp; ","</f>
        <v>FactionName nvarchar(255) Not Null,</v>
      </c>
      <c r="H26" s="17"/>
    </row>
    <row r="27" spans="1:8" x14ac:dyDescent="0.25">
      <c r="A27" s="18"/>
      <c r="B27" s="19"/>
      <c r="C27" s="19"/>
      <c r="D27" s="20"/>
      <c r="E27" s="20"/>
      <c r="F27" s="21"/>
      <c r="G27" s="6" t="s">
        <v>33</v>
      </c>
      <c r="H27" s="17"/>
    </row>
    <row r="28" spans="1:8" ht="22.5" x14ac:dyDescent="0.25">
      <c r="A28" s="22" t="s">
        <v>34</v>
      </c>
      <c r="B28" s="2" t="s">
        <v>2182</v>
      </c>
      <c r="C28" s="12" t="s">
        <v>2186</v>
      </c>
      <c r="D28" s="20"/>
      <c r="E28" s="20"/>
      <c r="F28" s="21"/>
      <c r="G28" s="6" t="str">
        <f>IF(AND(TRIM(A28) &lt;&gt; "", TRIM(B28) &lt;&gt; ""),
      IF(AND(A28 = "PK")," ALTER TABLE " &amp; B28 &amp; " ADD CONSTRAINT PK_" &amp; B28 &amp; D28 &amp; " PRIMARY KEY CLUSTERED (" &amp; C28  &amp; ") ",
           IF(AND(A28 = "UN"), " ALTER TABLE " &amp; B28 &amp; " ADD CONSTRAINT UN_" &amp; B28 &amp; D28 &amp; " UNIQUE NONCLUSTERED (" &amp; C28  &amp; ") ", ""))," ")</f>
        <v xml:space="preserve"> ALTER TABLE htlFactionInfo ADD CONSTRAINT PK_htlFactionInfo PRIMARY KEY CLUSTERED (FactionInfoPkID) </v>
      </c>
      <c r="H28" s="17"/>
    </row>
    <row r="29" spans="1:8" x14ac:dyDescent="0.25">
      <c r="A29" s="22" t="s">
        <v>35</v>
      </c>
      <c r="B29" s="19"/>
      <c r="C29" s="19"/>
      <c r="D29" s="20"/>
      <c r="E29" s="20"/>
      <c r="F29" s="21"/>
      <c r="G29" s="6"/>
      <c r="H29" s="17"/>
    </row>
    <row r="30" spans="1:8" x14ac:dyDescent="0.25">
      <c r="A30" s="23" t="s">
        <v>36</v>
      </c>
      <c r="B30" s="24"/>
      <c r="C30" s="24"/>
      <c r="D30" s="25"/>
      <c r="E30" s="25"/>
      <c r="F30" s="26"/>
      <c r="G30" s="6"/>
      <c r="H30" s="17"/>
    </row>
    <row r="32" spans="1:8" ht="22.5" x14ac:dyDescent="0.25">
      <c r="A32" s="1"/>
      <c r="B32" s="2" t="s">
        <v>2187</v>
      </c>
      <c r="C32" s="3"/>
      <c r="D32" s="3"/>
      <c r="E32" s="4"/>
      <c r="F32" s="5" t="s">
        <v>2190</v>
      </c>
      <c r="G32" s="6" t="str">
        <f>"CREATE TABLE " &amp; B32</f>
        <v>CREATE TABLE htlMiniBarTypeInfo</v>
      </c>
      <c r="H32" s="6" t="str">
        <f>"DROP TABLE " &amp; B32</f>
        <v>DROP TABLE htlMiniBarTypeInfo</v>
      </c>
    </row>
    <row r="33" spans="1:8" x14ac:dyDescent="0.25">
      <c r="A33" s="7" t="s">
        <v>1</v>
      </c>
      <c r="B33" s="8" t="s">
        <v>2</v>
      </c>
      <c r="C33" s="9" t="s">
        <v>3</v>
      </c>
      <c r="D33" s="9" t="s">
        <v>4</v>
      </c>
      <c r="E33" s="9" t="s">
        <v>5</v>
      </c>
      <c r="F33" s="10" t="s">
        <v>6</v>
      </c>
      <c r="G33" s="6" t="str">
        <f>"("</f>
        <v>(</v>
      </c>
      <c r="H33" s="6"/>
    </row>
    <row r="34" spans="1:8" x14ac:dyDescent="0.25">
      <c r="A34" s="11">
        <v>1</v>
      </c>
      <c r="B34" s="12" t="s">
        <v>2188</v>
      </c>
      <c r="C34" s="13" t="s">
        <v>8</v>
      </c>
      <c r="D34" s="14"/>
      <c r="E34" s="15"/>
      <c r="F34" s="16" t="s">
        <v>543</v>
      </c>
      <c r="G34" s="6" t="str">
        <f>B34 &amp; " " &amp; C34 &amp; " " &amp; IF(D34 = "", "Not Null", "Null") &amp; ","</f>
        <v>MiniBarTypeInfoPkID nvarchar(16) Not Null,</v>
      </c>
      <c r="H34" s="17"/>
    </row>
    <row r="35" spans="1:8" ht="22.5" x14ac:dyDescent="0.25">
      <c r="A35" s="11">
        <v>2</v>
      </c>
      <c r="B35" s="12" t="s">
        <v>2189</v>
      </c>
      <c r="C35" s="13" t="s">
        <v>27</v>
      </c>
      <c r="D35" s="14"/>
      <c r="E35" s="15"/>
      <c r="F35" s="16" t="s">
        <v>2191</v>
      </c>
      <c r="G35" s="6" t="str">
        <f>B35 &amp; " " &amp; C35 &amp; " " &amp; IF(D35 = "", "Not Null", "Null") &amp; ","</f>
        <v>MiniBarTypeName nvarchar(255) Not Null,</v>
      </c>
      <c r="H35" s="17"/>
    </row>
    <row r="36" spans="1:8" x14ac:dyDescent="0.25">
      <c r="A36" s="18"/>
      <c r="B36" s="19"/>
      <c r="C36" s="19"/>
      <c r="D36" s="20"/>
      <c r="E36" s="20"/>
      <c r="F36" s="21"/>
      <c r="G36" s="6" t="s">
        <v>33</v>
      </c>
      <c r="H36" s="17"/>
    </row>
    <row r="37" spans="1:8" ht="22.5" x14ac:dyDescent="0.25">
      <c r="A37" s="22" t="s">
        <v>34</v>
      </c>
      <c r="B37" s="2" t="s">
        <v>2187</v>
      </c>
      <c r="C37" s="12" t="s">
        <v>2188</v>
      </c>
      <c r="D37" s="20"/>
      <c r="E37" s="20"/>
      <c r="F37" s="21"/>
      <c r="G37" s="6" t="str">
        <f>IF(AND(TRIM(A37) &lt;&gt; "", TRIM(B37) &lt;&gt; ""),
      IF(AND(A37 = "PK")," ALTER TABLE " &amp; B37 &amp; " ADD CONSTRAINT PK_" &amp; B37 &amp; D37 &amp; " PRIMARY KEY CLUSTERED (" &amp; C37  &amp; ") ",
           IF(AND(A37 = "UN"), " ALTER TABLE " &amp; B37 &amp; " ADD CONSTRAINT UN_" &amp; B37 &amp; D37 &amp; " UNIQUE NONCLUSTERED (" &amp; C37  &amp; ") ", ""))," ")</f>
        <v xml:space="preserve"> ALTER TABLE htlMiniBarTypeInfo ADD CONSTRAINT PK_htlMiniBarTypeInfo PRIMARY KEY CLUSTERED (MiniBarTypeInfoPkID) </v>
      </c>
      <c r="H37" s="17"/>
    </row>
    <row r="38" spans="1:8" x14ac:dyDescent="0.25">
      <c r="A38" s="22" t="s">
        <v>35</v>
      </c>
      <c r="B38" s="19"/>
      <c r="C38" s="19"/>
      <c r="D38" s="20"/>
      <c r="E38" s="20"/>
      <c r="F38" s="21"/>
      <c r="G38" s="6"/>
      <c r="H38" s="17"/>
    </row>
    <row r="39" spans="1:8" x14ac:dyDescent="0.25">
      <c r="A39" s="23" t="s">
        <v>36</v>
      </c>
      <c r="B39" s="24"/>
      <c r="C39" s="24"/>
      <c r="D39" s="25"/>
      <c r="E39" s="25"/>
      <c r="F39" s="26"/>
      <c r="G39" s="6"/>
      <c r="H39" s="17"/>
    </row>
    <row r="41" spans="1:8" ht="22.5" x14ac:dyDescent="0.25">
      <c r="A41" s="1"/>
      <c r="B41" s="2" t="s">
        <v>2192</v>
      </c>
      <c r="C41" s="3"/>
      <c r="D41" s="3"/>
      <c r="E41" s="4"/>
      <c r="F41" s="5" t="s">
        <v>2190</v>
      </c>
      <c r="G41" s="6" t="str">
        <f>"CREATE TABLE " &amp; B41</f>
        <v>CREATE TABLE htlRoomInfo</v>
      </c>
      <c r="H41" s="6" t="str">
        <f>"DROP TABLE " &amp; B41</f>
        <v>DROP TABLE htlRoomInfo</v>
      </c>
    </row>
    <row r="42" spans="1:8" x14ac:dyDescent="0.25">
      <c r="A42" s="7" t="s">
        <v>1</v>
      </c>
      <c r="B42" s="8" t="s">
        <v>2</v>
      </c>
      <c r="C42" s="9" t="s">
        <v>3</v>
      </c>
      <c r="D42" s="9" t="s">
        <v>4</v>
      </c>
      <c r="E42" s="9" t="s">
        <v>5</v>
      </c>
      <c r="F42" s="10" t="s">
        <v>6</v>
      </c>
      <c r="G42" s="6" t="str">
        <f>"("</f>
        <v>(</v>
      </c>
      <c r="H42" s="6"/>
    </row>
    <row r="43" spans="1:8" x14ac:dyDescent="0.25">
      <c r="A43" s="11">
        <v>1</v>
      </c>
      <c r="B43" s="12" t="s">
        <v>2193</v>
      </c>
      <c r="C43" s="13" t="s">
        <v>8</v>
      </c>
      <c r="D43" s="14"/>
      <c r="E43" s="15"/>
      <c r="F43" s="16" t="s">
        <v>543</v>
      </c>
      <c r="G43" s="6" t="str">
        <f>B43 &amp; " " &amp; C43 &amp; " " &amp; IF(D43 = "", "Not Null", "Null") &amp; ","</f>
        <v>RoomPkID nvarchar(16) Not Null,</v>
      </c>
      <c r="H43" s="17"/>
    </row>
    <row r="44" spans="1:8" x14ac:dyDescent="0.25">
      <c r="A44" s="11"/>
      <c r="B44" s="12" t="s">
        <v>1425</v>
      </c>
      <c r="C44" s="13" t="s">
        <v>8</v>
      </c>
      <c r="D44" s="14"/>
      <c r="E44" s="15"/>
      <c r="F44" s="16" t="s">
        <v>2201</v>
      </c>
      <c r="G44" s="6" t="str">
        <f t="shared" ref="G44:G54" si="1">B44 &amp; " " &amp; C44 &amp; " " &amp; IF(D44 = "", "Not Null", "Null") &amp; ","</f>
        <v>GroupPkID nvarchar(16) Not Null,</v>
      </c>
      <c r="H44" s="17"/>
    </row>
    <row r="45" spans="1:8" ht="22.5" x14ac:dyDescent="0.25">
      <c r="A45" s="11"/>
      <c r="B45" s="12" t="s">
        <v>2180</v>
      </c>
      <c r="C45" s="13" t="s">
        <v>8</v>
      </c>
      <c r="D45" s="14"/>
      <c r="E45" s="15"/>
      <c r="F45" s="16" t="s">
        <v>2202</v>
      </c>
      <c r="G45" s="6" t="str">
        <f t="shared" si="1"/>
        <v>RoomTypePkID nvarchar(16) Not Null,</v>
      </c>
      <c r="H45" s="17"/>
    </row>
    <row r="46" spans="1:8" x14ac:dyDescent="0.25">
      <c r="A46" s="11"/>
      <c r="B46" s="12" t="s">
        <v>2194</v>
      </c>
      <c r="C46" s="13" t="s">
        <v>23</v>
      </c>
      <c r="D46" s="14"/>
      <c r="E46" s="15"/>
      <c r="F46" s="16" t="s">
        <v>2204</v>
      </c>
      <c r="G46" s="6" t="str">
        <f t="shared" si="1"/>
        <v>RoomBedSpace int Not Null,</v>
      </c>
      <c r="H46" s="17"/>
    </row>
    <row r="47" spans="1:8" x14ac:dyDescent="0.25">
      <c r="A47" s="11"/>
      <c r="B47" s="12" t="s">
        <v>2195</v>
      </c>
      <c r="C47" s="13" t="s">
        <v>23</v>
      </c>
      <c r="D47" s="14"/>
      <c r="E47" s="15"/>
      <c r="F47" s="16" t="s">
        <v>2203</v>
      </c>
      <c r="G47" s="6" t="str">
        <f t="shared" si="1"/>
        <v>RoomNumber int Not Null,</v>
      </c>
      <c r="H47" s="17"/>
    </row>
    <row r="48" spans="1:8" x14ac:dyDescent="0.25">
      <c r="A48" s="11"/>
      <c r="B48" s="12" t="s">
        <v>2196</v>
      </c>
      <c r="C48" s="13" t="s">
        <v>23</v>
      </c>
      <c r="D48" s="14"/>
      <c r="E48" s="15"/>
      <c r="F48" s="16" t="s">
        <v>2205</v>
      </c>
      <c r="G48" s="6" t="str">
        <f t="shared" si="1"/>
        <v>RoomFloor int Not Null,</v>
      </c>
      <c r="H48" s="17"/>
    </row>
    <row r="49" spans="1:8" ht="22.5" x14ac:dyDescent="0.25">
      <c r="A49" s="11"/>
      <c r="B49" s="12" t="s">
        <v>2197</v>
      </c>
      <c r="C49" s="13" t="s">
        <v>10</v>
      </c>
      <c r="D49" s="14"/>
      <c r="E49" s="15"/>
      <c r="F49" s="16" t="s">
        <v>2206</v>
      </c>
      <c r="G49" s="6" t="str">
        <f t="shared" si="1"/>
        <v>RoomPhone nvarchar(50) Not Null,</v>
      </c>
      <c r="H49" s="17"/>
    </row>
    <row r="50" spans="1:8" x14ac:dyDescent="0.25">
      <c r="A50" s="11"/>
      <c r="B50" s="12" t="s">
        <v>2198</v>
      </c>
      <c r="C50" s="13" t="s">
        <v>27</v>
      </c>
      <c r="D50" s="14"/>
      <c r="E50" s="15"/>
      <c r="F50" s="16" t="s">
        <v>2207</v>
      </c>
      <c r="G50" s="6" t="str">
        <f t="shared" si="1"/>
        <v>RoomDescr nvarchar(255) Not Null,</v>
      </c>
      <c r="H50" s="17"/>
    </row>
    <row r="51" spans="1:8" x14ac:dyDescent="0.25">
      <c r="A51" s="11">
        <v>2</v>
      </c>
      <c r="B51" s="12" t="s">
        <v>2199</v>
      </c>
      <c r="C51" s="13" t="s">
        <v>62</v>
      </c>
      <c r="D51" s="14"/>
      <c r="E51" s="15"/>
      <c r="F51" s="16" t="s">
        <v>2208</v>
      </c>
      <c r="G51" s="6" t="str">
        <f t="shared" si="1"/>
        <v>IsMiniBar nvarchar(1) Not Null,</v>
      </c>
      <c r="H51" s="17"/>
    </row>
    <row r="52" spans="1:8" ht="22.5" x14ac:dyDescent="0.25">
      <c r="A52" s="11"/>
      <c r="B52" s="12" t="s">
        <v>2188</v>
      </c>
      <c r="C52" s="13" t="s">
        <v>8</v>
      </c>
      <c r="D52" s="14"/>
      <c r="E52" s="15"/>
      <c r="F52" s="16" t="s">
        <v>2209</v>
      </c>
      <c r="G52" s="6" t="str">
        <f t="shared" si="1"/>
        <v>MiniBarTypeInfoPkID nvarchar(16) Not Null,</v>
      </c>
      <c r="H52" s="17"/>
    </row>
    <row r="53" spans="1:8" x14ac:dyDescent="0.25">
      <c r="A53" s="11"/>
      <c r="B53" s="12" t="s">
        <v>2186</v>
      </c>
      <c r="C53" s="13" t="s">
        <v>8</v>
      </c>
      <c r="D53" s="14"/>
      <c r="E53" s="15"/>
      <c r="F53" s="16" t="s">
        <v>2210</v>
      </c>
      <c r="G53" s="6" t="str">
        <f t="shared" si="1"/>
        <v>FactionInfoPkID nvarchar(16) Not Null,</v>
      </c>
      <c r="H53" s="17"/>
    </row>
    <row r="54" spans="1:8" x14ac:dyDescent="0.25">
      <c r="A54" s="11"/>
      <c r="B54" s="12" t="s">
        <v>2200</v>
      </c>
      <c r="C54" s="13" t="s">
        <v>23</v>
      </c>
      <c r="D54" s="14"/>
      <c r="E54" s="15"/>
      <c r="F54" s="16" t="s">
        <v>2211</v>
      </c>
      <c r="G54" s="6" t="str">
        <f t="shared" si="1"/>
        <v>GuestSpace int Not Null,</v>
      </c>
      <c r="H54" s="17"/>
    </row>
    <row r="55" spans="1:8" x14ac:dyDescent="0.25">
      <c r="A55" s="18"/>
      <c r="B55" s="19"/>
      <c r="C55" s="19"/>
      <c r="D55" s="20"/>
      <c r="E55" s="20"/>
      <c r="F55" s="21"/>
      <c r="G55" s="6" t="s">
        <v>33</v>
      </c>
      <c r="H55" s="17"/>
    </row>
    <row r="56" spans="1:8" x14ac:dyDescent="0.25">
      <c r="A56" s="22" t="s">
        <v>34</v>
      </c>
      <c r="B56" s="2" t="s">
        <v>2192</v>
      </c>
      <c r="C56" s="12" t="s">
        <v>2193</v>
      </c>
      <c r="D56" s="20"/>
      <c r="E56" s="20"/>
      <c r="F56" s="21"/>
      <c r="G56" s="6" t="str">
        <f>IF(AND(TRIM(A56) &lt;&gt; "", TRIM(B56) &lt;&gt; ""),
      IF(AND(A56 = "PK")," ALTER TABLE " &amp; B56 &amp; " ADD CONSTRAINT PK_" &amp; B56 &amp; D56 &amp; " PRIMARY KEY CLUSTERED (" &amp; C56  &amp; ") ",
           IF(AND(A56 = "UN"), " ALTER TABLE " &amp; B56 &amp; " ADD CONSTRAINT UN_" &amp; B56 &amp; D56 &amp; " UNIQUE NONCLUSTERED (" &amp; C56  &amp; ") ", ""))," ")</f>
        <v xml:space="preserve"> ALTER TABLE htlRoomInfo ADD CONSTRAINT PK_htlRoomInfo PRIMARY KEY CLUSTERED (RoomPkID) </v>
      </c>
      <c r="H56" s="17"/>
    </row>
    <row r="57" spans="1:8" x14ac:dyDescent="0.25">
      <c r="A57" s="22" t="s">
        <v>35</v>
      </c>
      <c r="B57" s="19"/>
      <c r="C57" s="19"/>
      <c r="D57" s="20"/>
      <c r="E57" s="20"/>
      <c r="F57" s="21"/>
      <c r="G57" s="6"/>
      <c r="H57" s="17"/>
    </row>
    <row r="58" spans="1:8" x14ac:dyDescent="0.25">
      <c r="A58" s="23" t="s">
        <v>36</v>
      </c>
      <c r="B58" s="24"/>
      <c r="C58" s="24"/>
      <c r="D58" s="25"/>
      <c r="E58" s="25"/>
      <c r="F58" s="26"/>
      <c r="G58" s="6"/>
      <c r="H58" s="17"/>
    </row>
    <row r="60" spans="1:8" ht="22.5" x14ac:dyDescent="0.25">
      <c r="A60" s="1"/>
      <c r="B60" s="2" t="s">
        <v>2354</v>
      </c>
      <c r="C60" s="3"/>
      <c r="D60" s="3"/>
      <c r="E60" s="4"/>
      <c r="F60" s="5" t="s">
        <v>2355</v>
      </c>
      <c r="G60" s="6" t="str">
        <f>"CREATE TABLE " &amp; B60</f>
        <v>CREATE TABLE htlServiceInfo</v>
      </c>
      <c r="H60" s="6" t="str">
        <f>"DROP TABLE " &amp; B60</f>
        <v>DROP TABLE htlServiceInfo</v>
      </c>
    </row>
    <row r="61" spans="1:8" x14ac:dyDescent="0.25">
      <c r="A61" s="7" t="s">
        <v>1</v>
      </c>
      <c r="B61" s="8" t="s">
        <v>2</v>
      </c>
      <c r="C61" s="9" t="s">
        <v>3</v>
      </c>
      <c r="D61" s="9" t="s">
        <v>4</v>
      </c>
      <c r="E61" s="9" t="s">
        <v>5</v>
      </c>
      <c r="F61" s="10" t="s">
        <v>6</v>
      </c>
      <c r="G61" s="6" t="str">
        <f>"("</f>
        <v>(</v>
      </c>
      <c r="H61" s="6"/>
    </row>
    <row r="62" spans="1:8" x14ac:dyDescent="0.25">
      <c r="A62" s="11">
        <v>1</v>
      </c>
      <c r="B62" s="12" t="s">
        <v>2356</v>
      </c>
      <c r="C62" s="13" t="s">
        <v>8</v>
      </c>
      <c r="D62" s="14"/>
      <c r="E62" s="15"/>
      <c r="F62" s="16" t="s">
        <v>543</v>
      </c>
      <c r="G62" s="6" t="str">
        <f>B62 &amp; " " &amp; C62 &amp; " " &amp; IF(D62 = "", "Not Null", "Null") &amp; ","</f>
        <v>ServiceInfoPkID nvarchar(16) Not Null,</v>
      </c>
      <c r="H62" s="17"/>
    </row>
    <row r="63" spans="1:8" x14ac:dyDescent="0.25">
      <c r="A63" s="11"/>
      <c r="B63" s="12" t="s">
        <v>2357</v>
      </c>
      <c r="C63" s="13" t="s">
        <v>27</v>
      </c>
      <c r="D63" s="14"/>
      <c r="E63" s="15"/>
      <c r="F63" s="16" t="s">
        <v>2360</v>
      </c>
      <c r="G63" s="6" t="str">
        <f t="shared" ref="G63:G65" si="2">B63 &amp; " " &amp; C63 &amp; " " &amp; IF(D63 = "", "Not Null", "Null") &amp; ","</f>
        <v>ServiceName nvarchar(255) Not Null,</v>
      </c>
      <c r="H63" s="17"/>
    </row>
    <row r="64" spans="1:8" x14ac:dyDescent="0.25">
      <c r="A64" s="11"/>
      <c r="B64" s="12" t="s">
        <v>2358</v>
      </c>
      <c r="C64" s="13" t="s">
        <v>27</v>
      </c>
      <c r="D64" s="14"/>
      <c r="E64" s="15"/>
      <c r="F64" s="16" t="s">
        <v>102</v>
      </c>
      <c r="G64" s="6" t="str">
        <f t="shared" si="2"/>
        <v>ServiceDescr nvarchar(255) Not Null,</v>
      </c>
      <c r="H64" s="17"/>
    </row>
    <row r="65" spans="1:8" ht="22.5" x14ac:dyDescent="0.25">
      <c r="A65" s="11"/>
      <c r="B65" s="12" t="s">
        <v>2359</v>
      </c>
      <c r="C65" s="13" t="s">
        <v>62</v>
      </c>
      <c r="D65" s="14"/>
      <c r="E65" s="15"/>
      <c r="F65" s="16" t="s">
        <v>2361</v>
      </c>
      <c r="G65" s="6" t="str">
        <f t="shared" si="2"/>
        <v>IsChangePrice nvarchar(1) Not Null,</v>
      </c>
      <c r="H65" s="17"/>
    </row>
    <row r="66" spans="1:8" x14ac:dyDescent="0.25">
      <c r="A66" s="18"/>
      <c r="B66" s="19"/>
      <c r="C66" s="19"/>
      <c r="D66" s="20"/>
      <c r="E66" s="20"/>
      <c r="F66" s="21"/>
      <c r="G66" s="6" t="s">
        <v>33</v>
      </c>
      <c r="H66" s="17"/>
    </row>
    <row r="67" spans="1:8" ht="22.5" x14ac:dyDescent="0.25">
      <c r="A67" s="22" t="s">
        <v>34</v>
      </c>
      <c r="B67" s="2" t="s">
        <v>2354</v>
      </c>
      <c r="C67" s="12" t="s">
        <v>2356</v>
      </c>
      <c r="D67" s="20"/>
      <c r="E67" s="20"/>
      <c r="F67" s="21"/>
      <c r="G67" s="6" t="str">
        <f>IF(AND(TRIM(A67) &lt;&gt; "", TRIM(B67) &lt;&gt; ""),
      IF(AND(A67 = "PK")," ALTER TABLE " &amp; B67 &amp; " ADD CONSTRAINT PK_" &amp; B67 &amp; D67 &amp; " PRIMARY KEY CLUSTERED (" &amp; C67  &amp; ") ",
           IF(AND(A67 = "UN"), " ALTER TABLE " &amp; B67 &amp; " ADD CONSTRAINT UN_" &amp; B67 &amp; D67 &amp; " UNIQUE NONCLUSTERED (" &amp; C67  &amp; ") ", ""))," ")</f>
        <v xml:space="preserve"> ALTER TABLE htlServiceInfo ADD CONSTRAINT PK_htlServiceInfo PRIMARY KEY CLUSTERED (ServiceInfoPkID) </v>
      </c>
      <c r="H67" s="17"/>
    </row>
    <row r="68" spans="1:8" x14ac:dyDescent="0.25">
      <c r="A68" s="22" t="s">
        <v>35</v>
      </c>
      <c r="B68" s="19"/>
      <c r="C68" s="19"/>
      <c r="D68" s="20"/>
      <c r="E68" s="20"/>
      <c r="F68" s="21"/>
      <c r="G68" s="6"/>
      <c r="H68" s="17"/>
    </row>
    <row r="69" spans="1:8" x14ac:dyDescent="0.25">
      <c r="A69" s="23" t="s">
        <v>36</v>
      </c>
      <c r="B69" s="24"/>
      <c r="C69" s="24"/>
      <c r="D69" s="25"/>
      <c r="E69" s="25"/>
      <c r="F69" s="26"/>
      <c r="G69" s="6"/>
      <c r="H69" s="17"/>
    </row>
    <row r="71" spans="1:8" ht="22.5" x14ac:dyDescent="0.25">
      <c r="A71" s="1"/>
      <c r="B71" s="2" t="s">
        <v>2362</v>
      </c>
      <c r="C71" s="3"/>
      <c r="D71" s="3"/>
      <c r="E71" s="4"/>
      <c r="F71" s="5" t="s">
        <v>2366</v>
      </c>
      <c r="G71" s="6" t="str">
        <f>"CREATE TABLE " &amp; B71</f>
        <v>CREATE TABLE htlServiceDetailInfo</v>
      </c>
      <c r="H71" s="6" t="str">
        <f>"DROP TABLE " &amp; B71</f>
        <v>DROP TABLE htlServiceDetailInfo</v>
      </c>
    </row>
    <row r="72" spans="1:8" x14ac:dyDescent="0.25">
      <c r="A72" s="7" t="s">
        <v>1</v>
      </c>
      <c r="B72" s="8" t="s">
        <v>2</v>
      </c>
      <c r="C72" s="9" t="s">
        <v>3</v>
      </c>
      <c r="D72" s="9" t="s">
        <v>4</v>
      </c>
      <c r="E72" s="9" t="s">
        <v>5</v>
      </c>
      <c r="F72" s="10" t="s">
        <v>6</v>
      </c>
      <c r="G72" s="6" t="str">
        <f>"("</f>
        <v>(</v>
      </c>
      <c r="H72" s="6"/>
    </row>
    <row r="73" spans="1:8" x14ac:dyDescent="0.25">
      <c r="A73" s="11">
        <v>1</v>
      </c>
      <c r="B73" s="12" t="s">
        <v>2356</v>
      </c>
      <c r="C73" s="13" t="s">
        <v>8</v>
      </c>
      <c r="D73" s="14"/>
      <c r="E73" s="15"/>
      <c r="F73" s="16" t="s">
        <v>2367</v>
      </c>
      <c r="G73" s="6" t="str">
        <f>B73 &amp; " " &amp; C73 &amp; " " &amp; IF(D73 = "", "Not Null", "Null") &amp; ","</f>
        <v>ServiceInfoPkID nvarchar(16) Not Null,</v>
      </c>
      <c r="H73" s="17"/>
    </row>
    <row r="74" spans="1:8" ht="22.5" x14ac:dyDescent="0.25">
      <c r="A74" s="11"/>
      <c r="B74" s="12" t="s">
        <v>2363</v>
      </c>
      <c r="C74" s="13" t="s">
        <v>8</v>
      </c>
      <c r="D74" s="14"/>
      <c r="E74" s="15"/>
      <c r="F74" s="16" t="s">
        <v>543</v>
      </c>
      <c r="G74" s="6" t="str">
        <f t="shared" ref="G74:G77" si="3">B74 &amp; " " &amp; C74 &amp; " " &amp; IF(D74 = "", "Not Null", "Null") &amp; ","</f>
        <v>ServiceDetailInfoPkID nvarchar(16) Not Null,</v>
      </c>
      <c r="H74" s="17"/>
    </row>
    <row r="75" spans="1:8" x14ac:dyDescent="0.25">
      <c r="A75" s="11"/>
      <c r="B75" s="12" t="s">
        <v>2364</v>
      </c>
      <c r="C75" s="13" t="s">
        <v>8</v>
      </c>
      <c r="D75" s="14"/>
      <c r="E75" s="15"/>
      <c r="F75" s="16" t="s">
        <v>2368</v>
      </c>
      <c r="G75" s="6" t="str">
        <f t="shared" si="3"/>
        <v>GuestTypeID nvarchar(16) Not Null,</v>
      </c>
      <c r="H75" s="17"/>
    </row>
    <row r="76" spans="1:8" x14ac:dyDescent="0.25">
      <c r="A76" s="11"/>
      <c r="B76" s="12" t="s">
        <v>849</v>
      </c>
      <c r="C76" s="13" t="s">
        <v>1490</v>
      </c>
      <c r="D76" s="14"/>
      <c r="E76" s="15"/>
      <c r="F76" s="16" t="s">
        <v>2369</v>
      </c>
      <c r="G76" s="6" t="str">
        <f t="shared" si="3"/>
        <v>CurrencyID nvarchar(6) Not Null,</v>
      </c>
      <c r="H76" s="17"/>
    </row>
    <row r="77" spans="1:8" x14ac:dyDescent="0.25">
      <c r="A77" s="11"/>
      <c r="B77" s="12" t="s">
        <v>2365</v>
      </c>
      <c r="C77" s="13" t="s">
        <v>135</v>
      </c>
      <c r="D77" s="14"/>
      <c r="E77" s="15"/>
      <c r="F77" s="16" t="s">
        <v>2370</v>
      </c>
      <c r="G77" s="6" t="str">
        <f t="shared" si="3"/>
        <v>ServicePrice money Not Null,</v>
      </c>
      <c r="H77" s="17"/>
    </row>
    <row r="78" spans="1:8" x14ac:dyDescent="0.25">
      <c r="A78" s="18"/>
      <c r="B78" s="19"/>
      <c r="C78" s="19"/>
      <c r="D78" s="20"/>
      <c r="E78" s="20"/>
      <c r="F78" s="21"/>
      <c r="G78" s="6" t="s">
        <v>33</v>
      </c>
      <c r="H78" s="17"/>
    </row>
    <row r="79" spans="1:8" ht="22.5" x14ac:dyDescent="0.25">
      <c r="A79" s="22" t="s">
        <v>34</v>
      </c>
      <c r="B79" s="2" t="s">
        <v>2362</v>
      </c>
      <c r="C79" s="12" t="s">
        <v>2363</v>
      </c>
      <c r="D79" s="20"/>
      <c r="E79" s="20"/>
      <c r="F79" s="21"/>
      <c r="G79" s="6" t="str">
        <f>IF(AND(TRIM(A79) &lt;&gt; "", TRIM(B79) &lt;&gt; ""),
      IF(AND(A79 = "PK")," ALTER TABLE " &amp; B79 &amp; " ADD CONSTRAINT PK_" &amp; B79 &amp; D79 &amp; " PRIMARY KEY CLUSTERED (" &amp; C79  &amp; ") ",
           IF(AND(A79 = "UN"), " ALTER TABLE " &amp; B79 &amp; " ADD CONSTRAINT UN_" &amp; B79 &amp; D79 &amp; " UNIQUE NONCLUSTERED (" &amp; C79  &amp; ") ", ""))," ")</f>
        <v xml:space="preserve"> ALTER TABLE htlServiceDetailInfo ADD CONSTRAINT PK_htlServiceDetailInfo PRIMARY KEY CLUSTERED (ServiceDetailInfoPkID) </v>
      </c>
      <c r="H79" s="17"/>
    </row>
    <row r="80" spans="1:8" x14ac:dyDescent="0.25">
      <c r="A80" s="22" t="s">
        <v>35</v>
      </c>
      <c r="B80" s="19"/>
      <c r="C80" s="19"/>
      <c r="D80" s="20"/>
      <c r="E80" s="20"/>
      <c r="F80" s="21"/>
      <c r="G80" s="6"/>
      <c r="H80" s="17"/>
    </row>
    <row r="81" spans="1:8" x14ac:dyDescent="0.25">
      <c r="A81" s="23" t="s">
        <v>36</v>
      </c>
      <c r="B81" s="24"/>
      <c r="C81" s="24"/>
      <c r="D81" s="25"/>
      <c r="E81" s="25"/>
      <c r="F81" s="26"/>
      <c r="G81" s="6"/>
      <c r="H81" s="17"/>
    </row>
    <row r="83" spans="1:8" x14ac:dyDescent="0.25">
      <c r="A83" s="1"/>
      <c r="B83" s="2" t="s">
        <v>2371</v>
      </c>
      <c r="C83" s="3"/>
      <c r="D83" s="3"/>
      <c r="E83" s="4"/>
      <c r="F83" s="5" t="s">
        <v>2368</v>
      </c>
      <c r="G83" s="6" t="str">
        <f>"CREATE TABLE " &amp; B83</f>
        <v>CREATE TABLE htlGuestTypeInfo</v>
      </c>
      <c r="H83" s="6" t="str">
        <f>"DROP TABLE " &amp; B83</f>
        <v>DROP TABLE htlGuestTypeInfo</v>
      </c>
    </row>
    <row r="84" spans="1:8" x14ac:dyDescent="0.25">
      <c r="A84" s="7" t="s">
        <v>1</v>
      </c>
      <c r="B84" s="8" t="s">
        <v>2</v>
      </c>
      <c r="C84" s="9" t="s">
        <v>3</v>
      </c>
      <c r="D84" s="9" t="s">
        <v>4</v>
      </c>
      <c r="E84" s="9" t="s">
        <v>5</v>
      </c>
      <c r="F84" s="10" t="s">
        <v>6</v>
      </c>
      <c r="G84" s="6" t="str">
        <f>"("</f>
        <v>(</v>
      </c>
      <c r="H84" s="6"/>
    </row>
    <row r="85" spans="1:8" x14ac:dyDescent="0.25">
      <c r="A85" s="11">
        <v>1</v>
      </c>
      <c r="B85" s="12" t="s">
        <v>2364</v>
      </c>
      <c r="C85" s="13" t="s">
        <v>8</v>
      </c>
      <c r="D85" s="14"/>
      <c r="E85" s="15"/>
      <c r="F85" s="16" t="s">
        <v>543</v>
      </c>
      <c r="G85" s="6" t="str">
        <f>B85 &amp; " " &amp; C85 &amp; " " &amp; IF(D85 = "", "Not Null", "Null") &amp; ","</f>
        <v>GuestTypeID nvarchar(16) Not Null,</v>
      </c>
      <c r="H85" s="17"/>
    </row>
    <row r="86" spans="1:8" x14ac:dyDescent="0.25">
      <c r="A86" s="11"/>
      <c r="B86" s="12" t="s">
        <v>2372</v>
      </c>
      <c r="C86" s="13" t="s">
        <v>27</v>
      </c>
      <c r="D86" s="14"/>
      <c r="E86" s="15"/>
      <c r="F86" s="16" t="s">
        <v>615</v>
      </c>
      <c r="G86" s="6" t="str">
        <f t="shared" ref="G86:G87" si="4">B86 &amp; " " &amp; C86 &amp; " " &amp; IF(D86 = "", "Not Null", "Null") &amp; ","</f>
        <v>GuestTypeName nvarchar(255) Not Null,</v>
      </c>
      <c r="H86" s="17"/>
    </row>
    <row r="87" spans="1:8" x14ac:dyDescent="0.25">
      <c r="A87" s="11"/>
      <c r="B87" s="12" t="s">
        <v>849</v>
      </c>
      <c r="C87" s="13" t="s">
        <v>1490</v>
      </c>
      <c r="D87" s="14"/>
      <c r="E87" s="15"/>
      <c r="F87" s="16" t="s">
        <v>2369</v>
      </c>
      <c r="G87" s="6" t="str">
        <f t="shared" si="4"/>
        <v>CurrencyID nvarchar(6) Not Null,</v>
      </c>
      <c r="H87" s="17"/>
    </row>
    <row r="88" spans="1:8" x14ac:dyDescent="0.25">
      <c r="A88" s="18"/>
      <c r="B88" s="19"/>
      <c r="C88" s="19"/>
      <c r="D88" s="20"/>
      <c r="E88" s="20"/>
      <c r="F88" s="21"/>
      <c r="G88" s="6" t="s">
        <v>33</v>
      </c>
      <c r="H88" s="17"/>
    </row>
    <row r="89" spans="1:8" ht="22.5" x14ac:dyDescent="0.25">
      <c r="A89" s="22" t="s">
        <v>34</v>
      </c>
      <c r="B89" s="2" t="s">
        <v>2371</v>
      </c>
      <c r="C89" s="12" t="s">
        <v>2364</v>
      </c>
      <c r="D89" s="20"/>
      <c r="E89" s="20"/>
      <c r="F89" s="21"/>
      <c r="G89" s="6" t="str">
        <f>IF(AND(TRIM(A89) &lt;&gt; "", TRIM(B89) &lt;&gt; ""),
      IF(AND(A89 = "PK")," ALTER TABLE " &amp; B89 &amp; " ADD CONSTRAINT PK_" &amp; B89 &amp; D89 &amp; " PRIMARY KEY CLUSTERED (" &amp; C89  &amp; ") ",
           IF(AND(A89 = "UN"), " ALTER TABLE " &amp; B89 &amp; " ADD CONSTRAINT UN_" &amp; B89 &amp; D89 &amp; " UNIQUE NONCLUSTERED (" &amp; C89  &amp; ") ", ""))," ")</f>
        <v xml:space="preserve"> ALTER TABLE htlGuestTypeInfo ADD CONSTRAINT PK_htlGuestTypeInfo PRIMARY KEY CLUSTERED (GuestTypeID) </v>
      </c>
      <c r="H89" s="17"/>
    </row>
    <row r="90" spans="1:8" x14ac:dyDescent="0.25">
      <c r="A90" s="22" t="s">
        <v>35</v>
      </c>
      <c r="B90" s="19"/>
      <c r="C90" s="19"/>
      <c r="D90" s="20"/>
      <c r="E90" s="20"/>
      <c r="F90" s="21"/>
      <c r="G90" s="6"/>
      <c r="H90" s="17"/>
    </row>
    <row r="91" spans="1:8" x14ac:dyDescent="0.25">
      <c r="A91" s="23" t="s">
        <v>36</v>
      </c>
      <c r="B91" s="24"/>
      <c r="C91" s="24"/>
      <c r="D91" s="25"/>
      <c r="E91" s="25"/>
      <c r="F91" s="26"/>
      <c r="G91" s="6"/>
      <c r="H91" s="17"/>
    </row>
    <row r="93" spans="1:8" ht="22.5" x14ac:dyDescent="0.25">
      <c r="A93" s="1"/>
      <c r="B93" s="2" t="s">
        <v>2378</v>
      </c>
      <c r="C93" s="3"/>
      <c r="D93" s="3"/>
      <c r="E93" s="4"/>
      <c r="F93" s="5" t="s">
        <v>2379</v>
      </c>
      <c r="G93" s="6" t="str">
        <f>"CREATE TABLE " &amp; B93</f>
        <v>CREATE TABLE htlLifeTime</v>
      </c>
      <c r="H93" s="6" t="str">
        <f>"DROP TABLE " &amp; B93</f>
        <v>DROP TABLE htlLifeTime</v>
      </c>
    </row>
    <row r="94" spans="1:8" x14ac:dyDescent="0.25">
      <c r="A94" s="7" t="s">
        <v>1</v>
      </c>
      <c r="B94" s="8" t="s">
        <v>2</v>
      </c>
      <c r="C94" s="9" t="s">
        <v>3</v>
      </c>
      <c r="D94" s="9" t="s">
        <v>4</v>
      </c>
      <c r="E94" s="9" t="s">
        <v>5</v>
      </c>
      <c r="F94" s="10" t="s">
        <v>6</v>
      </c>
      <c r="G94" s="6" t="str">
        <f>"("</f>
        <v>(</v>
      </c>
      <c r="H94" s="6"/>
    </row>
    <row r="95" spans="1:8" x14ac:dyDescent="0.25">
      <c r="A95" s="11">
        <v>1</v>
      </c>
      <c r="B95" s="12" t="s">
        <v>2380</v>
      </c>
      <c r="C95" s="13" t="s">
        <v>8</v>
      </c>
      <c r="D95" s="14"/>
      <c r="E95" s="15"/>
      <c r="F95" s="16" t="s">
        <v>543</v>
      </c>
      <c r="G95" s="6" t="str">
        <f>B95 &amp; " " &amp; C95 &amp; " " &amp; IF(D95 = "", "Not Null", "Null") &amp; ","</f>
        <v>LifeTimePkID nvarchar(16) Not Null,</v>
      </c>
      <c r="H95" s="17"/>
    </row>
    <row r="96" spans="1:8" x14ac:dyDescent="0.25">
      <c r="A96" s="11"/>
      <c r="B96" s="12" t="s">
        <v>2381</v>
      </c>
      <c r="C96" s="13" t="s">
        <v>27</v>
      </c>
      <c r="D96" s="14"/>
      <c r="E96" s="15"/>
      <c r="F96" s="16" t="s">
        <v>1039</v>
      </c>
      <c r="G96" s="6" t="str">
        <f t="shared" ref="G96:G100" si="5">B96 &amp; " " &amp; C96 &amp; " " &amp; IF(D96 = "", "Not Null", "Null") &amp; ","</f>
        <v>LifeTimeName nvarchar(255) Not Null,</v>
      </c>
      <c r="H96" s="17"/>
    </row>
    <row r="97" spans="1:8" x14ac:dyDescent="0.25">
      <c r="A97" s="11"/>
      <c r="B97" s="12" t="s">
        <v>1413</v>
      </c>
      <c r="C97" s="13" t="s">
        <v>23</v>
      </c>
      <c r="D97" s="14"/>
      <c r="E97" s="15"/>
      <c r="F97" s="16" t="s">
        <v>1416</v>
      </c>
      <c r="G97" s="6" t="str">
        <f t="shared" si="5"/>
        <v>StartDay int Not Null,</v>
      </c>
      <c r="H97" s="17"/>
    </row>
    <row r="98" spans="1:8" x14ac:dyDescent="0.25">
      <c r="A98" s="11"/>
      <c r="B98" s="12" t="s">
        <v>1414</v>
      </c>
      <c r="C98" s="13" t="s">
        <v>23</v>
      </c>
      <c r="D98" s="14"/>
      <c r="E98" s="15"/>
      <c r="F98" s="16" t="s">
        <v>1417</v>
      </c>
      <c r="G98" s="6" t="str">
        <f t="shared" si="5"/>
        <v>FinishDay int Not Null,</v>
      </c>
      <c r="H98" s="17"/>
    </row>
    <row r="99" spans="1:8" x14ac:dyDescent="0.25">
      <c r="A99" s="11"/>
      <c r="B99" s="12" t="s">
        <v>693</v>
      </c>
      <c r="C99" s="13" t="s">
        <v>23</v>
      </c>
      <c r="D99" s="14"/>
      <c r="E99" s="15"/>
      <c r="F99" s="16" t="s">
        <v>692</v>
      </c>
      <c r="G99" s="6" t="str">
        <f t="shared" si="5"/>
        <v>StartTime int Not Null,</v>
      </c>
      <c r="H99" s="17"/>
    </row>
    <row r="100" spans="1:8" x14ac:dyDescent="0.25">
      <c r="A100" s="11"/>
      <c r="B100" s="12" t="s">
        <v>691</v>
      </c>
      <c r="C100" s="13" t="s">
        <v>23</v>
      </c>
      <c r="D100" s="14"/>
      <c r="E100" s="15"/>
      <c r="F100" s="16" t="s">
        <v>690</v>
      </c>
      <c r="G100" s="6" t="str">
        <f t="shared" si="5"/>
        <v>FinishTime int Not Null,</v>
      </c>
      <c r="H100" s="17"/>
    </row>
    <row r="101" spans="1:8" x14ac:dyDescent="0.25">
      <c r="A101" s="18"/>
      <c r="B101" s="19"/>
      <c r="C101" s="19"/>
      <c r="D101" s="20"/>
      <c r="E101" s="20"/>
      <c r="F101" s="21"/>
      <c r="G101" s="6" t="s">
        <v>33</v>
      </c>
      <c r="H101" s="17"/>
    </row>
    <row r="102" spans="1:8" ht="22.5" x14ac:dyDescent="0.25">
      <c r="A102" s="22" t="s">
        <v>34</v>
      </c>
      <c r="B102" s="2" t="s">
        <v>2378</v>
      </c>
      <c r="C102" s="12" t="s">
        <v>2380</v>
      </c>
      <c r="D102" s="20"/>
      <c r="E102" s="20"/>
      <c r="F102" s="21"/>
      <c r="G102" s="6" t="str">
        <f>IF(AND(TRIM(A102) &lt;&gt; "", TRIM(B102) &lt;&gt; ""),
      IF(AND(A102 = "PK")," ALTER TABLE " &amp; B102 &amp; " ADD CONSTRAINT PK_" &amp; B102 &amp; D102 &amp; " PRIMARY KEY CLUSTERED (" &amp; C102  &amp; ") ",
           IF(AND(A102 = "UN"), " ALTER TABLE " &amp; B102 &amp; " ADD CONSTRAINT UN_" &amp; B102 &amp; D102 &amp; " UNIQUE NONCLUSTERED (" &amp; C102  &amp; ") ", ""))," ")</f>
        <v xml:space="preserve"> ALTER TABLE htlLifeTime ADD CONSTRAINT PK_htlLifeTime PRIMARY KEY CLUSTERED (LifeTimePkID) </v>
      </c>
      <c r="H102" s="17"/>
    </row>
    <row r="103" spans="1:8" x14ac:dyDescent="0.25">
      <c r="A103" s="22" t="s">
        <v>35</v>
      </c>
      <c r="B103" s="19"/>
      <c r="C103" s="19"/>
      <c r="D103" s="20"/>
      <c r="E103" s="20"/>
      <c r="F103" s="21"/>
      <c r="G103" s="6"/>
      <c r="H103" s="17"/>
    </row>
    <row r="104" spans="1:8" x14ac:dyDescent="0.25">
      <c r="A104" s="23" t="s">
        <v>36</v>
      </c>
      <c r="B104" s="24"/>
      <c r="C104" s="24"/>
      <c r="D104" s="25"/>
      <c r="E104" s="25"/>
      <c r="F104" s="26"/>
      <c r="G104" s="6"/>
      <c r="H104" s="17"/>
    </row>
    <row r="106" spans="1:8" ht="22.5" x14ac:dyDescent="0.25">
      <c r="A106" s="1"/>
      <c r="B106" s="2" t="s">
        <v>2382</v>
      </c>
      <c r="C106" s="3"/>
      <c r="D106" s="3"/>
      <c r="E106" s="4"/>
      <c r="F106" s="5" t="s">
        <v>2383</v>
      </c>
      <c r="G106" s="6" t="str">
        <f>"CREATE TABLE " &amp; B106</f>
        <v>CREATE TABLE htlRoomPrice</v>
      </c>
      <c r="H106" s="6" t="str">
        <f>"DROP TABLE " &amp; B106</f>
        <v>DROP TABLE htlRoomPrice</v>
      </c>
    </row>
    <row r="107" spans="1:8" x14ac:dyDescent="0.25">
      <c r="A107" s="7" t="s">
        <v>1</v>
      </c>
      <c r="B107" s="8" t="s">
        <v>2</v>
      </c>
      <c r="C107" s="9" t="s">
        <v>3</v>
      </c>
      <c r="D107" s="9" t="s">
        <v>4</v>
      </c>
      <c r="E107" s="9" t="s">
        <v>5</v>
      </c>
      <c r="F107" s="10" t="s">
        <v>6</v>
      </c>
      <c r="G107" s="6" t="str">
        <f>"("</f>
        <v>(</v>
      </c>
      <c r="H107" s="6"/>
    </row>
    <row r="108" spans="1:8" x14ac:dyDescent="0.25">
      <c r="A108" s="11">
        <v>1</v>
      </c>
      <c r="B108" s="12" t="s">
        <v>2384</v>
      </c>
      <c r="C108" s="13" t="s">
        <v>8</v>
      </c>
      <c r="D108" s="14"/>
      <c r="E108" s="15"/>
      <c r="F108" s="16" t="s">
        <v>543</v>
      </c>
      <c r="G108" s="6" t="str">
        <f>B108 &amp; " " &amp; C108 &amp; " " &amp; IF(D108 = "", "Not Null", "Null") &amp; ","</f>
        <v>RoomPricePkID nvarchar(16) Not Null,</v>
      </c>
      <c r="H108" s="17"/>
    </row>
    <row r="109" spans="1:8" x14ac:dyDescent="0.25">
      <c r="A109" s="11"/>
      <c r="B109" s="12" t="s">
        <v>2180</v>
      </c>
      <c r="C109" s="13" t="s">
        <v>8</v>
      </c>
      <c r="D109" s="14"/>
      <c r="E109" s="15"/>
      <c r="F109" s="16" t="s">
        <v>2168</v>
      </c>
      <c r="G109" s="6" t="str">
        <f t="shared" ref="G109:G114" si="6">B109 &amp; " " &amp; C109 &amp; " " &amp; IF(D109 = "", "Not Null", "Null") &amp; ","</f>
        <v>RoomTypePkID nvarchar(16) Not Null,</v>
      </c>
      <c r="H109" s="17"/>
    </row>
    <row r="110" spans="1:8" x14ac:dyDescent="0.25">
      <c r="A110" s="11"/>
      <c r="B110" s="12" t="s">
        <v>2385</v>
      </c>
      <c r="C110" s="13" t="s">
        <v>8</v>
      </c>
      <c r="D110" s="14"/>
      <c r="E110" s="15"/>
      <c r="F110" s="16" t="s">
        <v>343</v>
      </c>
      <c r="G110" s="6" t="str">
        <f t="shared" si="6"/>
        <v>SeasonInfoPkID nvarchar(16) Not Null,</v>
      </c>
      <c r="H110" s="17"/>
    </row>
    <row r="111" spans="1:8" x14ac:dyDescent="0.25">
      <c r="A111" s="11"/>
      <c r="B111" s="12" t="s">
        <v>2364</v>
      </c>
      <c r="C111" s="13" t="s">
        <v>8</v>
      </c>
      <c r="D111" s="14"/>
      <c r="E111" s="15"/>
      <c r="F111" s="16" t="s">
        <v>2368</v>
      </c>
      <c r="G111" s="6" t="str">
        <f t="shared" si="6"/>
        <v>GuestTypeID nvarchar(16) Not Null,</v>
      </c>
      <c r="H111" s="17"/>
    </row>
    <row r="112" spans="1:8" x14ac:dyDescent="0.25">
      <c r="A112" s="11"/>
      <c r="B112" s="12" t="s">
        <v>2380</v>
      </c>
      <c r="C112" s="13" t="s">
        <v>8</v>
      </c>
      <c r="D112" s="14"/>
      <c r="E112" s="15"/>
      <c r="F112" s="16" t="s">
        <v>2377</v>
      </c>
      <c r="G112" s="6" t="str">
        <f t="shared" si="6"/>
        <v>LifeTimePkID nvarchar(16) Not Null,</v>
      </c>
      <c r="H112" s="17"/>
    </row>
    <row r="113" spans="1:8" x14ac:dyDescent="0.25">
      <c r="A113" s="11"/>
      <c r="B113" s="12" t="s">
        <v>849</v>
      </c>
      <c r="C113" s="13" t="s">
        <v>8</v>
      </c>
      <c r="D113" s="14"/>
      <c r="E113" s="15"/>
      <c r="F113" s="16" t="s">
        <v>2369</v>
      </c>
      <c r="G113" s="6" t="str">
        <f t="shared" si="6"/>
        <v>CurrencyID nvarchar(16) Not Null,</v>
      </c>
      <c r="H113" s="17"/>
    </row>
    <row r="114" spans="1:8" x14ac:dyDescent="0.25">
      <c r="A114" s="11"/>
      <c r="B114" s="12" t="s">
        <v>1833</v>
      </c>
      <c r="C114" s="13" t="s">
        <v>135</v>
      </c>
      <c r="D114" s="14"/>
      <c r="E114" s="15"/>
      <c r="F114" s="16" t="s">
        <v>1891</v>
      </c>
      <c r="G114" s="6" t="str">
        <f t="shared" si="6"/>
        <v>Price money Not Null,</v>
      </c>
      <c r="H114" s="17"/>
    </row>
    <row r="115" spans="1:8" x14ac:dyDescent="0.25">
      <c r="A115" s="18"/>
      <c r="B115" s="19"/>
      <c r="C115" s="19"/>
      <c r="D115" s="20"/>
      <c r="E115" s="20"/>
      <c r="F115" s="21"/>
      <c r="G115" s="6" t="s">
        <v>33</v>
      </c>
      <c r="H115" s="17"/>
    </row>
    <row r="116" spans="1:8" ht="22.5" x14ac:dyDescent="0.25">
      <c r="A116" s="22" t="s">
        <v>34</v>
      </c>
      <c r="B116" s="2" t="s">
        <v>2382</v>
      </c>
      <c r="C116" s="12" t="s">
        <v>2384</v>
      </c>
      <c r="D116" s="20"/>
      <c r="E116" s="20"/>
      <c r="F116" s="21"/>
      <c r="G116" s="6" t="str">
        <f>IF(AND(TRIM(A116) &lt;&gt; "", TRIM(B116) &lt;&gt; ""),
      IF(AND(A116 = "PK")," ALTER TABLE " &amp; B116 &amp; " ADD CONSTRAINT PK_" &amp; B116 &amp; D116 &amp; " PRIMARY KEY CLUSTERED (" &amp; C116  &amp; ") ",
           IF(AND(A116 = "UN"), " ALTER TABLE " &amp; B116 &amp; " ADD CONSTRAINT UN_" &amp; B116 &amp; D116 &amp; " UNIQUE NONCLUSTERED (" &amp; C116  &amp; ") ", ""))," ")</f>
        <v xml:space="preserve"> ALTER TABLE htlRoomPrice ADD CONSTRAINT PK_htlRoomPrice PRIMARY KEY CLUSTERED (RoomPricePkID) </v>
      </c>
      <c r="H116" s="17"/>
    </row>
    <row r="117" spans="1:8" x14ac:dyDescent="0.25">
      <c r="A117" s="22" t="s">
        <v>35</v>
      </c>
      <c r="B117" s="19"/>
      <c r="C117" s="19"/>
      <c r="D117" s="20"/>
      <c r="E117" s="20"/>
      <c r="F117" s="21"/>
      <c r="G117" s="6"/>
      <c r="H117" s="17"/>
    </row>
    <row r="118" spans="1:8" x14ac:dyDescent="0.25">
      <c r="A118" s="23" t="s">
        <v>36</v>
      </c>
      <c r="B118" s="24"/>
      <c r="C118" s="24"/>
      <c r="D118" s="25"/>
      <c r="E118" s="25"/>
      <c r="F118" s="26"/>
      <c r="G118" s="6"/>
      <c r="H118"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topLeftCell="A55" workbookViewId="0">
      <selection activeCell="I84" sqref="I84:I86"/>
    </sheetView>
  </sheetViews>
  <sheetFormatPr defaultRowHeight="12" x14ac:dyDescent="0.2"/>
  <cols>
    <col min="1" max="1" width="9.7109375" style="53" bestFit="1" customWidth="1"/>
    <col min="2" max="2" width="19.5703125" style="53" bestFit="1" customWidth="1"/>
    <col min="3" max="3" width="9.7109375" style="53" customWidth="1"/>
    <col min="4" max="4" width="10.42578125" style="53" bestFit="1" customWidth="1"/>
    <col min="5" max="5" width="25" style="53" customWidth="1"/>
    <col min="6" max="6" width="9.85546875" style="53" customWidth="1"/>
    <col min="7" max="7" width="6.42578125" style="53" bestFit="1" customWidth="1"/>
    <col min="8" max="8" width="8.7109375" style="53" bestFit="1" customWidth="1"/>
    <col min="9" max="16384" width="9.140625" style="53"/>
  </cols>
  <sheetData>
    <row r="1" spans="1:9" s="51" customFormat="1" x14ac:dyDescent="0.2">
      <c r="A1" s="51" t="s">
        <v>150</v>
      </c>
      <c r="B1" s="51" t="s">
        <v>158</v>
      </c>
      <c r="C1" s="51" t="s">
        <v>160</v>
      </c>
      <c r="D1" s="51" t="s">
        <v>161</v>
      </c>
      <c r="E1" s="51" t="s">
        <v>162</v>
      </c>
      <c r="F1" s="51" t="s">
        <v>164</v>
      </c>
      <c r="G1" s="51" t="s">
        <v>165</v>
      </c>
      <c r="H1" s="51" t="s">
        <v>167</v>
      </c>
      <c r="I1" s="51" t="str">
        <f>"delete from smmConstants"</f>
        <v>delete from smmConstants</v>
      </c>
    </row>
    <row r="2" spans="1:9" x14ac:dyDescent="0.2">
      <c r="A2" s="53" t="s">
        <v>382</v>
      </c>
      <c r="B2" s="53" t="s">
        <v>383</v>
      </c>
      <c r="C2" s="53">
        <v>1</v>
      </c>
      <c r="D2" s="53">
        <v>1</v>
      </c>
      <c r="E2" s="53" t="s">
        <v>384</v>
      </c>
      <c r="F2" s="53">
        <v>1</v>
      </c>
      <c r="G2" s="53">
        <v>1</v>
      </c>
      <c r="H2" s="53">
        <v>1</v>
      </c>
      <c r="I2" s="53" t="str">
        <f t="shared" ref="I2:I9" si="0">"INSERT INTO smmConstants(ModuleID,ConstType,ConstKey,ValueNum,ValueStr1,ValueStr2,Status,OrderNo) VALUES(N'"&amp;A2&amp;"',N'"&amp;B2&amp;"',N'"&amp;C2&amp;"',N'"&amp;D2&amp;"',N'"&amp;E2&amp;"',N'"&amp;F2&amp;"',N'"&amp;G2&amp;"',N'"&amp;H2&amp;"')"</f>
        <v>INSERT INTO smmConstants(ModuleID,ConstType,ConstKey,ValueNum,ValueStr1,ValueStr2,Status,OrderNo) VALUES(N'SMM',N'smmCitizen',N'1',N'1',N'Дотоод',N'1',N'1',N'1')</v>
      </c>
    </row>
    <row r="3" spans="1:9" x14ac:dyDescent="0.2">
      <c r="A3" s="53" t="s">
        <v>382</v>
      </c>
      <c r="B3" s="53" t="s">
        <v>383</v>
      </c>
      <c r="C3" s="53">
        <v>2</v>
      </c>
      <c r="D3" s="53">
        <v>2</v>
      </c>
      <c r="E3" s="53" t="s">
        <v>385</v>
      </c>
      <c r="F3" s="53">
        <v>2</v>
      </c>
      <c r="G3" s="53">
        <v>2</v>
      </c>
      <c r="H3" s="53">
        <v>2</v>
      </c>
      <c r="I3" s="53" t="str">
        <f t="shared" si="0"/>
        <v>INSERT INTO smmConstants(ModuleID,ConstType,ConstKey,ValueNum,ValueStr1,ValueStr2,Status,OrderNo) VALUES(N'SMM',N'smmCitizen',N'2',N'2',N'Гадаад',N'2',N'2',N'2')</v>
      </c>
    </row>
    <row r="4" spans="1:9" x14ac:dyDescent="0.2">
      <c r="A4" s="53" t="s">
        <v>382</v>
      </c>
      <c r="B4" s="53" t="s">
        <v>386</v>
      </c>
      <c r="C4" s="53" t="s">
        <v>370</v>
      </c>
      <c r="D4" s="53">
        <v>3</v>
      </c>
      <c r="E4" s="53" t="s">
        <v>387</v>
      </c>
      <c r="G4" s="53">
        <v>1</v>
      </c>
      <c r="H4" s="53">
        <v>2</v>
      </c>
      <c r="I4" s="53" t="str">
        <f t="shared" si="0"/>
        <v>INSERT INTO smmConstants(ModuleID,ConstType,ConstKey,ValueNum,ValueStr1,ValueStr2,Status,OrderNo) VALUES(N'SMM',N'smmLangaugeType',N'C',N'3',N'汉语',N'',N'1',N'2')</v>
      </c>
    </row>
    <row r="5" spans="1:9" x14ac:dyDescent="0.2">
      <c r="A5" s="53" t="s">
        <v>382</v>
      </c>
      <c r="B5" s="53" t="s">
        <v>386</v>
      </c>
      <c r="C5" s="53" t="s">
        <v>380</v>
      </c>
      <c r="D5" s="53">
        <v>2</v>
      </c>
      <c r="E5" s="53" t="s">
        <v>388</v>
      </c>
      <c r="G5" s="53">
        <v>1</v>
      </c>
      <c r="H5" s="53">
        <v>1</v>
      </c>
      <c r="I5" s="53" t="str">
        <f t="shared" si="0"/>
        <v>INSERT INTO smmConstants(ModuleID,ConstType,ConstKey,ValueNum,ValueStr1,ValueStr2,Status,OrderNo) VALUES(N'SMM',N'smmLangaugeType',N'E',N'2',N'English',N'',N'1',N'1')</v>
      </c>
    </row>
    <row r="6" spans="1:9" x14ac:dyDescent="0.2">
      <c r="A6" s="53" t="s">
        <v>382</v>
      </c>
      <c r="B6" s="53" t="s">
        <v>386</v>
      </c>
      <c r="C6" s="53" t="s">
        <v>381</v>
      </c>
      <c r="D6" s="53">
        <v>1</v>
      </c>
      <c r="E6" s="53" t="s">
        <v>389</v>
      </c>
      <c r="G6" s="53">
        <v>1</v>
      </c>
      <c r="H6" s="53">
        <v>0</v>
      </c>
      <c r="I6" s="53" t="str">
        <f t="shared" si="0"/>
        <v>INSERT INTO smmConstants(ModuleID,ConstType,ConstKey,ValueNum,ValueStr1,ValueStr2,Status,OrderNo) VALUES(N'SMM',N'smmLangaugeType',N'M',N'1',N'Монгол',N'',N'1',N'0')</v>
      </c>
    </row>
    <row r="7" spans="1:9" x14ac:dyDescent="0.2">
      <c r="A7" s="53" t="s">
        <v>382</v>
      </c>
      <c r="B7" s="53" t="s">
        <v>390</v>
      </c>
      <c r="C7" s="53" t="s">
        <v>391</v>
      </c>
      <c r="D7" s="53">
        <v>1</v>
      </c>
      <c r="E7" s="53" t="s">
        <v>392</v>
      </c>
      <c r="F7" s="53" t="s">
        <v>391</v>
      </c>
      <c r="G7" s="53">
        <v>1</v>
      </c>
      <c r="H7" s="53">
        <v>1</v>
      </c>
      <c r="I7" s="53" t="str">
        <f t="shared" si="0"/>
        <v>INSERT INTO smmConstants(ModuleID,ConstType,ConstKey,ValueNum,ValueStr1,ValueStr2,Status,OrderNo) VALUES(N'SMM',N'smmProg',N'DSH',N'1',N'DashBoard',N'DSH',N'1',N'1')</v>
      </c>
    </row>
    <row r="8" spans="1:9" x14ac:dyDescent="0.2">
      <c r="A8" s="53" t="s">
        <v>382</v>
      </c>
      <c r="B8" s="53" t="s">
        <v>390</v>
      </c>
      <c r="C8" s="53" t="s">
        <v>393</v>
      </c>
      <c r="D8" s="53">
        <v>2</v>
      </c>
      <c r="E8" s="53" t="s">
        <v>394</v>
      </c>
      <c r="F8" s="53" t="s">
        <v>393</v>
      </c>
      <c r="G8" s="53">
        <v>2</v>
      </c>
      <c r="H8" s="53">
        <v>2</v>
      </c>
      <c r="I8" s="53" t="str">
        <f t="shared" si="0"/>
        <v>INSERT INTO smmConstants(ModuleID,ConstType,ConstKey,ValueNum,ValueStr1,ValueStr2,Status,OrderNo) VALUES(N'SMM',N'smmProg',N'DSHD',N'2',N'DashBoard Design',N'DSHD',N'2',N'2')</v>
      </c>
    </row>
    <row r="9" spans="1:9" x14ac:dyDescent="0.2">
      <c r="A9" s="53" t="s">
        <v>382</v>
      </c>
      <c r="B9" s="53" t="s">
        <v>390</v>
      </c>
      <c r="C9" s="53" t="s">
        <v>314</v>
      </c>
      <c r="D9" s="53">
        <v>3</v>
      </c>
      <c r="E9" s="53" t="s">
        <v>395</v>
      </c>
      <c r="F9" s="53" t="s">
        <v>314</v>
      </c>
      <c r="G9" s="53">
        <v>3</v>
      </c>
      <c r="H9" s="53">
        <v>3</v>
      </c>
      <c r="I9" s="53" t="str">
        <f t="shared" si="0"/>
        <v>INSERT INTO smmConstants(ModuleID,ConstType,ConstKey,ValueNum,ValueStr1,ValueStr2,Status,OrderNo) VALUES(N'SMM',N'smmProg',N'HRM',N'3',N'Хүний нөөц',N'HRM',N'3',N'3')</v>
      </c>
    </row>
    <row r="10" spans="1:9" x14ac:dyDescent="0.2">
      <c r="A10" s="53" t="s">
        <v>382</v>
      </c>
      <c r="B10" s="53" t="s">
        <v>390</v>
      </c>
      <c r="C10" s="53" t="s">
        <v>396</v>
      </c>
      <c r="D10" s="53">
        <v>4</v>
      </c>
      <c r="E10" s="53" t="s">
        <v>397</v>
      </c>
      <c r="F10" s="53" t="s">
        <v>396</v>
      </c>
      <c r="G10" s="53">
        <v>4</v>
      </c>
      <c r="H10" s="53">
        <v>4</v>
      </c>
      <c r="I10" s="53" t="str">
        <f t="shared" ref="I10:I45" si="1">"INSERT INTO smmConstants(ModuleID,ConstType,ConstKey,ValueNum,ValueStr1,ValueStr2,Status,OrderNo) VALUES(N'"&amp;A10&amp;"',N'"&amp;B10&amp;"',N'"&amp;C10&amp;"',N'"&amp;D10&amp;"',N'"&amp;E10&amp;"',N'"&amp;F10&amp;"',N'"&amp;G10&amp;"',N'"&amp;H10&amp;"')"</f>
        <v>INSERT INTO smmConstants(ModuleID,ConstType,ConstKey,ValueNum,ValueStr1,ValueStr2,Status,OrderNo) VALUES(N'SMM',N'smmProg',N'TSH',N'4',N'Цаг бүртгэл',N'TSH',N'4',N'4')</v>
      </c>
    </row>
    <row r="11" spans="1:9" x14ac:dyDescent="0.2">
      <c r="A11" s="53" t="s">
        <v>382</v>
      </c>
      <c r="B11" s="53" t="s">
        <v>390</v>
      </c>
      <c r="C11" s="53" t="s">
        <v>400</v>
      </c>
      <c r="D11" s="53">
        <v>5</v>
      </c>
      <c r="E11" s="53" t="s">
        <v>401</v>
      </c>
      <c r="F11" s="53" t="s">
        <v>400</v>
      </c>
      <c r="G11" s="53">
        <v>5</v>
      </c>
      <c r="H11" s="53">
        <v>5</v>
      </c>
      <c r="I11" s="53" t="str">
        <f t="shared" si="1"/>
        <v>INSERT INTO smmConstants(ModuleID,ConstType,ConstKey,ValueNum,ValueStr1,ValueStr2,Status,OrderNo) VALUES(N'SMM',N'smmProg',N'INT',N'5',N'EOFFICE',N'INT',N'5',N'5')</v>
      </c>
    </row>
    <row r="12" spans="1:9" x14ac:dyDescent="0.2">
      <c r="A12" s="53" t="s">
        <v>382</v>
      </c>
      <c r="B12" s="53" t="s">
        <v>390</v>
      </c>
      <c r="C12" s="53" t="s">
        <v>1242</v>
      </c>
      <c r="D12" s="53">
        <v>6</v>
      </c>
      <c r="E12" s="53" t="s">
        <v>1243</v>
      </c>
      <c r="F12" s="53" t="s">
        <v>1242</v>
      </c>
      <c r="G12" s="53">
        <v>6</v>
      </c>
      <c r="H12" s="53">
        <v>6</v>
      </c>
      <c r="I12" s="53" t="str">
        <f t="shared" si="1"/>
        <v>INSERT INTO smmConstants(ModuleID,ConstType,ConstKey,ValueNum,ValueStr1,ValueStr2,Status,OrderNo) VALUES(N'SMM',N'smmProg',N'PRL',N'6',N'ЦАЛИНГИЙН СИСТЕМ',N'PRL',N'6',N'6')</v>
      </c>
    </row>
    <row r="13" spans="1:9" x14ac:dyDescent="0.2">
      <c r="A13" s="53" t="s">
        <v>382</v>
      </c>
      <c r="B13" s="53" t="s">
        <v>390</v>
      </c>
      <c r="C13" s="53" t="s">
        <v>1244</v>
      </c>
      <c r="D13" s="53">
        <v>7</v>
      </c>
      <c r="E13" s="53" t="s">
        <v>1246</v>
      </c>
      <c r="F13" s="53" t="s">
        <v>1244</v>
      </c>
      <c r="G13" s="53">
        <v>7</v>
      </c>
      <c r="H13" s="53">
        <v>7</v>
      </c>
      <c r="I13" s="53" t="str">
        <f t="shared" si="1"/>
        <v>INSERT INTO smmConstants(ModuleID,ConstType,ConstKey,ValueNum,ValueStr1,ValueStr2,Status,OrderNo) VALUES(N'SMM',N'smmProg',N'AST',N'7',N'ҮНДСЭН ХӨРӨНГӨ',N'AST',N'7',N'7')</v>
      </c>
    </row>
    <row r="14" spans="1:9" x14ac:dyDescent="0.2">
      <c r="A14" s="53" t="s">
        <v>382</v>
      </c>
      <c r="B14" s="53" t="s">
        <v>390</v>
      </c>
      <c r="C14" s="53" t="s">
        <v>1245</v>
      </c>
      <c r="D14" s="53">
        <v>8</v>
      </c>
      <c r="E14" s="53" t="s">
        <v>1247</v>
      </c>
      <c r="F14" s="53" t="s">
        <v>1245</v>
      </c>
      <c r="G14" s="53">
        <v>8</v>
      </c>
      <c r="H14" s="53">
        <v>8</v>
      </c>
      <c r="I14" s="53" t="str">
        <f t="shared" si="1"/>
        <v>INSERT INTO smmConstants(ModuleID,ConstType,ConstKey,ValueNum,ValueStr1,ValueStr2,Status,OrderNo) VALUES(N'SMM',N'smmProg',N'ACC',N'8',N'САНХҮҮ, НЯГТЛАН БОДОХ БҮРТГЭЛ',N'ACC',N'8',N'8')</v>
      </c>
    </row>
    <row r="15" spans="1:9" x14ac:dyDescent="0.2">
      <c r="A15" s="53" t="s">
        <v>382</v>
      </c>
      <c r="B15" s="53" t="s">
        <v>390</v>
      </c>
      <c r="C15" s="53" t="s">
        <v>1287</v>
      </c>
      <c r="D15" s="53">
        <v>7</v>
      </c>
      <c r="E15" s="53" t="s">
        <v>1941</v>
      </c>
      <c r="F15" s="53" t="s">
        <v>1287</v>
      </c>
      <c r="G15" s="53">
        <v>9</v>
      </c>
      <c r="H15" s="53">
        <v>9</v>
      </c>
      <c r="I15" s="53" t="str">
        <f t="shared" si="1"/>
        <v>INSERT INTO smmConstants(ModuleID,ConstType,ConstKey,ValueNum,ValueStr1,ValueStr2,Status,OrderNo) VALUES(N'SMM',N'smmProg',N'HTL',N'7',N'ЗОЧИД БУУДЛЫН СИСТЕМ',N'HTL',N'9',N'9')</v>
      </c>
    </row>
    <row r="16" spans="1:9" x14ac:dyDescent="0.2">
      <c r="A16" s="53" t="s">
        <v>382</v>
      </c>
      <c r="B16" s="53" t="s">
        <v>390</v>
      </c>
      <c r="C16" s="53" t="s">
        <v>1940</v>
      </c>
      <c r="D16" s="53">
        <v>8</v>
      </c>
      <c r="E16" s="53" t="s">
        <v>1942</v>
      </c>
      <c r="F16" s="53" t="s">
        <v>1940</v>
      </c>
      <c r="G16" s="53">
        <v>10</v>
      </c>
      <c r="H16" s="53">
        <v>10</v>
      </c>
      <c r="I16" s="53" t="str">
        <f t="shared" si="1"/>
        <v>INSERT INTO smmConstants(ModuleID,ConstType,ConstKey,ValueNum,ValueStr1,ValueStr2,Status,OrderNo) VALUES(N'SMM',N'smmProg',N'RES',N'8',N'РЕСТОРАНЫ СИСТЕМ',N'RES',N'10',N'10')</v>
      </c>
    </row>
    <row r="17" spans="1:9" x14ac:dyDescent="0.2">
      <c r="A17" s="53" t="s">
        <v>396</v>
      </c>
      <c r="B17" s="53" t="s">
        <v>398</v>
      </c>
      <c r="C17" s="53" t="s">
        <v>357</v>
      </c>
      <c r="D17" s="53">
        <v>2</v>
      </c>
      <c r="E17" s="53" t="s">
        <v>357</v>
      </c>
      <c r="G17" s="53">
        <v>1</v>
      </c>
      <c r="H17" s="53">
        <v>2</v>
      </c>
      <c r="I17" s="53" t="str">
        <f t="shared" si="1"/>
        <v>INSERT INTO smmConstants(ModuleID,ConstType,ConstKey,ValueNum,ValueStr1,ValueStr2,Status,OrderNo) VALUES(N'TSH',N'tshConnType',N'SerialPort',N'2',N'SerialPort',N'',N'1',N'2')</v>
      </c>
    </row>
    <row r="18" spans="1:9" x14ac:dyDescent="0.2">
      <c r="A18" s="53" t="s">
        <v>396</v>
      </c>
      <c r="B18" s="53" t="s">
        <v>398</v>
      </c>
      <c r="C18" s="53" t="s">
        <v>358</v>
      </c>
      <c r="D18" s="53">
        <v>1</v>
      </c>
      <c r="E18" s="53" t="s">
        <v>358</v>
      </c>
      <c r="G18" s="53">
        <v>1</v>
      </c>
      <c r="H18" s="53">
        <v>1</v>
      </c>
      <c r="I18" s="53" t="str">
        <f t="shared" si="1"/>
        <v>INSERT INTO smmConstants(ModuleID,ConstType,ConstKey,ValueNum,ValueStr1,ValueStr2,Status,OrderNo) VALUES(N'TSH',N'tshConnType',N'TCP/IP',N'1',N'TCP/IP',N'',N'1',N'1')</v>
      </c>
    </row>
    <row r="19" spans="1:9" x14ac:dyDescent="0.2">
      <c r="A19" s="53" t="s">
        <v>396</v>
      </c>
      <c r="B19" s="53" t="s">
        <v>399</v>
      </c>
      <c r="C19" s="53" t="s">
        <v>359</v>
      </c>
      <c r="D19" s="53">
        <v>5</v>
      </c>
      <c r="E19" s="53" t="s">
        <v>359</v>
      </c>
      <c r="G19" s="53">
        <v>1</v>
      </c>
      <c r="H19" s="53">
        <v>5</v>
      </c>
      <c r="I19" s="53" t="str">
        <f t="shared" si="1"/>
        <v>INSERT INTO smmConstants(ModuleID,ConstType,ConstKey,ValueNum,ValueStr1,ValueStr2,Status,OrderNo) VALUES(N'TSH',N'tshMachineModel',N'AX618',N'5',N'AX618',N'',N'1',N'5')</v>
      </c>
    </row>
    <row r="20" spans="1:9" x14ac:dyDescent="0.2">
      <c r="A20" s="53" t="s">
        <v>396</v>
      </c>
      <c r="B20" s="53" t="s">
        <v>399</v>
      </c>
      <c r="C20" s="53" t="s">
        <v>360</v>
      </c>
      <c r="D20" s="53">
        <v>6</v>
      </c>
      <c r="E20" s="53" t="s">
        <v>360</v>
      </c>
      <c r="G20" s="53">
        <v>1</v>
      </c>
      <c r="H20" s="53">
        <v>6</v>
      </c>
      <c r="I20" s="53" t="str">
        <f t="shared" si="1"/>
        <v>INSERT INTO smmConstants(ModuleID,ConstType,ConstKey,ValueNum,ValueStr1,ValueStr2,Status,OrderNo) VALUES(N'TSH',N'tshMachineModel',N'AX628',N'6',N'AX628',N'',N'1',N'6')</v>
      </c>
    </row>
    <row r="21" spans="1:9" x14ac:dyDescent="0.2">
      <c r="A21" s="53" t="s">
        <v>396</v>
      </c>
      <c r="B21" s="53" t="s">
        <v>399</v>
      </c>
      <c r="C21" s="53" t="s">
        <v>361</v>
      </c>
      <c r="D21" s="53">
        <v>7</v>
      </c>
      <c r="E21" s="53" t="s">
        <v>361</v>
      </c>
      <c r="G21" s="53">
        <v>1</v>
      </c>
      <c r="H21" s="53">
        <v>7</v>
      </c>
      <c r="I21" s="53" t="str">
        <f t="shared" si="1"/>
        <v>INSERT INTO smmConstants(ModuleID,ConstType,ConstKey,ValueNum,ValueStr1,ValueStr2,Status,OrderNo) VALUES(N'TSH',N'tshMachineModel',N'AX638',N'7',N'AX638',N'',N'1',N'7')</v>
      </c>
    </row>
    <row r="22" spans="1:9" x14ac:dyDescent="0.2">
      <c r="A22" s="53" t="s">
        <v>396</v>
      </c>
      <c r="B22" s="53" t="s">
        <v>399</v>
      </c>
      <c r="C22" s="53" t="s">
        <v>362</v>
      </c>
      <c r="D22" s="53">
        <v>9</v>
      </c>
      <c r="E22" s="53" t="s">
        <v>362</v>
      </c>
      <c r="G22" s="53">
        <v>1</v>
      </c>
      <c r="H22" s="53">
        <v>9</v>
      </c>
      <c r="I22" s="53" t="str">
        <f t="shared" si="1"/>
        <v>INSERT INTO smmConstants(ModuleID,ConstType,ConstKey,ValueNum,ValueStr1,ValueStr2,Status,OrderNo) VALUES(N'TSH',N'tshMachineModel',N'iClock100',N'9',N'iClock100',N'',N'1',N'9')</v>
      </c>
    </row>
    <row r="23" spans="1:9" x14ac:dyDescent="0.2">
      <c r="A23" s="53" t="s">
        <v>396</v>
      </c>
      <c r="B23" s="53" t="s">
        <v>399</v>
      </c>
      <c r="C23" s="53" t="s">
        <v>363</v>
      </c>
      <c r="D23" s="53">
        <v>8</v>
      </c>
      <c r="E23" s="53" t="s">
        <v>363</v>
      </c>
      <c r="G23" s="53">
        <v>1</v>
      </c>
      <c r="H23" s="53">
        <v>8</v>
      </c>
      <c r="I23" s="53" t="str">
        <f t="shared" si="1"/>
        <v>INSERT INTO smmConstants(ModuleID,ConstType,ConstKey,ValueNum,ValueStr1,ValueStr2,Status,OrderNo) VALUES(N'TSH',N'tshMachineModel',N'iClock360',N'8',N'iClock360',N'',N'1',N'8')</v>
      </c>
    </row>
    <row r="24" spans="1:9" x14ac:dyDescent="0.2">
      <c r="A24" s="53" t="s">
        <v>396</v>
      </c>
      <c r="B24" s="53" t="s">
        <v>399</v>
      </c>
      <c r="C24" s="53" t="s">
        <v>364</v>
      </c>
      <c r="D24" s="53">
        <v>3</v>
      </c>
      <c r="E24" s="53" t="s">
        <v>364</v>
      </c>
      <c r="G24" s="53">
        <v>1</v>
      </c>
      <c r="H24" s="53">
        <v>3</v>
      </c>
      <c r="I24" s="53" t="str">
        <f t="shared" si="1"/>
        <v>INSERT INTO smmConstants(ModuleID,ConstType,ConstKey,ValueNum,ValueStr1,ValueStr2,Status,OrderNo) VALUES(N'TSH',N'tshMachineModel',N'M400',N'3',N'M400',N'',N'1',N'3')</v>
      </c>
    </row>
    <row r="25" spans="1:9" x14ac:dyDescent="0.2">
      <c r="A25" s="53" t="s">
        <v>396</v>
      </c>
      <c r="B25" s="53" t="s">
        <v>399</v>
      </c>
      <c r="C25" s="53" t="s">
        <v>365</v>
      </c>
      <c r="D25" s="53">
        <v>4</v>
      </c>
      <c r="E25" s="53" t="s">
        <v>365</v>
      </c>
      <c r="G25" s="53">
        <v>1</v>
      </c>
      <c r="H25" s="53">
        <v>4</v>
      </c>
      <c r="I25" s="53" t="str">
        <f t="shared" si="1"/>
        <v>INSERT INTO smmConstants(ModuleID,ConstType,ConstKey,ValueNum,ValueStr1,ValueStr2,Status,OrderNo) VALUES(N'TSH',N'tshMachineModel',N'M500',N'4',N'M500',N'',N'1',N'4')</v>
      </c>
    </row>
    <row r="26" spans="1:9" x14ac:dyDescent="0.2">
      <c r="A26" s="53" t="s">
        <v>396</v>
      </c>
      <c r="B26" s="53" t="s">
        <v>399</v>
      </c>
      <c r="C26" s="53" t="s">
        <v>366</v>
      </c>
      <c r="D26" s="53">
        <v>1</v>
      </c>
      <c r="E26" s="53" t="s">
        <v>366</v>
      </c>
      <c r="G26" s="53">
        <v>1</v>
      </c>
      <c r="H26" s="53">
        <v>1</v>
      </c>
      <c r="I26" s="53" t="str">
        <f t="shared" si="1"/>
        <v>INSERT INTO smmConstants(ModuleID,ConstType,ConstKey,ValueNum,ValueStr1,ValueStr2,Status,OrderNo) VALUES(N'TSH',N'tshMachineModel',N'S400',N'1',N'S400',N'',N'1',N'1')</v>
      </c>
    </row>
    <row r="27" spans="1:9" x14ac:dyDescent="0.2">
      <c r="A27" s="53" t="s">
        <v>396</v>
      </c>
      <c r="B27" s="53" t="s">
        <v>399</v>
      </c>
      <c r="C27" s="53" t="s">
        <v>367</v>
      </c>
      <c r="D27" s="53">
        <v>2</v>
      </c>
      <c r="E27" s="53" t="s">
        <v>367</v>
      </c>
      <c r="G27" s="53">
        <v>1</v>
      </c>
      <c r="H27" s="53">
        <v>2</v>
      </c>
      <c r="I27" s="53" t="str">
        <f t="shared" si="1"/>
        <v>INSERT INTO smmConstants(ModuleID,ConstType,ConstKey,ValueNum,ValueStr1,ValueStr2,Status,OrderNo) VALUES(N'TSH',N'tshMachineModel',N'S500',N'2',N'S500',N'',N'1',N'2')</v>
      </c>
    </row>
    <row r="28" spans="1:9" x14ac:dyDescent="0.2">
      <c r="A28" s="53" t="s">
        <v>396</v>
      </c>
      <c r="B28" s="53" t="s">
        <v>399</v>
      </c>
      <c r="C28" s="53" t="s">
        <v>368</v>
      </c>
      <c r="D28" s="53">
        <v>10</v>
      </c>
      <c r="E28" s="53" t="s">
        <v>368</v>
      </c>
      <c r="G28" s="53">
        <v>1</v>
      </c>
      <c r="H28" s="53">
        <v>10</v>
      </c>
      <c r="I28" s="53" t="str">
        <f t="shared" si="1"/>
        <v>INSERT INTO smmConstants(ModuleID,ConstType,ConstKey,ValueNum,ValueStr1,ValueStr2,Status,OrderNo) VALUES(N'TSH',N'tshMachineModel',N'T6',N'10',N'T6',N'',N'1',N'10')</v>
      </c>
    </row>
    <row r="29" spans="1:9" x14ac:dyDescent="0.2">
      <c r="A29" s="53" t="s">
        <v>400</v>
      </c>
      <c r="B29" s="53" t="s">
        <v>402</v>
      </c>
      <c r="C29" s="53" t="s">
        <v>403</v>
      </c>
      <c r="D29" s="53">
        <v>1</v>
      </c>
      <c r="E29" s="53" t="s">
        <v>405</v>
      </c>
      <c r="G29" s="53">
        <v>1</v>
      </c>
      <c r="H29" s="53">
        <v>1</v>
      </c>
      <c r="I29" s="53" t="str">
        <f t="shared" si="1"/>
        <v>INSERT INTO smmConstants(ModuleID,ConstType,ConstKey,ValueNum,ValueStr1,ValueStr2,Status,OrderNo) VALUES(N'INT',N'plnPriority',N'LOW',N'1',N'Бага',N'',N'1',N'1')</v>
      </c>
    </row>
    <row r="30" spans="1:9" x14ac:dyDescent="0.2">
      <c r="A30" s="53" t="s">
        <v>400</v>
      </c>
      <c r="B30" s="53" t="s">
        <v>402</v>
      </c>
      <c r="C30" s="53" t="s">
        <v>377</v>
      </c>
      <c r="D30" s="53">
        <v>2</v>
      </c>
      <c r="E30" s="53" t="s">
        <v>378</v>
      </c>
      <c r="G30" s="53">
        <v>2</v>
      </c>
      <c r="H30" s="53">
        <v>2</v>
      </c>
      <c r="I30" s="53" t="str">
        <f t="shared" si="1"/>
        <v>INSERT INTO smmConstants(ModuleID,ConstType,ConstKey,ValueNum,ValueStr1,ValueStr2,Status,OrderNo) VALUES(N'INT',N'plnPriority',N'Normal',N'2',N'Хэвийн',N'',N'2',N'2')</v>
      </c>
    </row>
    <row r="31" spans="1:9" x14ac:dyDescent="0.2">
      <c r="A31" s="53" t="s">
        <v>400</v>
      </c>
      <c r="B31" s="53" t="s">
        <v>402</v>
      </c>
      <c r="C31" s="53" t="s">
        <v>404</v>
      </c>
      <c r="D31" s="53">
        <v>3</v>
      </c>
      <c r="E31" s="53" t="s">
        <v>406</v>
      </c>
      <c r="G31" s="53">
        <v>3</v>
      </c>
      <c r="H31" s="53">
        <v>3</v>
      </c>
      <c r="I31" s="53" t="str">
        <f t="shared" si="1"/>
        <v>INSERT INTO smmConstants(ModuleID,ConstType,ConstKey,ValueNum,ValueStr1,ValueStr2,Status,OrderNo) VALUES(N'INT',N'plnPriority',N'HIGH',N'3',N'Өндөр',N'',N'3',N'3')</v>
      </c>
    </row>
    <row r="32" spans="1:9" x14ac:dyDescent="0.2">
      <c r="A32" s="53" t="s">
        <v>400</v>
      </c>
      <c r="B32" s="53" t="s">
        <v>117</v>
      </c>
      <c r="C32" s="53" t="s">
        <v>407</v>
      </c>
      <c r="D32" s="53">
        <v>1</v>
      </c>
      <c r="E32" s="53" t="s">
        <v>412</v>
      </c>
      <c r="G32" s="53">
        <v>1</v>
      </c>
      <c r="H32" s="53">
        <v>1</v>
      </c>
      <c r="I32" s="53" t="str">
        <f t="shared" si="1"/>
        <v>INSERT INTO smmConstants(ModuleID,ConstType,ConstKey,ValueNum,ValueStr1,ValueStr2,Status,OrderNo) VALUES(N'INT',N'plnTask',N'Not Started',N'1',N'Эхлээгүй',N'',N'1',N'1')</v>
      </c>
    </row>
    <row r="33" spans="1:9" x14ac:dyDescent="0.2">
      <c r="A33" s="53" t="s">
        <v>400</v>
      </c>
      <c r="B33" s="53" t="s">
        <v>117</v>
      </c>
      <c r="C33" s="53" t="s">
        <v>408</v>
      </c>
      <c r="D33" s="53">
        <v>2</v>
      </c>
      <c r="E33" s="53" t="s">
        <v>413</v>
      </c>
      <c r="G33" s="53">
        <v>2</v>
      </c>
      <c r="H33" s="53">
        <v>2</v>
      </c>
      <c r="I33" s="53" t="str">
        <f t="shared" si="1"/>
        <v>INSERT INTO smmConstants(ModuleID,ConstType,ConstKey,ValueNum,ValueStr1,ValueStr2,Status,OrderNo) VALUES(N'INT',N'plnTask',N'In Progress',N'2',N'Үргэлжилж байгаа',N'',N'2',N'2')</v>
      </c>
    </row>
    <row r="34" spans="1:9" x14ac:dyDescent="0.2">
      <c r="A34" s="53" t="s">
        <v>400</v>
      </c>
      <c r="B34" s="53" t="s">
        <v>117</v>
      </c>
      <c r="C34" s="53" t="s">
        <v>409</v>
      </c>
      <c r="D34" s="53">
        <v>3</v>
      </c>
      <c r="E34" s="53" t="s">
        <v>414</v>
      </c>
      <c r="G34" s="53">
        <v>3</v>
      </c>
      <c r="H34" s="53">
        <v>3</v>
      </c>
      <c r="I34" s="53" t="str">
        <f t="shared" si="1"/>
        <v>INSERT INTO smmConstants(ModuleID,ConstType,ConstKey,ValueNum,ValueStr1,ValueStr2,Status,OrderNo) VALUES(N'INT',N'plnTask',N'Completed',N'3',N'Дууссан',N'',N'3',N'3')</v>
      </c>
    </row>
    <row r="35" spans="1:9" x14ac:dyDescent="0.2">
      <c r="A35" s="53" t="s">
        <v>400</v>
      </c>
      <c r="B35" s="53" t="s">
        <v>117</v>
      </c>
      <c r="C35" s="53" t="s">
        <v>410</v>
      </c>
      <c r="D35" s="53">
        <v>4</v>
      </c>
      <c r="E35" s="53" t="s">
        <v>415</v>
      </c>
      <c r="G35" s="53">
        <v>4</v>
      </c>
      <c r="H35" s="53">
        <v>4</v>
      </c>
      <c r="I35" s="53" t="str">
        <f t="shared" si="1"/>
        <v>INSERT INTO smmConstants(ModuleID,ConstType,ConstKey,ValueNum,ValueStr1,ValueStr2,Status,OrderNo) VALUES(N'INT',N'plnTask',N'Waiting on someone else',N'4',N'Хүлээгдэж буй',N'',N'4',N'4')</v>
      </c>
    </row>
    <row r="36" spans="1:9" x14ac:dyDescent="0.2">
      <c r="A36" s="53" t="s">
        <v>400</v>
      </c>
      <c r="B36" s="53" t="s">
        <v>117</v>
      </c>
      <c r="C36" s="53" t="s">
        <v>411</v>
      </c>
      <c r="D36" s="53">
        <v>5</v>
      </c>
      <c r="E36" s="53" t="s">
        <v>416</v>
      </c>
      <c r="G36" s="53">
        <v>5</v>
      </c>
      <c r="H36" s="53">
        <v>5</v>
      </c>
      <c r="I36" s="53" t="str">
        <f t="shared" si="1"/>
        <v>INSERT INTO smmConstants(ModuleID,ConstType,ConstKey,ValueNum,ValueStr1,ValueStr2,Status,OrderNo) VALUES(N'INT',N'plnTask',N'Deferred',N'5',N'Хугацаа сунгасан',N'',N'5',N'5')</v>
      </c>
    </row>
    <row r="37" spans="1:9" x14ac:dyDescent="0.2">
      <c r="A37" s="53" t="s">
        <v>400</v>
      </c>
      <c r="B37" s="53" t="s">
        <v>369</v>
      </c>
      <c r="C37" s="53">
        <v>1</v>
      </c>
      <c r="D37" s="53">
        <v>1</v>
      </c>
      <c r="E37" s="53" t="s">
        <v>420</v>
      </c>
      <c r="G37" s="53">
        <v>1</v>
      </c>
      <c r="H37" s="53">
        <v>1</v>
      </c>
      <c r="I37" s="53" t="str">
        <f t="shared" si="1"/>
        <v>INSERT INTO smmConstants(ModuleID,ConstType,ConstKey,ValueNum,ValueStr1,ValueStr2,Status,OrderNo) VALUES(N'INT',N'hrmEmployeeStatus',N'1',N'1',N'Одоо ажиллаж байгаа',N'',N'1',N'1')</v>
      </c>
    </row>
    <row r="38" spans="1:9" x14ac:dyDescent="0.2">
      <c r="A38" s="53" t="s">
        <v>400</v>
      </c>
      <c r="B38" s="53" t="s">
        <v>369</v>
      </c>
      <c r="C38" s="53">
        <v>2</v>
      </c>
      <c r="D38" s="53">
        <v>2</v>
      </c>
      <c r="E38" s="53" t="s">
        <v>371</v>
      </c>
      <c r="G38" s="53">
        <v>2</v>
      </c>
      <c r="H38" s="53">
        <v>2</v>
      </c>
      <c r="I38" s="53" t="str">
        <f t="shared" si="1"/>
        <v>INSERT INTO smmConstants(ModuleID,ConstType,ConstKey,ValueNum,ValueStr1,ValueStr2,Status,OrderNo) VALUES(N'INT',N'hrmEmployeeStatus',N'2',N'2',N'Халагдсан',N'',N'2',N'2')</v>
      </c>
    </row>
    <row r="39" spans="1:9" x14ac:dyDescent="0.2">
      <c r="A39" s="53" t="s">
        <v>400</v>
      </c>
      <c r="B39" s="53" t="s">
        <v>369</v>
      </c>
      <c r="C39" s="53">
        <v>3</v>
      </c>
      <c r="D39" s="53">
        <v>3</v>
      </c>
      <c r="E39" s="53" t="s">
        <v>372</v>
      </c>
      <c r="G39" s="53">
        <v>3</v>
      </c>
      <c r="H39" s="53">
        <v>3</v>
      </c>
      <c r="I39" s="53" t="str">
        <f t="shared" si="1"/>
        <v>INSERT INTO smmConstants(ModuleID,ConstType,ConstKey,ValueNum,ValueStr1,ValueStr2,Status,OrderNo) VALUES(N'INT',N'hrmEmployeeStatus',N'3',N'3',N'Тэтгэвэрт гарсан',N'',N'3',N'3')</v>
      </c>
    </row>
    <row r="40" spans="1:9" x14ac:dyDescent="0.2">
      <c r="A40" s="53" t="s">
        <v>400</v>
      </c>
      <c r="B40" s="53" t="s">
        <v>369</v>
      </c>
      <c r="C40" s="53">
        <v>4</v>
      </c>
      <c r="D40" s="53">
        <v>4</v>
      </c>
      <c r="E40" s="53" t="s">
        <v>421</v>
      </c>
      <c r="G40" s="53">
        <v>4</v>
      </c>
      <c r="H40" s="53">
        <v>4</v>
      </c>
      <c r="I40" s="53" t="str">
        <f t="shared" si="1"/>
        <v>INSERT INTO smmConstants(ModuleID,ConstType,ConstKey,ValueNum,ValueStr1,ValueStr2,Status,OrderNo) VALUES(N'INT',N'hrmEmployeeStatus',N'4',N'4',N'Урт хугацааны чөлөөтэй',N'',N'4',N'4')</v>
      </c>
    </row>
    <row r="41" spans="1:9" x14ac:dyDescent="0.2">
      <c r="A41" s="53" t="s">
        <v>400</v>
      </c>
      <c r="B41" s="53" t="s">
        <v>369</v>
      </c>
      <c r="C41" s="53">
        <v>5</v>
      </c>
      <c r="D41" s="53">
        <v>5</v>
      </c>
      <c r="E41" s="53" t="s">
        <v>422</v>
      </c>
      <c r="G41" s="53">
        <v>5</v>
      </c>
      <c r="H41" s="53">
        <v>5</v>
      </c>
      <c r="I41" s="53" t="str">
        <f t="shared" si="1"/>
        <v>INSERT INTO smmConstants(ModuleID,ConstType,ConstKey,ValueNum,ValueStr1,ValueStr2,Status,OrderNo) VALUES(N'INT',N'hrmEmployeeStatus',N'5',N'5',N'Жирэмсэний амралттай',N'',N'5',N'5')</v>
      </c>
    </row>
    <row r="42" spans="1:9" x14ac:dyDescent="0.2">
      <c r="A42" s="53" t="s">
        <v>400</v>
      </c>
      <c r="B42" s="53" t="s">
        <v>369</v>
      </c>
      <c r="C42" s="53">
        <v>6</v>
      </c>
      <c r="D42" s="53">
        <v>6</v>
      </c>
      <c r="E42" s="53" t="s">
        <v>423</v>
      </c>
      <c r="G42" s="53">
        <v>6</v>
      </c>
      <c r="H42" s="53">
        <v>6</v>
      </c>
      <c r="I42" s="53" t="str">
        <f t="shared" si="1"/>
        <v>INSERT INTO smmConstants(ModuleID,ConstType,ConstKey,ValueNum,ValueStr1,ValueStr2,Status,OrderNo) VALUES(N'INT',N'hrmEmployeeStatus',N'6',N'6',N'Гэрээт',N'',N'6',N'6')</v>
      </c>
    </row>
    <row r="43" spans="1:9" x14ac:dyDescent="0.2">
      <c r="A43" s="53" t="s">
        <v>400</v>
      </c>
      <c r="B43" s="53" t="s">
        <v>369</v>
      </c>
      <c r="C43" s="53">
        <v>7</v>
      </c>
      <c r="D43" s="53">
        <v>7</v>
      </c>
      <c r="E43" s="53" t="s">
        <v>424</v>
      </c>
      <c r="G43" s="53">
        <v>7</v>
      </c>
      <c r="H43" s="53">
        <v>7</v>
      </c>
      <c r="I43" s="53" t="str">
        <f t="shared" si="1"/>
        <v>INSERT INTO smmConstants(ModuleID,ConstType,ConstKey,ValueNum,ValueStr1,ValueStr2,Status,OrderNo) VALUES(N'INT',N'hrmEmployeeStatus',N'7',N'7',N'Дадлагажигч',N'',N'7',N'7')</v>
      </c>
    </row>
    <row r="44" spans="1:9" x14ac:dyDescent="0.2">
      <c r="A44" s="53" t="s">
        <v>400</v>
      </c>
      <c r="B44" s="53" t="s">
        <v>369</v>
      </c>
      <c r="C44" s="53">
        <v>8</v>
      </c>
      <c r="D44" s="53">
        <v>8</v>
      </c>
      <c r="E44" s="53" t="s">
        <v>425</v>
      </c>
      <c r="G44" s="53">
        <v>8</v>
      </c>
      <c r="H44" s="53">
        <v>8</v>
      </c>
      <c r="I44" s="53" t="str">
        <f t="shared" si="1"/>
        <v>INSERT INTO smmConstants(ModuleID,ConstType,ConstKey,ValueNum,ValueStr1,ValueStr2,Status,OrderNo) VALUES(N'INT',N'hrmEmployeeStatus',N'8',N'8',N'Оюутан',N'',N'8',N'8')</v>
      </c>
    </row>
    <row r="45" spans="1:9" x14ac:dyDescent="0.2">
      <c r="A45" s="53" t="s">
        <v>400</v>
      </c>
      <c r="B45" s="53" t="s">
        <v>369</v>
      </c>
      <c r="C45" s="53">
        <v>9</v>
      </c>
      <c r="D45" s="53">
        <v>9</v>
      </c>
      <c r="E45" s="53" t="s">
        <v>426</v>
      </c>
      <c r="G45" s="53">
        <v>9</v>
      </c>
      <c r="H45" s="53">
        <v>9</v>
      </c>
      <c r="I45" s="53" t="str">
        <f t="shared" si="1"/>
        <v>INSERT INTO smmConstants(ModuleID,ConstType,ConstKey,ValueNum,ValueStr1,ValueStr2,Status,OrderNo) VALUES(N'INT',N'hrmEmployeeStatus',N'9',N'9',N'Урт хугацааны сургалттай',N'',N'9',N'9')</v>
      </c>
    </row>
    <row r="46" spans="1:9" x14ac:dyDescent="0.2">
      <c r="A46" s="53" t="s">
        <v>314</v>
      </c>
      <c r="B46" s="53" t="s">
        <v>946</v>
      </c>
      <c r="C46" s="53" t="s">
        <v>947</v>
      </c>
      <c r="D46" s="53">
        <v>1</v>
      </c>
      <c r="E46" s="53" t="s">
        <v>947</v>
      </c>
      <c r="G46" s="53">
        <v>1</v>
      </c>
      <c r="H46" s="53">
        <v>1</v>
      </c>
      <c r="I46" s="53" t="str">
        <f t="shared" ref="I46:I86" si="2">"INSERT INTO smmConstants(ModuleID,ConstType,ConstKey,ValueNum,ValueStr1,ValueStr2,Status,OrderNo) VALUES(N'"&amp;A46&amp;"',N'"&amp;B46&amp;"',N'"&amp;C46&amp;"',N'"&amp;D46&amp;"',N'"&amp;E46&amp;"',N'"&amp;F46&amp;"',N'"&amp;G46&amp;"',N'"&amp;H46&amp;"')"</f>
        <v>INSERT INTO smmConstants(ModuleID,ConstType,ConstKey,ValueNum,ValueStr1,ValueStr2,Status,OrderNo) VALUES(N'HRM',N'hrmBladeType',N'I',N'1',N'I',N'',N'1',N'1')</v>
      </c>
    </row>
    <row r="47" spans="1:9" x14ac:dyDescent="0.2">
      <c r="A47" s="53" t="s">
        <v>314</v>
      </c>
      <c r="B47" s="53" t="s">
        <v>946</v>
      </c>
      <c r="C47" s="53" t="s">
        <v>948</v>
      </c>
      <c r="D47" s="53">
        <v>2</v>
      </c>
      <c r="E47" s="53" t="s">
        <v>948</v>
      </c>
      <c r="G47" s="53">
        <v>1</v>
      </c>
      <c r="H47" s="53">
        <v>2</v>
      </c>
      <c r="I47" s="53" t="str">
        <f t="shared" si="2"/>
        <v>INSERT INTO smmConstants(ModuleID,ConstType,ConstKey,ValueNum,ValueStr1,ValueStr2,Status,OrderNo) VALUES(N'HRM',N'hrmBladeType',N'II',N'2',N'II',N'',N'1',N'2')</v>
      </c>
    </row>
    <row r="48" spans="1:9" x14ac:dyDescent="0.2">
      <c r="A48" s="53" t="s">
        <v>314</v>
      </c>
      <c r="B48" s="53" t="s">
        <v>946</v>
      </c>
      <c r="C48" s="53" t="s">
        <v>949</v>
      </c>
      <c r="D48" s="53">
        <v>3</v>
      </c>
      <c r="E48" s="53" t="s">
        <v>949</v>
      </c>
      <c r="G48" s="53">
        <v>1</v>
      </c>
      <c r="H48" s="53">
        <v>3</v>
      </c>
      <c r="I48" s="53" t="str">
        <f t="shared" si="2"/>
        <v>INSERT INTO smmConstants(ModuleID,ConstType,ConstKey,ValueNum,ValueStr1,ValueStr2,Status,OrderNo) VALUES(N'HRM',N'hrmBladeType',N'III',N'3',N'III',N'',N'1',N'3')</v>
      </c>
    </row>
    <row r="49" spans="1:9" x14ac:dyDescent="0.2">
      <c r="A49" s="53" t="s">
        <v>314</v>
      </c>
      <c r="B49" s="53" t="s">
        <v>946</v>
      </c>
      <c r="C49" s="53" t="s">
        <v>950</v>
      </c>
      <c r="D49" s="53">
        <v>4</v>
      </c>
      <c r="E49" s="53" t="s">
        <v>950</v>
      </c>
      <c r="G49" s="53">
        <v>1</v>
      </c>
      <c r="H49" s="53">
        <v>4</v>
      </c>
      <c r="I49" s="53" t="str">
        <f t="shared" si="2"/>
        <v>INSERT INTO smmConstants(ModuleID,ConstType,ConstKey,ValueNum,ValueStr1,ValueStr2,Status,OrderNo) VALUES(N'HRM',N'hrmBladeType',N'IV',N'4',N'IV',N'',N'1',N'4')</v>
      </c>
    </row>
    <row r="50" spans="1:9" x14ac:dyDescent="0.2">
      <c r="A50" s="53" t="s">
        <v>314</v>
      </c>
      <c r="B50" s="53" t="s">
        <v>951</v>
      </c>
      <c r="C50" s="53" t="s">
        <v>952</v>
      </c>
      <c r="D50" s="53">
        <v>5</v>
      </c>
      <c r="E50" s="53" t="s">
        <v>953</v>
      </c>
      <c r="G50" s="53">
        <v>1</v>
      </c>
      <c r="H50" s="53">
        <v>5</v>
      </c>
      <c r="I50" s="53" t="str">
        <f t="shared" si="2"/>
        <v>INSERT INTO smmConstants(ModuleID,ConstType,ConstKey,ValueNum,ValueStr1,ValueStr2,Status,OrderNo) VALUES(N'HRM',N'hrmHouseType',N'Mama',N'5',N'Аав ээжийндээ',N'',N'1',N'5')</v>
      </c>
    </row>
    <row r="51" spans="1:9" x14ac:dyDescent="0.2">
      <c r="A51" s="53" t="s">
        <v>314</v>
      </c>
      <c r="B51" s="53" t="s">
        <v>951</v>
      </c>
      <c r="C51" s="53" t="s">
        <v>954</v>
      </c>
      <c r="D51" s="53">
        <v>1</v>
      </c>
      <c r="E51" s="53" t="s">
        <v>955</v>
      </c>
      <c r="G51" s="53">
        <v>1</v>
      </c>
      <c r="H51" s="53">
        <v>1</v>
      </c>
      <c r="I51" s="53" t="str">
        <f t="shared" si="2"/>
        <v>INSERT INTO smmConstants(ModuleID,ConstType,ConstKey,ValueNum,ValueStr1,ValueStr2,Status,OrderNo) VALUES(N'HRM',N'hrmHouseType',N'MyHouse',N'1',N'Өөрийн орон сууцанд',N'',N'1',N'1')</v>
      </c>
    </row>
    <row r="52" spans="1:9" x14ac:dyDescent="0.2">
      <c r="A52" s="53" t="s">
        <v>314</v>
      </c>
      <c r="B52" s="53" t="s">
        <v>951</v>
      </c>
      <c r="C52" s="53" t="s">
        <v>956</v>
      </c>
      <c r="D52" s="53">
        <v>4</v>
      </c>
      <c r="E52" s="53" t="s">
        <v>957</v>
      </c>
      <c r="G52" s="53">
        <v>1</v>
      </c>
      <c r="H52" s="53">
        <v>4</v>
      </c>
      <c r="I52" s="53" t="str">
        <f t="shared" si="2"/>
        <v>INSERT INTO smmConstants(ModuleID,ConstType,ConstKey,ValueNum,ValueStr1,ValueStr2,Status,OrderNo) VALUES(N'HRM',N'hrmHouseType',N'Other',N'4',N'Бусад',N'',N'1',N'4')</v>
      </c>
    </row>
    <row r="53" spans="1:9" x14ac:dyDescent="0.2">
      <c r="A53" s="53" t="s">
        <v>314</v>
      </c>
      <c r="B53" s="53" t="s">
        <v>951</v>
      </c>
      <c r="C53" s="53" t="s">
        <v>958</v>
      </c>
      <c r="D53" s="53">
        <v>3</v>
      </c>
      <c r="E53" s="53" t="s">
        <v>959</v>
      </c>
      <c r="G53" s="53">
        <v>1</v>
      </c>
      <c r="H53" s="53">
        <v>3</v>
      </c>
      <c r="I53" s="53" t="str">
        <f t="shared" si="2"/>
        <v>INSERT INTO smmConstants(ModuleID,ConstType,ConstKey,ValueNum,ValueStr1,ValueStr2,Status,OrderNo) VALUES(N'HRM',N'hrmHouseType',N'RentHouse',N'3',N'Түрээсийн байранд',N'',N'1',N'3')</v>
      </c>
    </row>
    <row r="54" spans="1:9" x14ac:dyDescent="0.2">
      <c r="A54" s="53" t="s">
        <v>314</v>
      </c>
      <c r="B54" s="53" t="s">
        <v>951</v>
      </c>
      <c r="C54" s="53" t="s">
        <v>960</v>
      </c>
      <c r="D54" s="53">
        <v>2</v>
      </c>
      <c r="E54" s="53" t="s">
        <v>961</v>
      </c>
      <c r="G54" s="53">
        <v>1</v>
      </c>
      <c r="H54" s="53">
        <v>2</v>
      </c>
      <c r="I54" s="53" t="str">
        <f t="shared" si="2"/>
        <v>INSERT INTO smmConstants(ModuleID,ConstType,ConstKey,ValueNum,ValueStr1,ValueStr2,Status,OrderNo) VALUES(N'HRM',N'hrmHouseType',N'VillageHouse',N'2',N'Гэр хороололд',N'',N'1',N'2')</v>
      </c>
    </row>
    <row r="55" spans="1:9" x14ac:dyDescent="0.2">
      <c r="A55" s="53" t="s">
        <v>314</v>
      </c>
      <c r="B55" s="53" t="s">
        <v>962</v>
      </c>
      <c r="C55" s="53" t="s">
        <v>963</v>
      </c>
      <c r="D55" s="53">
        <v>5</v>
      </c>
      <c r="E55" s="53" t="s">
        <v>964</v>
      </c>
      <c r="G55" s="53">
        <v>1</v>
      </c>
      <c r="H55" s="53">
        <v>5</v>
      </c>
      <c r="I55" s="53" t="str">
        <f t="shared" si="2"/>
        <v>INSERT INTO smmConstants(ModuleID,ConstType,ConstKey,ValueNum,ValueStr1,ValueStr2,Status,OrderNo) VALUES(N'HRM',N'hrmJobStatus',N'Free',N'5',N'Чөлөөлөгдсөн',N'',N'1',N'5')</v>
      </c>
    </row>
    <row r="56" spans="1:9" x14ac:dyDescent="0.2">
      <c r="A56" s="53" t="s">
        <v>314</v>
      </c>
      <c r="B56" s="53" t="s">
        <v>965</v>
      </c>
      <c r="C56" s="53" t="s">
        <v>966</v>
      </c>
      <c r="D56" s="53">
        <v>2</v>
      </c>
      <c r="E56" s="53" t="s">
        <v>967</v>
      </c>
      <c r="G56" s="53">
        <v>1</v>
      </c>
      <c r="H56" s="53">
        <v>4</v>
      </c>
      <c r="I56" s="53" t="str">
        <f t="shared" si="2"/>
        <v>INSERT INTO smmConstants(ModuleID,ConstType,ConstKey,ValueNum,ValueStr1,ValueStr2,Status,OrderNo) VALUES(N'HRM',N'hrmKnowledge',N'Bad',N'2',N'Муу',N'',N'1',N'4')</v>
      </c>
    </row>
    <row r="57" spans="1:9" x14ac:dyDescent="0.2">
      <c r="A57" s="53" t="s">
        <v>314</v>
      </c>
      <c r="B57" s="53" t="s">
        <v>965</v>
      </c>
      <c r="C57" s="53" t="s">
        <v>968</v>
      </c>
      <c r="D57" s="53">
        <v>3</v>
      </c>
      <c r="E57" s="53" t="s">
        <v>969</v>
      </c>
      <c r="G57" s="53">
        <v>1</v>
      </c>
      <c r="H57" s="53">
        <v>3</v>
      </c>
      <c r="I57" s="53" t="str">
        <f t="shared" si="2"/>
        <v>INSERT INTO smmConstants(ModuleID,ConstType,ConstKey,ValueNum,ValueStr1,ValueStr2,Status,OrderNo) VALUES(N'HRM',N'hrmKnowledge',N'Easy',N'3',N'Дунд',N'',N'1',N'3')</v>
      </c>
    </row>
    <row r="58" spans="1:9" x14ac:dyDescent="0.2">
      <c r="A58" s="53" t="s">
        <v>314</v>
      </c>
      <c r="B58" s="53" t="s">
        <v>965</v>
      </c>
      <c r="C58" s="53" t="s">
        <v>970</v>
      </c>
      <c r="D58" s="53">
        <v>5</v>
      </c>
      <c r="E58" s="53" t="s">
        <v>971</v>
      </c>
      <c r="G58" s="53">
        <v>1</v>
      </c>
      <c r="H58" s="53">
        <v>1</v>
      </c>
      <c r="I58" s="53" t="str">
        <f t="shared" si="2"/>
        <v>INSERT INTO smmConstants(ModuleID,ConstType,ConstKey,ValueNum,ValueStr1,ValueStr2,Status,OrderNo) VALUES(N'HRM',N'hrmKnowledge',N'Good',N'5',N'Онц',N'',N'1',N'1')</v>
      </c>
    </row>
    <row r="59" spans="1:9" x14ac:dyDescent="0.2">
      <c r="A59" s="53" t="s">
        <v>314</v>
      </c>
      <c r="B59" s="53" t="s">
        <v>965</v>
      </c>
      <c r="C59" s="53" t="s">
        <v>972</v>
      </c>
      <c r="D59" s="53">
        <v>4</v>
      </c>
      <c r="E59" s="53" t="s">
        <v>973</v>
      </c>
      <c r="G59" s="53">
        <v>1</v>
      </c>
      <c r="H59" s="53">
        <v>2</v>
      </c>
      <c r="I59" s="53" t="str">
        <f t="shared" si="2"/>
        <v>INSERT INTO smmConstants(ModuleID,ConstType,ConstKey,ValueNum,ValueStr1,ValueStr2,Status,OrderNo) VALUES(N'HRM',N'hrmKnowledge',N'Medium',N'4',N'Сайн',N'',N'1',N'2')</v>
      </c>
    </row>
    <row r="60" spans="1:9" x14ac:dyDescent="0.2">
      <c r="A60" s="53" t="s">
        <v>314</v>
      </c>
      <c r="B60" s="53" t="s">
        <v>974</v>
      </c>
      <c r="C60" s="53">
        <v>0</v>
      </c>
      <c r="D60" s="53">
        <v>0</v>
      </c>
      <c r="E60" s="53" t="s">
        <v>975</v>
      </c>
      <c r="G60" s="53">
        <v>1</v>
      </c>
      <c r="H60" s="53">
        <v>2</v>
      </c>
      <c r="I60" s="53" t="str">
        <f t="shared" si="2"/>
        <v>INSERT INTO smmConstants(ModuleID,ConstType,ConstKey,ValueNum,ValueStr1,ValueStr2,Status,OrderNo) VALUES(N'HRM',N'hrmMaleInfo',N'0',N'0',N'Эмэгтэй',N'',N'1',N'2')</v>
      </c>
    </row>
    <row r="61" spans="1:9" x14ac:dyDescent="0.2">
      <c r="A61" s="53" t="s">
        <v>314</v>
      </c>
      <c r="B61" s="53" t="s">
        <v>974</v>
      </c>
      <c r="C61" s="53">
        <v>1</v>
      </c>
      <c r="D61" s="53">
        <v>1</v>
      </c>
      <c r="E61" s="53" t="s">
        <v>976</v>
      </c>
      <c r="G61" s="53">
        <v>1</v>
      </c>
      <c r="H61" s="53">
        <v>1</v>
      </c>
      <c r="I61" s="53" t="str">
        <f t="shared" si="2"/>
        <v>INSERT INTO smmConstants(ModuleID,ConstType,ConstKey,ValueNum,ValueStr1,ValueStr2,Status,OrderNo) VALUES(N'HRM',N'hrmMaleInfo',N'1',N'1',N'Эрэгтэй',N'',N'1',N'1')</v>
      </c>
    </row>
    <row r="62" spans="1:9" x14ac:dyDescent="0.2">
      <c r="A62" s="53" t="s">
        <v>314</v>
      </c>
      <c r="B62" s="53" t="s">
        <v>977</v>
      </c>
      <c r="C62" s="53">
        <v>0</v>
      </c>
      <c r="D62" s="53">
        <v>0</v>
      </c>
      <c r="E62" s="53" t="s">
        <v>978</v>
      </c>
      <c r="G62" s="53">
        <v>0</v>
      </c>
      <c r="H62" s="53">
        <v>0</v>
      </c>
      <c r="I62" s="53" t="str">
        <f t="shared" si="2"/>
        <v>INSERT INTO smmConstants(ModuleID,ConstType,ConstKey,ValueNum,ValueStr1,ValueStr2,Status,OrderNo) VALUES(N'HRM',N'hrmProject',N'0',N'0',N'Үүрэг, даалгавар',N'',N'0',N'0')</v>
      </c>
    </row>
    <row r="63" spans="1:9" x14ac:dyDescent="0.2">
      <c r="A63" s="53" t="s">
        <v>314</v>
      </c>
      <c r="B63" s="53" t="s">
        <v>977</v>
      </c>
      <c r="C63" s="53">
        <v>1</v>
      </c>
      <c r="D63" s="53">
        <v>1</v>
      </c>
      <c r="E63" s="53" t="s">
        <v>979</v>
      </c>
      <c r="G63" s="53">
        <v>1</v>
      </c>
      <c r="H63" s="53">
        <v>1</v>
      </c>
      <c r="I63" s="53" t="str">
        <f t="shared" si="2"/>
        <v>INSERT INTO smmConstants(ModuleID,ConstType,ConstKey,ValueNum,ValueStr1,ValueStr2,Status,OrderNo) VALUES(N'HRM',N'hrmProject',N'1',N'1',N'Тайлант хугацаанд хийгдсэн уулзалтууд',N'',N'1',N'1')</v>
      </c>
    </row>
    <row r="64" spans="1:9" x14ac:dyDescent="0.2">
      <c r="A64" s="53" t="s">
        <v>314</v>
      </c>
      <c r="B64" s="53" t="s">
        <v>977</v>
      </c>
      <c r="C64" s="53">
        <v>2</v>
      </c>
      <c r="D64" s="53">
        <v>2</v>
      </c>
      <c r="E64" s="53" t="s">
        <v>980</v>
      </c>
      <c r="G64" s="53">
        <v>2</v>
      </c>
      <c r="H64" s="53">
        <v>2</v>
      </c>
      <c r="I64" s="53" t="str">
        <f t="shared" si="2"/>
        <v>INSERT INTO smmConstants(ModuleID,ConstType,ConstKey,ValueNum,ValueStr1,ValueStr2,Status,OrderNo) VALUES(N'HRM',N'hrmProject',N'2',N'2',N'Төлөвлөгөөний дагуу хийгдсэн ажлууд',N'',N'2',N'2')</v>
      </c>
    </row>
    <row r="65" spans="1:9" x14ac:dyDescent="0.2">
      <c r="A65" s="53" t="s">
        <v>314</v>
      </c>
      <c r="B65" s="53" t="s">
        <v>977</v>
      </c>
      <c r="C65" s="53">
        <v>3</v>
      </c>
      <c r="D65" s="53">
        <v>3</v>
      </c>
      <c r="E65" s="53" t="s">
        <v>981</v>
      </c>
      <c r="G65" s="53">
        <v>3</v>
      </c>
      <c r="H65" s="53">
        <v>3</v>
      </c>
      <c r="I65" s="53" t="str">
        <f t="shared" si="2"/>
        <v>INSERT INTO smmConstants(ModuleID,ConstType,ConstKey,ValueNum,ValueStr1,ValueStr2,Status,OrderNo) VALUES(N'HRM',N'hrmProject',N'3',N'3',N'Хүлээгдэж/хоцорж буй ажлууд',N'',N'3',N'3')</v>
      </c>
    </row>
    <row r="66" spans="1:9" x14ac:dyDescent="0.2">
      <c r="A66" s="53" t="s">
        <v>314</v>
      </c>
      <c r="B66" s="53" t="s">
        <v>977</v>
      </c>
      <c r="C66" s="53">
        <v>4</v>
      </c>
      <c r="D66" s="53">
        <v>4</v>
      </c>
      <c r="E66" s="53" t="s">
        <v>982</v>
      </c>
      <c r="G66" s="53">
        <v>4</v>
      </c>
      <c r="H66" s="53">
        <v>4</v>
      </c>
      <c r="I66" s="53" t="str">
        <f t="shared" si="2"/>
        <v>INSERT INTO smmConstants(ModuleID,ConstType,ConstKey,ValueNum,ValueStr1,ValueStr2,Status,OrderNo) VALUES(N'HRM',N'hrmProject',N'4',N'4',N'Одоо хийгдэж буй ажлууд',N'',N'4',N'4')</v>
      </c>
    </row>
    <row r="67" spans="1:9" x14ac:dyDescent="0.2">
      <c r="A67" s="53" t="s">
        <v>314</v>
      </c>
      <c r="B67" s="53" t="s">
        <v>977</v>
      </c>
      <c r="C67" s="53">
        <v>5</v>
      </c>
      <c r="D67" s="53">
        <v>5</v>
      </c>
      <c r="E67" s="53" t="s">
        <v>983</v>
      </c>
      <c r="G67" s="53">
        <v>5</v>
      </c>
      <c r="H67" s="53">
        <v>5</v>
      </c>
      <c r="I67" s="53" t="str">
        <f t="shared" si="2"/>
        <v>INSERT INTO smmConstants(ModuleID,ConstType,ConstKey,ValueNum,ValueStr1,ValueStr2,Status,OrderNo) VALUES(N'HRM',N'hrmProject',N'5',N'5',N'Дараагийн 7 хоногт хийгдэх ажлын төлөвлөгөө',N'',N'5',N'5')</v>
      </c>
    </row>
    <row r="68" spans="1:9" x14ac:dyDescent="0.2">
      <c r="A68" s="53" t="s">
        <v>314</v>
      </c>
      <c r="B68" s="53" t="s">
        <v>373</v>
      </c>
      <c r="C68" s="53" t="s">
        <v>984</v>
      </c>
      <c r="D68" s="53">
        <v>1</v>
      </c>
      <c r="E68" s="53" t="s">
        <v>374</v>
      </c>
      <c r="G68" s="53">
        <v>1</v>
      </c>
      <c r="H68" s="53">
        <v>1</v>
      </c>
      <c r="I68" s="53" t="str">
        <f t="shared" si="2"/>
        <v>INSERT INTO smmConstants(ModuleID,ConstType,ConstKey,ValueNum,ValueStr1,ValueStr2,Status,OrderNo) VALUES(N'HRM',N'hrmSalaryType',N'Constant',N'1',N'Тогтмол',N'',N'1',N'1')</v>
      </c>
    </row>
    <row r="69" spans="1:9" x14ac:dyDescent="0.2">
      <c r="A69" s="53" t="s">
        <v>314</v>
      </c>
      <c r="B69" s="53" t="s">
        <v>373</v>
      </c>
      <c r="C69" s="53" t="s">
        <v>985</v>
      </c>
      <c r="D69" s="53">
        <v>4</v>
      </c>
      <c r="E69" s="53" t="s">
        <v>986</v>
      </c>
      <c r="G69" s="53">
        <v>1</v>
      </c>
      <c r="H69" s="53">
        <v>4</v>
      </c>
      <c r="I69" s="53" t="str">
        <f t="shared" si="2"/>
        <v>INSERT INTO smmConstants(ModuleID,ConstType,ConstKey,ValueNum,ValueStr1,ValueStr2,Status,OrderNo) VALUES(N'HRM',N'hrmSalaryType',N'Contact',N'4',N'Гэрээгээр',N'',N'1',N'4')</v>
      </c>
    </row>
    <row r="70" spans="1:9" x14ac:dyDescent="0.2">
      <c r="A70" s="53" t="s">
        <v>314</v>
      </c>
      <c r="B70" s="53" t="s">
        <v>373</v>
      </c>
      <c r="C70" s="53" t="s">
        <v>987</v>
      </c>
      <c r="D70" s="53">
        <v>3</v>
      </c>
      <c r="E70" s="53" t="s">
        <v>375</v>
      </c>
      <c r="G70" s="53">
        <v>1</v>
      </c>
      <c r="H70" s="53">
        <v>3</v>
      </c>
      <c r="I70" s="53" t="str">
        <f t="shared" si="2"/>
        <v>INSERT INTO smmConstants(ModuleID,ConstType,ConstKey,ValueNum,ValueStr1,ValueStr2,Status,OrderNo) VALUES(N'HRM',N'hrmSalaryType',N'Timer',N'3',N'Цагаар',N'',N'1',N'3')</v>
      </c>
    </row>
    <row r="71" spans="1:9" x14ac:dyDescent="0.2">
      <c r="A71" s="53" t="s">
        <v>314</v>
      </c>
      <c r="B71" s="53" t="s">
        <v>373</v>
      </c>
      <c r="C71" s="53" t="s">
        <v>988</v>
      </c>
      <c r="D71" s="53">
        <v>2</v>
      </c>
      <c r="E71" s="53" t="s">
        <v>376</v>
      </c>
      <c r="G71" s="53">
        <v>1</v>
      </c>
      <c r="H71" s="53">
        <v>2</v>
      </c>
      <c r="I71" s="53" t="str">
        <f t="shared" si="2"/>
        <v>INSERT INTO smmConstants(ModuleID,ConstType,ConstKey,ValueNum,ValueStr1,ValueStr2,Status,OrderNo) VALUES(N'HRM',N'hrmSalaryType',N'Work',N'2',N'Хийснээр',N'',N'1',N'2')</v>
      </c>
    </row>
    <row r="72" spans="1:9" x14ac:dyDescent="0.2">
      <c r="A72" s="53" t="s">
        <v>314</v>
      </c>
      <c r="B72" s="53" t="s">
        <v>989</v>
      </c>
      <c r="C72" s="53">
        <v>1.1000000000000001</v>
      </c>
      <c r="D72" s="53">
        <v>0</v>
      </c>
      <c r="E72" s="53" t="s">
        <v>990</v>
      </c>
      <c r="F72" s="53">
        <v>1.1000000000000001</v>
      </c>
      <c r="G72" s="53">
        <v>0</v>
      </c>
      <c r="H72" s="53">
        <v>0</v>
      </c>
      <c r="I72" s="53" t="str">
        <f t="shared" si="2"/>
        <v>INSERT INTO smmConstants(ModuleID,ConstType,ConstKey,ValueNum,ValueStr1,ValueStr2,Status,OrderNo) VALUES(N'HRM',N'hrmSubject',N'1.1',N'0',N'Байгууллагын дотор талд байгаа',N'1.1',N'0',N'0')</v>
      </c>
    </row>
    <row r="73" spans="1:9" x14ac:dyDescent="0.2">
      <c r="A73" s="53" t="s">
        <v>314</v>
      </c>
      <c r="B73" s="53" t="s">
        <v>991</v>
      </c>
      <c r="C73" s="53">
        <v>1.2</v>
      </c>
      <c r="D73" s="53">
        <v>1</v>
      </c>
      <c r="E73" s="53" t="s">
        <v>992</v>
      </c>
      <c r="F73" s="53">
        <v>1.2</v>
      </c>
      <c r="G73" s="53">
        <v>1</v>
      </c>
      <c r="H73" s="53">
        <v>1</v>
      </c>
      <c r="I73" s="53" t="str">
        <f t="shared" si="2"/>
        <v>INSERT INTO smmConstants(ModuleID,ConstType,ConstKey,ValueNum,ValueStr1,ValueStr2,Status,OrderNo) VALUES(N'HRM',N'hrmsubject',N'1.2',N'1',N'Байгууллагын гадна талд байгаа',N'1.2',N'1',N'1')</v>
      </c>
    </row>
    <row r="74" spans="1:9" x14ac:dyDescent="0.2">
      <c r="A74" s="53" t="s">
        <v>314</v>
      </c>
      <c r="B74" s="53" t="s">
        <v>993</v>
      </c>
      <c r="C74" s="53" t="s">
        <v>377</v>
      </c>
      <c r="D74" s="53">
        <v>1</v>
      </c>
      <c r="E74" s="53" t="s">
        <v>378</v>
      </c>
      <c r="G74" s="53">
        <v>1</v>
      </c>
      <c r="H74" s="53">
        <v>1</v>
      </c>
      <c r="I74" s="53" t="str">
        <f t="shared" si="2"/>
        <v>INSERT INTO smmConstants(ModuleID,ConstType,ConstKey,ValueNum,ValueStr1,ValueStr2,Status,OrderNo) VALUES(N'HRM',N'hrmWorkingStatus',N'Normal',N'1',N'Хэвийн',N'',N'1',N'1')</v>
      </c>
    </row>
    <row r="75" spans="1:9" x14ac:dyDescent="0.2">
      <c r="A75" s="53" t="s">
        <v>314</v>
      </c>
      <c r="B75" s="53" t="s">
        <v>993</v>
      </c>
      <c r="C75" s="53" t="s">
        <v>994</v>
      </c>
      <c r="D75" s="53">
        <v>2</v>
      </c>
      <c r="E75" s="53" t="s">
        <v>995</v>
      </c>
      <c r="G75" s="53">
        <v>1</v>
      </c>
      <c r="H75" s="53">
        <v>2</v>
      </c>
      <c r="I75" s="53" t="str">
        <f t="shared" si="2"/>
        <v>INSERT INTO smmConstants(ModuleID,ConstType,ConstKey,ValueNum,ValueStr1,ValueStr2,Status,OrderNo) VALUES(N'HRM',N'hrmWorkingStatus',N'NotNormal',N'2',N'Хэвийн бус',N'',N'1',N'2')</v>
      </c>
    </row>
    <row r="76" spans="1:9" x14ac:dyDescent="0.2">
      <c r="A76" s="53" t="s">
        <v>314</v>
      </c>
      <c r="B76" s="53" t="s">
        <v>1781</v>
      </c>
      <c r="C76" s="53">
        <v>1</v>
      </c>
      <c r="D76" s="53">
        <v>1</v>
      </c>
      <c r="E76" s="53" t="s">
        <v>1782</v>
      </c>
      <c r="G76" s="53">
        <v>1</v>
      </c>
      <c r="H76" s="53">
        <v>1</v>
      </c>
      <c r="I76" s="53" t="str">
        <f t="shared" si="2"/>
        <v>INSERT INTO smmConstants(ModuleID,ConstType,ConstKey,ValueNum,ValueStr1,ValueStr2,Status,OrderNo) VALUES(N'HRM',N'hrmLicense',N'1',N'1',N'Эмчлэх',N'',N'1',N'1')</v>
      </c>
    </row>
    <row r="77" spans="1:9" x14ac:dyDescent="0.2">
      <c r="A77" s="53" t="s">
        <v>314</v>
      </c>
      <c r="B77" s="53" t="s">
        <v>1781</v>
      </c>
      <c r="C77" s="53">
        <v>2</v>
      </c>
      <c r="D77" s="53">
        <v>2</v>
      </c>
      <c r="E77" s="53" t="s">
        <v>1783</v>
      </c>
      <c r="G77" s="53">
        <v>2</v>
      </c>
      <c r="H77" s="53">
        <v>2</v>
      </c>
      <c r="I77" s="53" t="str">
        <f t="shared" si="2"/>
        <v>INSERT INTO smmConstants(ModuleID,ConstType,ConstKey,ValueNum,ValueStr1,ValueStr2,Status,OrderNo) VALUES(N'HRM',N'hrmLicense',N'2',N'2',N'Сувилах',N'',N'2',N'2')</v>
      </c>
    </row>
    <row r="78" spans="1:9" x14ac:dyDescent="0.2">
      <c r="A78" s="53" t="s">
        <v>314</v>
      </c>
      <c r="B78" s="53" t="s">
        <v>1781</v>
      </c>
      <c r="C78" s="53">
        <v>3</v>
      </c>
      <c r="D78" s="53">
        <v>3</v>
      </c>
      <c r="E78" s="53" t="s">
        <v>1784</v>
      </c>
      <c r="G78" s="53">
        <v>3</v>
      </c>
      <c r="H78" s="53">
        <v>3</v>
      </c>
      <c r="I78" s="53" t="str">
        <f t="shared" si="2"/>
        <v>INSERT INTO smmConstants(ModuleID,ConstType,ConstKey,ValueNum,ValueStr1,ValueStr2,Status,OrderNo) VALUES(N'HRM',N'hrmLicense',N'3',N'3',N'Эм барих',N'',N'3',N'3')</v>
      </c>
    </row>
    <row r="79" spans="1:9" x14ac:dyDescent="0.2">
      <c r="A79" s="53" t="s">
        <v>314</v>
      </c>
      <c r="B79" s="53" t="s">
        <v>1781</v>
      </c>
      <c r="C79" s="53">
        <v>4</v>
      </c>
      <c r="D79" s="53">
        <v>4</v>
      </c>
      <c r="E79" s="53" t="s">
        <v>1785</v>
      </c>
      <c r="G79" s="53">
        <v>4</v>
      </c>
      <c r="H79" s="53">
        <v>4</v>
      </c>
      <c r="I79" s="53" t="str">
        <f t="shared" si="2"/>
        <v>INSERT INTO smmConstants(ModuleID,ConstType,ConstKey,ValueNum,ValueStr1,ValueStr2,Status,OrderNo) VALUES(N'HRM',N'hrmLicense',N'4',N'4',N'ВЕБ САЙТ БОЛОВСРУУЛАХ',N'',N'4',N'4')</v>
      </c>
    </row>
    <row r="80" spans="1:9" x14ac:dyDescent="0.2">
      <c r="A80" s="53" t="s">
        <v>314</v>
      </c>
      <c r="B80" s="53" t="s">
        <v>1781</v>
      </c>
      <c r="C80" s="53">
        <v>5</v>
      </c>
      <c r="D80" s="53">
        <v>5</v>
      </c>
      <c r="E80" s="53" t="s">
        <v>1786</v>
      </c>
      <c r="G80" s="53">
        <v>5</v>
      </c>
      <c r="H80" s="53">
        <v>5</v>
      </c>
      <c r="I80" s="53" t="str">
        <f t="shared" si="2"/>
        <v>INSERT INTO smmConstants(ModuleID,ConstType,ConstKey,ValueNum,ValueStr1,ValueStr2,Status,OrderNo) VALUES(N'HRM',N'hrmLicense',N'5',N'5',N'БАРИЛГА БАРИХ',N'',N'5',N'5')</v>
      </c>
    </row>
    <row r="81" spans="1:9" x14ac:dyDescent="0.2">
      <c r="A81" s="53" t="s">
        <v>314</v>
      </c>
      <c r="B81" s="53" t="s">
        <v>1781</v>
      </c>
      <c r="C81" s="53">
        <v>6</v>
      </c>
      <c r="D81" s="53">
        <v>6</v>
      </c>
      <c r="E81" s="53" t="s">
        <v>1787</v>
      </c>
      <c r="G81" s="53">
        <v>6</v>
      </c>
      <c r="H81" s="53">
        <v>6</v>
      </c>
      <c r="I81" s="53" t="str">
        <f t="shared" si="2"/>
        <v>INSERT INTO smmConstants(ModuleID,ConstType,ConstKey,ValueNum,ValueStr1,ValueStr2,Status,OrderNo) VALUES(N'HRM',N'hrmLicense',N'6',N'6',N'Аудит хийх',N'',N'6',N'6')</v>
      </c>
    </row>
    <row r="82" spans="1:9" x14ac:dyDescent="0.2">
      <c r="A82" s="53" t="s">
        <v>1244</v>
      </c>
      <c r="B82" s="53" t="s">
        <v>1933</v>
      </c>
      <c r="C82" s="53" t="s">
        <v>1934</v>
      </c>
      <c r="D82" s="53">
        <v>0</v>
      </c>
      <c r="E82" s="53" t="s">
        <v>1936</v>
      </c>
      <c r="G82" s="53">
        <v>1</v>
      </c>
      <c r="H82" s="53">
        <v>1</v>
      </c>
      <c r="I82" s="53" t="str">
        <f t="shared" si="2"/>
        <v>INSERT INTO smmConstants(ModuleID,ConstType,ConstKey,ValueNum,ValueStr1,ValueStr2,Status,OrderNo) VALUES(N'AST',N'astFormula',N'SH',N'0',N'Шулуун шугмын арга',N'',N'1',N'1')</v>
      </c>
    </row>
    <row r="83" spans="1:9" x14ac:dyDescent="0.2">
      <c r="A83" s="53" t="s">
        <v>1244</v>
      </c>
      <c r="B83" s="53" t="s">
        <v>1933</v>
      </c>
      <c r="C83" s="53" t="s">
        <v>1935</v>
      </c>
      <c r="D83" s="53">
        <v>1</v>
      </c>
      <c r="E83" s="53" t="s">
        <v>1937</v>
      </c>
      <c r="G83" s="53">
        <v>2</v>
      </c>
      <c r="H83" s="53">
        <v>2</v>
      </c>
      <c r="I83" s="53" t="str">
        <f t="shared" si="2"/>
        <v>INSERT INTO smmConstants(ModuleID,ConstType,ConstKey,ValueNum,ValueStr1,ValueStr2,Status,OrderNo) VALUES(N'AST',N'astFormula',N'TO',N'1',N'Тогтмол хуритлуулах',N'',N'2',N'2')</v>
      </c>
    </row>
    <row r="84" spans="1:9" x14ac:dyDescent="0.2">
      <c r="A84" s="53" t="s">
        <v>1245</v>
      </c>
      <c r="B84" s="53" t="s">
        <v>1283</v>
      </c>
      <c r="C84" s="53">
        <v>1</v>
      </c>
      <c r="D84" s="53">
        <v>1</v>
      </c>
      <c r="E84" s="53" t="s">
        <v>2106</v>
      </c>
      <c r="G84" s="53">
        <v>1</v>
      </c>
      <c r="H84" s="53">
        <v>1</v>
      </c>
      <c r="I84" s="53" t="str">
        <f t="shared" si="2"/>
        <v>INSERT INTO smmConstants(ModuleID,ConstType,ConstKey,ValueNum,ValueStr1,ValueStr2,Status,OrderNo) VALUES(N'ACC',N'taxType',N'1',N'1',N'НӨАТ тооцох баримт',N'',N'1',N'1')</v>
      </c>
    </row>
    <row r="85" spans="1:9" x14ac:dyDescent="0.2">
      <c r="A85" s="53" t="s">
        <v>1245</v>
      </c>
      <c r="B85" s="53" t="s">
        <v>1283</v>
      </c>
      <c r="C85" s="53">
        <v>2</v>
      </c>
      <c r="D85" s="53">
        <v>2</v>
      </c>
      <c r="E85" s="53" t="s">
        <v>2108</v>
      </c>
      <c r="G85" s="53">
        <v>2</v>
      </c>
      <c r="H85" s="53">
        <v>2</v>
      </c>
      <c r="I85" s="53" t="str">
        <f t="shared" si="2"/>
        <v>INSERT INTO smmConstants(ModuleID,ConstType,ConstKey,ValueNum,ValueStr1,ValueStr2,Status,OrderNo) VALUES(N'ACC',N'taxType',N'2',N'2',N'НӨАТ -аас чөлөөлөгдөх бараа, ажил, үйлчилгээ борлуулсан баримт',N'',N'2',N'2')</v>
      </c>
    </row>
    <row r="86" spans="1:9" x14ac:dyDescent="0.2">
      <c r="A86" s="53" t="s">
        <v>1245</v>
      </c>
      <c r="B86" s="53" t="s">
        <v>1283</v>
      </c>
      <c r="C86" s="53">
        <v>3</v>
      </c>
      <c r="D86" s="53">
        <v>3</v>
      </c>
      <c r="E86" s="53" t="s">
        <v>2107</v>
      </c>
      <c r="G86" s="53">
        <v>3</v>
      </c>
      <c r="H86" s="53">
        <v>3</v>
      </c>
      <c r="I86" s="53" t="str">
        <f t="shared" si="2"/>
        <v>INSERT INTO smmConstants(ModuleID,ConstType,ConstKey,ValueNum,ValueStr1,ValueStr2,Status,OrderNo) VALUES(N'ACC',N'taxType',N'3',N'3',N'НӨАТ 0% тооцох бараа, ажил, үйлчилгээ борлуулсан баримт',N'',N'3',N'3')</v>
      </c>
    </row>
  </sheetData>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election activeCell="F22" sqref="F22"/>
    </sheetView>
  </sheetViews>
  <sheetFormatPr defaultRowHeight="15" x14ac:dyDescent="0.25"/>
  <cols>
    <col min="1" max="1" width="2.85546875" bestFit="1" customWidth="1"/>
    <col min="2" max="2" width="21.5703125" bestFit="1" customWidth="1"/>
    <col min="3" max="3" width="21.42578125" bestFit="1" customWidth="1"/>
    <col min="4" max="4" width="29.85546875" bestFit="1" customWidth="1"/>
  </cols>
  <sheetData>
    <row r="1" spans="1:4" x14ac:dyDescent="0.25">
      <c r="B1" s="88" t="s">
        <v>99</v>
      </c>
      <c r="C1" s="88"/>
    </row>
    <row r="3" spans="1:4" x14ac:dyDescent="0.25">
      <c r="A3" s="35" t="s">
        <v>100</v>
      </c>
      <c r="B3" s="35" t="s">
        <v>101</v>
      </c>
      <c r="C3" s="35" t="s">
        <v>102</v>
      </c>
      <c r="D3" s="35" t="s">
        <v>103</v>
      </c>
    </row>
    <row r="4" spans="1:4" x14ac:dyDescent="0.25">
      <c r="A4" s="35">
        <v>1</v>
      </c>
      <c r="B4" s="36" t="s">
        <v>0</v>
      </c>
      <c r="C4" s="35" t="s">
        <v>104</v>
      </c>
      <c r="D4" s="35" t="s">
        <v>105</v>
      </c>
    </row>
    <row r="5" spans="1:4" x14ac:dyDescent="0.25">
      <c r="A5" s="35">
        <v>2</v>
      </c>
      <c r="B5" s="36" t="s">
        <v>127</v>
      </c>
      <c r="C5" s="35" t="s">
        <v>148</v>
      </c>
      <c r="D5" s="35" t="s">
        <v>16</v>
      </c>
    </row>
    <row r="6" spans="1:4" x14ac:dyDescent="0.25">
      <c r="A6" s="35">
        <v>3</v>
      </c>
      <c r="B6" s="36" t="s">
        <v>37</v>
      </c>
      <c r="C6" s="35" t="s">
        <v>107</v>
      </c>
      <c r="D6" s="35" t="s">
        <v>108</v>
      </c>
    </row>
    <row r="7" spans="1:4" x14ac:dyDescent="0.25">
      <c r="A7" s="35">
        <v>4</v>
      </c>
      <c r="B7" s="37" t="s">
        <v>42</v>
      </c>
      <c r="C7" s="35" t="s">
        <v>109</v>
      </c>
      <c r="D7" s="35" t="s">
        <v>110</v>
      </c>
    </row>
    <row r="8" spans="1:4" x14ac:dyDescent="0.25">
      <c r="A8" s="35">
        <v>5</v>
      </c>
      <c r="B8" s="35" t="s">
        <v>50</v>
      </c>
      <c r="C8" s="35" t="s">
        <v>111</v>
      </c>
      <c r="D8" s="35" t="s">
        <v>112</v>
      </c>
    </row>
    <row r="9" spans="1:4" x14ac:dyDescent="0.25">
      <c r="A9" s="35">
        <v>6</v>
      </c>
      <c r="B9" s="35" t="s">
        <v>54</v>
      </c>
      <c r="C9" s="35" t="s">
        <v>136</v>
      </c>
      <c r="D9" s="35" t="s">
        <v>136</v>
      </c>
    </row>
    <row r="10" spans="1:4" x14ac:dyDescent="0.25">
      <c r="A10" s="35">
        <v>7</v>
      </c>
      <c r="B10" s="35" t="s">
        <v>58</v>
      </c>
      <c r="C10" s="35" t="s">
        <v>137</v>
      </c>
      <c r="D10" s="35" t="s">
        <v>137</v>
      </c>
    </row>
    <row r="11" spans="1:4" x14ac:dyDescent="0.25">
      <c r="A11" s="35">
        <v>8</v>
      </c>
      <c r="B11" s="35" t="s">
        <v>61</v>
      </c>
      <c r="C11" s="35" t="s">
        <v>138</v>
      </c>
      <c r="D11" s="35" t="s">
        <v>147</v>
      </c>
    </row>
    <row r="12" spans="1:4" x14ac:dyDescent="0.25">
      <c r="A12" s="35">
        <v>9</v>
      </c>
      <c r="B12" s="47" t="s">
        <v>133</v>
      </c>
      <c r="C12" s="46" t="s">
        <v>106</v>
      </c>
      <c r="D12" s="35" t="s">
        <v>139</v>
      </c>
    </row>
    <row r="13" spans="1:4" x14ac:dyDescent="0.25">
      <c r="A13" s="35">
        <v>10</v>
      </c>
      <c r="B13" s="35" t="s">
        <v>52</v>
      </c>
      <c r="C13" s="35" t="s">
        <v>140</v>
      </c>
      <c r="D13" s="35" t="s">
        <v>140</v>
      </c>
    </row>
    <row r="14" spans="1:4" x14ac:dyDescent="0.25">
      <c r="A14" s="35">
        <v>11</v>
      </c>
      <c r="B14" s="35" t="s">
        <v>63</v>
      </c>
      <c r="C14" s="35" t="s">
        <v>141</v>
      </c>
      <c r="D14" s="35" t="s">
        <v>141</v>
      </c>
    </row>
    <row r="15" spans="1:4" x14ac:dyDescent="0.25">
      <c r="A15" s="35">
        <v>12</v>
      </c>
      <c r="B15" s="35" t="s">
        <v>134</v>
      </c>
      <c r="C15" s="35" t="s">
        <v>142</v>
      </c>
      <c r="D15" s="35" t="s">
        <v>142</v>
      </c>
    </row>
    <row r="16" spans="1:4" x14ac:dyDescent="0.25">
      <c r="A16" s="35">
        <v>13</v>
      </c>
      <c r="B16" s="35" t="s">
        <v>64</v>
      </c>
      <c r="C16" s="35" t="s">
        <v>143</v>
      </c>
      <c r="D16" s="35" t="s">
        <v>143</v>
      </c>
    </row>
    <row r="17" spans="1:4" x14ac:dyDescent="0.25">
      <c r="A17" s="35">
        <v>14</v>
      </c>
      <c r="B17" s="35" t="s">
        <v>65</v>
      </c>
      <c r="C17" s="35" t="s">
        <v>144</v>
      </c>
      <c r="D17" s="35" t="s">
        <v>144</v>
      </c>
    </row>
    <row r="18" spans="1:4" x14ac:dyDescent="0.25">
      <c r="A18" s="35">
        <v>15</v>
      </c>
      <c r="B18" s="35" t="s">
        <v>66</v>
      </c>
      <c r="C18" s="35" t="s">
        <v>145</v>
      </c>
      <c r="D18" s="35" t="s">
        <v>146</v>
      </c>
    </row>
    <row r="19" spans="1:4" x14ac:dyDescent="0.25">
      <c r="A19" s="35">
        <v>16</v>
      </c>
      <c r="B19" s="36" t="s">
        <v>67</v>
      </c>
      <c r="C19" s="35" t="s">
        <v>113</v>
      </c>
      <c r="D19" s="35" t="s">
        <v>113</v>
      </c>
    </row>
    <row r="20" spans="1:4" x14ac:dyDescent="0.25">
      <c r="A20" s="35">
        <v>17</v>
      </c>
      <c r="B20" s="36" t="s">
        <v>69</v>
      </c>
      <c r="C20" s="35" t="s">
        <v>114</v>
      </c>
      <c r="D20" s="35" t="s">
        <v>115</v>
      </c>
    </row>
    <row r="21" spans="1:4" x14ac:dyDescent="0.25">
      <c r="A21" s="35">
        <v>18</v>
      </c>
      <c r="B21" s="36" t="s">
        <v>71</v>
      </c>
      <c r="C21" s="35" t="s">
        <v>116</v>
      </c>
      <c r="D21" s="35" t="s">
        <v>116</v>
      </c>
    </row>
    <row r="22" spans="1:4" x14ac:dyDescent="0.25">
      <c r="A22" s="35">
        <v>19</v>
      </c>
      <c r="B22" s="36" t="s">
        <v>117</v>
      </c>
      <c r="C22" s="35" t="s">
        <v>118</v>
      </c>
      <c r="D22" s="35" t="s">
        <v>118</v>
      </c>
    </row>
    <row r="23" spans="1:4" x14ac:dyDescent="0.25">
      <c r="A23" s="35">
        <v>20</v>
      </c>
      <c r="B23" s="36" t="s">
        <v>119</v>
      </c>
      <c r="C23" s="35" t="s">
        <v>120</v>
      </c>
      <c r="D23" s="35" t="s">
        <v>120</v>
      </c>
    </row>
    <row r="24" spans="1:4" x14ac:dyDescent="0.25">
      <c r="A24" s="35">
        <v>21</v>
      </c>
      <c r="B24" s="36" t="s">
        <v>121</v>
      </c>
      <c r="C24" s="35" t="s">
        <v>122</v>
      </c>
      <c r="D24" s="35" t="s">
        <v>122</v>
      </c>
    </row>
    <row r="25" spans="1:4" x14ac:dyDescent="0.25">
      <c r="A25" s="35">
        <v>22</v>
      </c>
      <c r="B25" s="36" t="s">
        <v>123</v>
      </c>
      <c r="C25" s="35" t="s">
        <v>124</v>
      </c>
      <c r="D25" s="35" t="s">
        <v>125</v>
      </c>
    </row>
    <row r="26" spans="1:4" x14ac:dyDescent="0.25">
      <c r="A26" s="38"/>
      <c r="B26" s="38"/>
      <c r="C26" s="38"/>
      <c r="D26" s="38"/>
    </row>
    <row r="27" spans="1:4" x14ac:dyDescent="0.25">
      <c r="A27" s="38"/>
      <c r="B27" s="38"/>
      <c r="C27" s="38"/>
      <c r="D27" s="38"/>
    </row>
    <row r="28" spans="1:4" x14ac:dyDescent="0.25">
      <c r="A28" s="38"/>
      <c r="B28" s="38"/>
      <c r="C28" s="38"/>
      <c r="D28" s="38"/>
    </row>
    <row r="29" spans="1:4" x14ac:dyDescent="0.25">
      <c r="A29" s="38"/>
      <c r="B29" s="38"/>
      <c r="C29" s="38"/>
      <c r="D29" s="38"/>
    </row>
    <row r="30" spans="1:4" x14ac:dyDescent="0.25">
      <c r="A30" s="38"/>
      <c r="B30" s="38"/>
      <c r="C30" s="38"/>
      <c r="D30" s="38"/>
    </row>
    <row r="31" spans="1:4" x14ac:dyDescent="0.25">
      <c r="A31" s="38"/>
      <c r="B31" s="38"/>
      <c r="C31" s="38"/>
      <c r="D31" s="38"/>
    </row>
    <row r="32" spans="1:4" x14ac:dyDescent="0.25">
      <c r="A32" s="38"/>
      <c r="B32" s="38"/>
      <c r="C32" s="38"/>
      <c r="D32" s="38"/>
    </row>
    <row r="33" spans="1:4" x14ac:dyDescent="0.25">
      <c r="A33" s="38"/>
      <c r="B33" s="38"/>
      <c r="C33" s="38"/>
      <c r="D33" s="38"/>
    </row>
    <row r="34" spans="1:4" x14ac:dyDescent="0.25">
      <c r="A34" s="38"/>
      <c r="B34" s="38"/>
      <c r="C34" s="38"/>
      <c r="D34" s="38"/>
    </row>
    <row r="35" spans="1:4" x14ac:dyDescent="0.25">
      <c r="A35" s="38"/>
      <c r="B35" s="38"/>
      <c r="C35" s="38"/>
      <c r="D35" s="38"/>
    </row>
    <row r="36" spans="1:4" x14ac:dyDescent="0.25">
      <c r="A36" s="38"/>
      <c r="B36" s="38"/>
      <c r="C36" s="38"/>
      <c r="D36" s="38"/>
    </row>
    <row r="37" spans="1:4" x14ac:dyDescent="0.25">
      <c r="A37" s="38"/>
      <c r="B37" s="38"/>
      <c r="C37" s="38"/>
      <c r="D37" s="38"/>
    </row>
    <row r="38" spans="1:4" x14ac:dyDescent="0.25">
      <c r="A38" s="38"/>
      <c r="B38" s="38"/>
      <c r="C38" s="38"/>
      <c r="D38" s="38"/>
    </row>
    <row r="39" spans="1:4" x14ac:dyDescent="0.25">
      <c r="A39" s="38"/>
      <c r="B39" s="38"/>
      <c r="C39" s="38"/>
      <c r="D39" s="38"/>
    </row>
  </sheetData>
  <mergeCells count="1">
    <mergeCell ref="B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workbookViewId="0">
      <selection activeCell="E1" sqref="E1:E1048576"/>
    </sheetView>
  </sheetViews>
  <sheetFormatPr defaultRowHeight="12" x14ac:dyDescent="0.2"/>
  <cols>
    <col min="1" max="1" width="2.85546875" style="85" bestFit="1" customWidth="1"/>
    <col min="2" max="2" width="85.140625" style="85" bestFit="1" customWidth="1"/>
    <col min="3" max="3" width="4" style="85" bestFit="1" customWidth="1"/>
    <col min="4" max="4" width="4.42578125" style="85" customWidth="1"/>
    <col min="5" max="16384" width="9.140625" style="85"/>
  </cols>
  <sheetData>
    <row r="1" spans="1:5" s="77" customFormat="1" ht="36" x14ac:dyDescent="0.25">
      <c r="A1" s="73" t="s">
        <v>100</v>
      </c>
      <c r="B1" s="74" t="s">
        <v>2113</v>
      </c>
      <c r="C1" s="74" t="s">
        <v>1584</v>
      </c>
      <c r="D1" s="75" t="s">
        <v>2073</v>
      </c>
      <c r="E1" s="76" t="str">
        <f>"delete from invVATExemptionInfo"</f>
        <v>delete from invVATExemptionInfo</v>
      </c>
    </row>
    <row r="2" spans="1:5" s="82" customFormat="1" ht="24" x14ac:dyDescent="0.2">
      <c r="A2" s="78">
        <v>1</v>
      </c>
      <c r="B2" s="79" t="s">
        <v>2114</v>
      </c>
      <c r="C2" s="78">
        <v>301</v>
      </c>
      <c r="D2" s="80">
        <v>2</v>
      </c>
      <c r="E2" s="81" t="str">
        <f>"INSERT INTO invVATExemptionInfo(VATEInfoID,VATEInfoName, VATEInfoCode,TaxTypeID) VALUES(N'"&amp;A2&amp;"',N'"&amp;B2&amp;"',N'"&amp;C2&amp;"','"&amp;D2&amp;"')"</f>
        <v>INSERT INTO invVATExemptionInfo(VATEInfoID,VATEInfoName, VATEInfoCode,TaxTypeID) VALUES(N'1',N'Гаалийн байгууллагаас баталсан, зорчигчдод татваргүй нэвтрүүлэхийг зөвшөөрсөн хэмжээ бүхий биедээ авч яваа хувийн хэрэглээний бараа',N'301','2')</v>
      </c>
    </row>
    <row r="3" spans="1:5" s="82" customFormat="1" ht="36" x14ac:dyDescent="0.2">
      <c r="A3" s="78">
        <v>2</v>
      </c>
      <c r="B3" s="79" t="s">
        <v>2115</v>
      </c>
      <c r="C3" s="78">
        <v>302</v>
      </c>
      <c r="D3" s="80">
        <v>2</v>
      </c>
      <c r="E3" s="81" t="str">
        <f t="shared" ref="E3:E52" si="0">"INSERT INTO invVATExemptionInfo(VATEInfoID,VATEInfoName, VATEInfoCode,TaxTypeID) VALUES(N'"&amp;A3&amp;"',N'"&amp;B3&amp;"',N'"&amp;C3&amp;"','"&amp;D3&amp;"')"</f>
        <v>INSERT INTO invVATExemptionInfo(VATEInfoID,VATEInfoName, VATEInfoCode,TaxTypeID) VALUES(N'2',N'Монгол Улсын нутаг дэвсгэрт байнга оршин суудаг гадаадын дипломат төлөөлөгчийн болон консулын газар, Нэгдсэн үндэсний байгууллага, түүний төрөлжсөн салбарын хэрэгцээнд зориулан импортоор оруулсан бараа',N'302','2')</v>
      </c>
    </row>
    <row r="4" spans="1:5" s="82" customFormat="1" ht="24" x14ac:dyDescent="0.2">
      <c r="A4" s="78">
        <v>3</v>
      </c>
      <c r="B4" s="79" t="s">
        <v>2116</v>
      </c>
      <c r="C4" s="78">
        <v>304</v>
      </c>
      <c r="D4" s="80">
        <v>2</v>
      </c>
      <c r="E4" s="81" t="str">
        <f t="shared" si="0"/>
        <v>INSERT INTO invVATExemptionInfo(VATEInfoID,VATEInfoName, VATEInfoCode,TaxTypeID) VALUES(N'3',N'Гадаад улсын Засгийн газар, олон улсын байгууллагаас буцалтгүй болон хүмүүнлэгийн тусламж, хөнгөлөлттэй зээлээр авсан бараа',N'304','2')</v>
      </c>
    </row>
    <row r="5" spans="1:5" s="82" customFormat="1" ht="24" x14ac:dyDescent="0.2">
      <c r="A5" s="78">
        <v>4</v>
      </c>
      <c r="B5" s="79" t="s">
        <v>2117</v>
      </c>
      <c r="C5" s="78">
        <v>305</v>
      </c>
      <c r="D5" s="80">
        <v>2</v>
      </c>
      <c r="E5" s="81" t="str">
        <f t="shared" si="0"/>
        <v>INSERT INTO invVATExemptionInfo(VATEInfoID,VATEInfoName, VATEInfoCode,TaxTypeID) VALUES(N'4',N'Хөгжлийн бэрхшээлтэй иргэний хэрэглээнд зориулсан тусгай зориулалтын хэрэгсэл, тоног төхөөрөмж, автотээврийн хэрэгсэл',N'305','2')</v>
      </c>
    </row>
    <row r="6" spans="1:5" s="82" customFormat="1" ht="24" x14ac:dyDescent="0.2">
      <c r="A6" s="78">
        <v>5</v>
      </c>
      <c r="B6" s="79" t="s">
        <v>2118</v>
      </c>
      <c r="C6" s="78">
        <v>306</v>
      </c>
      <c r="D6" s="80">
        <v>2</v>
      </c>
      <c r="E6" s="81" t="str">
        <f t="shared" si="0"/>
        <v>INSERT INTO invVATExemptionInfo(VATEInfoID,VATEInfoName, VATEInfoCode,TaxTypeID) VALUES(N'5',N'Зэвсэгт хүчин, цагдаа, улсын аюулгүй байдлыг хангах, шүүхийн шийдвэр биелүүлэх байгууллагын хэрэгцээнд зориулан импортоор оруулж байгаа зэвсэг, тусгай техник хэрэгсэл',N'306','2')</v>
      </c>
    </row>
    <row r="7" spans="1:5" s="82" customFormat="1" x14ac:dyDescent="0.2">
      <c r="A7" s="78">
        <v>6</v>
      </c>
      <c r="B7" s="79" t="s">
        <v>2119</v>
      </c>
      <c r="C7" s="78">
        <v>307</v>
      </c>
      <c r="D7" s="80">
        <v>2</v>
      </c>
      <c r="E7" s="81" t="str">
        <f t="shared" si="0"/>
        <v>INSERT INTO invVATExemptionInfo(VATEInfoID,VATEInfoName, VATEInfoCode,TaxTypeID) VALUES(N'6',N'Агаарын зорчигч тээврийн хөлөг, түүний сэлбэг',N'307','2')</v>
      </c>
    </row>
    <row r="8" spans="1:5" s="82" customFormat="1" x14ac:dyDescent="0.2">
      <c r="A8" s="78">
        <v>7</v>
      </c>
      <c r="B8" s="79" t="s">
        <v>2120</v>
      </c>
      <c r="C8" s="78">
        <v>308</v>
      </c>
      <c r="D8" s="80">
        <v>2</v>
      </c>
      <c r="E8" s="81" t="str">
        <f t="shared" si="0"/>
        <v>INSERT INTO invVATExemptionInfo(VATEInfoID,VATEInfoName, VATEInfoCode,TaxTypeID) VALUES(N'7',N'Орон сууцны зориулалтаар ашиглаж байгаа байр буюу түүний хэсгийг борлуулсны орлого',N'308','2')</v>
      </c>
    </row>
    <row r="9" spans="1:5" s="82" customFormat="1" x14ac:dyDescent="0.2">
      <c r="A9" s="78">
        <v>8</v>
      </c>
      <c r="B9" s="79" t="s">
        <v>2121</v>
      </c>
      <c r="C9" s="78">
        <v>310</v>
      </c>
      <c r="D9" s="80">
        <v>2</v>
      </c>
      <c r="E9" s="81" t="str">
        <f t="shared" si="0"/>
        <v>INSERT INTO invVATExemptionInfo(VATEInfoID,VATEInfoName, VATEInfoCode,TaxTypeID) VALUES(N'8',N'Эмчилгээний зориулалтаар хэрэглэх цус, цусан бүтээгдэхүүн, эд эрхтэн',N'310','2')</v>
      </c>
    </row>
    <row r="10" spans="1:5" s="82" customFormat="1" ht="24" x14ac:dyDescent="0.2">
      <c r="A10" s="78">
        <v>9</v>
      </c>
      <c r="B10" s="79" t="s">
        <v>2122</v>
      </c>
      <c r="C10" s="78">
        <v>311</v>
      </c>
      <c r="D10" s="80">
        <v>2</v>
      </c>
      <c r="E10" s="81" t="str">
        <f t="shared" si="0"/>
        <v>INSERT INTO invVATExemptionInfo(VATEInfoID,VATEInfoName, VATEInfoCode,TaxTypeID) VALUES(N'9',N'Хийн түлш, түүний сав, тоног төхөөрөмж, тусгай зориулалтын машин механизм, техник хэрэгсэл, тоноглол',N'311','2')</v>
      </c>
    </row>
    <row r="11" spans="1:5" s="82" customFormat="1" x14ac:dyDescent="0.2">
      <c r="A11" s="78">
        <v>10</v>
      </c>
      <c r="B11" s="79" t="s">
        <v>2123</v>
      </c>
      <c r="C11" s="78">
        <v>312</v>
      </c>
      <c r="D11" s="80">
        <v>2</v>
      </c>
      <c r="E11" s="81" t="str">
        <f t="shared" si="0"/>
        <v>INSERT INTO invVATExemptionInfo(VATEInfoID,VATEInfoName, VATEInfoCode,TaxTypeID) VALUES(N'10',N'Гадаад улсад захиалгаар хийлгэсэн Монгол Улсын үндэсний мөнгөн тэмдэгт',N'312','2')</v>
      </c>
    </row>
    <row r="12" spans="1:5" s="82" customFormat="1" x14ac:dyDescent="0.2">
      <c r="A12" s="78">
        <v>11</v>
      </c>
      <c r="B12" s="79" t="s">
        <v>2124</v>
      </c>
      <c r="C12" s="78">
        <v>313</v>
      </c>
      <c r="D12" s="80">
        <v>2</v>
      </c>
      <c r="E12" s="81" t="str">
        <f t="shared" si="0"/>
        <v>INSERT INTO invVATExemptionInfo(VATEInfoID,VATEInfoName, VATEInfoCode,TaxTypeID) VALUES(N'11',N'Борлуулсан алт',N'313','2')</v>
      </c>
    </row>
    <row r="13" spans="1:5" s="82" customFormat="1" x14ac:dyDescent="0.2">
      <c r="A13" s="78">
        <v>12</v>
      </c>
      <c r="B13" s="79" t="s">
        <v>2125</v>
      </c>
      <c r="C13" s="78">
        <v>315</v>
      </c>
      <c r="D13" s="80">
        <v>2</v>
      </c>
      <c r="E13" s="81" t="str">
        <f t="shared" si="0"/>
        <v>INSERT INTO invVATExemptionInfo(VATEInfoID,VATEInfoName, VATEInfoCode,TaxTypeID) VALUES(N'12',N'Эрдэм шинжилгээ, судалгааны ажлын туршилтын бүтээгдэхүүн',N'315','2')</v>
      </c>
    </row>
    <row r="14" spans="1:5" s="82" customFormat="1" x14ac:dyDescent="0.2">
      <c r="A14" s="78">
        <v>13</v>
      </c>
      <c r="B14" s="79" t="s">
        <v>2126</v>
      </c>
      <c r="C14" s="78">
        <v>421</v>
      </c>
      <c r="D14" s="80">
        <v>2</v>
      </c>
      <c r="E14" s="81" t="str">
        <f t="shared" si="0"/>
        <v>INSERT INTO invVATExemptionInfo(VATEInfoID,VATEInfoName, VATEInfoCode,TaxTypeID) VALUES(N'13',N'энэ хуулийн 12.1.7-д зааснаас бусад экспортод гаргасан ашигт малтмалын бүтээгдэхүүн',N'421','2')</v>
      </c>
    </row>
    <row r="15" spans="1:5" s="82" customFormat="1" ht="36" x14ac:dyDescent="0.2">
      <c r="A15" s="78">
        <v>14</v>
      </c>
      <c r="B15" s="79" t="s">
        <v>2127</v>
      </c>
      <c r="C15" s="78">
        <v>407</v>
      </c>
      <c r="D15" s="80">
        <v>2</v>
      </c>
      <c r="E15" s="81" t="str">
        <f t="shared" si="0"/>
        <v>INSERT INTO invVATExemptionInfo(VATEInfoID,VATEInfoName, VATEInfoCode,TaxTypeID) VALUES(N'14',N'банк, банк бус санхүүгийн байгууллага болон бусад хуулийн этгээдээс банк, тусгай зориулалтын компани, орон сууцны санхүүжилтийн компанид хөрөнгөөр баталгаажсан үнэт цаас гаргах зориулалтаар шилжүүлсэн зээл, санхүүгийн түрээсийн гэрээнээс үүсэх аливаа шаардах эрх',N'407','2')</v>
      </c>
    </row>
    <row r="16" spans="1:5" s="82" customFormat="1" ht="24" x14ac:dyDescent="0.2">
      <c r="A16" s="78">
        <v>15</v>
      </c>
      <c r="B16" s="79" t="s">
        <v>2128</v>
      </c>
      <c r="C16" s="78">
        <v>318</v>
      </c>
      <c r="D16" s="80">
        <v>2</v>
      </c>
      <c r="E16" s="81" t="str">
        <f t="shared" si="0"/>
        <v>INSERT INTO invVATExemptionInfo(VATEInfoID,VATEInfoName, VATEInfoCode,TaxTypeID) VALUES(N'15',N'газар тариалан эрхлэгчийн дотооддоо тарьж борлуулсан үр тариа, төмс, хүнсний ногоо, суулгац, жимс жимсгэнэ, үйлдвэрлэсэн гурил',N'318','2')</v>
      </c>
    </row>
    <row r="17" spans="1:5" s="82" customFormat="1" ht="24" x14ac:dyDescent="0.2">
      <c r="A17" s="78">
        <v>16</v>
      </c>
      <c r="B17" s="79" t="s">
        <v>2129</v>
      </c>
      <c r="C17" s="78">
        <v>319</v>
      </c>
      <c r="D17" s="80">
        <v>2</v>
      </c>
      <c r="E17" s="81" t="str">
        <f t="shared" si="0"/>
        <v>INSERT INTO invVATExemptionInfo(VATEInfoID,VATEInfoName, VATEInfoCode,TaxTypeID) VALUES(N'16',N'Монгол Улсын нутаг дэвсгэрт үйлдвэрийн аргаар төхөөрч бэлтгэн дотооддоо борлуулсан тураг болон шулж ангилсан мах, боловсруулаагүй дотор эрхтэн, дайвар бүтээгдэхүүн;',N'319','2')</v>
      </c>
    </row>
    <row r="18" spans="1:5" s="82" customFormat="1" ht="24" x14ac:dyDescent="0.2">
      <c r="A18" s="78">
        <v>17</v>
      </c>
      <c r="B18" s="79" t="s">
        <v>2130</v>
      </c>
      <c r="C18" s="78">
        <v>320</v>
      </c>
      <c r="D18" s="80">
        <v>2</v>
      </c>
      <c r="E18" s="81" t="str">
        <f t="shared" si="0"/>
        <v>INSERT INTO invVATExemptionInfo(VATEInfoID,VATEInfoName, VATEInfoCode,TaxTypeID) VALUES(N'17',N'Монгол Улсын нутаг дэвсгэрт дотоодын түүхий эдээр боловсруулан дотооддоо борлуулсан хүнсний сүү, сүүн бүтээгдэхүүн',N'320','2')</v>
      </c>
    </row>
    <row r="19" spans="1:5" s="82" customFormat="1" ht="24" x14ac:dyDescent="0.2">
      <c r="A19" s="78">
        <v>18</v>
      </c>
      <c r="B19" s="79" t="s">
        <v>2131</v>
      </c>
      <c r="C19" s="78">
        <v>419</v>
      </c>
      <c r="D19" s="80">
        <v>2</v>
      </c>
      <c r="E19" s="81" t="str">
        <f t="shared" si="0"/>
        <v>INSERT INTO invVATExemptionInfo(VATEInfoID,VATEInfoName, VATEInfoCode,TaxTypeID) VALUES(N'18',N'Монгол Улсын нутаг дэвсгэрт үйлдвэрлэсэн, үйлдвэрлэн борлуулсан жижиг, дунд үйлдвэрийн үйлдвэрлэлийн зориулалт бүхий тоног төхөөрөмж, сэлбэг хэрэгсэл;',N'419','2')</v>
      </c>
    </row>
    <row r="20" spans="1:5" s="82" customFormat="1" ht="24" x14ac:dyDescent="0.2">
      <c r="A20" s="78">
        <v>19</v>
      </c>
      <c r="B20" s="79" t="s">
        <v>2132</v>
      </c>
      <c r="C20" s="78">
        <v>423</v>
      </c>
      <c r="D20" s="80">
        <v>2</v>
      </c>
      <c r="E20" s="81" t="str">
        <f t="shared" si="0"/>
        <v>INSERT INTO invVATExemptionInfo(VATEInfoID,VATEInfoName, VATEInfoCode,TaxTypeID) VALUES(N'19',N'инновацийн төслөөр дотоод, гадаадын зах зээлд шинэ бараа, бүтээгдэхүүний үйлдвэрлэл явуулахад шаардлагатай, дотоодод үйлдвэрлэдэггүй түүхий эд, материал, урвалж бодис;',N'423','2')</v>
      </c>
    </row>
    <row r="21" spans="1:5" s="82" customFormat="1" ht="24" x14ac:dyDescent="0.2">
      <c r="A21" s="78">
        <v>20</v>
      </c>
      <c r="B21" s="79" t="s">
        <v>2133</v>
      </c>
      <c r="C21" s="78">
        <v>424</v>
      </c>
      <c r="D21" s="80">
        <v>2</v>
      </c>
      <c r="E21" s="81" t="str">
        <f t="shared" si="0"/>
        <v>INSERT INTO invVATExemptionInfo(VATEInfoID,VATEInfoName, VATEInfoCode,TaxTypeID) VALUES(N'20',N'импортоор оруулж байгаа бөөрөнхий мод, гуалин, зүсмэл материал, банз, модон бэлдэц, хагас боловсруулсан модон материал;',N'424','2')</v>
      </c>
    </row>
    <row r="22" spans="1:5" s="82" customFormat="1" x14ac:dyDescent="0.2">
      <c r="A22" s="78">
        <v>21</v>
      </c>
      <c r="B22" s="79" t="s">
        <v>2134</v>
      </c>
      <c r="C22" s="78">
        <v>425</v>
      </c>
      <c r="D22" s="80">
        <v>2</v>
      </c>
      <c r="E22" s="81" t="str">
        <f t="shared" si="0"/>
        <v>INSERT INTO invVATExemptionInfo(VATEInfoID,VATEInfoName, VATEInfoCode,TaxTypeID) VALUES(N'21',N'экспортод гаргасан түүхий болон угаасан, самнасан ноолуур, арьс шир',N'425','2')</v>
      </c>
    </row>
    <row r="23" spans="1:5" s="82" customFormat="1" ht="24" x14ac:dyDescent="0.2">
      <c r="A23" s="78">
        <v>22</v>
      </c>
      <c r="B23" s="79" t="s">
        <v>2135</v>
      </c>
      <c r="C23" s="78">
        <v>426</v>
      </c>
      <c r="D23" s="80">
        <v>2</v>
      </c>
      <c r="E23" s="81" t="str">
        <f t="shared" si="0"/>
        <v>INSERT INTO invVATExemptionInfo(VATEInfoID,VATEInfoName, VATEInfoCode,TaxTypeID) VALUES(N'22',N'соёлын өвийг судалж шинжлэх, сэргээн засварлахад ашиглах материал, техник, тоног төхөөрөмж, бодис, багаж хэрэгсэл',N'426','2')</v>
      </c>
    </row>
    <row r="24" spans="1:5" s="82" customFormat="1" ht="60" x14ac:dyDescent="0.2">
      <c r="A24" s="78">
        <v>23</v>
      </c>
      <c r="B24" s="79" t="s">
        <v>2136</v>
      </c>
      <c r="C24" s="78">
        <v>303</v>
      </c>
      <c r="D24" s="80">
        <v>2</v>
      </c>
      <c r="E24" s="81" t="str">
        <f t="shared" si="0"/>
        <v>INSERT INTO invVATExemptionInfo(VATEInfoID,VATEInfoName, VATEInfoCode,TaxTypeID) VALUES(N'23',N'Монгол Улсаас гадаад улсад суугаа дипломат төлөөлөгчийн болон консулын газрын албан ажлын болон тэдгээрт ажиллагсдын хувийн хэрэгцээнд зориулан худалдаж авсан бараа, ажил, үйлчилгээг тухайн улсад албан татвараас чөлөөлдөг бол тэр улсаас Монгол Улсад суугаа дипломат төлөөлөгчийн болон консулын газрын албан ажлын болон тэдгээрт ажиллагсдын хувийн хэрэгцээнд зориулж Монгол Улсын нутаг дэвсгэрт худалдан авсан бараа, гүйцэтгэсэн ажил, үзүүлсэн үйлчилгээ',N'303','2')</v>
      </c>
    </row>
    <row r="25" spans="1:5" s="82" customFormat="1" ht="36" x14ac:dyDescent="0.2">
      <c r="A25" s="78">
        <v>24</v>
      </c>
      <c r="B25" s="79" t="s">
        <v>2137</v>
      </c>
      <c r="C25" s="78">
        <v>427</v>
      </c>
      <c r="D25" s="80">
        <v>2</v>
      </c>
      <c r="E25" s="81" t="str">
        <f t="shared" si="0"/>
        <v>INSERT INTO invVATExemptionInfo(VATEInfoID,VATEInfoName, VATEInfoCode,TaxTypeID) VALUES(N'24',N'нэг сарын хөдөлмөрийн хөлсний доод хэмжээг 10 дахин, зөөврийн компьютерийн хувьд 30 дахин нэмэгдүүлснээс дээшгүй үнийн дүнтэй, ижил төрлийн хоёроос илүүгүй бараа бүхий хувь хүний нэр дээр илгээсэн улс хоорондын шуудангийн илгээмж',N'427','2')</v>
      </c>
    </row>
    <row r="26" spans="1:5" s="82" customFormat="1" ht="48" x14ac:dyDescent="0.2">
      <c r="A26" s="78">
        <v>25</v>
      </c>
      <c r="B26" s="79" t="s">
        <v>2138</v>
      </c>
      <c r="C26" s="78">
        <v>309</v>
      </c>
      <c r="D26" s="80">
        <v>2</v>
      </c>
      <c r="E26" s="81" t="str">
        <f t="shared" si="0"/>
        <v>INSERT INTO invVATExemptionInfo(VATEInfoID,VATEInfoName, VATEInfoCode,TaxTypeID) VALUES(N'25',N'гэрээлэгч болон туслан гүйцэтгэгч нь газрын тос, уламжлалт бус газрын тостой холбогдсон үйл ажиллагаанд зориулан хайгуулын нийт хугацаанд болон ашиглалтын эхний таван жилд импортолсон тусгай зориулалтын машин, техник хэрэгсэл, тоног төхөөрөмж, тоноглол, түүхий эд, материал, химийн болон тэсрэх бодис, сэлбэг хэрэгсэл',N'309','2')</v>
      </c>
    </row>
    <row r="27" spans="1:5" s="82" customFormat="1" ht="24" x14ac:dyDescent="0.2">
      <c r="A27" s="78">
        <v>26</v>
      </c>
      <c r="B27" s="79" t="s">
        <v>2139</v>
      </c>
      <c r="C27" s="78">
        <v>428</v>
      </c>
      <c r="D27" s="80">
        <v>2</v>
      </c>
      <c r="E27" s="81" t="str">
        <f t="shared" si="0"/>
        <v>INSERT INTO invVATExemptionInfo(VATEInfoID,VATEInfoName, VATEInfoCode,TaxTypeID) VALUES(N'26',N'газрын тос болон уламжлалт бус газрын тостой холбогдсон тайлан материал, дээж болон газрын тос',N'428','2')</v>
      </c>
    </row>
    <row r="28" spans="1:5" s="82" customFormat="1" x14ac:dyDescent="0.2">
      <c r="A28" s="78">
        <v>27</v>
      </c>
      <c r="B28" s="79" t="s">
        <v>2140</v>
      </c>
      <c r="C28" s="78">
        <v>429</v>
      </c>
      <c r="D28" s="80">
        <v>2</v>
      </c>
      <c r="E28" s="81" t="str">
        <f t="shared" si="0"/>
        <v>INSERT INTO invVATExemptionInfo(VATEInfoID,VATEInfoName, VATEInfoCode,TaxTypeID) VALUES(N'27',N'чөлөөт бүсэд зорчигчийн худалдаж авсан гурван сая төгрөг хүртэл үнийн дүнтэй бараа',N'429','2')</v>
      </c>
    </row>
    <row r="29" spans="1:5" s="82" customFormat="1" x14ac:dyDescent="0.2">
      <c r="A29" s="78">
        <v>28</v>
      </c>
      <c r="B29" s="79" t="s">
        <v>2141</v>
      </c>
      <c r="C29" s="78">
        <v>401</v>
      </c>
      <c r="D29" s="80">
        <v>2</v>
      </c>
      <c r="E29" s="81" t="str">
        <f t="shared" si="0"/>
        <v>INSERT INTO invVATExemptionInfo(VATEInfoID,VATEInfoName, VATEInfoCode,TaxTypeID) VALUES(N'28',N'валют солих үйлчилгээ',N'401','2')</v>
      </c>
    </row>
    <row r="30" spans="1:5" s="82" customFormat="1" ht="24" x14ac:dyDescent="0.2">
      <c r="A30" s="78">
        <v>29</v>
      </c>
      <c r="B30" s="79" t="s">
        <v>2142</v>
      </c>
      <c r="C30" s="78">
        <v>402</v>
      </c>
      <c r="D30" s="80">
        <v>2</v>
      </c>
      <c r="E30" s="81" t="str">
        <f t="shared" si="0"/>
        <v>INSERT INTO invVATExemptionInfo(VATEInfoID,VATEInfoName, VATEInfoCode,TaxTypeID) VALUES(N'29',N'мөнгө хүлээн авах, шилжүүлэх, баталгаа, төлбөрийн нэхэмжлэл гаргах, вексель, хадгаламжийн данстай холбогдсон банкны үйлчилгээ',N'402','2')</v>
      </c>
    </row>
    <row r="31" spans="1:5" s="82" customFormat="1" x14ac:dyDescent="0.2">
      <c r="A31" s="78">
        <v>30</v>
      </c>
      <c r="B31" s="79" t="s">
        <v>2143</v>
      </c>
      <c r="C31" s="78">
        <v>403</v>
      </c>
      <c r="D31" s="80">
        <v>2</v>
      </c>
      <c r="E31" s="81" t="str">
        <f t="shared" si="0"/>
        <v>INSERT INTO invVATExemptionInfo(VATEInfoID,VATEInfoName, VATEInfoCode,TaxTypeID) VALUES(N'30',N'даатгал, даатгалын зуучлал, давхар даатгал, эд хөрөнгийн бүртгэлийн үйлчилгээ',N'403','2')</v>
      </c>
    </row>
    <row r="32" spans="1:5" s="82" customFormat="1" x14ac:dyDescent="0.2">
      <c r="A32" s="78">
        <v>31</v>
      </c>
      <c r="B32" s="79" t="s">
        <v>2144</v>
      </c>
      <c r="C32" s="78">
        <v>404</v>
      </c>
      <c r="D32" s="80">
        <v>2</v>
      </c>
      <c r="E32" s="81" t="str">
        <f t="shared" si="0"/>
        <v>INSERT INTO invVATExemptionInfo(VATEInfoID,VATEInfoName, VATEInfoCode,TaxTypeID) VALUES(N'31',N'үнэт цаас, хувьцаа гаргах, шилжүүлэх, борлуулах, хүлээн авах, тэдгээрт баталгаа гаргах үйлчилгээ',N'404','2')</v>
      </c>
    </row>
    <row r="33" spans="1:5" s="82" customFormat="1" x14ac:dyDescent="0.2">
      <c r="A33" s="78">
        <v>32</v>
      </c>
      <c r="B33" s="79" t="s">
        <v>2145</v>
      </c>
      <c r="C33" s="78">
        <v>405</v>
      </c>
      <c r="D33" s="80">
        <v>2</v>
      </c>
      <c r="E33" s="81" t="str">
        <f t="shared" si="0"/>
        <v>INSERT INTO invVATExemptionInfo(VATEInfoID,VATEInfoName, VATEInfoCode,TaxTypeID) VALUES(N'32',N'зээл олгох үйлчилгээ',N'405','2')</v>
      </c>
    </row>
    <row r="34" spans="1:5" s="82" customFormat="1" ht="24" x14ac:dyDescent="0.2">
      <c r="A34" s="78">
        <v>33</v>
      </c>
      <c r="B34" s="79" t="s">
        <v>2146</v>
      </c>
      <c r="C34" s="78">
        <v>406</v>
      </c>
      <c r="D34" s="80">
        <v>2</v>
      </c>
      <c r="E34" s="81" t="str">
        <f t="shared" si="0"/>
        <v>INSERT INTO invVATExemptionInfo(VATEInfoID,VATEInfoName, VATEInfoCode,TaxTypeID) VALUES(N'33',N'нийгмийн болон эрүүл мэндийн даатгалын сангийн мөнгөн хөрөнгийг байршуулсны хүүг олгох, шилжүүлэх үйлчилгээ',N'406','2')</v>
      </c>
    </row>
    <row r="35" spans="1:5" s="82" customFormat="1" ht="36" x14ac:dyDescent="0.2">
      <c r="A35" s="78">
        <v>34</v>
      </c>
      <c r="B35" s="79" t="s">
        <v>2147</v>
      </c>
      <c r="C35" s="78">
        <v>407</v>
      </c>
      <c r="D35" s="80">
        <v>2</v>
      </c>
      <c r="E35" s="81" t="str">
        <f t="shared" si="0"/>
        <v>INSERT INTO invVATExemptionInfo(VATEInfoID,VATEInfoName, VATEInfoCode,TaxTypeID) VALUES(N'34',N'банкны болон банк бус санхүүгийн байгууллага, хадгаламж зээлийн хоршооны зээлийн хүү, санхүүгийн түрээсийн хүү, ногдол ашиг, зээлийн баталгааны хураамж, даатгалын гэрээний хураамж төлөх үйлчилгээ',N'407','2')</v>
      </c>
    </row>
    <row r="36" spans="1:5" s="82" customFormat="1" ht="24" x14ac:dyDescent="0.2">
      <c r="A36" s="78">
        <v>35</v>
      </c>
      <c r="B36" s="79" t="s">
        <v>2148</v>
      </c>
      <c r="C36" s="78">
        <v>408</v>
      </c>
      <c r="D36" s="80">
        <v>2</v>
      </c>
      <c r="E36" s="81" t="str">
        <f t="shared" si="0"/>
        <v>INSERT INTO invVATExemptionInfo(VATEInfoID,VATEInfoName, VATEInfoCode,TaxTypeID) VALUES(N'35',N'орон сууцны зориулалтаар баригдсан зориулалтын дагуу ашиглагдаж байгаа байрыг болон түүний тодорхой хэсгийг хөлслүүлэх үйлчилгээ',N'408','2')</v>
      </c>
    </row>
    <row r="37" spans="1:5" s="82" customFormat="1" ht="24" x14ac:dyDescent="0.2">
      <c r="A37" s="78">
        <v>36</v>
      </c>
      <c r="B37" s="79" t="s">
        <v>2149</v>
      </c>
      <c r="C37" s="78">
        <v>409</v>
      </c>
      <c r="D37" s="80">
        <v>2</v>
      </c>
      <c r="E37" s="81" t="str">
        <f t="shared" si="0"/>
        <v>INSERT INTO invVATExemptionInfo(VATEInfoID,VATEInfoName, VATEInfoCode,TaxTypeID) VALUES(N'36',N'боловсролын болон мэргэжлийн сургалт явуулах тусгай зөвшөөрөлтэй хувь хүн, хуулийн этгээдийн эрхлэн гүйцэтгэж байгаа дүрэмд нь заасан боловсрол, мэргэжил олгох үйлчилгээ',N'409','2')</v>
      </c>
    </row>
    <row r="38" spans="1:5" s="82" customFormat="1" x14ac:dyDescent="0.2">
      <c r="A38" s="78">
        <v>37</v>
      </c>
      <c r="B38" s="79" t="s">
        <v>2150</v>
      </c>
      <c r="C38" s="78">
        <v>410</v>
      </c>
      <c r="D38" s="80">
        <v>2</v>
      </c>
      <c r="E38" s="81" t="str">
        <f t="shared" si="0"/>
        <v>INSERT INTO invVATExemptionInfo(VATEInfoID,VATEInfoName, VATEInfoCode,TaxTypeID) VALUES(N'37',N'эрүүл мэндийн үйлчилгээ',N'410','2')</v>
      </c>
    </row>
    <row r="39" spans="1:5" s="82" customFormat="1" x14ac:dyDescent="0.2">
      <c r="A39" s="78">
        <v>38</v>
      </c>
      <c r="B39" s="79" t="s">
        <v>2151</v>
      </c>
      <c r="C39" s="78">
        <v>411</v>
      </c>
      <c r="D39" s="80">
        <v>2</v>
      </c>
      <c r="E39" s="81" t="str">
        <f t="shared" si="0"/>
        <v>INSERT INTO invVATExemptionInfo(VATEInfoID,VATEInfoName, VATEInfoCode,TaxTypeID) VALUES(N'38',N'шашны байгууллагын үйлчилгээ',N'411','2')</v>
      </c>
    </row>
    <row r="40" spans="1:5" s="82" customFormat="1" ht="24" x14ac:dyDescent="0.2">
      <c r="A40" s="78">
        <v>39</v>
      </c>
      <c r="B40" s="79" t="s">
        <v>2152</v>
      </c>
      <c r="C40" s="78">
        <v>412</v>
      </c>
      <c r="D40" s="80">
        <v>2</v>
      </c>
      <c r="E40" s="81" t="str">
        <f t="shared" si="0"/>
        <v>INSERT INTO invVATExemptionInfo(VATEInfoID,VATEInfoName, VATEInfoCode,TaxTypeID) VALUES(N'39',N'төрийн байгууллагаас үзүүлж байгаа үйлчилгээ. Үүнд Засгийн газар, түүний агентлагууд, төсөвт байгууллагуудаас үзүүлж байгаа төрийн үйлчилгээ хамаарна',N'412','2')</v>
      </c>
    </row>
    <row r="41" spans="1:5" s="82" customFormat="1" x14ac:dyDescent="0.2">
      <c r="A41" s="78">
        <v>40</v>
      </c>
      <c r="B41" s="79" t="s">
        <v>2153</v>
      </c>
      <c r="C41" s="78">
        <v>413</v>
      </c>
      <c r="D41" s="80">
        <v>2</v>
      </c>
      <c r="E41" s="81" t="str">
        <f t="shared" si="0"/>
        <v>INSERT INTO invVATExemptionInfo(VATEInfoID,VATEInfoName, VATEInfoCode,TaxTypeID) VALUES(N'40',N'Автотээврийн тухай хуулийн 3.1.11-д заасан нийтийн тээврийн үйлчилгээ',N'413','2')</v>
      </c>
    </row>
    <row r="42" spans="1:5" s="82" customFormat="1" ht="36" x14ac:dyDescent="0.2">
      <c r="A42" s="78">
        <v>41</v>
      </c>
      <c r="B42" s="79" t="s">
        <v>2154</v>
      </c>
      <c r="C42" s="78">
        <v>414</v>
      </c>
      <c r="D42" s="80">
        <v>2</v>
      </c>
      <c r="E42" s="81" t="str">
        <f t="shared" si="0"/>
        <v>INSERT INTO invVATExemptionInfo(VATEInfoID,VATEInfoName, VATEInfoCode,TaxTypeID) VALUES(N'41',N'аялал жуулчлалын үйл ажиллагаа эрхэлдэг хуулийн этгээд гадаад улсын аялал жуулчлалын байгууллагатай гэрээ байгуулж жуулчдыг нь хүлээн авах, уг үйлчилгээг төлөвлөх, сурталчлах, бичиг баримтыг нь бүрдүүлэх зэрэг гадаадын жуулчдад үзүүлсэн /туроператор/ үйлчилгээ',N'414','2')</v>
      </c>
    </row>
    <row r="43" spans="1:5" s="82" customFormat="1" x14ac:dyDescent="0.2">
      <c r="A43" s="78">
        <v>42</v>
      </c>
      <c r="B43" s="79" t="s">
        <v>2155</v>
      </c>
      <c r="C43" s="78">
        <v>430</v>
      </c>
      <c r="D43" s="80">
        <v>2</v>
      </c>
      <c r="E43" s="81" t="str">
        <f t="shared" si="0"/>
        <v>INSERT INTO invVATExemptionInfo(VATEInfoID,VATEInfoName, VATEInfoCode,TaxTypeID) VALUES(N'42',N'соёлын өвийг сэргээн засварлах үйлчилгээ',N'430','2')</v>
      </c>
    </row>
    <row r="44" spans="1:5" s="82" customFormat="1" x14ac:dyDescent="0.2">
      <c r="A44" s="78">
        <v>43</v>
      </c>
      <c r="B44" s="79" t="s">
        <v>2156</v>
      </c>
      <c r="C44" s="78">
        <v>431</v>
      </c>
      <c r="D44" s="80">
        <v>2</v>
      </c>
      <c r="E44" s="81" t="str">
        <f t="shared" si="0"/>
        <v>INSERT INTO invVATExemptionInfo(VATEInfoID,VATEInfoName, VATEInfoCode,TaxTypeID) VALUES(N'43',N'оршуулгын үйлчилгээ',N'431','2')</v>
      </c>
    </row>
    <row r="45" spans="1:5" s="82" customFormat="1" ht="24" x14ac:dyDescent="0.2">
      <c r="A45" s="78">
        <v>44</v>
      </c>
      <c r="B45" s="79" t="s">
        <v>2157</v>
      </c>
      <c r="C45" s="78">
        <v>432</v>
      </c>
      <c r="D45" s="80">
        <v>2</v>
      </c>
      <c r="E45" s="81" t="str">
        <f t="shared" si="0"/>
        <v>INSERT INTO invVATExemptionInfo(VATEInfoID,VATEInfoName, VATEInfoCode,TaxTypeID) VALUES(N'44',N'Монгол Улсын Засгийн газраас гадаад улсын Засгийн газар, олон улсын байгууллагатай байгуулж соёрхон баталсан олон улсын гэрээний дагуу санхүүжигдэх бараа, ажил, үйлчилгээ',N'432','2')</v>
      </c>
    </row>
    <row r="46" spans="1:5" ht="15" x14ac:dyDescent="0.25">
      <c r="A46" s="38">
        <v>1</v>
      </c>
      <c r="B46" s="83" t="s">
        <v>2158</v>
      </c>
      <c r="C46" s="84">
        <v>501</v>
      </c>
      <c r="D46" s="85">
        <v>3</v>
      </c>
      <c r="E46" s="81" t="str">
        <f t="shared" si="0"/>
        <v>INSERT INTO invVATExemptionInfo(VATEInfoID,VATEInfoName, VATEInfoCode,TaxTypeID) VALUES(N'1',N'Монгол Улсын нутаг дэвсгэрээс экспортод гаргасан, гаалийн байгууллагад мэдүүлсэн бараа',N'501','3')</v>
      </c>
    </row>
    <row r="47" spans="1:5" ht="39" x14ac:dyDescent="0.25">
      <c r="A47" s="38">
        <v>2</v>
      </c>
      <c r="B47" s="83" t="s">
        <v>2159</v>
      </c>
      <c r="C47" s="84">
        <v>502</v>
      </c>
      <c r="D47" s="85">
        <v>3</v>
      </c>
      <c r="E47" s="81" t="str">
        <f t="shared" si="0"/>
        <v>INSERT INTO invVATExemptionInfo(VATEInfoID,VATEInfoName, VATEInfoCode,TaxTypeID) VALUES(N'2',N'Монгол Улсын Олон улсын гэрээнд заасны дагуу Монгол Улсаас гадаад улсад, гадаад улсаас Монгол Улс хүртэл, түүнчлэн гадаад улсаас Монгол Улсын хилээр дамжуулан бусад улсад гаргасан олон улсын зорчигч болон ачаа тээврийн үйлчилгээ',N'502','3')</v>
      </c>
    </row>
    <row r="48" spans="1:5" ht="26.25" x14ac:dyDescent="0.25">
      <c r="A48" s="38">
        <v>3</v>
      </c>
      <c r="B48" s="83" t="s">
        <v>2160</v>
      </c>
      <c r="C48" s="84">
        <v>503</v>
      </c>
      <c r="D48" s="85">
        <v>3</v>
      </c>
      <c r="E48" s="81" t="str">
        <f t="shared" si="0"/>
        <v>INSERT INTO invVATExemptionInfo(VATEInfoID,VATEInfoName, VATEInfoCode,TaxTypeID) VALUES(N'3',N'Монгол Улсын нутаг дэвсгэрээс гадна үзүүлсэн /албан татвараас чөлөөлсөн үйлчилгээг оролцуулан/ үйлчилгээ',N'503','3')</v>
      </c>
    </row>
    <row r="49" spans="1:5" ht="26.25" x14ac:dyDescent="0.25">
      <c r="A49" s="38">
        <v>4</v>
      </c>
      <c r="B49" s="83" t="s">
        <v>2161</v>
      </c>
      <c r="C49" s="84">
        <v>504</v>
      </c>
      <c r="D49" s="85">
        <v>3</v>
      </c>
      <c r="E49" s="81" t="str">
        <f t="shared" si="0"/>
        <v>INSERT INTO invVATExemptionInfo(VATEInfoID,VATEInfoName, VATEInfoCode,TaxTypeID) VALUES(N'4',N'Монгол Улсад оршин суугч бус этгээдэд үзүүлсэн үйлчилгээ /түүний дотор албан татвараас чөлөөлсөн үйлчилгээг оролцуулан/',N'504','3')</v>
      </c>
    </row>
    <row r="50" spans="1:5" ht="51.75" x14ac:dyDescent="0.25">
      <c r="A50" s="38">
        <v>5</v>
      </c>
      <c r="B50" s="83" t="s">
        <v>2162</v>
      </c>
      <c r="C50" s="84">
        <v>505</v>
      </c>
      <c r="D50" s="85">
        <v>3</v>
      </c>
      <c r="E50" s="81" t="str">
        <f t="shared" si="0"/>
        <v>INSERT INTO invVATExemptionInfo(VATEInfoID,VATEInfoName, VATEInfoCode,TaxTypeID) VALUES(N'5',N'олон улсын нислэг үйлдэж байгаа дотоодын болон гадаадын агаарын тээврийн хөлөгт үзүүлэх нислэгийн хөдөлгөөний удирдлага, техникийн болон шатахууны үйлчилгээ, цэвэрлэгээ, нислэгийн явцад нисэх бүрэлдэхүүн, болон зорчигчдод худалдаа, хоол, ундаагаар үйлчилсэн үйлчилгээ',N'505','3')</v>
      </c>
    </row>
    <row r="51" spans="1:5" ht="26.25" x14ac:dyDescent="0.25">
      <c r="A51" s="38">
        <v>6</v>
      </c>
      <c r="B51" s="83" t="s">
        <v>2163</v>
      </c>
      <c r="C51" s="84">
        <v>506</v>
      </c>
      <c r="D51" s="85">
        <v>3</v>
      </c>
      <c r="E51" s="81" t="str">
        <f t="shared" si="0"/>
        <v>INSERT INTO invVATExemptionInfo(VATEInfoID,VATEInfoName, VATEInfoCode,TaxTypeID) VALUES(N'6',N'Засгийн газар, Монголбанкны захиалгаар дотоодод үйлдвэрлэсэн төрийн одон медаль, мөнгөн тэмдэгт, зоос',N'506','3')</v>
      </c>
    </row>
    <row r="52" spans="1:5" ht="15" x14ac:dyDescent="0.25">
      <c r="A52" s="38">
        <v>7</v>
      </c>
      <c r="B52" s="86" t="s">
        <v>2164</v>
      </c>
      <c r="C52" s="84">
        <v>507</v>
      </c>
      <c r="D52" s="85">
        <v>3</v>
      </c>
      <c r="E52" s="81" t="str">
        <f t="shared" si="0"/>
        <v>INSERT INTO invVATExemptionInfo(VATEInfoID,VATEInfoName, VATEInfoCode,TaxTypeID) VALUES(N'7',N'ашигт малтмалын эцсийн бүтээгдэхүүн',N'507','3')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7"/>
  <sheetViews>
    <sheetView topLeftCell="A64" workbookViewId="0">
      <selection activeCell="A796" sqref="A796:XFD803"/>
    </sheetView>
  </sheetViews>
  <sheetFormatPr defaultRowHeight="15" x14ac:dyDescent="0.25"/>
  <cols>
    <col min="1" max="1" width="3" bestFit="1" customWidth="1"/>
    <col min="2" max="2" width="25.85546875" bestFit="1" customWidth="1"/>
    <col min="3" max="3" width="11" bestFit="1" customWidth="1"/>
    <col min="4" max="4" width="3.85546875" bestFit="1" customWidth="1"/>
    <col min="5" max="5" width="6.42578125" bestFit="1" customWidth="1"/>
    <col min="6" max="6" width="22" customWidth="1"/>
    <col min="7" max="7" width="30.140625" customWidth="1"/>
  </cols>
  <sheetData>
    <row r="1" spans="1:8" x14ac:dyDescent="0.25">
      <c r="A1" s="1"/>
      <c r="B1" s="2" t="s">
        <v>427</v>
      </c>
      <c r="C1" s="3"/>
      <c r="D1" s="3"/>
      <c r="E1" s="4"/>
      <c r="F1" s="5" t="s">
        <v>428</v>
      </c>
      <c r="G1" s="6" t="str">
        <f>"CREATE TABLE " &amp; B1</f>
        <v>CREATE TABLE hrmEmployeeInfo</v>
      </c>
      <c r="H1" s="6" t="str">
        <f>"DROP TABLE " &amp; B1</f>
        <v>DROP TABLE hrmEmployeeInfo</v>
      </c>
    </row>
    <row r="2" spans="1:8" x14ac:dyDescent="0.25">
      <c r="A2" s="7" t="s">
        <v>1</v>
      </c>
      <c r="B2" s="8" t="s">
        <v>2</v>
      </c>
      <c r="C2" s="9" t="s">
        <v>3</v>
      </c>
      <c r="D2" s="9" t="s">
        <v>4</v>
      </c>
      <c r="E2" s="9" t="s">
        <v>5</v>
      </c>
      <c r="F2" s="10" t="s">
        <v>6</v>
      </c>
      <c r="G2" s="6" t="str">
        <f>"("</f>
        <v>(</v>
      </c>
      <c r="H2" s="6"/>
    </row>
    <row r="3" spans="1:8" ht="22.5" x14ac:dyDescent="0.25">
      <c r="A3" s="11">
        <v>1</v>
      </c>
      <c r="B3" s="12" t="s">
        <v>290</v>
      </c>
      <c r="C3" s="13" t="s">
        <v>8</v>
      </c>
      <c r="D3" s="14"/>
      <c r="E3" s="15"/>
      <c r="F3" s="16" t="s">
        <v>429</v>
      </c>
      <c r="G3" s="6" t="str">
        <f>B3 &amp; " " &amp; C3 &amp; " " &amp; IF(D3 = "", "Not Null", "Null") &amp; ","</f>
        <v>EmployeeInfoPkID nvarchar(16) Not Null,</v>
      </c>
      <c r="H3" s="17"/>
    </row>
    <row r="4" spans="1:8" x14ac:dyDescent="0.25">
      <c r="A4" s="11">
        <v>2</v>
      </c>
      <c r="B4" s="12" t="s">
        <v>45</v>
      </c>
      <c r="C4" s="13" t="s">
        <v>8</v>
      </c>
      <c r="D4" s="14"/>
      <c r="E4" s="15"/>
      <c r="F4" s="16" t="s">
        <v>46</v>
      </c>
      <c r="G4" s="6" t="str">
        <f t="shared" ref="G4:G73" si="0">B4 &amp; " " &amp; C4 &amp; " " &amp; IF(D4 = "", "Not Null", "Null") &amp; ","</f>
        <v>YearPkID nvarchar(16) Not Null,</v>
      </c>
      <c r="H4" s="17"/>
    </row>
    <row r="5" spans="1:8" x14ac:dyDescent="0.25">
      <c r="A5" s="11">
        <v>3</v>
      </c>
      <c r="B5" s="12" t="s">
        <v>379</v>
      </c>
      <c r="C5" s="13" t="s">
        <v>10</v>
      </c>
      <c r="D5" s="14"/>
      <c r="E5" s="15"/>
      <c r="F5" s="16" t="s">
        <v>22</v>
      </c>
      <c r="G5" s="6" t="str">
        <f t="shared" si="0"/>
        <v>RegisterNo nvarchar(50) Not Null,</v>
      </c>
      <c r="H5" s="17"/>
    </row>
    <row r="6" spans="1:8" x14ac:dyDescent="0.25">
      <c r="A6" s="11">
        <v>4</v>
      </c>
      <c r="B6" s="12" t="s">
        <v>18</v>
      </c>
      <c r="C6" s="13" t="s">
        <v>10</v>
      </c>
      <c r="D6" s="14"/>
      <c r="E6" s="15"/>
      <c r="F6" s="16" t="s">
        <v>19</v>
      </c>
      <c r="G6" s="6" t="str">
        <f t="shared" si="0"/>
        <v>FirstName nvarchar(50) Not Null,</v>
      </c>
      <c r="H6" s="17"/>
    </row>
    <row r="7" spans="1:8" x14ac:dyDescent="0.25">
      <c r="A7" s="11">
        <v>5</v>
      </c>
      <c r="B7" s="12" t="s">
        <v>17</v>
      </c>
      <c r="C7" s="13" t="s">
        <v>10</v>
      </c>
      <c r="D7" s="14"/>
      <c r="E7" s="15"/>
      <c r="F7" s="16" t="s">
        <v>430</v>
      </c>
      <c r="G7" s="6" t="str">
        <f t="shared" si="0"/>
        <v>LastName nvarchar(50) Not Null,</v>
      </c>
      <c r="H7" s="17"/>
    </row>
    <row r="8" spans="1:8" x14ac:dyDescent="0.25">
      <c r="A8" s="11">
        <v>6</v>
      </c>
      <c r="B8" s="12" t="s">
        <v>126</v>
      </c>
      <c r="C8" s="13" t="s">
        <v>21</v>
      </c>
      <c r="D8" s="14">
        <v>1</v>
      </c>
      <c r="E8" s="15"/>
      <c r="F8" s="16" t="s">
        <v>431</v>
      </c>
      <c r="G8" s="6" t="str">
        <f t="shared" si="0"/>
        <v>Birthday datetime Null,</v>
      </c>
      <c r="H8" s="17"/>
    </row>
    <row r="9" spans="1:8" x14ac:dyDescent="0.25">
      <c r="A9" s="11">
        <v>7</v>
      </c>
      <c r="B9" s="12" t="s">
        <v>432</v>
      </c>
      <c r="C9" s="13" t="s">
        <v>10</v>
      </c>
      <c r="D9" s="14">
        <v>1</v>
      </c>
      <c r="E9" s="15"/>
      <c r="F9" s="16" t="s">
        <v>433</v>
      </c>
      <c r="G9" s="6" t="str">
        <f t="shared" si="0"/>
        <v>NationalityPkID nvarchar(50) Null,</v>
      </c>
      <c r="H9" s="17"/>
    </row>
    <row r="10" spans="1:8" x14ac:dyDescent="0.25">
      <c r="A10" s="11">
        <v>8</v>
      </c>
      <c r="B10" s="12" t="s">
        <v>434</v>
      </c>
      <c r="C10" s="13" t="s">
        <v>10</v>
      </c>
      <c r="D10" s="14">
        <v>1</v>
      </c>
      <c r="E10" s="15"/>
      <c r="F10" s="16" t="s">
        <v>20</v>
      </c>
      <c r="G10" s="6" t="str">
        <f t="shared" si="0"/>
        <v>FamilySurname nvarchar(50) Null,</v>
      </c>
      <c r="H10" s="17"/>
    </row>
    <row r="11" spans="1:8" x14ac:dyDescent="0.25">
      <c r="A11" s="11">
        <v>9</v>
      </c>
      <c r="B11" s="12" t="s">
        <v>25</v>
      </c>
      <c r="C11" s="13" t="s">
        <v>8</v>
      </c>
      <c r="D11" s="14">
        <v>1</v>
      </c>
      <c r="E11" s="15"/>
      <c r="F11" s="16" t="s">
        <v>435</v>
      </c>
      <c r="G11" s="6" t="str">
        <f t="shared" si="0"/>
        <v>AimagID nvarchar(16) Null,</v>
      </c>
      <c r="H11" s="17"/>
    </row>
    <row r="12" spans="1:8" x14ac:dyDescent="0.25">
      <c r="A12" s="11">
        <v>10</v>
      </c>
      <c r="B12" s="12" t="s">
        <v>436</v>
      </c>
      <c r="C12" s="13" t="s">
        <v>10</v>
      </c>
      <c r="D12" s="14">
        <v>1</v>
      </c>
      <c r="E12" s="15"/>
      <c r="F12" s="16" t="s">
        <v>500</v>
      </c>
      <c r="G12" s="6" t="str">
        <f t="shared" si="0"/>
        <v>BirthAimak nvarchar(50) Null,</v>
      </c>
      <c r="H12" s="17"/>
    </row>
    <row r="13" spans="1:8" x14ac:dyDescent="0.25">
      <c r="A13" s="11">
        <v>11</v>
      </c>
      <c r="B13" s="12" t="s">
        <v>437</v>
      </c>
      <c r="C13" s="13" t="s">
        <v>29</v>
      </c>
      <c r="D13" s="14">
        <v>1</v>
      </c>
      <c r="E13" s="15"/>
      <c r="F13" s="16" t="s">
        <v>24</v>
      </c>
      <c r="G13" s="6" t="str">
        <f t="shared" si="0"/>
        <v>Gender nvarchar(10) Null,</v>
      </c>
      <c r="H13" s="17"/>
    </row>
    <row r="14" spans="1:8" x14ac:dyDescent="0.25">
      <c r="A14" s="11">
        <v>12</v>
      </c>
      <c r="B14" s="12" t="s">
        <v>438</v>
      </c>
      <c r="C14" s="13" t="s">
        <v>8</v>
      </c>
      <c r="D14" s="14">
        <v>1</v>
      </c>
      <c r="E14" s="15"/>
      <c r="F14" s="16" t="s">
        <v>132</v>
      </c>
      <c r="G14" s="6" t="str">
        <f t="shared" si="0"/>
        <v>CountryID nvarchar(16) Null,</v>
      </c>
      <c r="H14" s="17"/>
    </row>
    <row r="15" spans="1:8" x14ac:dyDescent="0.25">
      <c r="A15" s="11">
        <v>13</v>
      </c>
      <c r="B15" s="12" t="s">
        <v>439</v>
      </c>
      <c r="C15" s="13" t="s">
        <v>10</v>
      </c>
      <c r="D15" s="14">
        <v>1</v>
      </c>
      <c r="E15" s="15"/>
      <c r="F15" s="16" t="s">
        <v>440</v>
      </c>
      <c r="G15" s="6" t="str">
        <f t="shared" si="0"/>
        <v>thisWeight nvarchar(50) Null,</v>
      </c>
      <c r="H15" s="17"/>
    </row>
    <row r="16" spans="1:8" x14ac:dyDescent="0.25">
      <c r="A16" s="11">
        <v>14</v>
      </c>
      <c r="B16" s="12" t="s">
        <v>441</v>
      </c>
      <c r="C16" s="13" t="s">
        <v>10</v>
      </c>
      <c r="D16" s="14">
        <v>1</v>
      </c>
      <c r="E16" s="15"/>
      <c r="F16" s="16" t="s">
        <v>406</v>
      </c>
      <c r="G16" s="6" t="str">
        <f t="shared" si="0"/>
        <v>thisHeight nvarchar(50) Null,</v>
      </c>
      <c r="H16" s="17"/>
    </row>
    <row r="17" spans="1:8" x14ac:dyDescent="0.25">
      <c r="A17" s="11">
        <v>15</v>
      </c>
      <c r="B17" s="12" t="s">
        <v>442</v>
      </c>
      <c r="C17" s="13" t="s">
        <v>10</v>
      </c>
      <c r="D17" s="14">
        <v>1</v>
      </c>
      <c r="E17" s="15"/>
      <c r="F17" s="16"/>
      <c r="G17" s="6" t="str">
        <f t="shared" si="0"/>
        <v>Deduce nvarchar(50) Null,</v>
      </c>
      <c r="H17" s="17"/>
    </row>
    <row r="18" spans="1:8" x14ac:dyDescent="0.25">
      <c r="A18" s="11">
        <v>16</v>
      </c>
      <c r="B18" s="12" t="s">
        <v>443</v>
      </c>
      <c r="C18" s="13" t="s">
        <v>29</v>
      </c>
      <c r="D18" s="14">
        <v>1</v>
      </c>
      <c r="E18" s="15"/>
      <c r="F18" s="16" t="s">
        <v>501</v>
      </c>
      <c r="G18" s="6" t="str">
        <f t="shared" si="0"/>
        <v>BloodGroup nvarchar(10) Null,</v>
      </c>
      <c r="H18" s="17"/>
    </row>
    <row r="19" spans="1:8" x14ac:dyDescent="0.25">
      <c r="A19" s="11">
        <v>17</v>
      </c>
      <c r="B19" s="12" t="s">
        <v>444</v>
      </c>
      <c r="C19" s="13" t="s">
        <v>62</v>
      </c>
      <c r="D19" s="14">
        <v>1</v>
      </c>
      <c r="E19" s="15"/>
      <c r="F19" s="16" t="s">
        <v>502</v>
      </c>
      <c r="G19" s="6" t="str">
        <f t="shared" si="0"/>
        <v>IsMarred nvarchar(1) Null,</v>
      </c>
      <c r="H19" s="17"/>
    </row>
    <row r="20" spans="1:8" x14ac:dyDescent="0.25">
      <c r="A20" s="11">
        <v>18</v>
      </c>
      <c r="B20" s="12" t="s">
        <v>445</v>
      </c>
      <c r="C20" s="13" t="s">
        <v>23</v>
      </c>
      <c r="D20" s="14">
        <v>1</v>
      </c>
      <c r="E20" s="15"/>
      <c r="F20" s="16" t="s">
        <v>503</v>
      </c>
      <c r="G20" s="6" t="str">
        <f t="shared" si="0"/>
        <v>HouseType int Null,</v>
      </c>
      <c r="H20" s="17"/>
    </row>
    <row r="21" spans="1:8" x14ac:dyDescent="0.25">
      <c r="A21" s="11">
        <v>19</v>
      </c>
      <c r="B21" s="12" t="s">
        <v>446</v>
      </c>
      <c r="C21" s="13" t="s">
        <v>447</v>
      </c>
      <c r="D21" s="14">
        <v>1</v>
      </c>
      <c r="E21" s="15"/>
      <c r="F21" s="16" t="s">
        <v>504</v>
      </c>
      <c r="G21" s="6" t="str">
        <f t="shared" si="0"/>
        <v>IsCar nchar(1) Null,</v>
      </c>
      <c r="H21" s="17"/>
    </row>
    <row r="22" spans="1:8" x14ac:dyDescent="0.25">
      <c r="A22" s="11">
        <v>20</v>
      </c>
      <c r="B22" s="12" t="s">
        <v>448</v>
      </c>
      <c r="C22" s="13" t="s">
        <v>21</v>
      </c>
      <c r="D22" s="14">
        <v>1</v>
      </c>
      <c r="E22" s="15"/>
      <c r="F22" s="16" t="s">
        <v>505</v>
      </c>
      <c r="G22" s="6" t="str">
        <f t="shared" si="0"/>
        <v>EnterWorkDate datetime Null,</v>
      </c>
      <c r="H22" s="17"/>
    </row>
    <row r="23" spans="1:8" x14ac:dyDescent="0.25">
      <c r="A23" s="11">
        <v>21</v>
      </c>
      <c r="B23" s="12" t="s">
        <v>13</v>
      </c>
      <c r="C23" s="13" t="s">
        <v>8</v>
      </c>
      <c r="D23" s="14">
        <v>1</v>
      </c>
      <c r="E23" s="15"/>
      <c r="F23" s="16" t="s">
        <v>506</v>
      </c>
      <c r="G23" s="6" t="str">
        <f t="shared" si="0"/>
        <v>PositionPkID nvarchar(16) Null,</v>
      </c>
      <c r="H23" s="17"/>
    </row>
    <row r="24" spans="1:8" x14ac:dyDescent="0.25">
      <c r="A24" s="11">
        <v>22</v>
      </c>
      <c r="B24" s="12" t="s">
        <v>449</v>
      </c>
      <c r="C24" s="13" t="s">
        <v>8</v>
      </c>
      <c r="D24" s="14">
        <v>1</v>
      </c>
      <c r="E24" s="15"/>
      <c r="F24" s="16" t="s">
        <v>507</v>
      </c>
      <c r="G24" s="6" t="str">
        <f t="shared" si="0"/>
        <v>PositionGroupPkID nvarchar(16) Null,</v>
      </c>
      <c r="H24" s="17"/>
    </row>
    <row r="25" spans="1:8" ht="22.5" x14ac:dyDescent="0.25">
      <c r="A25" s="11">
        <v>23</v>
      </c>
      <c r="B25" s="12" t="s">
        <v>450</v>
      </c>
      <c r="C25" s="13" t="s">
        <v>21</v>
      </c>
      <c r="D25" s="14">
        <v>1</v>
      </c>
      <c r="E25" s="15"/>
      <c r="F25" s="16" t="s">
        <v>508</v>
      </c>
      <c r="G25" s="6" t="str">
        <f t="shared" si="0"/>
        <v>NowEnterPositionDate datetime Null,</v>
      </c>
      <c r="H25" s="17"/>
    </row>
    <row r="26" spans="1:8" x14ac:dyDescent="0.25">
      <c r="A26" s="11">
        <v>24</v>
      </c>
      <c r="B26" s="12" t="s">
        <v>451</v>
      </c>
      <c r="C26" s="13" t="s">
        <v>8</v>
      </c>
      <c r="D26" s="14">
        <v>1</v>
      </c>
      <c r="E26" s="15"/>
      <c r="F26" s="16" t="s">
        <v>509</v>
      </c>
      <c r="G26" s="6" t="str">
        <f t="shared" si="0"/>
        <v>EducationCountryID nvarchar(16) Null,</v>
      </c>
      <c r="H26" s="17"/>
    </row>
    <row r="27" spans="1:8" x14ac:dyDescent="0.25">
      <c r="A27" s="11">
        <v>25</v>
      </c>
      <c r="B27" s="12" t="s">
        <v>131</v>
      </c>
      <c r="C27" s="13" t="s">
        <v>8</v>
      </c>
      <c r="D27" s="14">
        <v>1</v>
      </c>
      <c r="E27" s="15"/>
      <c r="F27" s="16" t="s">
        <v>452</v>
      </c>
      <c r="G27" s="6" t="str">
        <f t="shared" si="0"/>
        <v>UniversityPkID nvarchar(16) Null,</v>
      </c>
      <c r="H27" s="17"/>
    </row>
    <row r="28" spans="1:8" x14ac:dyDescent="0.25">
      <c r="A28" s="11">
        <v>26</v>
      </c>
      <c r="B28" s="12" t="s">
        <v>453</v>
      </c>
      <c r="C28" s="13" t="s">
        <v>8</v>
      </c>
      <c r="D28" s="14">
        <v>1</v>
      </c>
      <c r="E28" s="15"/>
      <c r="F28" s="16" t="s">
        <v>130</v>
      </c>
      <c r="G28" s="6" t="str">
        <f t="shared" si="0"/>
        <v>ProfessionPkID nvarchar(16) Null,</v>
      </c>
      <c r="H28" s="17"/>
    </row>
    <row r="29" spans="1:8" x14ac:dyDescent="0.25">
      <c r="A29" s="11">
        <v>27</v>
      </c>
      <c r="B29" s="12" t="s">
        <v>454</v>
      </c>
      <c r="C29" s="13" t="s">
        <v>8</v>
      </c>
      <c r="D29" s="14">
        <v>1</v>
      </c>
      <c r="E29" s="15"/>
      <c r="F29" s="16" t="s">
        <v>455</v>
      </c>
      <c r="G29" s="6" t="str">
        <f t="shared" si="0"/>
        <v>EducationPkID nvarchar(16) Null,</v>
      </c>
      <c r="H29" s="17"/>
    </row>
    <row r="30" spans="1:8" x14ac:dyDescent="0.25">
      <c r="A30" s="11">
        <v>28</v>
      </c>
      <c r="B30" s="12" t="s">
        <v>456</v>
      </c>
      <c r="C30" s="13" t="s">
        <v>8</v>
      </c>
      <c r="D30" s="14">
        <v>1</v>
      </c>
      <c r="E30" s="15"/>
      <c r="F30" s="16" t="s">
        <v>510</v>
      </c>
      <c r="G30" s="6" t="str">
        <f t="shared" si="0"/>
        <v>DegreeInfoPkID nvarchar(16) Null,</v>
      </c>
      <c r="H30" s="17"/>
    </row>
    <row r="31" spans="1:8" x14ac:dyDescent="0.25">
      <c r="A31" s="11">
        <v>29</v>
      </c>
      <c r="B31" s="12" t="s">
        <v>457</v>
      </c>
      <c r="C31" s="13" t="s">
        <v>23</v>
      </c>
      <c r="D31" s="14">
        <v>1</v>
      </c>
      <c r="E31" s="15"/>
      <c r="F31" s="16" t="s">
        <v>511</v>
      </c>
      <c r="G31" s="6" t="str">
        <f t="shared" si="0"/>
        <v>WorkedYear int Null,</v>
      </c>
      <c r="H31" s="17"/>
    </row>
    <row r="32" spans="1:8" x14ac:dyDescent="0.25">
      <c r="A32" s="11">
        <v>30</v>
      </c>
      <c r="B32" s="12" t="s">
        <v>458</v>
      </c>
      <c r="C32" s="13" t="s">
        <v>23</v>
      </c>
      <c r="D32" s="14">
        <v>1</v>
      </c>
      <c r="E32" s="15"/>
      <c r="F32" s="16" t="s">
        <v>512</v>
      </c>
      <c r="G32" s="6" t="str">
        <f t="shared" si="0"/>
        <v>WorkedMonth int Null,</v>
      </c>
      <c r="H32" s="17"/>
    </row>
    <row r="33" spans="1:8" x14ac:dyDescent="0.25">
      <c r="A33" s="11">
        <v>31</v>
      </c>
      <c r="B33" s="12" t="s">
        <v>459</v>
      </c>
      <c r="C33" s="13" t="s">
        <v>21</v>
      </c>
      <c r="D33" s="14">
        <v>1</v>
      </c>
      <c r="E33" s="15"/>
      <c r="F33" s="16"/>
      <c r="G33" s="6" t="str">
        <f t="shared" si="0"/>
        <v>WorkFixedDate datetime Null,</v>
      </c>
      <c r="H33" s="17"/>
    </row>
    <row r="34" spans="1:8" x14ac:dyDescent="0.25">
      <c r="A34" s="11">
        <v>32</v>
      </c>
      <c r="B34" s="12" t="s">
        <v>460</v>
      </c>
      <c r="C34" s="13" t="s">
        <v>23</v>
      </c>
      <c r="D34" s="14">
        <v>1</v>
      </c>
      <c r="E34" s="15"/>
      <c r="F34" s="16" t="s">
        <v>513</v>
      </c>
      <c r="G34" s="6" t="str">
        <f t="shared" si="0"/>
        <v>FamilyCount int Null,</v>
      </c>
      <c r="H34" s="17"/>
    </row>
    <row r="35" spans="1:8" x14ac:dyDescent="0.25">
      <c r="A35" s="11">
        <v>33</v>
      </c>
      <c r="B35" s="12" t="s">
        <v>461</v>
      </c>
      <c r="C35" s="13" t="s">
        <v>21</v>
      </c>
      <c r="D35" s="14">
        <v>1</v>
      </c>
      <c r="E35" s="15"/>
      <c r="F35" s="16" t="s">
        <v>40</v>
      </c>
      <c r="G35" s="6" t="str">
        <f t="shared" si="0"/>
        <v>ActualEnterJobDate datetime Null,</v>
      </c>
      <c r="H35" s="17"/>
    </row>
    <row r="36" spans="1:8" ht="22.5" x14ac:dyDescent="0.25">
      <c r="A36" s="11">
        <v>34</v>
      </c>
      <c r="B36" s="12" t="s">
        <v>462</v>
      </c>
      <c r="C36" s="13" t="s">
        <v>447</v>
      </c>
      <c r="D36" s="14">
        <v>1</v>
      </c>
      <c r="E36" s="15"/>
      <c r="F36" s="16" t="s">
        <v>514</v>
      </c>
      <c r="G36" s="6" t="str">
        <f t="shared" si="0"/>
        <v>IsPositionProfessional nchar(1) Null,</v>
      </c>
      <c r="H36" s="17"/>
    </row>
    <row r="37" spans="1:8" x14ac:dyDescent="0.25">
      <c r="A37" s="11">
        <v>35</v>
      </c>
      <c r="B37" s="12" t="s">
        <v>463</v>
      </c>
      <c r="C37" s="13" t="s">
        <v>447</v>
      </c>
      <c r="D37" s="14">
        <v>1</v>
      </c>
      <c r="E37" s="15"/>
      <c r="F37" s="16" t="s">
        <v>515</v>
      </c>
      <c r="G37" s="6" t="str">
        <f t="shared" si="0"/>
        <v>IsMainWorker nchar(1) Null,</v>
      </c>
      <c r="H37" s="17"/>
    </row>
    <row r="38" spans="1:8" x14ac:dyDescent="0.25">
      <c r="A38" s="11">
        <v>36</v>
      </c>
      <c r="B38" s="12" t="s">
        <v>464</v>
      </c>
      <c r="C38" s="13" t="s">
        <v>10</v>
      </c>
      <c r="D38" s="14">
        <v>1</v>
      </c>
      <c r="E38" s="15"/>
      <c r="F38" s="16" t="s">
        <v>465</v>
      </c>
      <c r="G38" s="6" t="str">
        <f t="shared" si="0"/>
        <v>PassportNo nvarchar(50) Null,</v>
      </c>
      <c r="H38" s="17"/>
    </row>
    <row r="39" spans="1:8" x14ac:dyDescent="0.25">
      <c r="A39" s="11">
        <v>37</v>
      </c>
      <c r="B39" s="12" t="s">
        <v>466</v>
      </c>
      <c r="C39" s="13" t="s">
        <v>10</v>
      </c>
      <c r="D39" s="14">
        <v>1</v>
      </c>
      <c r="E39" s="15"/>
      <c r="F39" s="16" t="s">
        <v>516</v>
      </c>
      <c r="G39" s="6" t="str">
        <f t="shared" si="0"/>
        <v>EPassportNo nvarchar(50) Null,</v>
      </c>
      <c r="H39" s="17"/>
    </row>
    <row r="40" spans="1:8" ht="22.5" x14ac:dyDescent="0.25">
      <c r="A40" s="11">
        <v>38</v>
      </c>
      <c r="B40" s="12" t="s">
        <v>467</v>
      </c>
      <c r="C40" s="13" t="s">
        <v>10</v>
      </c>
      <c r="D40" s="14">
        <v>1</v>
      </c>
      <c r="E40" s="15"/>
      <c r="F40" s="16" t="s">
        <v>517</v>
      </c>
      <c r="G40" s="6" t="str">
        <f t="shared" si="0"/>
        <v>DriveCertifyNo nvarchar(50) Null,</v>
      </c>
      <c r="H40" s="17"/>
    </row>
    <row r="41" spans="1:8" x14ac:dyDescent="0.25">
      <c r="A41" s="11">
        <v>39</v>
      </c>
      <c r="B41" s="12" t="s">
        <v>468</v>
      </c>
      <c r="C41" s="13" t="s">
        <v>10</v>
      </c>
      <c r="D41" s="14">
        <v>1</v>
      </c>
      <c r="E41" s="15"/>
      <c r="F41" s="16" t="s">
        <v>518</v>
      </c>
      <c r="G41" s="6" t="str">
        <f t="shared" si="0"/>
        <v>JobCertifyNo nvarchar(50) Null,</v>
      </c>
      <c r="H41" s="17"/>
    </row>
    <row r="42" spans="1:8" x14ac:dyDescent="0.25">
      <c r="A42" s="11">
        <v>40</v>
      </c>
      <c r="B42" s="12" t="s">
        <v>469</v>
      </c>
      <c r="C42" s="13" t="s">
        <v>10</v>
      </c>
      <c r="D42" s="14">
        <v>1</v>
      </c>
      <c r="E42" s="15"/>
      <c r="F42" s="16" t="s">
        <v>470</v>
      </c>
      <c r="G42" s="6" t="str">
        <f t="shared" si="0"/>
        <v>NDDNo nvarchar(50) Null,</v>
      </c>
      <c r="H42" s="17"/>
    </row>
    <row r="43" spans="1:8" x14ac:dyDescent="0.25">
      <c r="A43" s="11">
        <v>41</v>
      </c>
      <c r="B43" s="12" t="s">
        <v>471</v>
      </c>
      <c r="C43" s="13" t="s">
        <v>10</v>
      </c>
      <c r="D43" s="14">
        <v>1</v>
      </c>
      <c r="E43" s="15"/>
      <c r="F43" s="16" t="s">
        <v>472</v>
      </c>
      <c r="G43" s="6" t="str">
        <f t="shared" si="0"/>
        <v>EMDNo nvarchar(50) Null,</v>
      </c>
      <c r="H43" s="17"/>
    </row>
    <row r="44" spans="1:8" x14ac:dyDescent="0.25">
      <c r="A44" s="11">
        <v>42</v>
      </c>
      <c r="B44" s="12" t="s">
        <v>473</v>
      </c>
      <c r="C44" s="13" t="s">
        <v>8</v>
      </c>
      <c r="D44" s="14">
        <v>1</v>
      </c>
      <c r="E44" s="15"/>
      <c r="F44" s="16" t="s">
        <v>474</v>
      </c>
      <c r="G44" s="6" t="str">
        <f t="shared" si="0"/>
        <v>BankID nvarchar(16) Null,</v>
      </c>
      <c r="H44" s="17"/>
    </row>
    <row r="45" spans="1:8" x14ac:dyDescent="0.25">
      <c r="A45" s="11">
        <v>43</v>
      </c>
      <c r="B45" s="12" t="s">
        <v>475</v>
      </c>
      <c r="C45" s="13" t="s">
        <v>10</v>
      </c>
      <c r="D45" s="14">
        <v>1</v>
      </c>
      <c r="E45" s="15"/>
      <c r="F45" s="16" t="s">
        <v>476</v>
      </c>
      <c r="G45" s="6" t="str">
        <f t="shared" si="0"/>
        <v>HomePhone nvarchar(50) Null,</v>
      </c>
      <c r="H45" s="17"/>
    </row>
    <row r="46" spans="1:8" x14ac:dyDescent="0.25">
      <c r="A46" s="11">
        <v>44</v>
      </c>
      <c r="B46" s="12" t="s">
        <v>30</v>
      </c>
      <c r="C46" s="13" t="s">
        <v>10</v>
      </c>
      <c r="D46" s="14">
        <v>1</v>
      </c>
      <c r="E46" s="15"/>
      <c r="F46" s="16" t="s">
        <v>519</v>
      </c>
      <c r="G46" s="6" t="str">
        <f t="shared" si="0"/>
        <v>HandPhone nvarchar(50) Null,</v>
      </c>
      <c r="H46" s="17"/>
    </row>
    <row r="47" spans="1:8" x14ac:dyDescent="0.25">
      <c r="A47" s="11">
        <v>45</v>
      </c>
      <c r="B47" s="12" t="s">
        <v>477</v>
      </c>
      <c r="C47" s="13" t="s">
        <v>10</v>
      </c>
      <c r="D47" s="14">
        <v>1</v>
      </c>
      <c r="E47" s="15"/>
      <c r="F47" s="16" t="s">
        <v>520</v>
      </c>
      <c r="G47" s="6" t="str">
        <f t="shared" si="0"/>
        <v>JobPhoneOut nvarchar(50) Null,</v>
      </c>
      <c r="H47" s="17"/>
    </row>
    <row r="48" spans="1:8" x14ac:dyDescent="0.25">
      <c r="A48" s="11">
        <v>46</v>
      </c>
      <c r="B48" s="12" t="s">
        <v>478</v>
      </c>
      <c r="C48" s="13" t="s">
        <v>10</v>
      </c>
      <c r="D48" s="14">
        <v>1</v>
      </c>
      <c r="E48" s="15"/>
      <c r="F48" s="16" t="s">
        <v>521</v>
      </c>
      <c r="G48" s="6" t="str">
        <f t="shared" si="0"/>
        <v>JobPhoneIn nvarchar(50) Null,</v>
      </c>
      <c r="H48" s="17"/>
    </row>
    <row r="49" spans="1:8" x14ac:dyDescent="0.25">
      <c r="A49" s="11">
        <v>47</v>
      </c>
      <c r="B49" s="12" t="s">
        <v>326</v>
      </c>
      <c r="C49" s="13" t="s">
        <v>10</v>
      </c>
      <c r="D49" s="14">
        <v>1</v>
      </c>
      <c r="E49" s="15"/>
      <c r="F49" s="16" t="s">
        <v>479</v>
      </c>
      <c r="G49" s="6" t="str">
        <f t="shared" si="0"/>
        <v>Email nvarchar(50) Null,</v>
      </c>
      <c r="H49" s="17"/>
    </row>
    <row r="50" spans="1:8" x14ac:dyDescent="0.25">
      <c r="A50" s="11">
        <v>48</v>
      </c>
      <c r="B50" s="12" t="s">
        <v>31</v>
      </c>
      <c r="C50" s="13" t="s">
        <v>10</v>
      </c>
      <c r="D50" s="14">
        <v>1</v>
      </c>
      <c r="E50" s="15"/>
      <c r="F50" s="16" t="s">
        <v>480</v>
      </c>
      <c r="G50" s="6" t="str">
        <f t="shared" si="0"/>
        <v>PrivateEmail nvarchar(50) Null,</v>
      </c>
      <c r="H50" s="17"/>
    </row>
    <row r="51" spans="1:8" x14ac:dyDescent="0.25">
      <c r="A51" s="11">
        <v>49</v>
      </c>
      <c r="B51" s="12" t="s">
        <v>28</v>
      </c>
      <c r="C51" s="13" t="s">
        <v>27</v>
      </c>
      <c r="D51" s="14">
        <v>1</v>
      </c>
      <c r="E51" s="15"/>
      <c r="F51" s="16" t="s">
        <v>481</v>
      </c>
      <c r="G51" s="6" t="str">
        <f t="shared" si="0"/>
        <v>Address nvarchar(255) Null,</v>
      </c>
      <c r="H51" s="17"/>
    </row>
    <row r="52" spans="1:8" x14ac:dyDescent="0.25">
      <c r="A52" s="11">
        <v>50</v>
      </c>
      <c r="B52" s="12" t="s">
        <v>245</v>
      </c>
      <c r="C52" s="13" t="s">
        <v>29</v>
      </c>
      <c r="D52" s="14">
        <v>1</v>
      </c>
      <c r="E52" s="15"/>
      <c r="F52" s="16" t="s">
        <v>522</v>
      </c>
      <c r="G52" s="6" t="str">
        <f t="shared" si="0"/>
        <v>CreatedProgID nvarchar(10) Null,</v>
      </c>
      <c r="H52" s="17"/>
    </row>
    <row r="53" spans="1:8" x14ac:dyDescent="0.25">
      <c r="A53" s="11">
        <v>51</v>
      </c>
      <c r="B53" s="12" t="s">
        <v>482</v>
      </c>
      <c r="C53" s="13" t="s">
        <v>23</v>
      </c>
      <c r="D53" s="14">
        <v>1</v>
      </c>
      <c r="E53" s="15"/>
      <c r="F53" s="16" t="s">
        <v>523</v>
      </c>
      <c r="G53" s="6" t="str">
        <f t="shared" si="0"/>
        <v>WorkingStatusID int Null,</v>
      </c>
      <c r="H53" s="17"/>
    </row>
    <row r="54" spans="1:8" x14ac:dyDescent="0.25">
      <c r="A54" s="11">
        <v>52</v>
      </c>
      <c r="B54" s="12" t="s">
        <v>483</v>
      </c>
      <c r="C54" s="13" t="s">
        <v>23</v>
      </c>
      <c r="D54" s="14">
        <v>1</v>
      </c>
      <c r="E54" s="15"/>
      <c r="F54" s="16" t="s">
        <v>524</v>
      </c>
      <c r="G54" s="6" t="str">
        <f t="shared" si="0"/>
        <v>SalaryTypeID int Null,</v>
      </c>
      <c r="H54" s="17"/>
    </row>
    <row r="55" spans="1:8" x14ac:dyDescent="0.25">
      <c r="A55" s="11">
        <v>53</v>
      </c>
      <c r="B55" s="12" t="s">
        <v>11</v>
      </c>
      <c r="C55" s="13" t="s">
        <v>8</v>
      </c>
      <c r="D55" s="14">
        <v>1</v>
      </c>
      <c r="E55" s="15"/>
      <c r="F55" s="16" t="s">
        <v>525</v>
      </c>
      <c r="G55" s="6" t="str">
        <f t="shared" si="0"/>
        <v>DepartmentPkID nvarchar(16) Null,</v>
      </c>
      <c r="H55" s="17"/>
    </row>
    <row r="56" spans="1:8" x14ac:dyDescent="0.25">
      <c r="A56" s="11">
        <v>54</v>
      </c>
      <c r="B56" s="12" t="s">
        <v>165</v>
      </c>
      <c r="C56" s="13" t="s">
        <v>447</v>
      </c>
      <c r="D56" s="14">
        <v>1</v>
      </c>
      <c r="E56" s="15"/>
      <c r="F56" s="16"/>
      <c r="G56" s="6" t="str">
        <f t="shared" si="0"/>
        <v>Status nchar(1) Null,</v>
      </c>
      <c r="H56" s="17"/>
    </row>
    <row r="57" spans="1:8" x14ac:dyDescent="0.25">
      <c r="A57" s="11">
        <v>55</v>
      </c>
      <c r="B57" s="12" t="s">
        <v>484</v>
      </c>
      <c r="C57" s="13" t="s">
        <v>21</v>
      </c>
      <c r="D57" s="14">
        <v>1</v>
      </c>
      <c r="E57" s="15"/>
      <c r="F57" s="16"/>
      <c r="G57" s="6" t="str">
        <f t="shared" si="0"/>
        <v>SafetyWorking datetime Null,</v>
      </c>
      <c r="H57" s="17"/>
    </row>
    <row r="58" spans="1:8" ht="22.5" x14ac:dyDescent="0.25">
      <c r="A58" s="11">
        <v>56</v>
      </c>
      <c r="B58" s="12" t="s">
        <v>485</v>
      </c>
      <c r="C58" s="13" t="s">
        <v>27</v>
      </c>
      <c r="D58" s="14">
        <v>1</v>
      </c>
      <c r="E58" s="15"/>
      <c r="F58" s="16" t="s">
        <v>526</v>
      </c>
      <c r="G58" s="6" t="str">
        <f t="shared" si="0"/>
        <v>IUAddress nvarchar(255) Null,</v>
      </c>
      <c r="H58" s="17"/>
    </row>
    <row r="59" spans="1:8" x14ac:dyDescent="0.25">
      <c r="A59" s="11">
        <v>57</v>
      </c>
      <c r="B59" s="12" t="s">
        <v>486</v>
      </c>
      <c r="C59" s="13" t="s">
        <v>8</v>
      </c>
      <c r="D59" s="14">
        <v>1</v>
      </c>
      <c r="E59" s="15"/>
      <c r="F59" s="16"/>
      <c r="G59" s="6" t="str">
        <f t="shared" si="0"/>
        <v>InCode nvarchar(16) Null,</v>
      </c>
      <c r="H59" s="17"/>
    </row>
    <row r="60" spans="1:8" x14ac:dyDescent="0.25">
      <c r="A60" s="11">
        <v>58</v>
      </c>
      <c r="B60" s="12" t="s">
        <v>487</v>
      </c>
      <c r="C60" s="13" t="s">
        <v>10</v>
      </c>
      <c r="D60" s="14">
        <v>1</v>
      </c>
      <c r="E60" s="15"/>
      <c r="F60" s="16" t="s">
        <v>527</v>
      </c>
      <c r="G60" s="6" t="str">
        <f t="shared" si="0"/>
        <v>SalaryCardNo nvarchar(50) Null,</v>
      </c>
      <c r="H60" s="17"/>
    </row>
    <row r="61" spans="1:8" x14ac:dyDescent="0.25">
      <c r="A61" s="11">
        <v>59</v>
      </c>
      <c r="B61" s="12" t="s">
        <v>488</v>
      </c>
      <c r="C61" s="13" t="s">
        <v>8</v>
      </c>
      <c r="D61" s="14">
        <v>1</v>
      </c>
      <c r="E61" s="15"/>
      <c r="F61" s="16" t="s">
        <v>528</v>
      </c>
      <c r="G61" s="6" t="str">
        <f t="shared" si="0"/>
        <v>BirthAimagID nvarchar(16) Null,</v>
      </c>
      <c r="H61" s="17"/>
    </row>
    <row r="62" spans="1:8" x14ac:dyDescent="0.25">
      <c r="A62" s="11">
        <v>60</v>
      </c>
      <c r="B62" s="12" t="s">
        <v>489</v>
      </c>
      <c r="C62" s="13" t="s">
        <v>8</v>
      </c>
      <c r="D62" s="14">
        <v>1</v>
      </c>
      <c r="E62" s="15"/>
      <c r="F62" s="16" t="s">
        <v>26</v>
      </c>
      <c r="G62" s="6" t="str">
        <f t="shared" si="0"/>
        <v>BirthSumID nvarchar(16) Null,</v>
      </c>
      <c r="H62" s="17"/>
    </row>
    <row r="63" spans="1:8" x14ac:dyDescent="0.25">
      <c r="A63" s="11">
        <v>61</v>
      </c>
      <c r="B63" s="12" t="s">
        <v>490</v>
      </c>
      <c r="C63" s="13" t="s">
        <v>135</v>
      </c>
      <c r="D63" s="14">
        <v>1</v>
      </c>
      <c r="E63" s="15"/>
      <c r="F63" s="16" t="s">
        <v>529</v>
      </c>
      <c r="G63" s="6" t="str">
        <f t="shared" si="0"/>
        <v>SalaryAmt money Null,</v>
      </c>
      <c r="H63" s="17"/>
    </row>
    <row r="64" spans="1:8" x14ac:dyDescent="0.25">
      <c r="A64" s="11">
        <v>62</v>
      </c>
      <c r="B64" s="12" t="s">
        <v>491</v>
      </c>
      <c r="C64" s="13" t="s">
        <v>62</v>
      </c>
      <c r="D64" s="14">
        <v>1</v>
      </c>
      <c r="E64" s="15"/>
      <c r="F64" s="16"/>
      <c r="G64" s="6" t="str">
        <f t="shared" si="0"/>
        <v>Benefit nvarchar(1) Null,</v>
      </c>
      <c r="H64" s="17"/>
    </row>
    <row r="65" spans="1:8" x14ac:dyDescent="0.25">
      <c r="A65" s="11">
        <v>63</v>
      </c>
      <c r="B65" s="12" t="s">
        <v>492</v>
      </c>
      <c r="C65" s="13" t="s">
        <v>10</v>
      </c>
      <c r="D65" s="14">
        <v>1</v>
      </c>
      <c r="E65" s="15"/>
      <c r="F65" s="16" t="s">
        <v>530</v>
      </c>
      <c r="G65" s="6" t="str">
        <f t="shared" si="0"/>
        <v>ContactFirstName nvarchar(50) Null,</v>
      </c>
      <c r="H65" s="17"/>
    </row>
    <row r="66" spans="1:8" x14ac:dyDescent="0.25">
      <c r="A66" s="11">
        <v>64</v>
      </c>
      <c r="B66" s="12" t="s">
        <v>493</v>
      </c>
      <c r="C66" s="13" t="s">
        <v>10</v>
      </c>
      <c r="D66" s="14">
        <v>1</v>
      </c>
      <c r="E66" s="15"/>
      <c r="F66" s="16" t="s">
        <v>531</v>
      </c>
      <c r="G66" s="6" t="str">
        <f t="shared" si="0"/>
        <v>ContactPhoneNo nvarchar(50) Null,</v>
      </c>
      <c r="H66" s="17"/>
    </row>
    <row r="67" spans="1:8" x14ac:dyDescent="0.25">
      <c r="A67" s="11">
        <v>65</v>
      </c>
      <c r="B67" s="12" t="s">
        <v>494</v>
      </c>
      <c r="C67" s="13" t="s">
        <v>10</v>
      </c>
      <c r="D67" s="14">
        <v>1</v>
      </c>
      <c r="E67" s="15"/>
      <c r="F67" s="16" t="s">
        <v>530</v>
      </c>
      <c r="G67" s="6" t="str">
        <f t="shared" si="0"/>
        <v>ContactFirstName1 nvarchar(50) Null,</v>
      </c>
      <c r="H67" s="17"/>
    </row>
    <row r="68" spans="1:8" x14ac:dyDescent="0.25">
      <c r="A68" s="11">
        <v>66</v>
      </c>
      <c r="B68" s="12" t="s">
        <v>495</v>
      </c>
      <c r="C68" s="13" t="s">
        <v>10</v>
      </c>
      <c r="D68" s="14">
        <v>1</v>
      </c>
      <c r="E68" s="15"/>
      <c r="F68" s="16" t="s">
        <v>531</v>
      </c>
      <c r="G68" s="6" t="str">
        <f t="shared" si="0"/>
        <v>ContactPhoneNo1 nvarchar(50) Null,</v>
      </c>
      <c r="H68" s="17"/>
    </row>
    <row r="69" spans="1:8" x14ac:dyDescent="0.25">
      <c r="A69" s="11">
        <v>67</v>
      </c>
      <c r="B69" s="12" t="s">
        <v>496</v>
      </c>
      <c r="C69" s="13" t="s">
        <v>10</v>
      </c>
      <c r="D69" s="14">
        <v>1</v>
      </c>
      <c r="E69" s="15"/>
      <c r="F69" s="16" t="s">
        <v>530</v>
      </c>
      <c r="G69" s="6" t="str">
        <f t="shared" si="0"/>
        <v>ContactFirstName2 nvarchar(50) Null,</v>
      </c>
      <c r="H69" s="17"/>
    </row>
    <row r="70" spans="1:8" x14ac:dyDescent="0.25">
      <c r="A70" s="11">
        <v>68</v>
      </c>
      <c r="B70" s="12" t="s">
        <v>497</v>
      </c>
      <c r="C70" s="13" t="s">
        <v>10</v>
      </c>
      <c r="D70" s="14">
        <v>1</v>
      </c>
      <c r="E70" s="15"/>
      <c r="F70" s="16" t="s">
        <v>531</v>
      </c>
      <c r="G70" s="6" t="str">
        <f t="shared" si="0"/>
        <v>ContactPhoneNo2 nvarchar(50) Null,</v>
      </c>
      <c r="H70" s="17"/>
    </row>
    <row r="71" spans="1:8" x14ac:dyDescent="0.25">
      <c r="A71" s="11">
        <v>69</v>
      </c>
      <c r="B71" s="12" t="s">
        <v>498</v>
      </c>
      <c r="C71" s="13" t="s">
        <v>62</v>
      </c>
      <c r="D71" s="14">
        <v>1</v>
      </c>
      <c r="E71" s="15"/>
      <c r="F71" s="16" t="s">
        <v>532</v>
      </c>
      <c r="G71" s="6" t="str">
        <f t="shared" si="0"/>
        <v>IsMilitary nvarchar(1) Null,</v>
      </c>
      <c r="H71" s="17"/>
    </row>
    <row r="72" spans="1:8" x14ac:dyDescent="0.25">
      <c r="A72" s="11">
        <v>70</v>
      </c>
      <c r="B72" s="12" t="s">
        <v>499</v>
      </c>
      <c r="C72" s="13" t="s">
        <v>8</v>
      </c>
      <c r="D72" s="14">
        <v>1</v>
      </c>
      <c r="E72" s="15"/>
      <c r="F72" s="16" t="s">
        <v>533</v>
      </c>
      <c r="G72" s="6" t="str">
        <f t="shared" si="0"/>
        <v>LocationCodePkID nvarchar(16) Null,</v>
      </c>
      <c r="H72" s="17"/>
    </row>
    <row r="73" spans="1:8" x14ac:dyDescent="0.25">
      <c r="A73" s="11">
        <v>71</v>
      </c>
      <c r="B73" s="12" t="s">
        <v>128</v>
      </c>
      <c r="C73" s="13" t="s">
        <v>23</v>
      </c>
      <c r="D73" s="14"/>
      <c r="E73" s="15"/>
      <c r="F73" s="16" t="s">
        <v>129</v>
      </c>
      <c r="G73" s="6" t="str">
        <f t="shared" si="0"/>
        <v>EnrollUserID int Not Null,</v>
      </c>
      <c r="H73" s="17"/>
    </row>
    <row r="74" spans="1:8" ht="33.75" x14ac:dyDescent="0.25">
      <c r="A74" s="11">
        <v>72</v>
      </c>
      <c r="B74" s="12" t="s">
        <v>1125</v>
      </c>
      <c r="C74" s="13" t="s">
        <v>23</v>
      </c>
      <c r="D74" s="14"/>
      <c r="E74" s="15"/>
      <c r="F74" s="16" t="s">
        <v>41</v>
      </c>
      <c r="G74" s="6" t="str">
        <f>B74 &amp; " " &amp; C74 &amp; " " &amp; IF(D74 = "", "Not Null", "Null") &amp; ","</f>
        <v>TotalWorkedYear int Not Null,</v>
      </c>
      <c r="H74" s="17"/>
    </row>
    <row r="75" spans="1:8" x14ac:dyDescent="0.25">
      <c r="G75" s="6" t="s">
        <v>33</v>
      </c>
      <c r="H75" s="17"/>
    </row>
    <row r="76" spans="1:8" x14ac:dyDescent="0.25">
      <c r="A76" s="18"/>
      <c r="B76" s="19"/>
      <c r="C76" s="19"/>
      <c r="D76" s="20"/>
      <c r="E76" s="20"/>
      <c r="F76" s="21"/>
      <c r="G76" s="6" t="str">
        <f>IF(AND(TRIM(A77) &lt;&gt; "", TRIM(B77) &lt;&gt; ""),
      IF(AND(A77 = "PK")," ALTER TABLE " &amp; B77 &amp; " ADD CONSTRAINT PK_" &amp; B77 &amp; D77 &amp; " PRIMARY KEY CLUSTERED (" &amp; C77  &amp; ") ",
           IF(AND(A77 = "UN"), " ALTER TABLE " &amp; B77 &amp; " ADD CONSTRAINT UN_" &amp; B77 &amp; D77 &amp; " UNIQUE NONCLUSTERED (" &amp; C77  &amp; ") ", ""))," ")</f>
        <v xml:space="preserve"> ALTER TABLE hrmEmployeeInfo ADD CONSTRAINT PK_hrmEmployeeInfo PRIMARY KEY CLUSTERED (EmployeeInfoPkID, YearPkID) </v>
      </c>
      <c r="H76" s="17"/>
    </row>
    <row r="77" spans="1:8" ht="22.5" x14ac:dyDescent="0.25">
      <c r="A77" s="22" t="s">
        <v>34</v>
      </c>
      <c r="B77" s="2" t="s">
        <v>427</v>
      </c>
      <c r="C77" s="12" t="s">
        <v>557</v>
      </c>
      <c r="D77" s="20"/>
      <c r="E77" s="20"/>
      <c r="F77" s="21"/>
      <c r="G77" s="6"/>
      <c r="H77" s="17"/>
    </row>
    <row r="78" spans="1:8" x14ac:dyDescent="0.25">
      <c r="A78" s="22" t="s">
        <v>35</v>
      </c>
      <c r="B78" s="19"/>
      <c r="C78" s="19"/>
      <c r="D78" s="20"/>
      <c r="E78" s="20"/>
      <c r="F78" s="21"/>
      <c r="G78" s="6"/>
      <c r="H78" s="17"/>
    </row>
    <row r="79" spans="1:8" x14ac:dyDescent="0.25">
      <c r="A79" s="23" t="s">
        <v>36</v>
      </c>
      <c r="B79" s="24"/>
      <c r="C79" s="24"/>
      <c r="D79" s="25"/>
      <c r="E79" s="25"/>
      <c r="F79" s="26"/>
      <c r="G79" s="6"/>
      <c r="H79" s="17"/>
    </row>
    <row r="80" spans="1:8" x14ac:dyDescent="0.25">
      <c r="A80" s="27"/>
      <c r="B80" s="28"/>
      <c r="C80" s="28"/>
      <c r="D80" s="27"/>
      <c r="E80" s="27"/>
      <c r="F80" s="28"/>
      <c r="G80" s="6" t="str">
        <f>"CREATE TABLE " &amp; B81</f>
        <v>CREATE TABLE hrmEmployeeImage</v>
      </c>
      <c r="H80" s="6" t="str">
        <f>"DROP TABLE " &amp; B81</f>
        <v>DROP TABLE hrmEmployeeImage</v>
      </c>
    </row>
    <row r="81" spans="1:8" ht="33.75" x14ac:dyDescent="0.25">
      <c r="A81" s="1"/>
      <c r="B81" s="2" t="s">
        <v>127</v>
      </c>
      <c r="C81" s="3"/>
      <c r="D81" s="3"/>
      <c r="E81" s="4"/>
      <c r="F81" s="5" t="s">
        <v>534</v>
      </c>
      <c r="G81" s="6" t="str">
        <f>"("</f>
        <v>(</v>
      </c>
      <c r="H81" s="6"/>
    </row>
    <row r="82" spans="1:8" x14ac:dyDescent="0.25">
      <c r="A82" s="7" t="s">
        <v>1</v>
      </c>
      <c r="B82" s="8" t="s">
        <v>2</v>
      </c>
      <c r="C82" s="9" t="s">
        <v>3</v>
      </c>
      <c r="D82" s="9" t="s">
        <v>4</v>
      </c>
      <c r="E82" s="9" t="s">
        <v>5</v>
      </c>
      <c r="F82" s="10" t="s">
        <v>6</v>
      </c>
      <c r="G82" s="6"/>
      <c r="H82" s="17"/>
    </row>
    <row r="83" spans="1:8" x14ac:dyDescent="0.25">
      <c r="A83" s="11">
        <v>1</v>
      </c>
      <c r="B83" s="12" t="s">
        <v>7</v>
      </c>
      <c r="C83" s="13" t="s">
        <v>8</v>
      </c>
      <c r="D83" s="14"/>
      <c r="E83" s="15"/>
      <c r="F83" s="16" t="s">
        <v>9</v>
      </c>
      <c r="G83" s="6" t="str">
        <f>B83 &amp; " " &amp; C83 &amp; " " &amp; IF(D83 = "", "Not Null", "Null") &amp; ","</f>
        <v>EmployeePkID nvarchar(16) Not Null,</v>
      </c>
      <c r="H83" s="17"/>
    </row>
    <row r="84" spans="1:8" ht="22.5" x14ac:dyDescent="0.25">
      <c r="A84" s="11"/>
      <c r="B84" s="12" t="s">
        <v>15</v>
      </c>
      <c r="C84" s="13" t="s">
        <v>541</v>
      </c>
      <c r="D84" s="14"/>
      <c r="E84" s="15"/>
      <c r="F84" s="16" t="s">
        <v>16</v>
      </c>
      <c r="G84" s="6" t="str">
        <f>B84 &amp; " " &amp; C84 &amp; " " &amp; IF(D84 = "", "Not Null", "Null") &amp; ","</f>
        <v>EmployeePicture image Not Null,</v>
      </c>
      <c r="H84" s="17"/>
    </row>
    <row r="85" spans="1:8" x14ac:dyDescent="0.25">
      <c r="A85" s="11">
        <v>2</v>
      </c>
      <c r="G85" s="6" t="s">
        <v>33</v>
      </c>
      <c r="H85" s="17"/>
    </row>
    <row r="86" spans="1:8" x14ac:dyDescent="0.25">
      <c r="A86" s="18"/>
      <c r="B86" s="19"/>
      <c r="C86" s="19"/>
      <c r="D86" s="20"/>
      <c r="E86" s="20"/>
      <c r="F86" s="21"/>
      <c r="G86" s="6" t="str">
        <f>IF(AND(TRIM(A87) &lt;&gt; "", TRIM(B87) &lt;&gt; ""),
      IF(AND(A87 = "PK")," ALTER TABLE " &amp; B87 &amp; " ADD CONSTRAINT PK_" &amp; B87 &amp; D87 &amp; " PRIMARY KEY CLUSTERED (" &amp; C87  &amp; ") ",
           IF(AND(A87 = "UN"), " ALTER TABLE " &amp; B87 &amp; " ADD CONSTRAINT UN_" &amp; B87 &amp; D87 &amp; " UNIQUE NONCLUSTERED (" &amp; C87  &amp; ") ", ""))," ")</f>
        <v xml:space="preserve"> ALTER TABLE hrmEmployeeImage ADD CONSTRAINT PK_hrmEmployeeImage PRIMARY KEY CLUSTERED (EmployeePkID) </v>
      </c>
      <c r="H86" s="17"/>
    </row>
    <row r="87" spans="1:8" x14ac:dyDescent="0.25">
      <c r="A87" s="22" t="s">
        <v>34</v>
      </c>
      <c r="B87" s="2" t="s">
        <v>127</v>
      </c>
      <c r="C87" s="31" t="s">
        <v>7</v>
      </c>
      <c r="D87" s="20"/>
      <c r="E87" s="20"/>
      <c r="F87" s="21"/>
      <c r="G87" s="6"/>
      <c r="H87" s="17"/>
    </row>
    <row r="88" spans="1:8" x14ac:dyDescent="0.25">
      <c r="A88" s="22" t="s">
        <v>35</v>
      </c>
      <c r="B88" s="19"/>
      <c r="C88" s="19"/>
      <c r="D88" s="20"/>
      <c r="E88" s="20"/>
      <c r="F88" s="21"/>
      <c r="G88" s="6"/>
      <c r="H88" s="17"/>
    </row>
    <row r="89" spans="1:8" x14ac:dyDescent="0.25">
      <c r="A89" s="23" t="s">
        <v>36</v>
      </c>
      <c r="B89" s="24"/>
      <c r="C89" s="24"/>
      <c r="D89" s="25"/>
      <c r="E89" s="25"/>
      <c r="F89" s="26"/>
      <c r="G89" s="6"/>
      <c r="H89" s="17"/>
    </row>
    <row r="90" spans="1:8" x14ac:dyDescent="0.25">
      <c r="A90" s="27"/>
      <c r="B90" s="28"/>
      <c r="C90" s="28"/>
      <c r="D90" s="27"/>
      <c r="E90" s="27"/>
      <c r="F90" s="28"/>
      <c r="G90" s="6"/>
      <c r="H90" s="17"/>
    </row>
    <row r="91" spans="1:8" ht="22.5" x14ac:dyDescent="0.25">
      <c r="A91" s="1"/>
      <c r="B91" s="2" t="s">
        <v>37</v>
      </c>
      <c r="C91" s="3"/>
      <c r="D91" s="3"/>
      <c r="E91" s="4"/>
      <c r="F91" s="5" t="s">
        <v>107</v>
      </c>
      <c r="G91" s="6" t="str">
        <f>"CREATE TABLE " &amp; B91</f>
        <v>CREATE TABLE hrmPositionInfo</v>
      </c>
      <c r="H91" s="6" t="str">
        <f>"DROP TABLE " &amp; B91</f>
        <v>DROP TABLE hrmPositionInfo</v>
      </c>
    </row>
    <row r="92" spans="1:8" x14ac:dyDescent="0.25">
      <c r="A92" s="7" t="s">
        <v>1</v>
      </c>
      <c r="B92" s="8" t="s">
        <v>2</v>
      </c>
      <c r="C92" s="9" t="s">
        <v>3</v>
      </c>
      <c r="D92" s="9" t="s">
        <v>4</v>
      </c>
      <c r="E92" s="9" t="s">
        <v>5</v>
      </c>
      <c r="F92" s="10" t="s">
        <v>6</v>
      </c>
      <c r="G92" s="6" t="str">
        <f>"("</f>
        <v>(</v>
      </c>
      <c r="H92" s="6"/>
    </row>
    <row r="93" spans="1:8" x14ac:dyDescent="0.25">
      <c r="A93" s="11">
        <v>1</v>
      </c>
      <c r="B93" s="12" t="s">
        <v>13</v>
      </c>
      <c r="C93" s="13" t="s">
        <v>8</v>
      </c>
      <c r="D93" s="14"/>
      <c r="E93" s="15"/>
      <c r="F93" s="16" t="s">
        <v>14</v>
      </c>
      <c r="G93" s="6" t="str">
        <f>B93 &amp; " " &amp; C93 &amp; " " &amp; IF(D93 = "", "Not Null", "Null") &amp; ","</f>
        <v>PositionPkID nvarchar(16) Not Null,</v>
      </c>
      <c r="H93" s="17"/>
    </row>
    <row r="94" spans="1:8" ht="22.5" x14ac:dyDescent="0.25">
      <c r="A94" s="11">
        <v>2</v>
      </c>
      <c r="B94" s="12" t="s">
        <v>449</v>
      </c>
      <c r="C94" s="13" t="s">
        <v>8</v>
      </c>
      <c r="D94" s="14"/>
      <c r="E94" s="15"/>
      <c r="F94" s="16" t="s">
        <v>558</v>
      </c>
      <c r="G94" s="6" t="str">
        <f>B94 &amp; " " &amp; C94 &amp; " " &amp; IF(D94 = "", "Not Null", "Null") &amp; ","</f>
        <v>PositionGroupPkID nvarchar(16) Not Null,</v>
      </c>
      <c r="H94" s="17"/>
    </row>
    <row r="95" spans="1:8" x14ac:dyDescent="0.25">
      <c r="A95" s="11">
        <v>3</v>
      </c>
      <c r="B95" s="12" t="s">
        <v>38</v>
      </c>
      <c r="C95" s="13" t="s">
        <v>27</v>
      </c>
      <c r="D95" s="14"/>
      <c r="E95" s="15"/>
      <c r="F95" s="16" t="s">
        <v>39</v>
      </c>
      <c r="G95" s="6" t="str">
        <f>B95 &amp; " " &amp; C95 &amp; " " &amp; IF(D95 = "", "Not Null", "Null") &amp; ","</f>
        <v>PositionName nvarchar(255) Not Null,</v>
      </c>
      <c r="H95" s="17"/>
    </row>
    <row r="96" spans="1:8" x14ac:dyDescent="0.25">
      <c r="A96" s="11">
        <v>5</v>
      </c>
      <c r="B96" s="12" t="s">
        <v>273</v>
      </c>
      <c r="C96" s="13" t="s">
        <v>23</v>
      </c>
      <c r="D96" s="14">
        <v>1</v>
      </c>
      <c r="E96" s="15"/>
      <c r="F96" s="16" t="s">
        <v>559</v>
      </c>
      <c r="G96" s="6" t="str">
        <f>B96 &amp; " " &amp; C96 &amp; " " &amp; IF(D96 = "", "Not Null", "Null") &amp; ","</f>
        <v>SortedOrder int Null,</v>
      </c>
      <c r="H96" s="17"/>
    </row>
    <row r="97" spans="1:8" x14ac:dyDescent="0.25">
      <c r="A97" s="18"/>
      <c r="B97" s="19"/>
      <c r="C97" s="19"/>
      <c r="D97" s="20"/>
      <c r="E97" s="20"/>
      <c r="F97" s="21"/>
      <c r="G97" s="6" t="s">
        <v>33</v>
      </c>
      <c r="H97" s="17"/>
    </row>
    <row r="98" spans="1:8" x14ac:dyDescent="0.25">
      <c r="A98" s="22" t="s">
        <v>34</v>
      </c>
      <c r="B98" s="2" t="s">
        <v>560</v>
      </c>
      <c r="C98" s="12" t="s">
        <v>13</v>
      </c>
      <c r="D98" s="20"/>
      <c r="E98" s="20"/>
      <c r="F98" s="21"/>
      <c r="G98" s="6" t="str">
        <f>IF(AND(TRIM(A98) &lt;&gt; "", TRIM(B98) &lt;&gt; ""),
      IF(AND(A98 = "PK")," ALTER TABLE " &amp; B98 &amp; " ADD CONSTRAINT PK_" &amp; B98 &amp; D98 &amp; " PRIMARY KEY CLUSTERED (" &amp; C98  &amp; ") ",
           IF(AND(A98 = "UN"), " ALTER TABLE " &amp; B98 &amp; " ADD CONSTRAINT UN_" &amp; B98 &amp; D98 &amp; " UNIQUE NONCLUSTERED (" &amp; C98  &amp; ") ", ""))," ")</f>
        <v xml:space="preserve"> ALTER TABLE hrmPostionInfo ADD CONSTRAINT PK_hrmPostionInfo PRIMARY KEY CLUSTERED (PositionPkID) </v>
      </c>
      <c r="H98" s="17"/>
    </row>
    <row r="99" spans="1:8" x14ac:dyDescent="0.25">
      <c r="A99" s="22" t="s">
        <v>35</v>
      </c>
      <c r="B99" s="19"/>
      <c r="C99" s="19"/>
      <c r="D99" s="20"/>
      <c r="E99" s="20"/>
      <c r="F99" s="21"/>
      <c r="G99" s="6"/>
      <c r="H99" s="17"/>
    </row>
    <row r="100" spans="1:8" x14ac:dyDescent="0.25">
      <c r="A100" s="23" t="s">
        <v>36</v>
      </c>
      <c r="B100" s="24"/>
      <c r="C100" s="24"/>
      <c r="D100" s="25"/>
      <c r="E100" s="25"/>
      <c r="F100" s="26"/>
      <c r="G100" s="6"/>
      <c r="H100" s="17"/>
    </row>
    <row r="101" spans="1:8" x14ac:dyDescent="0.25">
      <c r="A101" s="27"/>
      <c r="B101" s="28"/>
      <c r="C101" s="28"/>
      <c r="D101" s="27"/>
      <c r="E101" s="27"/>
      <c r="F101" s="28"/>
      <c r="G101" s="6"/>
      <c r="H101" s="17"/>
    </row>
    <row r="102" spans="1:8" x14ac:dyDescent="0.25">
      <c r="A102" s="1"/>
      <c r="B102" s="2" t="s">
        <v>561</v>
      </c>
      <c r="C102" s="3"/>
      <c r="D102" s="3"/>
      <c r="E102" s="4"/>
      <c r="F102" s="5" t="s">
        <v>507</v>
      </c>
      <c r="G102" s="6" t="str">
        <f>"CREATE TABLE " &amp; B102</f>
        <v>CREATE TABLE hrmPositionGroup</v>
      </c>
      <c r="H102" s="6" t="str">
        <f>"DROP TABLE " &amp; B102</f>
        <v>DROP TABLE hrmPositionGroup</v>
      </c>
    </row>
    <row r="103" spans="1:8" x14ac:dyDescent="0.25">
      <c r="A103" s="7" t="s">
        <v>1</v>
      </c>
      <c r="B103" s="8" t="s">
        <v>2</v>
      </c>
      <c r="C103" s="9" t="s">
        <v>3</v>
      </c>
      <c r="D103" s="9" t="s">
        <v>4</v>
      </c>
      <c r="E103" s="9" t="s">
        <v>5</v>
      </c>
      <c r="F103" s="10" t="s">
        <v>6</v>
      </c>
      <c r="G103" s="6" t="str">
        <f>"("</f>
        <v>(</v>
      </c>
      <c r="H103" s="6"/>
    </row>
    <row r="104" spans="1:8" ht="22.5" x14ac:dyDescent="0.25">
      <c r="A104" s="11">
        <v>1</v>
      </c>
      <c r="B104" s="12" t="s">
        <v>449</v>
      </c>
      <c r="C104" s="13" t="s">
        <v>8</v>
      </c>
      <c r="D104" s="14"/>
      <c r="E104" s="15"/>
      <c r="F104" s="16" t="s">
        <v>558</v>
      </c>
      <c r="G104" s="6" t="str">
        <f>B104 &amp; " " &amp; C104 &amp; " " &amp; IF(D104 = "", "Not Null", "Null") &amp; ","</f>
        <v>PositionGroupPkID nvarchar(16) Not Null,</v>
      </c>
      <c r="H104" s="17"/>
    </row>
    <row r="105" spans="1:8" ht="22.5" x14ac:dyDescent="0.25">
      <c r="A105" s="11">
        <v>2</v>
      </c>
      <c r="B105" s="12" t="s">
        <v>562</v>
      </c>
      <c r="C105" s="13" t="s">
        <v>27</v>
      </c>
      <c r="D105" s="14"/>
      <c r="E105" s="15"/>
      <c r="F105" s="16" t="s">
        <v>563</v>
      </c>
      <c r="G105" s="6" t="str">
        <f>B105 &amp; " " &amp; C105 &amp; " " &amp; IF(D105 = "", "Not Null", "Null") &amp; ","</f>
        <v>PositionGroupName nvarchar(255) Not Null,</v>
      </c>
      <c r="H105" s="17"/>
    </row>
    <row r="106" spans="1:8" x14ac:dyDescent="0.25">
      <c r="A106" s="18"/>
      <c r="B106" s="19"/>
      <c r="C106" s="19"/>
      <c r="D106" s="20"/>
      <c r="E106" s="20"/>
      <c r="F106" s="21"/>
      <c r="G106" s="6" t="s">
        <v>33</v>
      </c>
      <c r="H106" s="17"/>
    </row>
    <row r="107" spans="1:8" ht="22.5" x14ac:dyDescent="0.25">
      <c r="A107" s="22" t="s">
        <v>34</v>
      </c>
      <c r="B107" s="2" t="s">
        <v>561</v>
      </c>
      <c r="C107" s="12" t="s">
        <v>449</v>
      </c>
      <c r="D107" s="20"/>
      <c r="E107" s="20"/>
      <c r="F107" s="21"/>
      <c r="G107" s="6" t="str">
        <f>IF(AND(TRIM(A107) &lt;&gt; "", TRIM(B107) &lt;&gt; ""),
      IF(AND(A107 = "PK")," ALTER TABLE " &amp; B107 &amp; " ADD CONSTRAINT PK_" &amp; B107 &amp; D107 &amp; " PRIMARY KEY CLUSTERED (" &amp; C107  &amp; ") ",
           IF(AND(A107 = "UN"), " ALTER TABLE " &amp; B107 &amp; " ADD CONSTRAINT UN_" &amp; B107 &amp; D107 &amp; " UNIQUE NONCLUSTERED (" &amp; C107  &amp; ") ", ""))," ")</f>
        <v xml:space="preserve"> ALTER TABLE hrmPositionGroup ADD CONSTRAINT PK_hrmPositionGroup PRIMARY KEY CLUSTERED (PositionGroupPkID) </v>
      </c>
      <c r="H107" s="17"/>
    </row>
    <row r="108" spans="1:8" x14ac:dyDescent="0.25">
      <c r="A108" s="22" t="s">
        <v>35</v>
      </c>
      <c r="B108" s="19"/>
      <c r="C108" s="19"/>
      <c r="D108" s="20"/>
      <c r="E108" s="20"/>
      <c r="F108" s="21"/>
      <c r="G108" s="6"/>
      <c r="H108" s="17"/>
    </row>
    <row r="109" spans="1:8" x14ac:dyDescent="0.25">
      <c r="A109" s="23" t="s">
        <v>36</v>
      </c>
      <c r="B109" s="24"/>
      <c r="C109" s="24"/>
      <c r="D109" s="25"/>
      <c r="E109" s="25"/>
      <c r="F109" s="26"/>
      <c r="G109" s="6"/>
      <c r="H109" s="17"/>
    </row>
    <row r="110" spans="1:8" x14ac:dyDescent="0.25">
      <c r="A110" s="27"/>
      <c r="B110" s="28"/>
      <c r="C110" s="28"/>
      <c r="D110" s="27"/>
      <c r="E110" s="27"/>
      <c r="F110" s="28"/>
      <c r="G110" s="6"/>
      <c r="H110" s="17"/>
    </row>
    <row r="111" spans="1:8" x14ac:dyDescent="0.25">
      <c r="A111" s="1"/>
      <c r="B111" s="2" t="s">
        <v>42</v>
      </c>
      <c r="C111" s="3"/>
      <c r="D111" s="3"/>
      <c r="E111" s="4"/>
      <c r="F111" s="5" t="s">
        <v>535</v>
      </c>
      <c r="G111" s="6" t="str">
        <f>"CREATE TABLE " &amp; B111</f>
        <v>CREATE TABLE hrmDepartmentInfo</v>
      </c>
      <c r="H111" s="6" t="str">
        <f>"DROP TABLE " &amp; B111</f>
        <v>DROP TABLE hrmDepartmentInfo</v>
      </c>
    </row>
    <row r="112" spans="1:8" x14ac:dyDescent="0.25">
      <c r="A112" s="7" t="s">
        <v>1</v>
      </c>
      <c r="B112" s="8" t="s">
        <v>2</v>
      </c>
      <c r="C112" s="9" t="s">
        <v>3</v>
      </c>
      <c r="D112" s="9" t="s">
        <v>4</v>
      </c>
      <c r="E112" s="9" t="s">
        <v>5</v>
      </c>
      <c r="F112" s="10" t="s">
        <v>6</v>
      </c>
      <c r="G112" s="6" t="str">
        <f>"("</f>
        <v>(</v>
      </c>
      <c r="H112" s="6"/>
    </row>
    <row r="113" spans="1:8" x14ac:dyDescent="0.25">
      <c r="A113" s="11">
        <v>1</v>
      </c>
      <c r="B113" s="12" t="s">
        <v>11</v>
      </c>
      <c r="C113" s="13" t="s">
        <v>8</v>
      </c>
      <c r="D113" s="14"/>
      <c r="E113" s="15"/>
      <c r="F113" s="16" t="s">
        <v>12</v>
      </c>
      <c r="G113" s="6" t="str">
        <f>B113 &amp; " " &amp; C113 &amp; " " &amp; IF(D113 = "", "Not Null", "Null") &amp; ","</f>
        <v>DepartmentPkID nvarchar(16) Not Null,</v>
      </c>
      <c r="H113" s="17"/>
    </row>
    <row r="114" spans="1:8" x14ac:dyDescent="0.25">
      <c r="A114" s="11">
        <v>2</v>
      </c>
      <c r="B114" s="12" t="s">
        <v>43</v>
      </c>
      <c r="C114" s="13" t="s">
        <v>8</v>
      </c>
      <c r="D114" s="14"/>
      <c r="E114" s="15"/>
      <c r="F114" s="16" t="s">
        <v>44</v>
      </c>
      <c r="G114" s="6" t="str">
        <f t="shared" ref="G114:G142" si="1">B114 &amp; " " &amp; C114 &amp; " " &amp; IF(D114 = "", "Not Null", "Null") &amp; ","</f>
        <v>ParentPkID nvarchar(16) Not Null,</v>
      </c>
      <c r="H114" s="17"/>
    </row>
    <row r="115" spans="1:8" x14ac:dyDescent="0.25">
      <c r="A115" s="11">
        <v>3</v>
      </c>
      <c r="B115" s="12" t="s">
        <v>45</v>
      </c>
      <c r="C115" s="13" t="s">
        <v>8</v>
      </c>
      <c r="D115" s="14"/>
      <c r="E115" s="15"/>
      <c r="F115" s="16" t="s">
        <v>46</v>
      </c>
      <c r="G115" s="6" t="str">
        <f t="shared" si="1"/>
        <v>YearPkID nvarchar(16) Not Null,</v>
      </c>
      <c r="H115" s="17"/>
    </row>
    <row r="116" spans="1:8" x14ac:dyDescent="0.25">
      <c r="A116" s="11">
        <v>4</v>
      </c>
      <c r="B116" s="12" t="s">
        <v>47</v>
      </c>
      <c r="C116" s="29" t="s">
        <v>27</v>
      </c>
      <c r="D116" s="14"/>
      <c r="E116" s="15"/>
      <c r="F116" s="30" t="s">
        <v>48</v>
      </c>
      <c r="G116" s="6" t="str">
        <f t="shared" si="1"/>
        <v>DepartmentName nvarchar(255) Not Null,</v>
      </c>
      <c r="H116" s="17"/>
    </row>
    <row r="117" spans="1:8" x14ac:dyDescent="0.25">
      <c r="A117" s="11"/>
      <c r="B117" s="12" t="s">
        <v>1011</v>
      </c>
      <c r="C117" s="29" t="s">
        <v>23</v>
      </c>
      <c r="D117" s="14"/>
      <c r="E117" s="15"/>
      <c r="F117" s="30" t="s">
        <v>1029</v>
      </c>
      <c r="G117" s="6" t="str">
        <f t="shared" si="1"/>
        <v>GroupLevel int Not Null,</v>
      </c>
      <c r="H117" s="17"/>
    </row>
    <row r="118" spans="1:8" x14ac:dyDescent="0.25">
      <c r="A118" s="11"/>
      <c r="B118" s="12" t="s">
        <v>273</v>
      </c>
      <c r="C118" s="29" t="s">
        <v>27</v>
      </c>
      <c r="D118" s="14"/>
      <c r="E118" s="15"/>
      <c r="F118" s="30"/>
      <c r="G118" s="6" t="str">
        <f t="shared" si="1"/>
        <v>SortedOrder nvarchar(255) Not Null,</v>
      </c>
      <c r="H118" s="17"/>
    </row>
    <row r="119" spans="1:8" x14ac:dyDescent="0.25">
      <c r="A119" s="11"/>
      <c r="B119" s="12" t="s">
        <v>1012</v>
      </c>
      <c r="C119" s="29" t="s">
        <v>447</v>
      </c>
      <c r="D119" s="14"/>
      <c r="E119" s="15"/>
      <c r="F119" s="30" t="s">
        <v>1030</v>
      </c>
      <c r="G119" s="6" t="str">
        <f t="shared" si="1"/>
        <v>GroupType nchar(1) Not Null,</v>
      </c>
      <c r="H119" s="17"/>
    </row>
    <row r="120" spans="1:8" ht="22.5" x14ac:dyDescent="0.25">
      <c r="A120" s="11"/>
      <c r="B120" s="12" t="s">
        <v>1013</v>
      </c>
      <c r="C120" s="29" t="s">
        <v>23</v>
      </c>
      <c r="D120" s="14"/>
      <c r="E120" s="15"/>
      <c r="F120" s="30" t="s">
        <v>1031</v>
      </c>
      <c r="G120" s="6" t="str">
        <f t="shared" si="1"/>
        <v>IsLastGroup int Not Null,</v>
      </c>
      <c r="H120" s="17"/>
    </row>
    <row r="121" spans="1:8" x14ac:dyDescent="0.25">
      <c r="A121" s="11"/>
      <c r="B121" s="12" t="s">
        <v>1014</v>
      </c>
      <c r="C121" s="29" t="s">
        <v>23</v>
      </c>
      <c r="D121" s="14"/>
      <c r="E121" s="15"/>
      <c r="F121" s="30" t="s">
        <v>49</v>
      </c>
      <c r="G121" s="6" t="str">
        <f t="shared" si="1"/>
        <v>SequenceNo int Not Null,</v>
      </c>
      <c r="H121" s="17"/>
    </row>
    <row r="122" spans="1:8" x14ac:dyDescent="0.25">
      <c r="A122" s="11"/>
      <c r="B122" s="12" t="s">
        <v>1015</v>
      </c>
      <c r="C122" s="29" t="s">
        <v>23</v>
      </c>
      <c r="D122" s="14"/>
      <c r="E122" s="15"/>
      <c r="F122" s="30" t="s">
        <v>1032</v>
      </c>
      <c r="G122" s="6" t="str">
        <f t="shared" si="1"/>
        <v>EmployeeCount int Not Null,</v>
      </c>
      <c r="H122" s="17"/>
    </row>
    <row r="123" spans="1:8" x14ac:dyDescent="0.25">
      <c r="A123" s="11"/>
      <c r="B123" s="12" t="s">
        <v>245</v>
      </c>
      <c r="C123" s="29" t="s">
        <v>29</v>
      </c>
      <c r="D123" s="14"/>
      <c r="E123" s="15"/>
      <c r="F123" s="30" t="s">
        <v>1033</v>
      </c>
      <c r="G123" s="6" t="str">
        <f t="shared" si="1"/>
        <v>CreatedProgID nvarchar(10) Not Null,</v>
      </c>
      <c r="H123" s="17"/>
    </row>
    <row r="124" spans="1:8" x14ac:dyDescent="0.25">
      <c r="A124" s="11"/>
      <c r="B124" s="12" t="s">
        <v>182</v>
      </c>
      <c r="C124" s="29" t="s">
        <v>21</v>
      </c>
      <c r="D124" s="14"/>
      <c r="E124" s="15"/>
      <c r="F124" s="30" t="s">
        <v>1034</v>
      </c>
      <c r="G124" s="6" t="str">
        <f t="shared" si="1"/>
        <v>CreatedDate datetime Not Null,</v>
      </c>
      <c r="H124" s="17"/>
    </row>
    <row r="125" spans="1:8" ht="22.5" x14ac:dyDescent="0.25">
      <c r="A125" s="11"/>
      <c r="B125" s="12" t="s">
        <v>247</v>
      </c>
      <c r="C125" s="29" t="s">
        <v>21</v>
      </c>
      <c r="D125" s="14"/>
      <c r="E125" s="15"/>
      <c r="F125" s="30" t="s">
        <v>1035</v>
      </c>
      <c r="G125" s="6" t="str">
        <f t="shared" si="1"/>
        <v>LastUpdate datetime Not Null,</v>
      </c>
      <c r="H125" s="17"/>
    </row>
    <row r="126" spans="1:8" ht="22.5" x14ac:dyDescent="0.25">
      <c r="A126" s="11"/>
      <c r="B126" s="12" t="s">
        <v>1016</v>
      </c>
      <c r="C126" s="29" t="s">
        <v>8</v>
      </c>
      <c r="D126" s="14"/>
      <c r="E126" s="15"/>
      <c r="F126" s="30" t="s">
        <v>1036</v>
      </c>
      <c r="G126" s="6" t="str">
        <f t="shared" si="1"/>
        <v>ControlPositionPkID nvarchar(16) Not Null,</v>
      </c>
      <c r="H126" s="17"/>
    </row>
    <row r="127" spans="1:8" x14ac:dyDescent="0.25">
      <c r="A127" s="11"/>
      <c r="B127" s="12" t="s">
        <v>1017</v>
      </c>
      <c r="C127" s="29" t="s">
        <v>62</v>
      </c>
      <c r="D127" s="14"/>
      <c r="E127" s="15"/>
      <c r="F127" s="30" t="s">
        <v>1037</v>
      </c>
      <c r="G127" s="6" t="str">
        <f t="shared" si="1"/>
        <v>IsIndependent nvarchar(1) Not Null,</v>
      </c>
      <c r="H127" s="17"/>
    </row>
    <row r="128" spans="1:8" ht="22.5" x14ac:dyDescent="0.25">
      <c r="A128" s="11"/>
      <c r="B128" s="12" t="s">
        <v>324</v>
      </c>
      <c r="C128" s="29" t="s">
        <v>8</v>
      </c>
      <c r="D128" s="14"/>
      <c r="E128" s="15"/>
      <c r="F128" s="30" t="s">
        <v>1038</v>
      </c>
      <c r="G128" s="6" t="str">
        <f t="shared" si="1"/>
        <v>CompanyRegisterNo nvarchar(16) Not Null,</v>
      </c>
      <c r="H128" s="17"/>
    </row>
    <row r="129" spans="1:8" x14ac:dyDescent="0.25">
      <c r="A129" s="11"/>
      <c r="B129" s="12" t="s">
        <v>320</v>
      </c>
      <c r="C129" s="29" t="s">
        <v>53</v>
      </c>
      <c r="D129" s="14"/>
      <c r="E129" s="15"/>
      <c r="F129" s="30" t="s">
        <v>1039</v>
      </c>
      <c r="G129" s="6" t="str">
        <f t="shared" si="1"/>
        <v>CompanyName nvarchar(150) Not Null,</v>
      </c>
      <c r="H129" s="17"/>
    </row>
    <row r="130" spans="1:8" x14ac:dyDescent="0.25">
      <c r="A130" s="11"/>
      <c r="B130" s="12" t="s">
        <v>1018</v>
      </c>
      <c r="C130" s="29" t="s">
        <v>53</v>
      </c>
      <c r="D130" s="14"/>
      <c r="E130" s="15"/>
      <c r="F130" s="30"/>
      <c r="G130" s="6" t="str">
        <f t="shared" si="1"/>
        <v>AimagOrCityName nvarchar(150) Not Null,</v>
      </c>
      <c r="H130" s="17"/>
    </row>
    <row r="131" spans="1:8" x14ac:dyDescent="0.25">
      <c r="A131" s="11"/>
      <c r="B131" s="12" t="s">
        <v>1019</v>
      </c>
      <c r="C131" s="29" t="s">
        <v>53</v>
      </c>
      <c r="D131" s="14"/>
      <c r="E131" s="15"/>
      <c r="F131" s="30"/>
      <c r="G131" s="6" t="str">
        <f t="shared" si="1"/>
        <v>SumOrDistrictName nvarchar(150) Not Null,</v>
      </c>
      <c r="H131" s="17"/>
    </row>
    <row r="132" spans="1:8" x14ac:dyDescent="0.25">
      <c r="A132" s="11"/>
      <c r="B132" s="12" t="s">
        <v>1020</v>
      </c>
      <c r="C132" s="29" t="s">
        <v>53</v>
      </c>
      <c r="D132" s="14"/>
      <c r="E132" s="15"/>
      <c r="F132" s="30"/>
      <c r="G132" s="6" t="str">
        <f t="shared" si="1"/>
        <v>BagOrQuarterName nvarchar(150) Not Null,</v>
      </c>
      <c r="H132" s="17"/>
    </row>
    <row r="133" spans="1:8" x14ac:dyDescent="0.25">
      <c r="A133" s="11"/>
      <c r="B133" s="12" t="s">
        <v>1021</v>
      </c>
      <c r="C133" s="29" t="s">
        <v>53</v>
      </c>
      <c r="D133" s="14"/>
      <c r="E133" s="15"/>
      <c r="F133" s="30"/>
      <c r="G133" s="6" t="str">
        <f t="shared" si="1"/>
        <v>StreetName nvarchar(150) Not Null,</v>
      </c>
      <c r="H133" s="17"/>
    </row>
    <row r="134" spans="1:8" x14ac:dyDescent="0.25">
      <c r="A134" s="11"/>
      <c r="B134" s="12" t="s">
        <v>1022</v>
      </c>
      <c r="C134" s="29" t="s">
        <v>53</v>
      </c>
      <c r="D134" s="14"/>
      <c r="E134" s="15"/>
      <c r="F134" s="30"/>
      <c r="G134" s="6" t="str">
        <f t="shared" si="1"/>
        <v>DoorName nvarchar(150) Not Null,</v>
      </c>
      <c r="H134" s="17"/>
    </row>
    <row r="135" spans="1:8" x14ac:dyDescent="0.25">
      <c r="A135" s="11"/>
      <c r="B135" s="12" t="s">
        <v>1023</v>
      </c>
      <c r="C135" s="29" t="s">
        <v>53</v>
      </c>
      <c r="D135" s="14"/>
      <c r="E135" s="15"/>
      <c r="F135" s="30"/>
      <c r="G135" s="6" t="str">
        <f t="shared" si="1"/>
        <v>PhoneNo1 nvarchar(150) Not Null,</v>
      </c>
      <c r="H135" s="17"/>
    </row>
    <row r="136" spans="1:8" x14ac:dyDescent="0.25">
      <c r="A136" s="11"/>
      <c r="B136" s="12" t="s">
        <v>1024</v>
      </c>
      <c r="C136" s="29" t="s">
        <v>53</v>
      </c>
      <c r="D136" s="14"/>
      <c r="E136" s="15"/>
      <c r="F136" s="30"/>
      <c r="G136" s="6" t="str">
        <f t="shared" si="1"/>
        <v>PhoneNo2 nvarchar(150) Not Null,</v>
      </c>
      <c r="H136" s="17"/>
    </row>
    <row r="137" spans="1:8" x14ac:dyDescent="0.25">
      <c r="A137" s="11"/>
      <c r="B137" s="12" t="s">
        <v>1025</v>
      </c>
      <c r="C137" s="29" t="s">
        <v>53</v>
      </c>
      <c r="D137" s="14"/>
      <c r="E137" s="15"/>
      <c r="F137" s="30"/>
      <c r="G137" s="6" t="str">
        <f t="shared" si="1"/>
        <v>Fax nvarchar(150) Not Null,</v>
      </c>
      <c r="H137" s="17"/>
    </row>
    <row r="138" spans="1:8" x14ac:dyDescent="0.25">
      <c r="A138" s="11"/>
      <c r="B138" s="12" t="s">
        <v>1026</v>
      </c>
      <c r="C138" s="29" t="s">
        <v>53</v>
      </c>
      <c r="D138" s="14"/>
      <c r="E138" s="15"/>
      <c r="F138" s="30"/>
      <c r="G138" s="6" t="str">
        <f t="shared" si="1"/>
        <v>PostBox nvarchar(150) Not Null,</v>
      </c>
      <c r="H138" s="17"/>
    </row>
    <row r="139" spans="1:8" x14ac:dyDescent="0.25">
      <c r="A139" s="11"/>
      <c r="B139" s="12" t="s">
        <v>1027</v>
      </c>
      <c r="C139" s="29" t="s">
        <v>53</v>
      </c>
      <c r="D139" s="14"/>
      <c r="E139" s="15"/>
      <c r="F139" s="30"/>
      <c r="G139" s="6" t="str">
        <f t="shared" si="1"/>
        <v>EmailAddress nvarchar(150) Not Null,</v>
      </c>
      <c r="H139" s="17"/>
    </row>
    <row r="140" spans="1:8" x14ac:dyDescent="0.25">
      <c r="A140" s="11">
        <v>5</v>
      </c>
      <c r="B140" s="12" t="s">
        <v>1028</v>
      </c>
      <c r="C140" s="29" t="s">
        <v>8</v>
      </c>
      <c r="D140" s="14"/>
      <c r="E140" s="15"/>
      <c r="F140" s="30" t="s">
        <v>1040</v>
      </c>
      <c r="G140" s="6" t="str">
        <f t="shared" si="1"/>
        <v>DepartmentID nvarchar(16) Not Null,</v>
      </c>
      <c r="H140" s="17"/>
    </row>
    <row r="141" spans="1:8" x14ac:dyDescent="0.25">
      <c r="A141" s="11"/>
      <c r="B141" s="12" t="s">
        <v>997</v>
      </c>
      <c r="C141" s="29" t="s">
        <v>8</v>
      </c>
      <c r="D141" s="14"/>
      <c r="E141" s="15"/>
      <c r="F141" s="30" t="s">
        <v>1041</v>
      </c>
      <c r="G141" s="6" t="str">
        <f t="shared" si="1"/>
        <v>EventInfoPkID nvarchar(16) Not Null,</v>
      </c>
      <c r="H141" s="17"/>
    </row>
    <row r="142" spans="1:8" x14ac:dyDescent="0.25">
      <c r="A142" s="11"/>
      <c r="B142" s="12" t="s">
        <v>631</v>
      </c>
      <c r="C142" s="29" t="s">
        <v>23</v>
      </c>
      <c r="D142" s="14"/>
      <c r="E142" s="15"/>
      <c r="F142" s="30" t="s">
        <v>49</v>
      </c>
      <c r="G142" s="6" t="str">
        <f t="shared" si="1"/>
        <v>SortNo int Not Null,</v>
      </c>
      <c r="H142" s="17"/>
    </row>
    <row r="143" spans="1:8" x14ac:dyDescent="0.25">
      <c r="A143" s="18"/>
      <c r="B143" s="19"/>
      <c r="C143" s="19"/>
      <c r="D143" s="20"/>
      <c r="E143" s="20"/>
      <c r="F143" s="21"/>
      <c r="G143" s="6" t="s">
        <v>33</v>
      </c>
      <c r="H143" s="17"/>
    </row>
    <row r="144" spans="1:8" ht="22.5" x14ac:dyDescent="0.25">
      <c r="A144" s="22" t="s">
        <v>34</v>
      </c>
      <c r="B144" s="2" t="s">
        <v>42</v>
      </c>
      <c r="C144" s="31" t="s">
        <v>1042</v>
      </c>
      <c r="D144" s="20"/>
      <c r="E144" s="20"/>
      <c r="F144" s="21"/>
      <c r="G144" s="6" t="str">
        <f>IF(AND(TRIM(A144) &lt;&gt; "", TRIM(B144) &lt;&gt; ""),
      IF(AND(A144 = "PK")," ALTER TABLE " &amp; B144 &amp; " ADD CONSTRAINT PK_" &amp; B144 &amp; D144 &amp; " PRIMARY KEY CLUSTERED (" &amp; C144  &amp; ") ",
           IF(AND(A144 = "UN"), " ALTER TABLE " &amp; B144 &amp; " ADD CONSTRAINT UN_" &amp; B144 &amp; D144 &amp; " UNIQUE NONCLUSTERED (" &amp; C144  &amp; ") ", ""))," ")</f>
        <v xml:space="preserve"> ALTER TABLE hrmDepartmentInfo ADD CONSTRAINT PK_hrmDepartmentInfo PRIMARY KEY CLUSTERED (DepartmentPkID, YearPkID) </v>
      </c>
      <c r="H144" s="17"/>
    </row>
    <row r="145" spans="1:8" x14ac:dyDescent="0.25">
      <c r="A145" s="22" t="s">
        <v>35</v>
      </c>
      <c r="B145" s="19"/>
      <c r="C145" s="19"/>
      <c r="D145" s="20"/>
      <c r="E145" s="20"/>
      <c r="F145" s="21"/>
      <c r="G145" s="6"/>
      <c r="H145" s="17"/>
    </row>
    <row r="146" spans="1:8" x14ac:dyDescent="0.25">
      <c r="A146" s="23" t="s">
        <v>36</v>
      </c>
      <c r="B146" s="24"/>
      <c r="C146" s="24"/>
      <c r="D146" s="25"/>
      <c r="E146" s="25"/>
      <c r="F146" s="26"/>
    </row>
    <row r="148" spans="1:8" x14ac:dyDescent="0.25">
      <c r="A148" s="1"/>
      <c r="B148" s="2" t="s">
        <v>50</v>
      </c>
      <c r="C148" s="3"/>
      <c r="D148" s="3"/>
      <c r="E148" s="4"/>
      <c r="F148" s="5" t="s">
        <v>536</v>
      </c>
      <c r="G148" s="6" t="str">
        <f>"CREATE TABLE " &amp; B148</f>
        <v>CREATE TABLE hrmDepartmentAdministration</v>
      </c>
      <c r="H148" s="6" t="str">
        <f>"DROP TABLE " &amp; B148</f>
        <v>DROP TABLE hrmDepartmentAdministration</v>
      </c>
    </row>
    <row r="149" spans="1:8" x14ac:dyDescent="0.25">
      <c r="A149" s="7" t="s">
        <v>1</v>
      </c>
      <c r="B149" s="8" t="s">
        <v>2</v>
      </c>
      <c r="C149" s="9" t="s">
        <v>3</v>
      </c>
      <c r="D149" s="9" t="s">
        <v>4</v>
      </c>
      <c r="E149" s="9" t="s">
        <v>5</v>
      </c>
      <c r="F149" s="10" t="s">
        <v>6</v>
      </c>
      <c r="G149" s="6" t="str">
        <f>"("</f>
        <v>(</v>
      </c>
      <c r="H149" s="17"/>
    </row>
    <row r="150" spans="1:8" x14ac:dyDescent="0.25">
      <c r="A150" s="11">
        <v>1</v>
      </c>
      <c r="B150" s="12" t="s">
        <v>11</v>
      </c>
      <c r="C150" s="13" t="s">
        <v>8</v>
      </c>
      <c r="D150" s="14"/>
      <c r="E150" s="15"/>
      <c r="F150" s="16" t="s">
        <v>12</v>
      </c>
      <c r="G150" s="6" t="str">
        <f>B150 &amp; " " &amp; C150 &amp; " " &amp; IF(D150 = "", "Not Null", "Null") &amp; ","</f>
        <v>DepartmentPkID nvarchar(16) Not Null,</v>
      </c>
      <c r="H150" s="17"/>
    </row>
    <row r="151" spans="1:8" x14ac:dyDescent="0.25">
      <c r="A151" s="11">
        <v>2</v>
      </c>
      <c r="B151" s="12" t="s">
        <v>7</v>
      </c>
      <c r="C151" s="13" t="s">
        <v>8</v>
      </c>
      <c r="D151" s="14"/>
      <c r="E151" s="15"/>
      <c r="F151" s="16" t="s">
        <v>9</v>
      </c>
      <c r="G151" s="6" t="str">
        <f>B151 &amp; " " &amp; C151 &amp; " " &amp; IF(D151 = "", "Not Null", "Null") &amp; ","</f>
        <v>EmployeePkID nvarchar(16) Not Null,</v>
      </c>
      <c r="H151" s="17"/>
    </row>
    <row r="152" spans="1:8" x14ac:dyDescent="0.25">
      <c r="A152" s="18"/>
      <c r="B152" s="19"/>
      <c r="C152" s="19"/>
      <c r="D152" s="20"/>
      <c r="E152" s="20"/>
      <c r="F152" s="21"/>
      <c r="G152" s="6" t="s">
        <v>33</v>
      </c>
      <c r="H152" s="17"/>
    </row>
    <row r="153" spans="1:8" ht="33.75" x14ac:dyDescent="0.25">
      <c r="A153" s="22" t="s">
        <v>34</v>
      </c>
      <c r="B153" s="32" t="s">
        <v>50</v>
      </c>
      <c r="C153" s="31" t="s">
        <v>51</v>
      </c>
      <c r="D153" s="20"/>
      <c r="E153" s="20"/>
      <c r="F153" s="21"/>
      <c r="G153" s="6" t="str">
        <f>IF(AND(TRIM(A153) &lt;&gt; "", TRIM(B153) &lt;&gt; ""),
      IF(AND(A153 = "PK")," ALTER TABLE " &amp; B153 &amp; " ADD CONSTRAINT PK_" &amp; B153 &amp; D153 &amp; " PRIMARY KEY CLUSTERED (" &amp; C153  &amp; ") ",
           IF(AND(A153 = "UN"), " ALTER TABLE " &amp; B153 &amp; " ADD CONSTRAINT UN_" &amp; B153 &amp; D153 &amp; " UNIQUE NONCLUSTERED (" &amp; C153  &amp; ") ", ""))," ")</f>
        <v xml:space="preserve"> ALTER TABLE hrmDepartmentAdministration ADD CONSTRAINT PK_hrmDepartmentAdministration PRIMARY KEY CLUSTERED (DepartmentPkID, EmployeePkID) </v>
      </c>
      <c r="H153" s="17"/>
    </row>
    <row r="154" spans="1:8" x14ac:dyDescent="0.25">
      <c r="A154" s="22" t="s">
        <v>35</v>
      </c>
      <c r="B154" s="19"/>
      <c r="C154" s="19"/>
      <c r="D154" s="20"/>
      <c r="E154" s="20"/>
      <c r="F154" s="21"/>
      <c r="G154" s="6"/>
      <c r="H154" s="17"/>
    </row>
    <row r="155" spans="1:8" x14ac:dyDescent="0.25">
      <c r="A155" s="23" t="s">
        <v>36</v>
      </c>
      <c r="B155" s="24"/>
      <c r="C155" s="24"/>
      <c r="D155" s="25"/>
      <c r="E155" s="25"/>
      <c r="F155" s="26"/>
      <c r="G155" s="6"/>
      <c r="H155" s="17"/>
    </row>
    <row r="156" spans="1:8" x14ac:dyDescent="0.25">
      <c r="A156" s="27"/>
      <c r="B156" s="28"/>
      <c r="C156" s="28"/>
      <c r="D156" s="27"/>
      <c r="E156" s="27"/>
      <c r="F156" s="28"/>
      <c r="G156" s="6"/>
      <c r="H156" s="17"/>
    </row>
    <row r="157" spans="1:8" x14ac:dyDescent="0.25">
      <c r="A157" s="1"/>
      <c r="B157" s="2" t="s">
        <v>564</v>
      </c>
      <c r="C157" s="3"/>
      <c r="D157" s="3"/>
      <c r="E157" s="4"/>
      <c r="F157" s="5" t="s">
        <v>565</v>
      </c>
      <c r="G157" s="6" t="str">
        <f>"CREATE TABLE " &amp; B157</f>
        <v>CREATE TABLE hrmDepartmentPosition</v>
      </c>
      <c r="H157" s="6" t="str">
        <f>"DROP TABLE " &amp; B157</f>
        <v>DROP TABLE hrmDepartmentPosition</v>
      </c>
    </row>
    <row r="158" spans="1:8" x14ac:dyDescent="0.25">
      <c r="A158" s="7" t="s">
        <v>1</v>
      </c>
      <c r="B158" s="8" t="s">
        <v>2</v>
      </c>
      <c r="C158" s="9" t="s">
        <v>3</v>
      </c>
      <c r="D158" s="9" t="s">
        <v>4</v>
      </c>
      <c r="E158" s="9" t="s">
        <v>5</v>
      </c>
      <c r="F158" s="10" t="s">
        <v>6</v>
      </c>
      <c r="G158" s="6" t="str">
        <f>"("</f>
        <v>(</v>
      </c>
      <c r="H158" s="6"/>
    </row>
    <row r="159" spans="1:8" x14ac:dyDescent="0.25">
      <c r="A159" s="11">
        <v>1</v>
      </c>
      <c r="B159" s="12" t="s">
        <v>11</v>
      </c>
      <c r="C159" s="13" t="s">
        <v>8</v>
      </c>
      <c r="D159" s="14"/>
      <c r="E159" s="15"/>
      <c r="F159" s="16" t="s">
        <v>12</v>
      </c>
      <c r="G159" s="6" t="str">
        <f>B159 &amp; " " &amp; C159 &amp; " " &amp; IF(D159 = "", "Not Null", "Null") &amp; ","</f>
        <v>DepartmentPkID nvarchar(16) Not Null,</v>
      </c>
      <c r="H159" s="17"/>
    </row>
    <row r="160" spans="1:8" x14ac:dyDescent="0.25">
      <c r="A160" s="11"/>
      <c r="B160" s="12" t="s">
        <v>45</v>
      </c>
      <c r="C160" s="13" t="s">
        <v>8</v>
      </c>
      <c r="D160" s="14"/>
      <c r="E160" s="15"/>
      <c r="F160" s="16" t="s">
        <v>46</v>
      </c>
      <c r="G160" s="6" t="str">
        <f>B160 &amp; " " &amp; C160 &amp; " " &amp; IF(D160 = "", "Not Null", "Null") &amp; ","</f>
        <v>YearPkID nvarchar(16) Not Null,</v>
      </c>
      <c r="H160" s="17"/>
    </row>
    <row r="161" spans="1:8" x14ac:dyDescent="0.25">
      <c r="A161" s="11">
        <v>2</v>
      </c>
      <c r="B161" s="12" t="s">
        <v>13</v>
      </c>
      <c r="C161" s="13" t="s">
        <v>8</v>
      </c>
      <c r="D161" s="14"/>
      <c r="E161" s="15"/>
      <c r="F161" s="16" t="s">
        <v>14</v>
      </c>
      <c r="G161" s="6" t="str">
        <f>B161 &amp; " " &amp; C161 &amp; " " &amp; IF(D161 = "", "Not Null", "Null") &amp; ","</f>
        <v>PositionPkID nvarchar(16) Not Null,</v>
      </c>
      <c r="H161" s="17"/>
    </row>
    <row r="162" spans="1:8" x14ac:dyDescent="0.25">
      <c r="A162" s="11">
        <v>3</v>
      </c>
      <c r="B162" s="12" t="s">
        <v>566</v>
      </c>
      <c r="C162" s="13" t="s">
        <v>23</v>
      </c>
      <c r="D162" s="14"/>
      <c r="E162" s="15"/>
      <c r="F162" s="16" t="s">
        <v>567</v>
      </c>
      <c r="G162" s="6" t="str">
        <f>B162 &amp; " " &amp; C162 &amp; " " &amp; IF(D162 = "", "Not Null", "Null") &amp; ","</f>
        <v>PositionCount int Not Null,</v>
      </c>
      <c r="H162" s="17"/>
    </row>
    <row r="163" spans="1:8" x14ac:dyDescent="0.25">
      <c r="A163" s="18"/>
      <c r="B163" s="19"/>
      <c r="C163" s="19"/>
      <c r="D163" s="20"/>
      <c r="E163" s="20"/>
      <c r="F163" s="21"/>
      <c r="G163" s="6" t="s">
        <v>33</v>
      </c>
      <c r="H163" s="17"/>
    </row>
    <row r="164" spans="1:8" ht="45" x14ac:dyDescent="0.25">
      <c r="A164" s="22" t="s">
        <v>34</v>
      </c>
      <c r="B164" s="2" t="s">
        <v>564</v>
      </c>
      <c r="C164" s="12" t="s">
        <v>1043</v>
      </c>
      <c r="D164" s="20"/>
      <c r="E164" s="20"/>
      <c r="F164" s="21"/>
      <c r="G164" s="6" t="str">
        <f>IF(AND(TRIM(A164) &lt;&gt; "", TRIM(B164) &lt;&gt; ""),
      IF(AND(A164 = "PK")," ALTER TABLE " &amp; B164 &amp; " ADD CONSTRAINT PK_" &amp; B164 &amp; D164 &amp; " PRIMARY KEY CLUSTERED (" &amp; C164  &amp; ") ",
           IF(AND(A164 = "UN"), " ALTER TABLE " &amp; B164 &amp; " ADD CONSTRAINT UN_" &amp; B164 &amp; D164 &amp; " UNIQUE NONCLUSTERED (" &amp; C164  &amp; ") ", ""))," ")</f>
        <v xml:space="preserve"> ALTER TABLE hrmDepartmentPosition ADD CONSTRAINT PK_hrmDepartmentPosition PRIMARY KEY CLUSTERED (DepartmentPkID, PositionPkID,YearPKID) </v>
      </c>
      <c r="H164" s="17"/>
    </row>
    <row r="165" spans="1:8" ht="14.25" customHeight="1" x14ac:dyDescent="0.25">
      <c r="A165" s="22" t="s">
        <v>35</v>
      </c>
      <c r="B165" s="19"/>
      <c r="C165" s="19"/>
      <c r="D165" s="20"/>
      <c r="E165" s="20"/>
      <c r="F165" s="21"/>
      <c r="G165" s="6"/>
      <c r="H165" s="17"/>
    </row>
    <row r="166" spans="1:8" x14ac:dyDescent="0.25">
      <c r="A166" s="23" t="s">
        <v>36</v>
      </c>
      <c r="B166" s="24"/>
      <c r="C166" s="24"/>
      <c r="D166" s="25"/>
      <c r="E166" s="25"/>
      <c r="F166" s="26"/>
      <c r="G166" s="6"/>
      <c r="H166" s="17"/>
    </row>
    <row r="167" spans="1:8" s="45" customFormat="1" x14ac:dyDescent="0.25">
      <c r="A167" s="27"/>
      <c r="B167" s="28"/>
      <c r="C167" s="28"/>
      <c r="D167" s="27"/>
      <c r="E167" s="27"/>
      <c r="F167" s="28"/>
    </row>
    <row r="168" spans="1:8" x14ac:dyDescent="0.25">
      <c r="A168" s="39"/>
      <c r="B168" s="40" t="s">
        <v>1792</v>
      </c>
      <c r="C168" s="41"/>
      <c r="D168" s="41"/>
      <c r="E168" s="42"/>
      <c r="F168" s="43" t="s">
        <v>537</v>
      </c>
      <c r="G168" s="44" t="str">
        <f>"CREATE TABLE " &amp; B168</f>
        <v>CREATE TABLE hrmFamily</v>
      </c>
      <c r="H168" s="44" t="str">
        <f>"DROP TABLE " &amp; B168</f>
        <v>DROP TABLE hrmFamily</v>
      </c>
    </row>
    <row r="169" spans="1:8" x14ac:dyDescent="0.25">
      <c r="A169" s="7" t="s">
        <v>1</v>
      </c>
      <c r="B169" s="8" t="s">
        <v>2</v>
      </c>
      <c r="C169" s="9" t="s">
        <v>3</v>
      </c>
      <c r="D169" s="9" t="s">
        <v>4</v>
      </c>
      <c r="E169" s="9" t="s">
        <v>5</v>
      </c>
      <c r="F169" s="10" t="s">
        <v>6</v>
      </c>
      <c r="G169" s="6" t="str">
        <f>"("</f>
        <v>(</v>
      </c>
      <c r="H169" s="6"/>
    </row>
    <row r="170" spans="1:8" x14ac:dyDescent="0.25">
      <c r="A170" s="11">
        <v>1</v>
      </c>
      <c r="B170" s="12" t="s">
        <v>542</v>
      </c>
      <c r="C170" s="13" t="s">
        <v>8</v>
      </c>
      <c r="D170" s="14"/>
      <c r="E170" s="15"/>
      <c r="F170" s="16" t="s">
        <v>9</v>
      </c>
      <c r="G170" s="6" t="str">
        <f>B170 &amp; " " &amp; C170 &amp; " " &amp; IF(D170 = "", "Not Null", "Null") &amp; ","</f>
        <v>FamilyPkID nvarchar(16) Not Null,</v>
      </c>
      <c r="H170" s="17"/>
    </row>
    <row r="171" spans="1:8" x14ac:dyDescent="0.25">
      <c r="A171" s="11"/>
      <c r="B171" s="12" t="s">
        <v>290</v>
      </c>
      <c r="C171" s="13" t="s">
        <v>8</v>
      </c>
      <c r="D171" s="14"/>
      <c r="E171" s="15"/>
      <c r="F171" s="16" t="s">
        <v>543</v>
      </c>
      <c r="G171" s="6" t="str">
        <f t="shared" ref="G171:G179" si="2">B171 &amp; " " &amp; C171 &amp; " " &amp; IF(D171 = "", "Not Null", "Null") &amp; ","</f>
        <v>EmployeeInfoPkID nvarchar(16) Not Null,</v>
      </c>
      <c r="H171" s="17"/>
    </row>
    <row r="172" spans="1:8" x14ac:dyDescent="0.25">
      <c r="A172" s="11">
        <v>2</v>
      </c>
      <c r="B172" s="12" t="s">
        <v>17</v>
      </c>
      <c r="C172" s="13" t="s">
        <v>53</v>
      </c>
      <c r="D172" s="14"/>
      <c r="E172" s="15"/>
      <c r="F172" s="16" t="s">
        <v>1796</v>
      </c>
      <c r="G172" s="6" t="str">
        <f t="shared" si="2"/>
        <v>LastName nvarchar(150) Not Null,</v>
      </c>
      <c r="H172" s="17"/>
    </row>
    <row r="173" spans="1:8" x14ac:dyDescent="0.25">
      <c r="A173" s="11">
        <v>3</v>
      </c>
      <c r="B173" s="12" t="s">
        <v>18</v>
      </c>
      <c r="C173" s="13" t="s">
        <v>53</v>
      </c>
      <c r="D173" s="14"/>
      <c r="E173" s="15"/>
      <c r="F173" s="16" t="s">
        <v>1039</v>
      </c>
      <c r="G173" s="6" t="str">
        <f t="shared" si="2"/>
        <v>FirstName nvarchar(150) Not Null,</v>
      </c>
      <c r="H173" s="17"/>
    </row>
    <row r="174" spans="1:8" x14ac:dyDescent="0.25">
      <c r="A174" s="11">
        <v>4</v>
      </c>
      <c r="B174" s="12" t="s">
        <v>126</v>
      </c>
      <c r="C174" s="13" t="s">
        <v>21</v>
      </c>
      <c r="D174" s="14"/>
      <c r="E174" s="15"/>
      <c r="F174" s="16" t="s">
        <v>56</v>
      </c>
      <c r="G174" s="6" t="str">
        <f t="shared" si="2"/>
        <v>Birthday datetime Not Null,</v>
      </c>
      <c r="H174" s="17"/>
    </row>
    <row r="175" spans="1:8" x14ac:dyDescent="0.25">
      <c r="A175" s="11"/>
      <c r="B175" s="12" t="s">
        <v>568</v>
      </c>
      <c r="C175" s="13" t="s">
        <v>10</v>
      </c>
      <c r="D175" s="14"/>
      <c r="E175" s="15"/>
      <c r="F175" s="16" t="s">
        <v>531</v>
      </c>
      <c r="G175" s="6" t="str">
        <f t="shared" si="2"/>
        <v>PhoneNum nvarchar(50) Not Null,</v>
      </c>
      <c r="H175" s="17"/>
    </row>
    <row r="176" spans="1:8" x14ac:dyDescent="0.25">
      <c r="A176" s="11">
        <v>5</v>
      </c>
      <c r="B176" s="12" t="s">
        <v>1065</v>
      </c>
      <c r="C176" s="13" t="s">
        <v>8</v>
      </c>
      <c r="D176" s="14"/>
      <c r="E176" s="15"/>
      <c r="F176" s="16" t="s">
        <v>55</v>
      </c>
      <c r="G176" s="6" t="str">
        <f t="shared" si="2"/>
        <v>FamilyMemberPkID nvarchar(16) Not Null,</v>
      </c>
      <c r="H176" s="17"/>
    </row>
    <row r="177" spans="1:8" x14ac:dyDescent="0.25">
      <c r="A177" s="11">
        <v>6</v>
      </c>
      <c r="B177" s="12" t="s">
        <v>1793</v>
      </c>
      <c r="C177" s="13" t="s">
        <v>27</v>
      </c>
      <c r="D177" s="14"/>
      <c r="E177" s="15"/>
      <c r="F177" s="16" t="s">
        <v>1797</v>
      </c>
      <c r="G177" s="6" t="str">
        <f t="shared" si="2"/>
        <v>JobAddress nvarchar(255) Not Null,</v>
      </c>
      <c r="H177" s="17"/>
    </row>
    <row r="178" spans="1:8" x14ac:dyDescent="0.25">
      <c r="A178" s="11">
        <v>7</v>
      </c>
      <c r="B178" s="12" t="s">
        <v>548</v>
      </c>
      <c r="C178" s="13" t="s">
        <v>27</v>
      </c>
      <c r="D178" s="14"/>
      <c r="E178" s="15"/>
      <c r="F178" s="16" t="s">
        <v>1798</v>
      </c>
      <c r="G178" s="6" t="str">
        <f t="shared" si="2"/>
        <v>Location nvarchar(255) Not Null,</v>
      </c>
      <c r="H178" s="17"/>
    </row>
    <row r="179" spans="1:8" ht="22.5" x14ac:dyDescent="0.25">
      <c r="A179" s="11"/>
      <c r="B179" s="12" t="s">
        <v>1794</v>
      </c>
      <c r="C179" s="13" t="s">
        <v>29</v>
      </c>
      <c r="D179" s="14"/>
      <c r="E179" s="15"/>
      <c r="F179" s="16" t="s">
        <v>1795</v>
      </c>
      <c r="G179" s="6" t="str">
        <f t="shared" si="2"/>
        <v>FamilyRegisterNo nvarchar(10) Not Null,</v>
      </c>
      <c r="H179" s="17"/>
    </row>
    <row r="180" spans="1:8" x14ac:dyDescent="0.25">
      <c r="A180" s="18"/>
      <c r="B180" s="19"/>
      <c r="C180" s="19"/>
      <c r="D180" s="20"/>
      <c r="E180" s="20"/>
      <c r="F180" s="21"/>
      <c r="G180" s="6" t="s">
        <v>33</v>
      </c>
      <c r="H180" s="17"/>
    </row>
    <row r="181" spans="1:8" x14ac:dyDescent="0.25">
      <c r="A181" s="22" t="s">
        <v>34</v>
      </c>
      <c r="B181" s="32" t="s">
        <v>1792</v>
      </c>
      <c r="C181" s="31" t="s">
        <v>542</v>
      </c>
      <c r="D181" s="20"/>
      <c r="E181" s="20"/>
      <c r="F181" s="21"/>
      <c r="G181" s="6" t="str">
        <f>IF(AND(TRIM(A181) &lt;&gt; "", TRIM(B181) &lt;&gt; ""),
      IF(AND(A181 = "PK")," ALTER TABLE " &amp; B181 &amp; " ADD CONSTRAINT PK_" &amp; B181 &amp; D181 &amp; " PRIMARY KEY CLUSTERED (" &amp; C181  &amp; ") ",
           IF(AND(A181 = "UN"), " ALTER TABLE " &amp; B181 &amp; " ADD CONSTRAINT UN_" &amp; B181 &amp; D181 &amp; " UNIQUE NONCLUSTERED (" &amp; C181  &amp; ") ", ""))," ")</f>
        <v xml:space="preserve"> ALTER TABLE hrmFamily ADD CONSTRAINT PK_hrmFamily PRIMARY KEY CLUSTERED (FamilyPkID) </v>
      </c>
      <c r="H181" s="17"/>
    </row>
    <row r="182" spans="1:8" x14ac:dyDescent="0.25">
      <c r="A182" s="22" t="s">
        <v>35</v>
      </c>
      <c r="B182" s="19"/>
      <c r="C182" s="19"/>
      <c r="D182" s="20"/>
      <c r="E182" s="20"/>
      <c r="F182" s="21"/>
    </row>
    <row r="183" spans="1:8" x14ac:dyDescent="0.25">
      <c r="A183" s="23" t="s">
        <v>36</v>
      </c>
      <c r="B183" s="24"/>
      <c r="C183" s="24"/>
      <c r="D183" s="25"/>
      <c r="E183" s="25"/>
      <c r="F183" s="26"/>
    </row>
    <row r="184" spans="1:8" x14ac:dyDescent="0.25">
      <c r="A184" s="27"/>
      <c r="B184" s="28"/>
      <c r="C184" s="28"/>
      <c r="D184" s="27"/>
      <c r="E184" s="27"/>
      <c r="F184" s="28"/>
    </row>
    <row r="185" spans="1:8" ht="22.5" x14ac:dyDescent="0.25">
      <c r="A185" s="1"/>
      <c r="B185" s="2" t="s">
        <v>569</v>
      </c>
      <c r="C185" s="3"/>
      <c r="D185" s="3"/>
      <c r="E185" s="4"/>
      <c r="F185" s="5" t="s">
        <v>579</v>
      </c>
      <c r="G185" s="6" t="str">
        <f>"CREATE TABLE " &amp; B185</f>
        <v>CREATE TABLE hrmFieldsInfo</v>
      </c>
      <c r="H185" s="6" t="str">
        <f>"DROP TABLE " &amp; B185</f>
        <v>DROP TABLE hrmFieldsInfo</v>
      </c>
    </row>
    <row r="186" spans="1:8" x14ac:dyDescent="0.25">
      <c r="A186" s="7" t="s">
        <v>1</v>
      </c>
      <c r="B186" s="8" t="s">
        <v>2</v>
      </c>
      <c r="C186" s="9" t="s">
        <v>3</v>
      </c>
      <c r="D186" s="9" t="s">
        <v>4</v>
      </c>
      <c r="E186" s="9" t="s">
        <v>5</v>
      </c>
      <c r="F186" s="10" t="s">
        <v>6</v>
      </c>
      <c r="G186" s="6" t="str">
        <f>"("</f>
        <v>(</v>
      </c>
      <c r="H186" s="6"/>
    </row>
    <row r="187" spans="1:8" x14ac:dyDescent="0.25">
      <c r="A187" s="11">
        <v>1</v>
      </c>
      <c r="B187" s="12" t="s">
        <v>150</v>
      </c>
      <c r="C187" s="13" t="s">
        <v>29</v>
      </c>
      <c r="D187" s="14"/>
      <c r="E187" s="15"/>
      <c r="F187" s="16"/>
      <c r="G187" s="6" t="str">
        <f>B187 &amp; " " &amp; C187 &amp; " " &amp; IF(D187 = "", "Not Null", "Null") &amp; ","</f>
        <v>ModuleID nvarchar(10) Not Null,</v>
      </c>
      <c r="H187" s="17"/>
    </row>
    <row r="188" spans="1:8" x14ac:dyDescent="0.25">
      <c r="A188" s="11">
        <v>2</v>
      </c>
      <c r="B188" s="12" t="s">
        <v>233</v>
      </c>
      <c r="C188" s="13" t="s">
        <v>10</v>
      </c>
      <c r="D188" s="14"/>
      <c r="E188" s="15"/>
      <c r="F188" s="16"/>
      <c r="G188" s="6" t="str">
        <f t="shared" ref="G188:G195" si="3">B188 &amp; " " &amp; C188 &amp; " " &amp; IF(D188 = "", "Not Null", "Null") &amp; ","</f>
        <v>TableName nvarchar(50) Not Null,</v>
      </c>
      <c r="H188" s="17"/>
    </row>
    <row r="189" spans="1:8" x14ac:dyDescent="0.25">
      <c r="A189" s="11">
        <v>3</v>
      </c>
      <c r="B189" s="12" t="s">
        <v>571</v>
      </c>
      <c r="C189" s="13" t="s">
        <v>10</v>
      </c>
      <c r="D189" s="14"/>
      <c r="E189" s="15"/>
      <c r="F189" s="16"/>
      <c r="G189" s="6" t="str">
        <f t="shared" si="3"/>
        <v>TableNameMon nvarchar(50) Not Null,</v>
      </c>
      <c r="H189" s="17"/>
    </row>
    <row r="190" spans="1:8" x14ac:dyDescent="0.25">
      <c r="A190" s="11">
        <v>4</v>
      </c>
      <c r="B190" s="12" t="s">
        <v>572</v>
      </c>
      <c r="C190" s="13" t="s">
        <v>10</v>
      </c>
      <c r="D190" s="14"/>
      <c r="E190" s="15"/>
      <c r="F190" s="16"/>
      <c r="G190" s="6" t="str">
        <f t="shared" si="3"/>
        <v>FieldName nvarchar(50) Not Null,</v>
      </c>
      <c r="H190" s="17"/>
    </row>
    <row r="191" spans="1:8" x14ac:dyDescent="0.25">
      <c r="A191" s="11">
        <v>5</v>
      </c>
      <c r="B191" s="12" t="s">
        <v>573</v>
      </c>
      <c r="C191" s="13" t="s">
        <v>10</v>
      </c>
      <c r="D191" s="14"/>
      <c r="E191" s="15"/>
      <c r="F191" s="16"/>
      <c r="G191" s="6" t="str">
        <f t="shared" si="3"/>
        <v>Caption nvarchar(50) Not Null,</v>
      </c>
      <c r="H191" s="17"/>
    </row>
    <row r="192" spans="1:8" x14ac:dyDescent="0.25">
      <c r="A192" s="11">
        <v>6</v>
      </c>
      <c r="B192" s="12" t="s">
        <v>574</v>
      </c>
      <c r="C192" s="13" t="s">
        <v>151</v>
      </c>
      <c r="D192" s="14"/>
      <c r="E192" s="15"/>
      <c r="F192" s="16"/>
      <c r="G192" s="6" t="str">
        <f t="shared" si="3"/>
        <v>Ftype nvarchar(3) Not Null,</v>
      </c>
      <c r="H192" s="17"/>
    </row>
    <row r="193" spans="1:8" x14ac:dyDescent="0.25">
      <c r="A193" s="11">
        <v>7</v>
      </c>
      <c r="B193" s="12" t="s">
        <v>575</v>
      </c>
      <c r="C193" s="13" t="s">
        <v>10</v>
      </c>
      <c r="D193" s="14"/>
      <c r="E193" s="15"/>
      <c r="F193" s="16"/>
      <c r="G193" s="6" t="str">
        <f t="shared" si="3"/>
        <v>RelatedTable nvarchar(50) Not Null,</v>
      </c>
      <c r="H193" s="17"/>
    </row>
    <row r="194" spans="1:8" x14ac:dyDescent="0.25">
      <c r="A194" s="11">
        <v>8</v>
      </c>
      <c r="B194" s="12" t="s">
        <v>576</v>
      </c>
      <c r="C194" s="13" t="s">
        <v>577</v>
      </c>
      <c r="D194" s="14"/>
      <c r="E194" s="15"/>
      <c r="F194" s="16"/>
      <c r="G194" s="6" t="str">
        <f t="shared" si="3"/>
        <v>RelatedField nvarchar(80) Not Null,</v>
      </c>
      <c r="H194" s="17"/>
    </row>
    <row r="195" spans="1:8" x14ac:dyDescent="0.25">
      <c r="A195" s="11">
        <v>9</v>
      </c>
      <c r="B195" s="12" t="s">
        <v>167</v>
      </c>
      <c r="C195" s="13" t="s">
        <v>23</v>
      </c>
      <c r="D195" s="14"/>
      <c r="E195" s="15"/>
      <c r="F195" s="16"/>
      <c r="G195" s="6" t="str">
        <f t="shared" si="3"/>
        <v>OrderNo int Not Null,</v>
      </c>
      <c r="H195" s="17"/>
    </row>
    <row r="196" spans="1:8" x14ac:dyDescent="0.25">
      <c r="A196" s="18"/>
      <c r="B196" s="19"/>
      <c r="C196" s="19"/>
      <c r="D196" s="20"/>
      <c r="E196" s="20"/>
      <c r="F196" s="21"/>
      <c r="G196" s="6" t="s">
        <v>33</v>
      </c>
      <c r="H196" s="17"/>
    </row>
    <row r="197" spans="1:8" ht="22.5" x14ac:dyDescent="0.25">
      <c r="A197" s="22" t="s">
        <v>34</v>
      </c>
      <c r="B197" s="2" t="s">
        <v>569</v>
      </c>
      <c r="C197" s="12" t="s">
        <v>578</v>
      </c>
      <c r="D197" s="20"/>
      <c r="E197" s="20"/>
      <c r="F197" s="21"/>
      <c r="G197" s="6" t="str">
        <f>IF(AND(TRIM(A197) &lt;&gt; "", TRIM(B197) &lt;&gt; ""),
      IF(AND(A197 = "PK")," ALTER TABLE " &amp; B197 &amp; " ADD CONSTRAINT PK_" &amp; B197 &amp; D197 &amp; " PRIMARY KEY CLUSTERED (" &amp; C197  &amp; ") ",
           IF(AND(A197 = "UN"), " ALTER TABLE " &amp; B197 &amp; " ADD CONSTRAINT UN_" &amp; B197 &amp; D197 &amp; " UNIQUE NONCLUSTERED (" &amp; C197  &amp; ") ", ""))," ")</f>
        <v xml:space="preserve"> ALTER TABLE hrmFieldsInfo ADD CONSTRAINT PK_hrmFieldsInfo PRIMARY KEY CLUSTERED (TableName, FieldName) </v>
      </c>
      <c r="H197" s="17"/>
    </row>
    <row r="198" spans="1:8" x14ac:dyDescent="0.25">
      <c r="A198" s="22" t="s">
        <v>35</v>
      </c>
      <c r="B198" s="19"/>
      <c r="C198" s="19"/>
      <c r="D198" s="20"/>
      <c r="E198" s="20"/>
      <c r="F198" s="21"/>
      <c r="G198" s="6"/>
      <c r="H198" s="17"/>
    </row>
    <row r="199" spans="1:8" x14ac:dyDescent="0.25">
      <c r="A199" s="23" t="s">
        <v>36</v>
      </c>
      <c r="B199" s="24"/>
      <c r="C199" s="24"/>
      <c r="D199" s="25"/>
      <c r="E199" s="25"/>
      <c r="F199" s="26"/>
      <c r="G199" s="6"/>
      <c r="H199" s="17"/>
    </row>
    <row r="201" spans="1:8" x14ac:dyDescent="0.25">
      <c r="A201" s="1"/>
      <c r="B201" s="2" t="s">
        <v>544</v>
      </c>
      <c r="C201" s="3"/>
      <c r="D201" s="3"/>
      <c r="E201" s="4"/>
      <c r="F201" s="5"/>
      <c r="G201" s="6" t="str">
        <f>"CREATE TABLE " &amp; B201</f>
        <v>CREATE TABLE hrmGraduate</v>
      </c>
      <c r="H201" s="6" t="str">
        <f>"DROP TABLE " &amp; B201</f>
        <v>DROP TABLE hrmGraduate</v>
      </c>
    </row>
    <row r="202" spans="1:8" x14ac:dyDescent="0.25">
      <c r="A202" s="7" t="s">
        <v>1</v>
      </c>
      <c r="B202" s="8" t="s">
        <v>2</v>
      </c>
      <c r="C202" s="9" t="s">
        <v>3</v>
      </c>
      <c r="D202" s="9" t="s">
        <v>4</v>
      </c>
      <c r="E202" s="9" t="s">
        <v>5</v>
      </c>
      <c r="F202" s="10" t="s">
        <v>6</v>
      </c>
      <c r="G202" s="6" t="str">
        <f>"("</f>
        <v>(</v>
      </c>
      <c r="H202" s="6"/>
    </row>
    <row r="203" spans="1:8" x14ac:dyDescent="0.25">
      <c r="A203" s="11">
        <v>1</v>
      </c>
      <c r="B203" s="12" t="s">
        <v>545</v>
      </c>
      <c r="C203" s="13" t="s">
        <v>8</v>
      </c>
      <c r="D203" s="14"/>
      <c r="E203" s="15"/>
      <c r="F203" s="16" t="s">
        <v>543</v>
      </c>
      <c r="G203" s="6" t="str">
        <f>B203 &amp; " " &amp; C203 &amp; " " &amp; IF(D203 = "", "Not Null", "Null") &amp; ","</f>
        <v>GraduatePkID nvarchar(16) Not Null,</v>
      </c>
      <c r="H203" s="17"/>
    </row>
    <row r="204" spans="1:8" x14ac:dyDescent="0.25">
      <c r="A204" s="11"/>
      <c r="B204" s="12" t="s">
        <v>7</v>
      </c>
      <c r="C204" s="13" t="s">
        <v>8</v>
      </c>
      <c r="D204" s="14"/>
      <c r="E204" s="15"/>
      <c r="F204" s="16" t="s">
        <v>9</v>
      </c>
      <c r="G204" s="6" t="str">
        <f>B204 &amp; " " &amp; C204 &amp; " " &amp; IF(D204 = "", "Not Null", "Null") &amp; ","</f>
        <v>EmployeePkID nvarchar(16) Not Null,</v>
      </c>
      <c r="H204" s="17"/>
    </row>
    <row r="205" spans="1:8" x14ac:dyDescent="0.25">
      <c r="A205" s="11">
        <v>2</v>
      </c>
      <c r="B205" s="12" t="s">
        <v>546</v>
      </c>
      <c r="C205" s="13" t="s">
        <v>21</v>
      </c>
      <c r="D205" s="14"/>
      <c r="E205" s="15"/>
      <c r="F205" s="16" t="s">
        <v>551</v>
      </c>
      <c r="G205" s="6" t="str">
        <f t="shared" ref="G205:G213" si="4">B205 &amp; " " &amp; C205 &amp; " " &amp; IF(D205 = "", "Not Null", "Null") &amp; ","</f>
        <v>EnteredDate datetime Not Null,</v>
      </c>
      <c r="H205" s="17"/>
    </row>
    <row r="206" spans="1:8" x14ac:dyDescent="0.25">
      <c r="A206" s="11">
        <v>3</v>
      </c>
      <c r="B206" s="12" t="s">
        <v>547</v>
      </c>
      <c r="C206" s="13" t="s">
        <v>21</v>
      </c>
      <c r="D206" s="14"/>
      <c r="E206" s="15"/>
      <c r="F206" s="16" t="s">
        <v>59</v>
      </c>
      <c r="G206" s="6" t="str">
        <f t="shared" si="4"/>
        <v>FinishedDate datetime Not Null,</v>
      </c>
      <c r="H206" s="17"/>
    </row>
    <row r="207" spans="1:8" x14ac:dyDescent="0.25">
      <c r="A207" s="11">
        <v>4</v>
      </c>
      <c r="B207" s="12" t="s">
        <v>131</v>
      </c>
      <c r="C207" s="13" t="s">
        <v>8</v>
      </c>
      <c r="D207" s="14"/>
      <c r="E207" s="15"/>
      <c r="F207" s="16" t="s">
        <v>452</v>
      </c>
      <c r="G207" s="6" t="str">
        <f t="shared" si="4"/>
        <v>UniversityPkID nvarchar(16) Not Null,</v>
      </c>
      <c r="H207" s="17"/>
    </row>
    <row r="208" spans="1:8" x14ac:dyDescent="0.25">
      <c r="A208" s="11">
        <v>5</v>
      </c>
      <c r="B208" s="12" t="s">
        <v>453</v>
      </c>
      <c r="C208" s="13" t="s">
        <v>8</v>
      </c>
      <c r="D208" s="14"/>
      <c r="E208" s="15"/>
      <c r="F208" s="16" t="s">
        <v>552</v>
      </c>
      <c r="G208" s="6" t="str">
        <f t="shared" si="4"/>
        <v>ProfessionPkID nvarchar(16) Not Null,</v>
      </c>
      <c r="H208" s="17"/>
    </row>
    <row r="209" spans="1:8" x14ac:dyDescent="0.25">
      <c r="A209" s="11">
        <v>6</v>
      </c>
      <c r="B209" s="12" t="s">
        <v>454</v>
      </c>
      <c r="C209" s="13" t="s">
        <v>8</v>
      </c>
      <c r="D209" s="14"/>
      <c r="E209" s="15"/>
      <c r="F209" s="16" t="s">
        <v>455</v>
      </c>
      <c r="G209" s="6" t="str">
        <f t="shared" si="4"/>
        <v>EducationPkID nvarchar(16) Not Null,</v>
      </c>
      <c r="H209" s="17"/>
    </row>
    <row r="210" spans="1:8" x14ac:dyDescent="0.25">
      <c r="A210" s="11">
        <v>7</v>
      </c>
      <c r="B210" s="12" t="s">
        <v>548</v>
      </c>
      <c r="C210" s="13" t="s">
        <v>53</v>
      </c>
      <c r="D210" s="14"/>
      <c r="E210" s="15"/>
      <c r="F210" s="16" t="s">
        <v>553</v>
      </c>
      <c r="G210" s="6" t="str">
        <f t="shared" si="4"/>
        <v>Location nvarchar(150) Not Null,</v>
      </c>
      <c r="H210" s="17"/>
    </row>
    <row r="211" spans="1:8" ht="22.5" x14ac:dyDescent="0.25">
      <c r="A211" s="11">
        <v>8</v>
      </c>
      <c r="B211" s="12" t="s">
        <v>549</v>
      </c>
      <c r="C211" s="13" t="s">
        <v>8</v>
      </c>
      <c r="D211" s="14"/>
      <c r="E211" s="15"/>
      <c r="F211" s="16" t="s">
        <v>60</v>
      </c>
      <c r="G211" s="6" t="str">
        <f t="shared" si="4"/>
        <v>DiplomNo nvarchar(16) Not Null,</v>
      </c>
      <c r="H211" s="17"/>
    </row>
    <row r="212" spans="1:8" x14ac:dyDescent="0.25">
      <c r="A212" s="11"/>
      <c r="B212" s="12" t="s">
        <v>438</v>
      </c>
      <c r="C212" s="13" t="s">
        <v>8</v>
      </c>
      <c r="D212" s="14"/>
      <c r="E212" s="15"/>
      <c r="F212" s="16" t="s">
        <v>554</v>
      </c>
      <c r="G212" s="6" t="str">
        <f t="shared" si="4"/>
        <v>CountryID nvarchar(16) Not Null,</v>
      </c>
      <c r="H212" s="17"/>
    </row>
    <row r="213" spans="1:8" ht="22.5" x14ac:dyDescent="0.25">
      <c r="A213" s="11"/>
      <c r="B213" s="12" t="s">
        <v>550</v>
      </c>
      <c r="C213" s="13" t="s">
        <v>62</v>
      </c>
      <c r="D213" s="14"/>
      <c r="E213" s="15"/>
      <c r="F213" s="16" t="s">
        <v>555</v>
      </c>
      <c r="G213" s="6" t="str">
        <f t="shared" si="4"/>
        <v>IsHighSchool nvarchar(1) Not Null,</v>
      </c>
      <c r="H213" s="17"/>
    </row>
    <row r="214" spans="1:8" x14ac:dyDescent="0.25">
      <c r="A214" s="18"/>
      <c r="B214" s="19"/>
      <c r="C214" s="19"/>
      <c r="D214" s="20"/>
      <c r="E214" s="20"/>
      <c r="F214" s="21"/>
      <c r="G214" s="6" t="s">
        <v>33</v>
      </c>
      <c r="H214" s="17"/>
    </row>
    <row r="215" spans="1:8" x14ac:dyDescent="0.25">
      <c r="A215" s="22" t="s">
        <v>34</v>
      </c>
      <c r="B215" s="32" t="s">
        <v>544</v>
      </c>
      <c r="C215" s="31" t="s">
        <v>545</v>
      </c>
      <c r="D215" s="20"/>
      <c r="E215" s="20"/>
      <c r="F215" s="21"/>
      <c r="G215" s="6" t="str">
        <f>IF(AND(TRIM(A215) &lt;&gt; "", TRIM(B215) &lt;&gt; ""),
      IF(AND(A215 = "PK")," ALTER TABLE " &amp; B215 &amp; " ADD CONSTRAINT PK_" &amp; B215 &amp; D215 &amp; " PRIMARY KEY CLUSTERED (" &amp; C215  &amp; ") ",
           IF(AND(A215 = "UN"), " ALTER TABLE " &amp; B215 &amp; " ADD CONSTRAINT UN_" &amp; B215 &amp; D215 &amp; " UNIQUE NONCLUSTERED (" &amp; C215  &amp; ") ", ""))," ")</f>
        <v xml:space="preserve"> ALTER TABLE hrmGraduate ADD CONSTRAINT PK_hrmGraduate PRIMARY KEY CLUSTERED (GraduatePkID) </v>
      </c>
      <c r="H215" s="17"/>
    </row>
    <row r="216" spans="1:8" x14ac:dyDescent="0.25">
      <c r="A216" s="22" t="s">
        <v>35</v>
      </c>
      <c r="B216" s="19"/>
      <c r="C216" s="19"/>
      <c r="D216" s="20"/>
      <c r="E216" s="20"/>
      <c r="F216" s="21"/>
      <c r="G216" s="6"/>
      <c r="H216" s="17"/>
    </row>
    <row r="217" spans="1:8" x14ac:dyDescent="0.25">
      <c r="A217" s="23" t="s">
        <v>36</v>
      </c>
      <c r="B217" s="24"/>
      <c r="C217" s="24"/>
      <c r="D217" s="25"/>
      <c r="E217" s="25"/>
      <c r="F217" s="26"/>
    </row>
    <row r="219" spans="1:8" x14ac:dyDescent="0.25">
      <c r="A219" s="1"/>
      <c r="B219" s="2" t="s">
        <v>538</v>
      </c>
      <c r="C219" s="3"/>
      <c r="D219" s="3"/>
      <c r="E219" s="4"/>
      <c r="F219" s="5" t="s">
        <v>556</v>
      </c>
      <c r="G219" s="6" t="str">
        <f>"CREATE TABLE " &amp; B219</f>
        <v>CREATE TABLE hrmYearInfo</v>
      </c>
      <c r="H219" s="6" t="str">
        <f>"DROP TABLE " &amp; B219</f>
        <v>DROP TABLE hrmYearInfo</v>
      </c>
    </row>
    <row r="220" spans="1:8" x14ac:dyDescent="0.25">
      <c r="A220" s="7" t="s">
        <v>1</v>
      </c>
      <c r="B220" s="8" t="s">
        <v>2</v>
      </c>
      <c r="C220" s="9" t="s">
        <v>3</v>
      </c>
      <c r="D220" s="9" t="s">
        <v>4</v>
      </c>
      <c r="E220" s="9" t="s">
        <v>5</v>
      </c>
      <c r="F220" s="10" t="s">
        <v>6</v>
      </c>
      <c r="G220" s="6" t="str">
        <f>"("</f>
        <v>(</v>
      </c>
      <c r="H220" s="6"/>
    </row>
    <row r="221" spans="1:8" x14ac:dyDescent="0.25">
      <c r="A221" s="11">
        <v>1</v>
      </c>
      <c r="B221" s="12" t="s">
        <v>45</v>
      </c>
      <c r="C221" s="13" t="s">
        <v>8</v>
      </c>
      <c r="D221" s="14"/>
      <c r="E221" s="15"/>
      <c r="F221" s="16"/>
      <c r="G221" s="6" t="str">
        <f>B221 &amp; " " &amp; C221 &amp; " " &amp; IF(D221 = "", "Not Null", "Null") &amp; ","</f>
        <v>YearPkID nvarchar(16) Not Null,</v>
      </c>
      <c r="H221" s="17"/>
    </row>
    <row r="222" spans="1:8" x14ac:dyDescent="0.25">
      <c r="A222" s="11">
        <v>2</v>
      </c>
      <c r="B222" s="12" t="s">
        <v>539</v>
      </c>
      <c r="C222" s="13" t="s">
        <v>8</v>
      </c>
      <c r="D222" s="14"/>
      <c r="E222" s="15"/>
      <c r="F222" s="16"/>
      <c r="G222" s="6" t="str">
        <f>B222 &amp; " " &amp; C222 &amp; " " &amp; IF(D222 = "", "Not Null", "Null") &amp; ","</f>
        <v>Year1 nvarchar(16) Not Null,</v>
      </c>
      <c r="H222" s="17"/>
    </row>
    <row r="223" spans="1:8" x14ac:dyDescent="0.25">
      <c r="A223" s="11">
        <v>3</v>
      </c>
      <c r="B223" s="12" t="s">
        <v>540</v>
      </c>
      <c r="C223" s="13" t="s">
        <v>23</v>
      </c>
      <c r="D223" s="14"/>
      <c r="E223" s="15"/>
      <c r="F223" s="16"/>
      <c r="G223" s="6" t="str">
        <f>B223 &amp; " " &amp; C223 &amp; " " &amp; IF(D223 = "", "Not Null", "Null") &amp; ","</f>
        <v>Year2 int Not Null,</v>
      </c>
      <c r="H223" s="17"/>
    </row>
    <row r="224" spans="1:8" x14ac:dyDescent="0.25">
      <c r="A224" s="18"/>
      <c r="B224" s="19"/>
      <c r="C224" s="19"/>
      <c r="D224" s="20"/>
      <c r="E224" s="20"/>
      <c r="F224" s="21"/>
      <c r="G224" s="6" t="s">
        <v>33</v>
      </c>
      <c r="H224" s="17"/>
    </row>
    <row r="225" spans="1:8" x14ac:dyDescent="0.25">
      <c r="A225" s="22" t="s">
        <v>34</v>
      </c>
      <c r="B225" s="2" t="s">
        <v>538</v>
      </c>
      <c r="C225" s="12" t="s">
        <v>45</v>
      </c>
      <c r="D225" s="20"/>
      <c r="E225" s="20"/>
      <c r="F225" s="21"/>
      <c r="G225" s="6" t="str">
        <f>IF(AND(TRIM(A225) &lt;&gt; "", TRIM(B225) &lt;&gt; ""),
      IF(AND(A225 = "PK")," ALTER TABLE " &amp; B225 &amp; " ADD CONSTRAINT PK_" &amp; B225 &amp; D225 &amp; " PRIMARY KEY CLUSTERED (" &amp; C225  &amp; ") ",
           IF(AND(A225 = "UN"), " ALTER TABLE " &amp; B225 &amp; " ADD CONSTRAINT UN_" &amp; B225 &amp; D225 &amp; " UNIQUE NONCLUSTERED (" &amp; C225  &amp; ") ", ""))," ")</f>
        <v xml:space="preserve"> ALTER TABLE hrmYearInfo ADD CONSTRAINT PK_hrmYearInfo PRIMARY KEY CLUSTERED (YearPkID) </v>
      </c>
      <c r="H225" s="17"/>
    </row>
    <row r="226" spans="1:8" x14ac:dyDescent="0.25">
      <c r="A226" s="22" t="s">
        <v>35</v>
      </c>
      <c r="B226" s="19"/>
      <c r="C226" s="19"/>
      <c r="D226" s="20"/>
      <c r="E226" s="20"/>
      <c r="F226" s="21"/>
      <c r="G226" s="6"/>
      <c r="H226" s="17"/>
    </row>
    <row r="227" spans="1:8" x14ac:dyDescent="0.25">
      <c r="A227" s="23" t="s">
        <v>36</v>
      </c>
      <c r="B227" s="24"/>
      <c r="C227" s="24"/>
      <c r="D227" s="25"/>
      <c r="E227" s="25"/>
      <c r="F227" s="26"/>
      <c r="G227" s="6"/>
      <c r="H227" s="17"/>
    </row>
    <row r="229" spans="1:8" ht="22.5" x14ac:dyDescent="0.25">
      <c r="A229" s="1"/>
      <c r="B229" s="2" t="s">
        <v>580</v>
      </c>
      <c r="C229" s="3"/>
      <c r="D229" s="3"/>
      <c r="E229" s="4"/>
      <c r="F229" s="5" t="s">
        <v>581</v>
      </c>
      <c r="G229" s="6" t="str">
        <f>"CREATE TABLE " &amp; B229</f>
        <v>CREATE TABLE hrmAdvertence</v>
      </c>
      <c r="H229" s="6" t="str">
        <f>"DROP TABLE " &amp; B229</f>
        <v>DROP TABLE hrmAdvertence</v>
      </c>
    </row>
    <row r="230" spans="1:8" x14ac:dyDescent="0.25">
      <c r="A230" s="7" t="s">
        <v>1</v>
      </c>
      <c r="B230" s="8" t="s">
        <v>2</v>
      </c>
      <c r="C230" s="9" t="s">
        <v>3</v>
      </c>
      <c r="D230" s="9" t="s">
        <v>4</v>
      </c>
      <c r="E230" s="9" t="s">
        <v>5</v>
      </c>
      <c r="F230" s="10" t="s">
        <v>6</v>
      </c>
      <c r="G230" s="6" t="str">
        <f>"("</f>
        <v>(</v>
      </c>
      <c r="H230" s="6"/>
    </row>
    <row r="231" spans="1:8" x14ac:dyDescent="0.25">
      <c r="A231" s="11">
        <v>1</v>
      </c>
      <c r="B231" s="12" t="s">
        <v>582</v>
      </c>
      <c r="C231" s="13" t="s">
        <v>8</v>
      </c>
      <c r="D231" s="14"/>
      <c r="E231" s="15"/>
      <c r="F231" s="16" t="s">
        <v>543</v>
      </c>
      <c r="G231" s="6" t="str">
        <f>B231 &amp; " " &amp; C231 &amp; " " &amp; IF(D231 = "", "Not Null", "Null") &amp; ","</f>
        <v>AdvertencePkID nvarchar(16) Not Null,</v>
      </c>
      <c r="H231" s="17"/>
    </row>
    <row r="232" spans="1:8" x14ac:dyDescent="0.25">
      <c r="A232" s="11">
        <v>2</v>
      </c>
      <c r="B232" s="12" t="s">
        <v>182</v>
      </c>
      <c r="C232" s="13" t="s">
        <v>8</v>
      </c>
      <c r="D232" s="14"/>
      <c r="E232" s="15"/>
      <c r="F232" s="16" t="s">
        <v>583</v>
      </c>
      <c r="G232" s="6" t="str">
        <f t="shared" ref="G232:G244" si="5">B232 &amp; " " &amp; C232 &amp; " " &amp; IF(D232 = "", "Not Null", "Null") &amp; ","</f>
        <v>CreatedDate nvarchar(16) Not Null,</v>
      </c>
      <c r="H232" s="17"/>
    </row>
    <row r="233" spans="1:8" x14ac:dyDescent="0.25">
      <c r="A233" s="11">
        <v>3</v>
      </c>
      <c r="B233" s="12" t="s">
        <v>584</v>
      </c>
      <c r="C233" s="13" t="s">
        <v>8</v>
      </c>
      <c r="D233" s="14"/>
      <c r="E233" s="15"/>
      <c r="F233" s="16" t="s">
        <v>585</v>
      </c>
      <c r="G233" s="6" t="str">
        <f t="shared" si="5"/>
        <v>CommandNo nvarchar(16) Not Null,</v>
      </c>
      <c r="H233" s="17"/>
    </row>
    <row r="234" spans="1:8" x14ac:dyDescent="0.25">
      <c r="A234" s="11">
        <v>4</v>
      </c>
      <c r="B234" s="12" t="s">
        <v>586</v>
      </c>
      <c r="C234" s="13" t="s">
        <v>53</v>
      </c>
      <c r="D234" s="14"/>
      <c r="E234" s="15"/>
      <c r="F234" s="16" t="s">
        <v>587</v>
      </c>
      <c r="G234" s="6" t="str">
        <f t="shared" si="5"/>
        <v>CommandName nvarchar(150) Not Null,</v>
      </c>
      <c r="H234" s="17"/>
    </row>
    <row r="235" spans="1:8" x14ac:dyDescent="0.25">
      <c r="A235" s="11">
        <v>5</v>
      </c>
      <c r="B235" s="12" t="s">
        <v>290</v>
      </c>
      <c r="C235" s="13" t="s">
        <v>8</v>
      </c>
      <c r="D235" s="14"/>
      <c r="E235" s="15"/>
      <c r="F235" s="16" t="s">
        <v>9</v>
      </c>
      <c r="G235" s="6" t="str">
        <f t="shared" si="5"/>
        <v>EmployeeInfoPkID nvarchar(16) Not Null,</v>
      </c>
      <c r="H235" s="17"/>
    </row>
    <row r="236" spans="1:8" x14ac:dyDescent="0.25">
      <c r="A236" s="11">
        <v>6</v>
      </c>
      <c r="B236" s="12" t="s">
        <v>588</v>
      </c>
      <c r="C236" s="13" t="s">
        <v>8</v>
      </c>
      <c r="D236" s="14"/>
      <c r="E236" s="15"/>
      <c r="F236" s="16" t="s">
        <v>589</v>
      </c>
      <c r="G236" s="6" t="str">
        <f t="shared" si="5"/>
        <v>AdvertenceInfoPkID nvarchar(16) Not Null,</v>
      </c>
      <c r="H236" s="17"/>
    </row>
    <row r="237" spans="1:8" x14ac:dyDescent="0.25">
      <c r="A237" s="11">
        <v>7</v>
      </c>
      <c r="B237" s="12" t="s">
        <v>590</v>
      </c>
      <c r="C237" s="13" t="s">
        <v>135</v>
      </c>
      <c r="D237" s="14"/>
      <c r="E237" s="15"/>
      <c r="F237" s="16" t="s">
        <v>591</v>
      </c>
      <c r="G237" s="6" t="str">
        <f t="shared" si="5"/>
        <v>AdvertenceAmt money Not Null,</v>
      </c>
      <c r="H237" s="17"/>
    </row>
    <row r="238" spans="1:8" x14ac:dyDescent="0.25">
      <c r="A238" s="11">
        <v>8</v>
      </c>
      <c r="B238" s="12" t="s">
        <v>592</v>
      </c>
      <c r="C238" s="52" t="s">
        <v>21</v>
      </c>
      <c r="D238" s="14"/>
      <c r="E238" s="15"/>
      <c r="F238" s="16" t="s">
        <v>593</v>
      </c>
      <c r="G238" s="6" t="str">
        <f t="shared" si="5"/>
        <v>AdvertenceDate datetime Not Null,</v>
      </c>
      <c r="H238" s="17"/>
    </row>
    <row r="239" spans="1:8" x14ac:dyDescent="0.25">
      <c r="A239" s="11">
        <v>9</v>
      </c>
      <c r="B239" s="12" t="s">
        <v>594</v>
      </c>
      <c r="C239" s="13" t="s">
        <v>155</v>
      </c>
      <c r="D239" s="14"/>
      <c r="E239" s="15"/>
      <c r="F239" s="16" t="s">
        <v>595</v>
      </c>
      <c r="G239" s="6" t="str">
        <f t="shared" si="5"/>
        <v>AdvertenceDescr nvarchar(250) Not Null,</v>
      </c>
      <c r="H239" s="17"/>
    </row>
    <row r="240" spans="1:8" x14ac:dyDescent="0.25">
      <c r="A240" s="11">
        <v>10</v>
      </c>
      <c r="B240" s="12" t="s">
        <v>596</v>
      </c>
      <c r="C240" s="13" t="s">
        <v>155</v>
      </c>
      <c r="D240" s="14"/>
      <c r="E240" s="15"/>
      <c r="F240" s="16" t="s">
        <v>597</v>
      </c>
      <c r="G240" s="6" t="str">
        <f t="shared" si="5"/>
        <v>AdvertenceAdditionalDescr nvarchar(250) Not Null,</v>
      </c>
      <c r="H240" s="17"/>
    </row>
    <row r="241" spans="1:8" ht="22.5" x14ac:dyDescent="0.25">
      <c r="A241" s="11">
        <v>11</v>
      </c>
      <c r="B241" s="12" t="s">
        <v>598</v>
      </c>
      <c r="C241" s="13" t="s">
        <v>62</v>
      </c>
      <c r="D241" s="14"/>
      <c r="E241" s="15"/>
      <c r="F241" s="16" t="s">
        <v>599</v>
      </c>
      <c r="G241" s="6" t="str">
        <f t="shared" si="5"/>
        <v>IsAllDay nvarchar(1) Not Null,</v>
      </c>
      <c r="H241" s="17"/>
    </row>
    <row r="242" spans="1:8" x14ac:dyDescent="0.25">
      <c r="A242" s="11">
        <v>12</v>
      </c>
      <c r="B242" s="12" t="s">
        <v>600</v>
      </c>
      <c r="C242" s="13" t="s">
        <v>21</v>
      </c>
      <c r="D242" s="14"/>
      <c r="E242" s="15"/>
      <c r="F242" s="16" t="s">
        <v>601</v>
      </c>
      <c r="G242" s="6" t="str">
        <f t="shared" si="5"/>
        <v>StartDate datetime Not Null,</v>
      </c>
      <c r="H242" s="17"/>
    </row>
    <row r="243" spans="1:8" x14ac:dyDescent="0.25">
      <c r="A243" s="11">
        <v>13</v>
      </c>
      <c r="B243" s="12" t="s">
        <v>602</v>
      </c>
      <c r="C243" s="13" t="s">
        <v>21</v>
      </c>
      <c r="D243" s="14"/>
      <c r="E243" s="15"/>
      <c r="F243" s="16" t="s">
        <v>603</v>
      </c>
      <c r="G243" s="6" t="str">
        <f t="shared" si="5"/>
        <v>FinishDate datetime Not Null,</v>
      </c>
      <c r="H243" s="17"/>
    </row>
    <row r="244" spans="1:8" x14ac:dyDescent="0.25">
      <c r="A244" s="11">
        <v>14</v>
      </c>
      <c r="B244" s="12" t="s">
        <v>32</v>
      </c>
      <c r="C244" s="13" t="s">
        <v>27</v>
      </c>
      <c r="D244" s="14"/>
      <c r="E244" s="15"/>
      <c r="F244" s="16" t="s">
        <v>604</v>
      </c>
      <c r="G244" s="6" t="str">
        <f t="shared" si="5"/>
        <v>UserName nvarchar(255) Not Null,</v>
      </c>
      <c r="H244" s="17"/>
    </row>
    <row r="245" spans="1:8" x14ac:dyDescent="0.25">
      <c r="A245" s="18"/>
      <c r="B245" s="19"/>
      <c r="C245" s="19"/>
      <c r="D245" s="20"/>
      <c r="E245" s="20"/>
      <c r="F245" s="21"/>
      <c r="G245" s="6" t="s">
        <v>33</v>
      </c>
      <c r="H245" s="17"/>
    </row>
    <row r="246" spans="1:8" ht="22.5" x14ac:dyDescent="0.25">
      <c r="A246" s="22" t="s">
        <v>34</v>
      </c>
      <c r="B246" s="2" t="s">
        <v>580</v>
      </c>
      <c r="C246" s="12" t="s">
        <v>582</v>
      </c>
      <c r="D246" s="20"/>
      <c r="E246" s="20"/>
      <c r="F246" s="21"/>
      <c r="G246" s="6" t="str">
        <f>IF(AND(TRIM(A246) &lt;&gt; "", TRIM(B246) &lt;&gt; ""),
      IF(AND(A246 = "PK")," ALTER TABLE " &amp; B246 &amp; " ADD CONSTRAINT PK_" &amp; B246 &amp; D246 &amp; " PRIMARY KEY CLUSTERED (" &amp; C246  &amp; ") ",
           IF(AND(A246 = "UN"), " ALTER TABLE " &amp; B246 &amp; " ADD CONSTRAINT UN_" &amp; B246 &amp; D246 &amp; " UNIQUE NONCLUSTERED (" &amp; C246  &amp; ") ", ""))," ")</f>
        <v xml:space="preserve"> ALTER TABLE hrmAdvertence ADD CONSTRAINT PK_hrmAdvertence PRIMARY KEY CLUSTERED (AdvertencePkID) </v>
      </c>
      <c r="H246" s="17"/>
    </row>
    <row r="247" spans="1:8" x14ac:dyDescent="0.25">
      <c r="A247" s="22" t="s">
        <v>35</v>
      </c>
      <c r="B247" s="19"/>
      <c r="C247" s="19"/>
      <c r="D247" s="20"/>
      <c r="E247" s="20"/>
      <c r="F247" s="21"/>
      <c r="G247" s="6"/>
      <c r="H247" s="17"/>
    </row>
    <row r="248" spans="1:8" x14ac:dyDescent="0.25">
      <c r="A248" s="23" t="s">
        <v>36</v>
      </c>
      <c r="B248" s="24"/>
      <c r="C248" s="24"/>
      <c r="D248" s="25"/>
      <c r="E248" s="25"/>
      <c r="F248" s="26"/>
      <c r="G248" s="6"/>
      <c r="H248" s="17"/>
    </row>
    <row r="250" spans="1:8" ht="22.5" x14ac:dyDescent="0.25">
      <c r="A250" s="1"/>
      <c r="B250" s="2" t="s">
        <v>608</v>
      </c>
      <c r="C250" s="3"/>
      <c r="D250" s="3"/>
      <c r="E250" s="4"/>
      <c r="F250" s="5" t="s">
        <v>610</v>
      </c>
      <c r="G250" s="6" t="str">
        <f>"CREATE TABLE " &amp; B250</f>
        <v>CREATE TABLE hrmAdvertenceInfo</v>
      </c>
      <c r="H250" s="6" t="str">
        <f>"DROP TABLE " &amp; B250</f>
        <v>DROP TABLE hrmAdvertenceInfo</v>
      </c>
    </row>
    <row r="251" spans="1:8" x14ac:dyDescent="0.25">
      <c r="A251" s="7" t="s">
        <v>1</v>
      </c>
      <c r="B251" s="8" t="s">
        <v>2</v>
      </c>
      <c r="C251" s="9" t="s">
        <v>3</v>
      </c>
      <c r="D251" s="9" t="s">
        <v>4</v>
      </c>
      <c r="E251" s="9" t="s">
        <v>5</v>
      </c>
      <c r="F251" s="10" t="s">
        <v>6</v>
      </c>
      <c r="G251" s="6" t="str">
        <f>"("</f>
        <v>(</v>
      </c>
      <c r="H251" s="6"/>
    </row>
    <row r="252" spans="1:8" x14ac:dyDescent="0.25">
      <c r="A252" s="11">
        <v>1</v>
      </c>
      <c r="B252" s="12" t="s">
        <v>588</v>
      </c>
      <c r="C252" s="13" t="s">
        <v>8</v>
      </c>
      <c r="D252" s="14"/>
      <c r="E252" s="15"/>
      <c r="F252" s="16" t="s">
        <v>543</v>
      </c>
      <c r="G252" s="6" t="str">
        <f>B252 &amp; " " &amp; C252 &amp; " " &amp; IF(D252 = "", "Not Null", "Null") &amp; ","</f>
        <v>AdvertenceInfoPkID nvarchar(16) Not Null,</v>
      </c>
      <c r="H252" s="17"/>
    </row>
    <row r="253" spans="1:8" ht="22.5" x14ac:dyDescent="0.25">
      <c r="A253" s="11">
        <v>2</v>
      </c>
      <c r="B253" s="12" t="s">
        <v>605</v>
      </c>
      <c r="C253" s="13" t="s">
        <v>8</v>
      </c>
      <c r="D253" s="14"/>
      <c r="E253" s="15"/>
      <c r="F253" s="16" t="s">
        <v>611</v>
      </c>
      <c r="G253" s="6" t="str">
        <f>B253 &amp; " " &amp; C253 &amp; " " &amp; IF(D253 = "", "Not Null", "Null") &amp; ","</f>
        <v>AdvertenceTypeInfoPkID nvarchar(16) Not Null,</v>
      </c>
      <c r="H253" s="17"/>
    </row>
    <row r="254" spans="1:8" x14ac:dyDescent="0.25">
      <c r="A254" s="11">
        <v>3</v>
      </c>
      <c r="B254" s="12" t="s">
        <v>609</v>
      </c>
      <c r="C254" s="13" t="s">
        <v>155</v>
      </c>
      <c r="D254" s="14"/>
      <c r="E254" s="15"/>
      <c r="F254" s="16" t="s">
        <v>612</v>
      </c>
      <c r="G254" s="6" t="str">
        <f>B254 &amp; " " &amp; C254 &amp; " " &amp; IF(D254 = "", "Not Null", "Null") &amp; ","</f>
        <v>AdvertenceName nvarchar(250) Not Null,</v>
      </c>
      <c r="H254" s="17"/>
    </row>
    <row r="255" spans="1:8" x14ac:dyDescent="0.25">
      <c r="A255" s="18"/>
      <c r="B255" s="19"/>
      <c r="C255" s="19"/>
      <c r="D255" s="20"/>
      <c r="E255" s="20">
        <v>100</v>
      </c>
      <c r="F255" s="21"/>
      <c r="G255" s="6" t="s">
        <v>33</v>
      </c>
      <c r="H255" s="17"/>
    </row>
    <row r="256" spans="1:8" ht="22.5" x14ac:dyDescent="0.25">
      <c r="A256" s="22" t="s">
        <v>34</v>
      </c>
      <c r="B256" s="2" t="s">
        <v>608</v>
      </c>
      <c r="C256" s="12" t="s">
        <v>588</v>
      </c>
      <c r="D256" s="20"/>
      <c r="E256" s="20"/>
      <c r="F256" s="21"/>
      <c r="G256" s="6" t="str">
        <f>IF(AND(TRIM(A256) &lt;&gt; "", TRIM(B256) &lt;&gt; ""),
      IF(AND(A256 = "PK")," ALTER TABLE " &amp; B256 &amp; " ADD CONSTRAINT PK_" &amp; B256 &amp; D256 &amp; " PRIMARY KEY CLUSTERED (" &amp; C256  &amp; ") ",
           IF(AND(A256 = "UN"), " ALTER TABLE " &amp; B256 &amp; " ADD CONSTRAINT UN_" &amp; B256 &amp; D256 &amp; " UNIQUE NONCLUSTERED (" &amp; C256  &amp; ") ", ""))," ")</f>
        <v xml:space="preserve"> ALTER TABLE hrmAdvertenceInfo ADD CONSTRAINT PK_hrmAdvertenceInfo PRIMARY KEY CLUSTERED (AdvertenceInfoPkID) </v>
      </c>
      <c r="H256" s="17"/>
    </row>
    <row r="257" spans="1:8" x14ac:dyDescent="0.25">
      <c r="A257" s="22" t="s">
        <v>35</v>
      </c>
      <c r="B257" s="19"/>
      <c r="C257" s="19"/>
      <c r="D257" s="20"/>
      <c r="E257" s="20"/>
      <c r="F257" s="21"/>
      <c r="G257" s="6"/>
      <c r="H257" s="17"/>
    </row>
    <row r="258" spans="1:8" x14ac:dyDescent="0.25">
      <c r="A258" s="23" t="s">
        <v>36</v>
      </c>
      <c r="B258" s="24"/>
      <c r="C258" s="24"/>
      <c r="D258" s="25"/>
      <c r="E258" s="25"/>
      <c r="F258" s="26"/>
      <c r="G258" s="6"/>
      <c r="H258" s="17"/>
    </row>
    <row r="259" spans="1:8" x14ac:dyDescent="0.25">
      <c r="A259" s="27"/>
      <c r="B259" s="28"/>
      <c r="C259" s="28"/>
      <c r="D259" s="27"/>
      <c r="E259" s="27"/>
      <c r="F259" s="28"/>
      <c r="G259" s="6"/>
      <c r="H259" s="17"/>
    </row>
    <row r="260" spans="1:8" ht="22.5" x14ac:dyDescent="0.25">
      <c r="A260" s="1"/>
      <c r="B260" s="2" t="s">
        <v>606</v>
      </c>
      <c r="C260" s="3"/>
      <c r="D260" s="3"/>
      <c r="E260" s="4"/>
      <c r="F260" s="5" t="s">
        <v>613</v>
      </c>
      <c r="G260" s="6" t="str">
        <f>"CREATE TABLE " &amp; B260</f>
        <v>CREATE TABLE hrmAdvertenceTypeInfo</v>
      </c>
      <c r="H260" s="6" t="str">
        <f>"DROP TABLE " &amp; B260</f>
        <v>DROP TABLE hrmAdvertenceTypeInfo</v>
      </c>
    </row>
    <row r="261" spans="1:8" x14ac:dyDescent="0.25">
      <c r="A261" s="7" t="s">
        <v>1</v>
      </c>
      <c r="B261" s="8" t="s">
        <v>2</v>
      </c>
      <c r="C261" s="9" t="s">
        <v>3</v>
      </c>
      <c r="D261" s="9" t="s">
        <v>4</v>
      </c>
      <c r="E261" s="9" t="s">
        <v>5</v>
      </c>
      <c r="F261" s="10" t="s">
        <v>6</v>
      </c>
      <c r="G261" s="6" t="str">
        <f>"("</f>
        <v>(</v>
      </c>
      <c r="H261" s="6"/>
    </row>
    <row r="262" spans="1:8" x14ac:dyDescent="0.25">
      <c r="A262" s="11">
        <v>1</v>
      </c>
      <c r="B262" s="12" t="s">
        <v>605</v>
      </c>
      <c r="C262" s="13" t="s">
        <v>8</v>
      </c>
      <c r="D262" s="14"/>
      <c r="E262" s="15"/>
      <c r="F262" s="16" t="s">
        <v>614</v>
      </c>
      <c r="G262" s="6" t="str">
        <f>B262 &amp; " " &amp; C262 &amp; " " &amp; IF(D262 = "", "Not Null", "Null") &amp; ","</f>
        <v>AdvertenceTypeInfoPkID nvarchar(16) Not Null,</v>
      </c>
      <c r="H262" s="17"/>
    </row>
    <row r="263" spans="1:8" x14ac:dyDescent="0.25">
      <c r="A263" s="11">
        <v>2</v>
      </c>
      <c r="B263" s="12" t="s">
        <v>607</v>
      </c>
      <c r="C263" s="13" t="s">
        <v>155</v>
      </c>
      <c r="D263" s="14"/>
      <c r="E263" s="15"/>
      <c r="F263" s="16" t="s">
        <v>615</v>
      </c>
      <c r="G263" s="6" t="str">
        <f>B263 &amp; " " &amp; C263 &amp; " " &amp; IF(D263 = "", "Not Null", "Null") &amp; ","</f>
        <v>AdvertenceTypeName nvarchar(250) Not Null,</v>
      </c>
      <c r="H263" s="17"/>
    </row>
    <row r="264" spans="1:8" x14ac:dyDescent="0.25">
      <c r="A264" s="18"/>
      <c r="B264" s="19"/>
      <c r="C264" s="19"/>
      <c r="D264" s="20"/>
      <c r="E264" s="20"/>
      <c r="F264" s="21"/>
      <c r="G264" s="6" t="s">
        <v>33</v>
      </c>
      <c r="H264" s="17"/>
    </row>
    <row r="265" spans="1:8" ht="22.5" x14ac:dyDescent="0.25">
      <c r="A265" s="22" t="s">
        <v>34</v>
      </c>
      <c r="B265" s="2" t="s">
        <v>606</v>
      </c>
      <c r="C265" s="12" t="s">
        <v>605</v>
      </c>
      <c r="D265" s="20"/>
      <c r="E265" s="20"/>
      <c r="F265" s="21"/>
      <c r="G265" s="6" t="str">
        <f>IF(AND(TRIM(A265) &lt;&gt; "", TRIM(B265) &lt;&gt; ""),
      IF(AND(A265 = "PK")," ALTER TABLE " &amp; B265 &amp; " ADD CONSTRAINT PK_" &amp; B265 &amp; D265 &amp; " PRIMARY KEY CLUSTERED (" &amp; C265  &amp; ") ",
           IF(AND(A265 = "UN"), " ALTER TABLE " &amp; B265 &amp; " ADD CONSTRAINT UN_" &amp; B265 &amp; D265 &amp; " UNIQUE NONCLUSTERED (" &amp; C265  &amp; ") ", ""))," ")</f>
        <v xml:space="preserve"> ALTER TABLE hrmAdvertenceTypeInfo ADD CONSTRAINT PK_hrmAdvertenceTypeInfo PRIMARY KEY CLUSTERED (AdvertenceTypeInfoPkID) </v>
      </c>
      <c r="H265" s="17"/>
    </row>
    <row r="266" spans="1:8" x14ac:dyDescent="0.25">
      <c r="A266" s="22" t="s">
        <v>35</v>
      </c>
      <c r="B266" s="19"/>
      <c r="C266" s="19"/>
      <c r="D266" s="20"/>
      <c r="E266" s="20"/>
      <c r="F266" s="21"/>
      <c r="G266" s="6"/>
      <c r="H266" s="17"/>
    </row>
    <row r="267" spans="1:8" x14ac:dyDescent="0.25">
      <c r="A267" s="23" t="s">
        <v>36</v>
      </c>
      <c r="B267" s="24"/>
      <c r="C267" s="24"/>
      <c r="D267" s="25"/>
      <c r="E267" s="25"/>
      <c r="F267" s="26"/>
      <c r="G267" s="6"/>
      <c r="H267" s="17"/>
    </row>
    <row r="269" spans="1:8" x14ac:dyDescent="0.25">
      <c r="A269" s="1"/>
      <c r="B269" s="2" t="s">
        <v>616</v>
      </c>
      <c r="C269" s="3"/>
      <c r="D269" s="3"/>
      <c r="E269" s="4"/>
      <c r="F269" s="5" t="s">
        <v>617</v>
      </c>
      <c r="G269" s="6" t="str">
        <f>"CREATE TABLE " &amp; B269</f>
        <v>CREATE TABLE hrmAgeLimitInfo</v>
      </c>
      <c r="H269" s="6" t="str">
        <f>"DROP TABLE " &amp; B269</f>
        <v>DROP TABLE hrmAgeLimitInfo</v>
      </c>
    </row>
    <row r="270" spans="1:8" x14ac:dyDescent="0.25">
      <c r="A270" s="7" t="s">
        <v>1</v>
      </c>
      <c r="B270" s="8" t="s">
        <v>2</v>
      </c>
      <c r="C270" s="9" t="s">
        <v>3</v>
      </c>
      <c r="D270" s="9" t="s">
        <v>4</v>
      </c>
      <c r="E270" s="9" t="s">
        <v>5</v>
      </c>
      <c r="F270" s="10" t="s">
        <v>6</v>
      </c>
      <c r="G270" s="6" t="str">
        <f>"("</f>
        <v>(</v>
      </c>
      <c r="H270" s="6"/>
    </row>
    <row r="271" spans="1:8" x14ac:dyDescent="0.25">
      <c r="A271" s="11">
        <v>1</v>
      </c>
      <c r="B271" s="12" t="s">
        <v>618</v>
      </c>
      <c r="C271" s="13" t="s">
        <v>8</v>
      </c>
      <c r="D271" s="14"/>
      <c r="E271" s="15"/>
      <c r="F271" s="16" t="s">
        <v>543</v>
      </c>
      <c r="G271" s="6" t="str">
        <f>B271 &amp; " " &amp; C271 &amp; " " &amp; IF(D271 = "", "Not Null", "Null") &amp; ","</f>
        <v>AgeLimitInfoPkID nvarchar(16) Not Null,</v>
      </c>
      <c r="H271" s="17"/>
    </row>
    <row r="272" spans="1:8" x14ac:dyDescent="0.25">
      <c r="A272" s="11">
        <v>2</v>
      </c>
      <c r="B272" s="12" t="s">
        <v>619</v>
      </c>
      <c r="C272" s="13" t="s">
        <v>53</v>
      </c>
      <c r="D272" s="14"/>
      <c r="E272" s="15"/>
      <c r="F272" s="16" t="s">
        <v>620</v>
      </c>
      <c r="G272" s="6" t="str">
        <f>B272 &amp; " " &amp; C272 &amp; " " &amp; IF(D272 = "", "Not Null", "Null") &amp; ","</f>
        <v>AgeLimitInfoName nvarchar(150) Not Null,</v>
      </c>
      <c r="H272" s="17"/>
    </row>
    <row r="273" spans="1:8" x14ac:dyDescent="0.25">
      <c r="A273" s="11">
        <v>3</v>
      </c>
      <c r="B273" s="12" t="s">
        <v>621</v>
      </c>
      <c r="C273" s="13" t="s">
        <v>23</v>
      </c>
      <c r="D273" s="14"/>
      <c r="E273" s="15"/>
      <c r="F273" s="16" t="s">
        <v>622</v>
      </c>
      <c r="G273" s="6" t="str">
        <f>B273 &amp; " " &amp; C273 &amp; " " &amp; IF(D273 = "", "Not Null", "Null") &amp; ","</f>
        <v>Age1 int Not Null,</v>
      </c>
      <c r="H273" s="17"/>
    </row>
    <row r="274" spans="1:8" x14ac:dyDescent="0.25">
      <c r="A274" s="11">
        <v>4</v>
      </c>
      <c r="B274" s="12" t="s">
        <v>623</v>
      </c>
      <c r="C274" s="13" t="s">
        <v>23</v>
      </c>
      <c r="D274" s="14"/>
      <c r="E274" s="15"/>
      <c r="F274" s="16" t="s">
        <v>624</v>
      </c>
      <c r="G274" s="6" t="str">
        <f>B274 &amp; " " &amp; C274 &amp; " " &amp; IF(D274 = "", "Not Null", "Null") &amp; ","</f>
        <v>Age2 int Not Null,</v>
      </c>
      <c r="H274" s="17"/>
    </row>
    <row r="275" spans="1:8" x14ac:dyDescent="0.25">
      <c r="A275" s="11">
        <v>5</v>
      </c>
      <c r="B275" s="12" t="s">
        <v>625</v>
      </c>
      <c r="C275" s="13" t="s">
        <v>23</v>
      </c>
      <c r="D275" s="14"/>
      <c r="E275" s="15"/>
      <c r="F275" s="16" t="s">
        <v>626</v>
      </c>
      <c r="G275" s="6" t="str">
        <f>B275 &amp; " " &amp; C275 &amp; " " &amp; IF(D275 = "", "Not Null", "Null") &amp; ","</f>
        <v>SortID int Not Null,</v>
      </c>
      <c r="H275" s="17"/>
    </row>
    <row r="276" spans="1:8" x14ac:dyDescent="0.25">
      <c r="A276" s="18"/>
      <c r="B276" s="19"/>
      <c r="C276" s="19"/>
      <c r="D276" s="20"/>
      <c r="E276" s="20"/>
      <c r="F276" s="21"/>
      <c r="G276" s="6" t="s">
        <v>33</v>
      </c>
      <c r="H276" s="17"/>
    </row>
    <row r="277" spans="1:8" ht="22.5" x14ac:dyDescent="0.25">
      <c r="A277" s="22" t="s">
        <v>34</v>
      </c>
      <c r="B277" s="2" t="s">
        <v>616</v>
      </c>
      <c r="C277" s="12" t="s">
        <v>618</v>
      </c>
      <c r="D277" s="20"/>
      <c r="E277" s="20"/>
      <c r="F277" s="21"/>
      <c r="G277" s="6" t="str">
        <f>IF(AND(TRIM(A277) &lt;&gt; "", TRIM(B277) &lt;&gt; ""),
      IF(AND(A277 = "PK")," ALTER TABLE " &amp; B277 &amp; " ADD CONSTRAINT PK_" &amp; B277 &amp; D277 &amp; " PRIMARY KEY CLUSTERED (" &amp; C277  &amp; ") ",
           IF(AND(A277 = "UN"), " ALTER TABLE " &amp; B277 &amp; " ADD CONSTRAINT UN_" &amp; B277 &amp; D277 &amp; " UNIQUE NONCLUSTERED (" &amp; C277  &amp; ") ", ""))," ")</f>
        <v xml:space="preserve"> ALTER TABLE hrmAgeLimitInfo ADD CONSTRAINT PK_hrmAgeLimitInfo PRIMARY KEY CLUSTERED (AgeLimitInfoPkID) </v>
      </c>
      <c r="H277" s="17"/>
    </row>
    <row r="278" spans="1:8" x14ac:dyDescent="0.25">
      <c r="A278" s="22" t="s">
        <v>35</v>
      </c>
      <c r="B278" s="19"/>
      <c r="C278" s="19"/>
      <c r="D278" s="20"/>
      <c r="E278" s="20"/>
      <c r="F278" s="21"/>
      <c r="G278" s="6"/>
      <c r="H278" s="17"/>
    </row>
    <row r="279" spans="1:8" x14ac:dyDescent="0.25">
      <c r="A279" s="23" t="s">
        <v>36</v>
      </c>
      <c r="B279" s="24"/>
      <c r="C279" s="24"/>
      <c r="D279" s="25"/>
      <c r="E279" s="25"/>
      <c r="F279" s="26"/>
      <c r="G279" s="6"/>
      <c r="H279" s="17"/>
    </row>
    <row r="281" spans="1:8" x14ac:dyDescent="0.25">
      <c r="A281" s="1"/>
      <c r="B281" s="2" t="s">
        <v>627</v>
      </c>
      <c r="C281" s="3"/>
      <c r="D281" s="3"/>
      <c r="E281" s="4"/>
      <c r="F281" s="5" t="s">
        <v>628</v>
      </c>
      <c r="G281" s="6" t="str">
        <f>"CREATE TABLE " &amp; B281</f>
        <v>CREATE TABLE hrmAimagInfo</v>
      </c>
      <c r="H281" s="6" t="str">
        <f>"DROP TABLE " &amp; B281</f>
        <v>DROP TABLE hrmAimagInfo</v>
      </c>
    </row>
    <row r="282" spans="1:8" x14ac:dyDescent="0.25">
      <c r="A282" s="7" t="s">
        <v>1</v>
      </c>
      <c r="B282" s="8" t="s">
        <v>2</v>
      </c>
      <c r="C282" s="9" t="s">
        <v>3</v>
      </c>
      <c r="D282" s="9" t="s">
        <v>4</v>
      </c>
      <c r="E282" s="9" t="s">
        <v>5</v>
      </c>
      <c r="F282" s="10" t="s">
        <v>6</v>
      </c>
      <c r="G282" s="6" t="str">
        <f>"("</f>
        <v>(</v>
      </c>
      <c r="H282" s="6"/>
    </row>
    <row r="283" spans="1:8" x14ac:dyDescent="0.25">
      <c r="A283" s="11">
        <v>1</v>
      </c>
      <c r="B283" s="12" t="s">
        <v>25</v>
      </c>
      <c r="C283" s="13" t="s">
        <v>8</v>
      </c>
      <c r="D283" s="14"/>
      <c r="E283" s="15"/>
      <c r="F283" s="16" t="s">
        <v>435</v>
      </c>
      <c r="G283" s="6" t="str">
        <f>B283 &amp; " " &amp; C283 &amp; " " &amp; IF(D283 = "", "Not Null", "Null") &amp; ","</f>
        <v>AimagID nvarchar(16) Not Null,</v>
      </c>
      <c r="H283" s="17"/>
    </row>
    <row r="284" spans="1:8" x14ac:dyDescent="0.25">
      <c r="A284" s="11">
        <v>2</v>
      </c>
      <c r="B284" s="12" t="s">
        <v>629</v>
      </c>
      <c r="C284" s="13" t="s">
        <v>155</v>
      </c>
      <c r="D284" s="14"/>
      <c r="E284" s="15"/>
      <c r="F284" s="16" t="s">
        <v>630</v>
      </c>
      <c r="G284" s="6" t="str">
        <f>B284 &amp; " " &amp; C284 &amp; " " &amp; IF(D284 = "", "Not Null", "Null") &amp; ","</f>
        <v>AimagName nvarchar(250) Not Null,</v>
      </c>
      <c r="H284" s="17"/>
    </row>
    <row r="285" spans="1:8" x14ac:dyDescent="0.25">
      <c r="A285" s="11">
        <v>4</v>
      </c>
      <c r="B285" s="12" t="s">
        <v>631</v>
      </c>
      <c r="C285" s="13" t="s">
        <v>23</v>
      </c>
      <c r="D285" s="14"/>
      <c r="E285" s="15"/>
      <c r="F285" s="16" t="s">
        <v>49</v>
      </c>
      <c r="G285" s="6" t="str">
        <f>B285 &amp; " " &amp; C285 &amp; " " &amp; IF(D285 = "", "Not Null", "Null") &amp; ","</f>
        <v>SortNo int Not Null,</v>
      </c>
      <c r="H285" s="17"/>
    </row>
    <row r="286" spans="1:8" x14ac:dyDescent="0.25">
      <c r="A286" s="18"/>
      <c r="B286" s="19"/>
      <c r="C286" s="19"/>
      <c r="D286" s="20"/>
      <c r="E286" s="20"/>
      <c r="F286" s="21"/>
      <c r="G286" s="6" t="s">
        <v>33</v>
      </c>
      <c r="H286" s="17"/>
    </row>
    <row r="287" spans="1:8" x14ac:dyDescent="0.25">
      <c r="A287" s="22" t="s">
        <v>34</v>
      </c>
      <c r="B287" s="2" t="s">
        <v>627</v>
      </c>
      <c r="C287" s="12" t="s">
        <v>25</v>
      </c>
      <c r="D287" s="20"/>
      <c r="E287" s="20"/>
      <c r="F287" s="21"/>
      <c r="G287" s="6" t="str">
        <f>IF(AND(TRIM(A287) &lt;&gt; "", TRIM(B287) &lt;&gt; ""),
      IF(AND(A287 = "PK")," ALTER TABLE " &amp; B287 &amp; " ADD CONSTRAINT PK_" &amp; B287 &amp; D287 &amp; " PRIMARY KEY CLUSTERED (" &amp; C287  &amp; ") ",
           IF(AND(A287 = "UN"), " ALTER TABLE " &amp; B287 &amp; " ADD CONSTRAINT UN_" &amp; B287 &amp; D287 &amp; " UNIQUE NONCLUSTERED (" &amp; C287  &amp; ") ", ""))," ")</f>
        <v xml:space="preserve"> ALTER TABLE hrmAimagInfo ADD CONSTRAINT PK_hrmAimagInfo PRIMARY KEY CLUSTERED (AimagID) </v>
      </c>
      <c r="H287" s="17"/>
    </row>
    <row r="288" spans="1:8" x14ac:dyDescent="0.25">
      <c r="A288" s="22" t="s">
        <v>35</v>
      </c>
      <c r="B288" s="19"/>
      <c r="C288" s="19"/>
      <c r="D288" s="20"/>
      <c r="E288" s="20"/>
      <c r="F288" s="21"/>
      <c r="G288" s="6"/>
      <c r="H288" s="17"/>
    </row>
    <row r="289" spans="1:8" x14ac:dyDescent="0.25">
      <c r="A289" s="23" t="s">
        <v>36</v>
      </c>
      <c r="B289" s="24"/>
      <c r="C289" s="24"/>
      <c r="D289" s="25"/>
      <c r="E289" s="25"/>
      <c r="F289" s="26"/>
      <c r="G289" s="6"/>
      <c r="H289" s="17"/>
    </row>
    <row r="291" spans="1:8" ht="22.5" x14ac:dyDescent="0.25">
      <c r="A291" s="1"/>
      <c r="B291" s="2" t="s">
        <v>633</v>
      </c>
      <c r="C291" s="3"/>
      <c r="D291" s="3"/>
      <c r="E291" s="4"/>
      <c r="F291" s="5" t="s">
        <v>649</v>
      </c>
      <c r="G291" s="6" t="str">
        <f>"CREATE TABLE " &amp; B291</f>
        <v>CREATE TABLE hrmAward</v>
      </c>
      <c r="H291" s="6" t="str">
        <f>"DROP TABLE " &amp; B291</f>
        <v>DROP TABLE hrmAward</v>
      </c>
    </row>
    <row r="292" spans="1:8" x14ac:dyDescent="0.25">
      <c r="A292" s="7" t="s">
        <v>1</v>
      </c>
      <c r="B292" s="8" t="s">
        <v>2</v>
      </c>
      <c r="C292" s="9" t="s">
        <v>3</v>
      </c>
      <c r="D292" s="9" t="s">
        <v>4</v>
      </c>
      <c r="E292" s="9" t="s">
        <v>5</v>
      </c>
      <c r="F292" s="10" t="s">
        <v>6</v>
      </c>
      <c r="G292" s="6" t="str">
        <f>"("</f>
        <v>(</v>
      </c>
      <c r="H292" s="6"/>
    </row>
    <row r="293" spans="1:8" x14ac:dyDescent="0.25">
      <c r="A293" s="11">
        <v>1</v>
      </c>
      <c r="B293" s="12" t="s">
        <v>632</v>
      </c>
      <c r="C293" s="13" t="s">
        <v>8</v>
      </c>
      <c r="D293" s="14"/>
      <c r="E293" s="15"/>
      <c r="F293" s="16" t="s">
        <v>543</v>
      </c>
      <c r="G293" s="6" t="str">
        <f t="shared" ref="G293:G305" si="6">B293 &amp; " " &amp; C293 &amp; " " &amp; IF(D293 = "", "Not Null", "Null") &amp; ","</f>
        <v>AwardPkID nvarchar(16) Not Null,</v>
      </c>
      <c r="H293" s="17"/>
    </row>
    <row r="294" spans="1:8" x14ac:dyDescent="0.25">
      <c r="A294" s="11">
        <v>2</v>
      </c>
      <c r="B294" s="12" t="s">
        <v>290</v>
      </c>
      <c r="C294" s="13" t="s">
        <v>8</v>
      </c>
      <c r="D294" s="14"/>
      <c r="E294" s="15"/>
      <c r="F294" s="16" t="s">
        <v>9</v>
      </c>
      <c r="G294" s="6" t="str">
        <f t="shared" si="6"/>
        <v>EmployeeInfoPkID nvarchar(16) Not Null,</v>
      </c>
      <c r="H294" s="17"/>
    </row>
    <row r="295" spans="1:8" x14ac:dyDescent="0.25">
      <c r="A295" s="11">
        <v>3</v>
      </c>
      <c r="B295" s="12" t="s">
        <v>182</v>
      </c>
      <c r="C295" s="13" t="s">
        <v>21</v>
      </c>
      <c r="D295" s="14"/>
      <c r="E295" s="15"/>
      <c r="F295" s="16" t="s">
        <v>302</v>
      </c>
      <c r="G295" s="6" t="str">
        <f t="shared" si="6"/>
        <v>CreatedDate datetime Not Null,</v>
      </c>
      <c r="H295" s="17"/>
    </row>
    <row r="296" spans="1:8" x14ac:dyDescent="0.25">
      <c r="A296" s="11">
        <v>4</v>
      </c>
      <c r="B296" s="12" t="s">
        <v>584</v>
      </c>
      <c r="C296" s="13" t="s">
        <v>29</v>
      </c>
      <c r="D296" s="14"/>
      <c r="E296" s="15"/>
      <c r="F296" s="16" t="s">
        <v>585</v>
      </c>
      <c r="G296" s="6" t="str">
        <f t="shared" si="6"/>
        <v>CommandNo nvarchar(10) Not Null,</v>
      </c>
      <c r="H296" s="17"/>
    </row>
    <row r="297" spans="1:8" x14ac:dyDescent="0.25">
      <c r="A297" s="11">
        <v>5</v>
      </c>
      <c r="B297" s="12" t="s">
        <v>586</v>
      </c>
      <c r="C297" s="13" t="s">
        <v>53</v>
      </c>
      <c r="D297" s="14"/>
      <c r="E297" s="15"/>
      <c r="F297" s="16" t="s">
        <v>587</v>
      </c>
      <c r="G297" s="6" t="str">
        <f t="shared" si="6"/>
        <v>CommandName nvarchar(150) Not Null,</v>
      </c>
      <c r="H297" s="17"/>
    </row>
    <row r="298" spans="1:8" ht="22.5" x14ac:dyDescent="0.25">
      <c r="A298" s="11">
        <v>6</v>
      </c>
      <c r="B298" s="12" t="s">
        <v>648</v>
      </c>
      <c r="C298" s="13" t="s">
        <v>8</v>
      </c>
      <c r="D298" s="14"/>
      <c r="E298" s="15"/>
      <c r="F298" s="16" t="s">
        <v>647</v>
      </c>
      <c r="G298" s="6" t="str">
        <f t="shared" si="6"/>
        <v>AwardTypeInfoPkID nvarchar(16) Not Null,</v>
      </c>
      <c r="H298" s="17"/>
    </row>
    <row r="299" spans="1:8" ht="22.5" x14ac:dyDescent="0.25">
      <c r="A299" s="11">
        <v>7</v>
      </c>
      <c r="B299" s="12" t="s">
        <v>646</v>
      </c>
      <c r="C299" s="13" t="s">
        <v>8</v>
      </c>
      <c r="D299" s="14"/>
      <c r="E299" s="15"/>
      <c r="F299" s="16" t="s">
        <v>645</v>
      </c>
      <c r="G299" s="6" t="str">
        <f t="shared" si="6"/>
        <v>AwardInfoPkID nvarchar(16) Not Null,</v>
      </c>
      <c r="H299" s="17"/>
    </row>
    <row r="300" spans="1:8" x14ac:dyDescent="0.25">
      <c r="A300" s="11">
        <v>8</v>
      </c>
      <c r="B300" s="12" t="s">
        <v>644</v>
      </c>
      <c r="C300" s="13" t="s">
        <v>135</v>
      </c>
      <c r="D300" s="14"/>
      <c r="E300" s="15"/>
      <c r="F300" s="16" t="s">
        <v>643</v>
      </c>
      <c r="G300" s="6" t="str">
        <f t="shared" si="6"/>
        <v>AwardAmt money Not Null,</v>
      </c>
      <c r="H300" s="17"/>
    </row>
    <row r="301" spans="1:8" x14ac:dyDescent="0.25">
      <c r="A301" s="11">
        <v>9</v>
      </c>
      <c r="B301" s="12" t="s">
        <v>642</v>
      </c>
      <c r="C301" s="13" t="s">
        <v>27</v>
      </c>
      <c r="D301" s="14"/>
      <c r="E301" s="15"/>
      <c r="F301" s="16" t="s">
        <v>641</v>
      </c>
      <c r="G301" s="6" t="str">
        <f t="shared" si="6"/>
        <v>AwardDescr nvarchar(255) Not Null,</v>
      </c>
      <c r="H301" s="17"/>
    </row>
    <row r="302" spans="1:8" x14ac:dyDescent="0.25">
      <c r="A302" s="11">
        <v>10</v>
      </c>
      <c r="B302" s="12" t="s">
        <v>640</v>
      </c>
      <c r="C302" s="13" t="s">
        <v>21</v>
      </c>
      <c r="D302" s="14"/>
      <c r="E302" s="15"/>
      <c r="F302" s="16" t="s">
        <v>639</v>
      </c>
      <c r="G302" s="6" t="str">
        <f t="shared" si="6"/>
        <v>GetCreatedDate datetime Not Null,</v>
      </c>
      <c r="H302" s="17"/>
    </row>
    <row r="303" spans="1:8" x14ac:dyDescent="0.25">
      <c r="A303" s="11">
        <v>11</v>
      </c>
      <c r="B303" s="12" t="s">
        <v>638</v>
      </c>
      <c r="C303" s="13" t="s">
        <v>27</v>
      </c>
      <c r="D303" s="14"/>
      <c r="E303" s="15"/>
      <c r="F303" s="16" t="s">
        <v>637</v>
      </c>
      <c r="G303" s="6" t="str">
        <f t="shared" si="6"/>
        <v>AwardAdditionalDescr nvarchar(255) Not Null,</v>
      </c>
      <c r="H303" s="17"/>
    </row>
    <row r="304" spans="1:8" x14ac:dyDescent="0.25">
      <c r="A304" s="11">
        <v>12</v>
      </c>
      <c r="B304" s="12" t="s">
        <v>32</v>
      </c>
      <c r="C304" s="13" t="s">
        <v>53</v>
      </c>
      <c r="D304" s="14"/>
      <c r="E304" s="15"/>
      <c r="F304" s="16" t="s">
        <v>636</v>
      </c>
      <c r="G304" s="6" t="str">
        <f t="shared" si="6"/>
        <v>UserName nvarchar(150) Not Null,</v>
      </c>
      <c r="H304" s="17"/>
    </row>
    <row r="305" spans="1:8" ht="22.5" x14ac:dyDescent="0.25">
      <c r="A305" s="11">
        <v>13</v>
      </c>
      <c r="B305" s="12" t="s">
        <v>635</v>
      </c>
      <c r="C305" s="13" t="s">
        <v>62</v>
      </c>
      <c r="D305" s="14"/>
      <c r="E305" s="15"/>
      <c r="F305" s="16" t="s">
        <v>634</v>
      </c>
      <c r="G305" s="6" t="str">
        <f t="shared" si="6"/>
        <v>IsNotCompanyAward nvarchar(1) Not Null,</v>
      </c>
      <c r="H305" s="17"/>
    </row>
    <row r="306" spans="1:8" x14ac:dyDescent="0.25">
      <c r="A306" s="18"/>
      <c r="B306" s="19"/>
      <c r="C306" s="19"/>
      <c r="D306" s="20"/>
      <c r="E306" s="20"/>
      <c r="F306" s="21"/>
      <c r="G306" s="6" t="s">
        <v>33</v>
      </c>
      <c r="H306" s="17"/>
    </row>
    <row r="307" spans="1:8" x14ac:dyDescent="0.25">
      <c r="A307" s="22" t="s">
        <v>34</v>
      </c>
      <c r="B307" s="2" t="s">
        <v>633</v>
      </c>
      <c r="C307" s="12" t="s">
        <v>632</v>
      </c>
      <c r="D307" s="20"/>
      <c r="E307" s="20"/>
      <c r="F307" s="21"/>
      <c r="G307" s="6" t="str">
        <f>IF(AND(TRIM(A307) &lt;&gt; "", TRIM(B307) &lt;&gt; ""),
      IF(AND(A307 = "PK")," ALTER TABLE " &amp; B307 &amp; " ADD CONSTRAINT PK_" &amp; B307 &amp; D307 &amp; " PRIMARY KEY CLUSTERED (" &amp; C307  &amp; ") ",
           IF(AND(A307 = "UN"), " ALTER TABLE " &amp; B307 &amp; " ADD CONSTRAINT UN_" &amp; B307 &amp; D307 &amp; " UNIQUE NONCLUSTERED (" &amp; C307  &amp; ") ", ""))," ")</f>
        <v xml:space="preserve"> ALTER TABLE hrmAward ADD CONSTRAINT PK_hrmAward PRIMARY KEY CLUSTERED (AwardPkID) </v>
      </c>
      <c r="H307" s="17"/>
    </row>
    <row r="308" spans="1:8" x14ac:dyDescent="0.25">
      <c r="A308" s="22" t="s">
        <v>35</v>
      </c>
      <c r="B308" s="19"/>
      <c r="C308" s="19"/>
      <c r="D308" s="20"/>
      <c r="E308" s="20"/>
      <c r="F308" s="21"/>
      <c r="G308" s="6"/>
      <c r="H308" s="17"/>
    </row>
    <row r="309" spans="1:8" x14ac:dyDescent="0.25">
      <c r="A309" s="23" t="s">
        <v>36</v>
      </c>
      <c r="B309" s="24"/>
      <c r="C309" s="24"/>
      <c r="D309" s="25"/>
      <c r="E309" s="25"/>
      <c r="F309" s="26"/>
      <c r="G309" s="6"/>
      <c r="H309" s="17"/>
    </row>
    <row r="311" spans="1:8" x14ac:dyDescent="0.25">
      <c r="A311" s="1"/>
      <c r="B311" s="2" t="s">
        <v>654</v>
      </c>
      <c r="C311" s="3"/>
      <c r="D311" s="3"/>
      <c r="E311" s="4"/>
      <c r="F311" s="5" t="s">
        <v>657</v>
      </c>
      <c r="G311" s="6" t="str">
        <f>"CREATE TABLE " &amp; B311</f>
        <v>CREATE TABLE hrmAwardInfo</v>
      </c>
      <c r="H311" s="6" t="str">
        <f>"DROP TABLE " &amp; B311</f>
        <v>DROP TABLE hrmAwardInfo</v>
      </c>
    </row>
    <row r="312" spans="1:8" x14ac:dyDescent="0.25">
      <c r="A312" s="7" t="s">
        <v>1</v>
      </c>
      <c r="B312" s="8" t="s">
        <v>2</v>
      </c>
      <c r="C312" s="9" t="s">
        <v>3</v>
      </c>
      <c r="D312" s="9" t="s">
        <v>4</v>
      </c>
      <c r="E312" s="9" t="s">
        <v>5</v>
      </c>
      <c r="F312" s="10" t="s">
        <v>6</v>
      </c>
      <c r="G312" s="6" t="str">
        <f>"("</f>
        <v>(</v>
      </c>
      <c r="H312" s="6"/>
    </row>
    <row r="313" spans="1:8" ht="22.5" x14ac:dyDescent="0.25">
      <c r="A313" s="11">
        <v>1</v>
      </c>
      <c r="B313" s="12" t="s">
        <v>646</v>
      </c>
      <c r="C313" s="13" t="s">
        <v>8</v>
      </c>
      <c r="D313" s="14"/>
      <c r="E313" s="15"/>
      <c r="F313" s="16" t="s">
        <v>645</v>
      </c>
      <c r="G313" s="6" t="str">
        <f>B313 &amp; " " &amp; C313 &amp; " " &amp; IF(D313 = "", "Not Null", "Null") &amp; ","</f>
        <v>AwardInfoPkID nvarchar(16) Not Null,</v>
      </c>
      <c r="H313" s="17"/>
    </row>
    <row r="314" spans="1:8" ht="22.5" x14ac:dyDescent="0.25">
      <c r="A314" s="11">
        <v>2</v>
      </c>
      <c r="B314" s="12" t="s">
        <v>648</v>
      </c>
      <c r="C314" s="13" t="s">
        <v>8</v>
      </c>
      <c r="D314" s="14"/>
      <c r="E314" s="15"/>
      <c r="F314" s="16" t="s">
        <v>647</v>
      </c>
      <c r="G314" s="6" t="str">
        <f>B314 &amp; " " &amp; C314 &amp; " " &amp; IF(D314 = "", "Not Null", "Null") &amp; ","</f>
        <v>AwardTypeInfoPkID nvarchar(16) Not Null,</v>
      </c>
      <c r="H314" s="17"/>
    </row>
    <row r="315" spans="1:8" x14ac:dyDescent="0.25">
      <c r="A315" s="11">
        <v>3</v>
      </c>
      <c r="B315" s="12" t="s">
        <v>656</v>
      </c>
      <c r="C315" s="13" t="s">
        <v>27</v>
      </c>
      <c r="D315" s="14">
        <v>1</v>
      </c>
      <c r="E315" s="15"/>
      <c r="F315" s="16" t="s">
        <v>655</v>
      </c>
      <c r="G315" s="6" t="str">
        <f>B315 &amp; " " &amp; C315 &amp; " " &amp; IF(D315 = "", "Not Null", "Null") &amp; ","</f>
        <v>AwardName nvarchar(255) Null,</v>
      </c>
      <c r="H315" s="17"/>
    </row>
    <row r="316" spans="1:8" x14ac:dyDescent="0.25">
      <c r="A316" s="18"/>
      <c r="B316" s="19"/>
      <c r="C316" s="19"/>
      <c r="D316" s="20"/>
      <c r="E316" s="20"/>
      <c r="F316" s="21"/>
      <c r="G316" s="6" t="s">
        <v>33</v>
      </c>
      <c r="H316" s="17"/>
    </row>
    <row r="317" spans="1:8" ht="22.5" x14ac:dyDescent="0.25">
      <c r="A317" s="22" t="s">
        <v>34</v>
      </c>
      <c r="B317" s="2" t="s">
        <v>654</v>
      </c>
      <c r="C317" s="12" t="s">
        <v>646</v>
      </c>
      <c r="D317" s="20"/>
      <c r="E317" s="20"/>
      <c r="F317" s="21"/>
      <c r="G317" s="6" t="str">
        <f>IF(AND(TRIM(A317) &lt;&gt; "", TRIM(B317) &lt;&gt; ""),
      IF(AND(A317 = "PK")," ALTER TABLE " &amp; B317 &amp; " ADD CONSTRAINT PK_" &amp; B317 &amp; D317 &amp; " PRIMARY KEY CLUSTERED (" &amp; C317  &amp; ") ",
           IF(AND(A317 = "UN"), " ALTER TABLE " &amp; B317 &amp; " ADD CONSTRAINT UN_" &amp; B317 &amp; D317 &amp; " UNIQUE NONCLUSTERED (" &amp; C317  &amp; ") ", ""))," ")</f>
        <v xml:space="preserve"> ALTER TABLE hrmAwardInfo ADD CONSTRAINT PK_hrmAwardInfo PRIMARY KEY CLUSTERED (AwardInfoPkID) </v>
      </c>
      <c r="H317" s="17"/>
    </row>
    <row r="318" spans="1:8" x14ac:dyDescent="0.25">
      <c r="A318" s="22" t="s">
        <v>35</v>
      </c>
      <c r="B318" s="19"/>
      <c r="C318" s="19"/>
      <c r="D318" s="20"/>
      <c r="E318" s="20"/>
      <c r="F318" s="21"/>
      <c r="G318" s="6"/>
      <c r="H318" s="17"/>
    </row>
    <row r="319" spans="1:8" x14ac:dyDescent="0.25">
      <c r="A319" s="23" t="s">
        <v>36</v>
      </c>
      <c r="B319" s="24"/>
      <c r="C319" s="24"/>
      <c r="D319" s="25"/>
      <c r="E319" s="25"/>
      <c r="F319" s="26"/>
      <c r="G319" s="6"/>
      <c r="H319" s="17"/>
    </row>
    <row r="321" spans="1:8" ht="22.5" x14ac:dyDescent="0.25">
      <c r="A321" s="1"/>
      <c r="B321" s="2" t="s">
        <v>650</v>
      </c>
      <c r="C321" s="3"/>
      <c r="D321" s="3"/>
      <c r="E321" s="4"/>
      <c r="F321" s="5" t="s">
        <v>653</v>
      </c>
      <c r="G321" s="6" t="str">
        <f>"CREATE TABLE " &amp; B321</f>
        <v>CREATE TABLE hrmAwardTypeInfo</v>
      </c>
      <c r="H321" s="6" t="str">
        <f>"DROP TABLE " &amp; B321</f>
        <v>DROP TABLE hrmAwardTypeInfo</v>
      </c>
    </row>
    <row r="322" spans="1:8" x14ac:dyDescent="0.25">
      <c r="A322" s="7" t="s">
        <v>1</v>
      </c>
      <c r="B322" s="8" t="s">
        <v>2</v>
      </c>
      <c r="C322" s="9" t="s">
        <v>3</v>
      </c>
      <c r="D322" s="9" t="s">
        <v>4</v>
      </c>
      <c r="E322" s="9" t="s">
        <v>5</v>
      </c>
      <c r="F322" s="10" t="s">
        <v>6</v>
      </c>
      <c r="G322" s="6" t="str">
        <f>"("</f>
        <v>(</v>
      </c>
      <c r="H322" s="6"/>
    </row>
    <row r="323" spans="1:8" ht="22.5" x14ac:dyDescent="0.25">
      <c r="A323" s="11">
        <v>1</v>
      </c>
      <c r="B323" s="12" t="s">
        <v>648</v>
      </c>
      <c r="C323" s="13" t="s">
        <v>8</v>
      </c>
      <c r="D323" s="14"/>
      <c r="E323" s="15"/>
      <c r="F323" s="16" t="s">
        <v>647</v>
      </c>
      <c r="G323" s="6" t="str">
        <f>B323 &amp; " " &amp; C323 &amp; " " &amp; IF(D323 = "", "Not Null", "Null") &amp; ","</f>
        <v>AwardTypeInfoPkID nvarchar(16) Not Null,</v>
      </c>
      <c r="H323" s="17"/>
    </row>
    <row r="324" spans="1:8" ht="22.5" x14ac:dyDescent="0.25">
      <c r="A324" s="11">
        <v>2</v>
      </c>
      <c r="B324" s="12" t="s">
        <v>652</v>
      </c>
      <c r="C324" s="13" t="s">
        <v>27</v>
      </c>
      <c r="D324" s="14">
        <v>1</v>
      </c>
      <c r="E324" s="15"/>
      <c r="F324" s="16" t="s">
        <v>651</v>
      </c>
      <c r="G324" s="6" t="str">
        <f>B324 &amp; " " &amp; C324 &amp; " " &amp; IF(D324 = "", "Not Null", "Null") &amp; ","</f>
        <v>AwardTypeInfoName nvarchar(255) Null,</v>
      </c>
      <c r="H324" s="17"/>
    </row>
    <row r="325" spans="1:8" x14ac:dyDescent="0.25">
      <c r="A325" s="18"/>
      <c r="B325" s="19"/>
      <c r="C325" s="19"/>
      <c r="D325" s="20"/>
      <c r="E325" s="20"/>
      <c r="F325" s="21"/>
      <c r="G325" s="6" t="s">
        <v>33</v>
      </c>
      <c r="H325" s="17"/>
    </row>
    <row r="326" spans="1:8" ht="22.5" x14ac:dyDescent="0.25">
      <c r="A326" s="22" t="s">
        <v>34</v>
      </c>
      <c r="B326" s="2" t="s">
        <v>650</v>
      </c>
      <c r="C326" s="12" t="s">
        <v>648</v>
      </c>
      <c r="D326" s="20"/>
      <c r="E326" s="20"/>
      <c r="F326" s="21"/>
      <c r="G326" s="6" t="str">
        <f>IF(AND(TRIM(A326) &lt;&gt; "", TRIM(B326) &lt;&gt; ""),
      IF(AND(A326 = "PK")," ALTER TABLE " &amp; B326 &amp; " ADD CONSTRAINT PK_" &amp; B326 &amp; D326 &amp; " PRIMARY KEY CLUSTERED (" &amp; C326  &amp; ") ",
           IF(AND(A326 = "UN"), " ALTER TABLE " &amp; B326 &amp; " ADD CONSTRAINT UN_" &amp; B326 &amp; D326 &amp; " UNIQUE NONCLUSTERED (" &amp; C326  &amp; ") ", ""))," ")</f>
        <v xml:space="preserve"> ALTER TABLE hrmAwardTypeInfo ADD CONSTRAINT PK_hrmAwardTypeInfo PRIMARY KEY CLUSTERED (AwardTypeInfoPkID) </v>
      </c>
      <c r="H326" s="17"/>
    </row>
    <row r="327" spans="1:8" x14ac:dyDescent="0.25">
      <c r="A327" s="22" t="s">
        <v>35</v>
      </c>
      <c r="B327" s="19"/>
      <c r="C327" s="19"/>
      <c r="D327" s="20"/>
      <c r="E327" s="20"/>
      <c r="F327" s="21"/>
      <c r="G327" s="6"/>
      <c r="H327" s="17"/>
    </row>
    <row r="328" spans="1:8" x14ac:dyDescent="0.25">
      <c r="A328" s="23" t="s">
        <v>36</v>
      </c>
      <c r="B328" s="24"/>
      <c r="C328" s="24"/>
      <c r="D328" s="25"/>
      <c r="E328" s="25"/>
      <c r="F328" s="26"/>
      <c r="G328" s="6"/>
      <c r="H328" s="17"/>
    </row>
    <row r="330" spans="1:8" x14ac:dyDescent="0.25">
      <c r="A330" s="1"/>
      <c r="B330" s="2" t="s">
        <v>658</v>
      </c>
      <c r="C330" s="3"/>
      <c r="D330" s="3"/>
      <c r="E330" s="4"/>
      <c r="F330" s="5" t="s">
        <v>661</v>
      </c>
      <c r="G330" s="6" t="str">
        <f>"CREATE TABLE " &amp; B330</f>
        <v>CREATE TABLE hrmCountryInfo</v>
      </c>
      <c r="H330" s="6" t="str">
        <f>"DROP TABLE " &amp; B330</f>
        <v>DROP TABLE hrmCountryInfo</v>
      </c>
    </row>
    <row r="331" spans="1:8" x14ac:dyDescent="0.25">
      <c r="A331" s="7" t="s">
        <v>1</v>
      </c>
      <c r="B331" s="8" t="s">
        <v>2</v>
      </c>
      <c r="C331" s="9" t="s">
        <v>3</v>
      </c>
      <c r="D331" s="9" t="s">
        <v>4</v>
      </c>
      <c r="E331" s="9" t="s">
        <v>5</v>
      </c>
      <c r="F331" s="10" t="s">
        <v>6</v>
      </c>
      <c r="G331" s="6" t="str">
        <f>"("</f>
        <v>(</v>
      </c>
      <c r="H331" s="6"/>
    </row>
    <row r="332" spans="1:8" x14ac:dyDescent="0.25">
      <c r="A332" s="11">
        <v>1</v>
      </c>
      <c r="B332" s="12" t="s">
        <v>438</v>
      </c>
      <c r="C332" s="13" t="s">
        <v>237</v>
      </c>
      <c r="D332" s="14"/>
      <c r="E332" s="15"/>
      <c r="F332" s="16" t="s">
        <v>132</v>
      </c>
      <c r="G332" s="6" t="str">
        <f>B332 &amp; " " &amp; C332 &amp; " " &amp; IF(D332 = "", "Not Null", "Null") &amp; ","</f>
        <v>CountryID nvarchar(20) Not Null,</v>
      </c>
      <c r="H332" s="17"/>
    </row>
    <row r="333" spans="1:8" x14ac:dyDescent="0.25">
      <c r="A333" s="11"/>
      <c r="B333" s="12" t="s">
        <v>662</v>
      </c>
      <c r="C333" s="13" t="s">
        <v>181</v>
      </c>
      <c r="D333" s="14">
        <v>1</v>
      </c>
      <c r="E333" s="15"/>
      <c r="F333" s="16" t="s">
        <v>663</v>
      </c>
      <c r="G333" s="6" t="str">
        <f>B333 &amp; " " &amp; C333 &amp; " " &amp; IF(D333 = "", "Not Null", "Null") &amp; ","</f>
        <v>CountryNm nvarchar(5) Null,</v>
      </c>
      <c r="H333" s="17"/>
    </row>
    <row r="334" spans="1:8" x14ac:dyDescent="0.25">
      <c r="A334" s="11">
        <v>2</v>
      </c>
      <c r="B334" s="12" t="s">
        <v>660</v>
      </c>
      <c r="C334" s="13" t="s">
        <v>155</v>
      </c>
      <c r="D334" s="14"/>
      <c r="E334" s="15"/>
      <c r="F334" s="16" t="s">
        <v>659</v>
      </c>
      <c r="G334" s="6" t="str">
        <f>B334 &amp; " " &amp; C334 &amp; " " &amp; IF(D334 = "", "Not Null", "Null") &amp; ","</f>
        <v>CountryName nvarchar(250) Not Null,</v>
      </c>
      <c r="H334" s="17"/>
    </row>
    <row r="335" spans="1:8" x14ac:dyDescent="0.25">
      <c r="A335" s="18"/>
      <c r="B335" s="19"/>
      <c r="C335" s="19"/>
      <c r="D335" s="20"/>
      <c r="E335" s="20"/>
      <c r="F335" s="21"/>
      <c r="G335" s="6" t="s">
        <v>33</v>
      </c>
      <c r="H335" s="17"/>
    </row>
    <row r="336" spans="1:8" x14ac:dyDescent="0.25">
      <c r="A336" s="22" t="s">
        <v>34</v>
      </c>
      <c r="B336" s="2" t="s">
        <v>658</v>
      </c>
      <c r="C336" s="12" t="s">
        <v>438</v>
      </c>
      <c r="D336" s="20"/>
      <c r="E336" s="20"/>
      <c r="F336" s="21"/>
      <c r="G336" s="6" t="str">
        <f>IF(AND(TRIM(A336) &lt;&gt; "", TRIM(B336) &lt;&gt; ""),
      IF(AND(A336 = "PK")," ALTER TABLE " &amp; B336 &amp; " ADD CONSTRAINT PK_" &amp; B336 &amp; D336 &amp; " PRIMARY KEY CLUSTERED (" &amp; C336  &amp; ") ",
           IF(AND(A336 = "UN"), " ALTER TABLE " &amp; B336 &amp; " ADD CONSTRAINT UN_" &amp; B336 &amp; D336 &amp; " UNIQUE NONCLUSTERED (" &amp; C336  &amp; ") ", ""))," ")</f>
        <v xml:space="preserve"> ALTER TABLE hrmCountryInfo ADD CONSTRAINT PK_hrmCountryInfo PRIMARY KEY CLUSTERED (CountryID) </v>
      </c>
      <c r="H336" s="17"/>
    </row>
    <row r="337" spans="1:8" x14ac:dyDescent="0.25">
      <c r="A337" s="22" t="s">
        <v>35</v>
      </c>
      <c r="B337" s="19"/>
      <c r="C337" s="19"/>
      <c r="D337" s="20"/>
      <c r="E337" s="20"/>
      <c r="F337" s="21"/>
      <c r="G337" s="6"/>
      <c r="H337" s="17"/>
    </row>
    <row r="338" spans="1:8" x14ac:dyDescent="0.25">
      <c r="A338" s="23" t="s">
        <v>36</v>
      </c>
      <c r="B338" s="24"/>
      <c r="C338" s="24"/>
      <c r="D338" s="25"/>
      <c r="E338" s="25"/>
      <c r="F338" s="26"/>
      <c r="G338" s="6"/>
      <c r="H338" s="17"/>
    </row>
    <row r="340" spans="1:8" x14ac:dyDescent="0.25">
      <c r="A340" s="1"/>
      <c r="B340" s="2" t="s">
        <v>669</v>
      </c>
      <c r="C340" s="3"/>
      <c r="D340" s="3"/>
      <c r="E340" s="4"/>
      <c r="F340" s="5" t="s">
        <v>675</v>
      </c>
      <c r="G340" s="6" t="str">
        <f>"CREATE TABLE " &amp; B340</f>
        <v>CREATE TABLE hrmDegree</v>
      </c>
      <c r="H340" s="6" t="str">
        <f>"DROP TABLE " &amp; B340</f>
        <v>DROP TABLE hrmDegree</v>
      </c>
    </row>
    <row r="341" spans="1:8" x14ac:dyDescent="0.25">
      <c r="A341" s="7" t="s">
        <v>1</v>
      </c>
      <c r="B341" s="8" t="s">
        <v>2</v>
      </c>
      <c r="C341" s="9" t="s">
        <v>3</v>
      </c>
      <c r="D341" s="9" t="s">
        <v>4</v>
      </c>
      <c r="E341" s="9" t="s">
        <v>5</v>
      </c>
      <c r="F341" s="10" t="s">
        <v>6</v>
      </c>
      <c r="G341" s="6" t="str">
        <f>"("</f>
        <v>(</v>
      </c>
      <c r="H341" s="6"/>
    </row>
    <row r="342" spans="1:8" x14ac:dyDescent="0.25">
      <c r="A342" s="11">
        <v>1</v>
      </c>
      <c r="B342" s="12" t="s">
        <v>674</v>
      </c>
      <c r="C342" s="13" t="s">
        <v>8</v>
      </c>
      <c r="D342" s="14"/>
      <c r="E342" s="15"/>
      <c r="F342" s="16" t="s">
        <v>673</v>
      </c>
      <c r="G342" s="6" t="str">
        <f>B342 &amp; " " &amp; C342 &amp; " " &amp; IF(D342 = "", "Not Null", "Null") &amp; ","</f>
        <v>DegreePkID nvarchar(16) Not Null,</v>
      </c>
      <c r="H342" s="17"/>
    </row>
    <row r="343" spans="1:8" x14ac:dyDescent="0.25">
      <c r="A343" s="11">
        <v>2</v>
      </c>
      <c r="B343" s="12" t="s">
        <v>290</v>
      </c>
      <c r="C343" s="13" t="s">
        <v>8</v>
      </c>
      <c r="D343" s="14"/>
      <c r="E343" s="15"/>
      <c r="F343" s="16" t="s">
        <v>22</v>
      </c>
      <c r="G343" s="6" t="str">
        <f>B343 &amp; " " &amp; C343 &amp; " " &amp; IF(D343 = "", "Not Null", "Null") &amp; ","</f>
        <v>EmployeeInfoPkID nvarchar(16) Not Null,</v>
      </c>
      <c r="H343" s="17"/>
    </row>
    <row r="344" spans="1:8" ht="22.5" x14ac:dyDescent="0.25">
      <c r="A344" s="11">
        <v>3</v>
      </c>
      <c r="B344" s="12" t="s">
        <v>456</v>
      </c>
      <c r="C344" s="13" t="s">
        <v>8</v>
      </c>
      <c r="D344" s="14"/>
      <c r="E344" s="15"/>
      <c r="F344" s="16" t="s">
        <v>667</v>
      </c>
      <c r="G344" s="6" t="str">
        <f>B344 &amp; " " &amp; C344 &amp; " " &amp; IF(D344 = "", "Not Null", "Null") &amp; ","</f>
        <v>DegreeInfoPkID nvarchar(16) Not Null,</v>
      </c>
      <c r="H344" s="17"/>
    </row>
    <row r="345" spans="1:8" x14ac:dyDescent="0.25">
      <c r="A345" s="11">
        <v>4</v>
      </c>
      <c r="B345" s="12" t="s">
        <v>672</v>
      </c>
      <c r="C345" s="13" t="s">
        <v>27</v>
      </c>
      <c r="D345" s="14"/>
      <c r="E345" s="15"/>
      <c r="F345" s="16" t="s">
        <v>676</v>
      </c>
      <c r="G345" s="6" t="str">
        <f>B345 &amp; " " &amp; C345 &amp; " " &amp; IF(D345 = "", "Not Null", "Null") &amp; ","</f>
        <v>DegreeSubject nvarchar(255) Not Null,</v>
      </c>
      <c r="H345" s="17"/>
    </row>
    <row r="346" spans="1:8" x14ac:dyDescent="0.25">
      <c r="A346" s="11">
        <v>5</v>
      </c>
      <c r="B346" s="12" t="s">
        <v>671</v>
      </c>
      <c r="C346" s="13" t="s">
        <v>21</v>
      </c>
      <c r="D346" s="14"/>
      <c r="E346" s="15"/>
      <c r="F346" s="16" t="s">
        <v>670</v>
      </c>
      <c r="G346" s="6" t="str">
        <f>B346 &amp; " " &amp; C346 &amp; " " &amp; IF(D346 = "", "Not Null", "Null") &amp; ","</f>
        <v>DegreeDate datetime Not Null,</v>
      </c>
      <c r="H346" s="17"/>
    </row>
    <row r="347" spans="1:8" x14ac:dyDescent="0.25">
      <c r="A347" s="18"/>
      <c r="B347" s="19"/>
      <c r="C347" s="19"/>
      <c r="D347" s="20"/>
      <c r="E347" s="20"/>
      <c r="F347" s="21"/>
      <c r="G347" s="6" t="s">
        <v>33</v>
      </c>
      <c r="H347" s="17"/>
    </row>
    <row r="348" spans="1:8" x14ac:dyDescent="0.25">
      <c r="A348" s="22" t="s">
        <v>34</v>
      </c>
      <c r="B348" s="2" t="s">
        <v>669</v>
      </c>
      <c r="C348" s="12" t="s">
        <v>674</v>
      </c>
      <c r="D348" s="20"/>
      <c r="E348" s="20"/>
      <c r="F348" s="21"/>
      <c r="G348" s="6" t="str">
        <f>IF(AND(TRIM(A348) &lt;&gt; "", TRIM(B348) &lt;&gt; ""),
      IF(AND(A348 = "PK")," ALTER TABLE " &amp; B348 &amp; " ADD CONSTRAINT PK_" &amp; B348 &amp; D348 &amp; " PRIMARY KEY CLUSTERED (" &amp; C348  &amp; ") ",
           IF(AND(A348 = "UN"), " ALTER TABLE " &amp; B348 &amp; " ADD CONSTRAINT UN_" &amp; B348 &amp; D348 &amp; " UNIQUE NONCLUSTERED (" &amp; C348  &amp; ") ", ""))," ")</f>
        <v xml:space="preserve"> ALTER TABLE hrmDegree ADD CONSTRAINT PK_hrmDegree PRIMARY KEY CLUSTERED (DegreePkID) </v>
      </c>
      <c r="H348" s="17"/>
    </row>
    <row r="349" spans="1:8" x14ac:dyDescent="0.25">
      <c r="A349" s="22" t="s">
        <v>35</v>
      </c>
      <c r="B349" s="19"/>
      <c r="C349" s="19"/>
      <c r="D349" s="20"/>
      <c r="E349" s="20"/>
      <c r="F349" s="21"/>
      <c r="G349" s="6"/>
      <c r="H349" s="17"/>
    </row>
    <row r="350" spans="1:8" x14ac:dyDescent="0.25">
      <c r="A350" s="23" t="s">
        <v>36</v>
      </c>
      <c r="B350" s="24"/>
      <c r="C350" s="24"/>
      <c r="D350" s="25"/>
      <c r="E350" s="25"/>
      <c r="F350" s="26"/>
      <c r="G350" s="6"/>
      <c r="H350" s="17"/>
    </row>
    <row r="351" spans="1:8" x14ac:dyDescent="0.25">
      <c r="A351" s="27"/>
      <c r="B351" s="28"/>
      <c r="C351" s="28"/>
      <c r="D351" s="27"/>
      <c r="E351" s="27"/>
      <c r="F351" s="28"/>
      <c r="G351" s="6"/>
      <c r="H351" s="17"/>
    </row>
    <row r="352" spans="1:8" ht="22.5" x14ac:dyDescent="0.25">
      <c r="A352" s="1"/>
      <c r="B352" s="2" t="s">
        <v>664</v>
      </c>
      <c r="C352" s="3"/>
      <c r="D352" s="3"/>
      <c r="E352" s="4"/>
      <c r="F352" s="5" t="s">
        <v>668</v>
      </c>
      <c r="G352" s="6" t="str">
        <f>"CREATE TABLE " &amp; B352</f>
        <v>CREATE TABLE hrmDegreeInfo</v>
      </c>
      <c r="H352" s="6" t="str">
        <f>"DROP TABLE " &amp; B352</f>
        <v>DROP TABLE hrmDegreeInfo</v>
      </c>
    </row>
    <row r="353" spans="1:8" x14ac:dyDescent="0.25">
      <c r="A353" s="7" t="s">
        <v>1</v>
      </c>
      <c r="B353" s="8" t="s">
        <v>2</v>
      </c>
      <c r="C353" s="9" t="s">
        <v>3</v>
      </c>
      <c r="D353" s="9" t="s">
        <v>4</v>
      </c>
      <c r="E353" s="9" t="s">
        <v>5</v>
      </c>
      <c r="F353" s="10" t="s">
        <v>6</v>
      </c>
      <c r="G353" s="6" t="str">
        <f>"("</f>
        <v>(</v>
      </c>
      <c r="H353" s="6"/>
    </row>
    <row r="354" spans="1:8" ht="22.5" x14ac:dyDescent="0.25">
      <c r="A354" s="11">
        <v>1</v>
      </c>
      <c r="B354" s="12" t="s">
        <v>456</v>
      </c>
      <c r="C354" s="13" t="s">
        <v>8</v>
      </c>
      <c r="D354" s="14"/>
      <c r="E354" s="15"/>
      <c r="F354" s="16" t="s">
        <v>667</v>
      </c>
      <c r="G354" s="6" t="str">
        <f>B354 &amp; " " &amp; C354 &amp; " " &amp; IF(D354 = "", "Not Null", "Null") &amp; ","</f>
        <v>DegreeInfoPkID nvarchar(16) Not Null,</v>
      </c>
      <c r="H354" s="17"/>
    </row>
    <row r="355" spans="1:8" ht="22.5" x14ac:dyDescent="0.25">
      <c r="A355" s="11">
        <v>2</v>
      </c>
      <c r="B355" s="12" t="s">
        <v>666</v>
      </c>
      <c r="C355" s="13" t="s">
        <v>155</v>
      </c>
      <c r="D355" s="14"/>
      <c r="E355" s="15"/>
      <c r="F355" s="16" t="s">
        <v>665</v>
      </c>
      <c r="G355" s="6" t="str">
        <f>B355 &amp; " " &amp; C355 &amp; " " &amp; IF(D355 = "", "Not Null", "Null") &amp; ","</f>
        <v>DegreeInfoName nvarchar(250) Not Null,</v>
      </c>
      <c r="H355" s="17"/>
    </row>
    <row r="356" spans="1:8" x14ac:dyDescent="0.25">
      <c r="A356" s="18"/>
      <c r="B356" s="19"/>
      <c r="C356" s="19"/>
      <c r="D356" s="20"/>
      <c r="E356" s="20"/>
      <c r="F356" s="21"/>
      <c r="G356" s="6" t="s">
        <v>33</v>
      </c>
      <c r="H356" s="17"/>
    </row>
    <row r="357" spans="1:8" ht="22.5" x14ac:dyDescent="0.25">
      <c r="A357" s="22" t="s">
        <v>34</v>
      </c>
      <c r="B357" s="2" t="s">
        <v>664</v>
      </c>
      <c r="C357" s="12" t="s">
        <v>456</v>
      </c>
      <c r="D357" s="20"/>
      <c r="E357" s="20"/>
      <c r="F357" s="21"/>
      <c r="G357" s="6" t="str">
        <f>IF(AND(TRIM(A357) &lt;&gt; "", TRIM(B357) &lt;&gt; ""),
      IF(AND(A357 = "PK")," ALTER TABLE " &amp; B357 &amp; " ADD CONSTRAINT PK_" &amp; B357 &amp; D357 &amp; " PRIMARY KEY CLUSTERED (" &amp; C357  &amp; ") ",
           IF(AND(A357 = "UN"), " ALTER TABLE " &amp; B357 &amp; " ADD CONSTRAINT UN_" &amp; B357 &amp; D357 &amp; " UNIQUE NONCLUSTERED (" &amp; C357  &amp; ") ", ""))," ")</f>
        <v xml:space="preserve"> ALTER TABLE hrmDegreeInfo ADD CONSTRAINT PK_hrmDegreeInfo PRIMARY KEY CLUSTERED (DegreeInfoPkID) </v>
      </c>
      <c r="H357" s="17"/>
    </row>
    <row r="358" spans="1:8" x14ac:dyDescent="0.25">
      <c r="A358" s="22" t="s">
        <v>35</v>
      </c>
      <c r="B358" s="19"/>
      <c r="C358" s="19"/>
      <c r="D358" s="20"/>
      <c r="E358" s="20"/>
      <c r="F358" s="21"/>
      <c r="G358" s="6"/>
      <c r="H358" s="17"/>
    </row>
    <row r="359" spans="1:8" x14ac:dyDescent="0.25">
      <c r="A359" s="23" t="s">
        <v>36</v>
      </c>
      <c r="B359" s="24"/>
      <c r="C359" s="24"/>
      <c r="D359" s="25"/>
      <c r="E359" s="25"/>
      <c r="F359" s="26"/>
      <c r="G359" s="6"/>
      <c r="H359" s="17"/>
    </row>
    <row r="361" spans="1:8" x14ac:dyDescent="0.25">
      <c r="A361" s="1"/>
      <c r="B361" s="2" t="s">
        <v>58</v>
      </c>
      <c r="C361" s="3"/>
      <c r="D361" s="3"/>
      <c r="E361" s="4"/>
      <c r="F361" s="5" t="s">
        <v>137</v>
      </c>
      <c r="G361" s="6" t="str">
        <f>"CREATE TABLE " &amp; B361</f>
        <v>CREATE TABLE hrmEducationInfo</v>
      </c>
      <c r="H361" s="6" t="str">
        <f>"DROP TABLE " &amp; B361</f>
        <v>DROP TABLE hrmEducationInfo</v>
      </c>
    </row>
    <row r="362" spans="1:8" x14ac:dyDescent="0.25">
      <c r="A362" s="7" t="s">
        <v>1</v>
      </c>
      <c r="B362" s="8" t="s">
        <v>2</v>
      </c>
      <c r="C362" s="9" t="s">
        <v>3</v>
      </c>
      <c r="D362" s="9" t="s">
        <v>4</v>
      </c>
      <c r="E362" s="9" t="s">
        <v>5</v>
      </c>
      <c r="F362" s="10" t="s">
        <v>6</v>
      </c>
      <c r="G362" s="6" t="str">
        <f>"("</f>
        <v>(</v>
      </c>
      <c r="H362" s="6"/>
    </row>
    <row r="363" spans="1:8" x14ac:dyDescent="0.25">
      <c r="A363" s="11">
        <v>1</v>
      </c>
      <c r="B363" s="12" t="s">
        <v>454</v>
      </c>
      <c r="C363" s="13" t="s">
        <v>8</v>
      </c>
      <c r="D363" s="14"/>
      <c r="E363" s="15"/>
      <c r="F363" s="16" t="s">
        <v>455</v>
      </c>
      <c r="G363" s="6" t="str">
        <f>B363 &amp; " " &amp; C363 &amp; " " &amp; IF(D363 = "", "Not Null", "Null") &amp; ","</f>
        <v>EducationPkID nvarchar(16) Not Null,</v>
      </c>
      <c r="H363" s="17"/>
    </row>
    <row r="364" spans="1:8" x14ac:dyDescent="0.25">
      <c r="A364" s="11">
        <v>2</v>
      </c>
      <c r="B364" s="12" t="s">
        <v>678</v>
      </c>
      <c r="C364" s="13" t="s">
        <v>27</v>
      </c>
      <c r="D364" s="14"/>
      <c r="E364" s="15"/>
      <c r="F364" s="16" t="s">
        <v>677</v>
      </c>
      <c r="G364" s="6" t="str">
        <f>B364 &amp; " " &amp; C364 &amp; " " &amp; IF(D364 = "", "Not Null", "Null") &amp; ","</f>
        <v>EducationName nvarchar(255) Not Null,</v>
      </c>
      <c r="H364" s="17"/>
    </row>
    <row r="365" spans="1:8" x14ac:dyDescent="0.25">
      <c r="A365" s="11">
        <v>3</v>
      </c>
      <c r="B365" s="12" t="s">
        <v>168</v>
      </c>
      <c r="C365" s="13" t="s">
        <v>169</v>
      </c>
      <c r="D365" s="14"/>
      <c r="E365" s="15"/>
      <c r="F365" s="16"/>
      <c r="G365" s="6" t="str">
        <f>B365 &amp; " " &amp; C365 &amp; " " &amp; IF(D365 = "", "Not Null", "Null") &amp; ","</f>
        <v>tstamp timestamp Not Null,</v>
      </c>
      <c r="H365" s="17"/>
    </row>
    <row r="366" spans="1:8" x14ac:dyDescent="0.25">
      <c r="A366" s="18"/>
      <c r="B366" s="19"/>
      <c r="C366" s="19"/>
      <c r="D366" s="20"/>
      <c r="E366" s="20"/>
      <c r="F366" s="21"/>
      <c r="G366" s="6" t="s">
        <v>33</v>
      </c>
      <c r="H366" s="17"/>
    </row>
    <row r="367" spans="1:8" x14ac:dyDescent="0.25">
      <c r="A367" s="22" t="s">
        <v>34</v>
      </c>
      <c r="B367" s="2" t="s">
        <v>58</v>
      </c>
      <c r="C367" s="12" t="s">
        <v>454</v>
      </c>
      <c r="D367" s="20"/>
      <c r="E367" s="20"/>
      <c r="F367" s="21"/>
      <c r="G367" s="6" t="str">
        <f>IF(AND(TRIM(A367) &lt;&gt; "", TRIM(B367) &lt;&gt; ""),
      IF(AND(A367 = "PK")," ALTER TABLE " &amp; B367 &amp; " ADD CONSTRAINT PK_" &amp; B367 &amp; D367 &amp; " PRIMARY KEY CLUSTERED (" &amp; C367  &amp; ") ",
           IF(AND(A367 = "UN"), " ALTER TABLE " &amp; B367 &amp; " ADD CONSTRAINT UN_" &amp; B367 &amp; D367 &amp; " UNIQUE NONCLUSTERED (" &amp; C367  &amp; ") ", ""))," ")</f>
        <v xml:space="preserve"> ALTER TABLE hrmEducationInfo ADD CONSTRAINT PK_hrmEducationInfo PRIMARY KEY CLUSTERED (EducationPkID) </v>
      </c>
      <c r="H367" s="17"/>
    </row>
    <row r="368" spans="1:8" x14ac:dyDescent="0.25">
      <c r="A368" s="22" t="s">
        <v>35</v>
      </c>
      <c r="B368" s="19"/>
      <c r="C368" s="19"/>
      <c r="D368" s="20"/>
      <c r="E368" s="20"/>
      <c r="F368" s="21"/>
      <c r="G368" s="6"/>
      <c r="H368" s="17"/>
    </row>
    <row r="369" spans="1:8" x14ac:dyDescent="0.25">
      <c r="A369" s="23" t="s">
        <v>36</v>
      </c>
      <c r="B369" s="24"/>
      <c r="C369" s="24"/>
      <c r="D369" s="25"/>
      <c r="E369" s="25"/>
      <c r="F369" s="26"/>
      <c r="G369" s="6"/>
      <c r="H369" s="17"/>
    </row>
    <row r="371" spans="1:8" ht="22.5" x14ac:dyDescent="0.25">
      <c r="A371" s="1"/>
      <c r="B371" s="2" t="s">
        <v>680</v>
      </c>
      <c r="C371" s="3"/>
      <c r="D371" s="3"/>
      <c r="E371" s="4"/>
      <c r="F371" s="5" t="s">
        <v>700</v>
      </c>
      <c r="G371" s="6" t="str">
        <f>"CREATE TABLE " &amp; B371</f>
        <v>CREATE TABLE hrmEmployeeFreedom</v>
      </c>
      <c r="H371" s="6" t="str">
        <f>"DROP TABLE " &amp; B371</f>
        <v>DROP TABLE hrmEmployeeFreedom</v>
      </c>
    </row>
    <row r="372" spans="1:8" x14ac:dyDescent="0.25">
      <c r="A372" s="7" t="s">
        <v>1</v>
      </c>
      <c r="B372" s="8" t="s">
        <v>2</v>
      </c>
      <c r="C372" s="9" t="s">
        <v>3</v>
      </c>
      <c r="D372" s="9" t="s">
        <v>4</v>
      </c>
      <c r="E372" s="9" t="s">
        <v>5</v>
      </c>
      <c r="F372" s="10" t="s">
        <v>6</v>
      </c>
      <c r="G372" s="6" t="str">
        <f>"("</f>
        <v>(</v>
      </c>
      <c r="H372" s="6"/>
    </row>
    <row r="373" spans="1:8" x14ac:dyDescent="0.25">
      <c r="A373" s="11">
        <v>1</v>
      </c>
      <c r="B373" s="12" t="s">
        <v>679</v>
      </c>
      <c r="C373" s="13" t="s">
        <v>8</v>
      </c>
      <c r="D373" s="14"/>
      <c r="E373" s="15"/>
      <c r="F373" s="16" t="s">
        <v>543</v>
      </c>
      <c r="G373" s="6" t="str">
        <f t="shared" ref="G373:G388" si="7">B373 &amp; " " &amp; C373 &amp; " " &amp; IF(D373 = "", "Not Null", "Null") &amp; ","</f>
        <v>EmployeeFreedomPkID nvarchar(16) Not Null,</v>
      </c>
      <c r="H373" s="17"/>
    </row>
    <row r="374" spans="1:8" x14ac:dyDescent="0.25">
      <c r="A374" s="11">
        <v>2</v>
      </c>
      <c r="B374" s="12" t="s">
        <v>290</v>
      </c>
      <c r="C374" s="13" t="s">
        <v>8</v>
      </c>
      <c r="D374" s="14"/>
      <c r="E374" s="15"/>
      <c r="F374" s="16" t="s">
        <v>9</v>
      </c>
      <c r="G374" s="6" t="str">
        <f t="shared" si="7"/>
        <v>EmployeeInfoPkID nvarchar(16) Not Null,</v>
      </c>
      <c r="H374" s="17"/>
    </row>
    <row r="375" spans="1:8" x14ac:dyDescent="0.25">
      <c r="A375" s="11">
        <v>3</v>
      </c>
      <c r="B375" s="12" t="s">
        <v>699</v>
      </c>
      <c r="C375" s="13" t="s">
        <v>8</v>
      </c>
      <c r="D375" s="14"/>
      <c r="E375" s="15"/>
      <c r="F375" s="16" t="s">
        <v>698</v>
      </c>
      <c r="G375" s="6" t="str">
        <f t="shared" si="7"/>
        <v>DocumentNo nvarchar(16) Not Null,</v>
      </c>
      <c r="H375" s="17"/>
    </row>
    <row r="376" spans="1:8" x14ac:dyDescent="0.25">
      <c r="A376" s="11">
        <v>4</v>
      </c>
      <c r="B376" s="12" t="s">
        <v>697</v>
      </c>
      <c r="C376" s="13" t="s">
        <v>21</v>
      </c>
      <c r="D376" s="14"/>
      <c r="E376" s="15"/>
      <c r="F376" s="16" t="s">
        <v>696</v>
      </c>
      <c r="G376" s="6" t="str">
        <f t="shared" si="7"/>
        <v>DocumentDate datetime Not Null,</v>
      </c>
      <c r="H376" s="17"/>
    </row>
    <row r="377" spans="1:8" x14ac:dyDescent="0.25">
      <c r="A377" s="11">
        <v>5</v>
      </c>
      <c r="B377" s="12" t="s">
        <v>584</v>
      </c>
      <c r="C377" s="13" t="s">
        <v>8</v>
      </c>
      <c r="D377" s="14"/>
      <c r="E377" s="15"/>
      <c r="F377" s="16" t="s">
        <v>585</v>
      </c>
      <c r="G377" s="6" t="str">
        <f t="shared" si="7"/>
        <v>CommandNo nvarchar(16) Not Null,</v>
      </c>
      <c r="H377" s="17"/>
    </row>
    <row r="378" spans="1:8" x14ac:dyDescent="0.25">
      <c r="A378" s="11">
        <v>6</v>
      </c>
      <c r="B378" s="12" t="s">
        <v>695</v>
      </c>
      <c r="C378" s="13" t="s">
        <v>21</v>
      </c>
      <c r="D378" s="14"/>
      <c r="E378" s="15"/>
      <c r="F378" s="16" t="s">
        <v>694</v>
      </c>
      <c r="G378" s="6" t="str">
        <f t="shared" si="7"/>
        <v>CommandDate datetime Not Null,</v>
      </c>
      <c r="H378" s="17"/>
    </row>
    <row r="379" spans="1:8" x14ac:dyDescent="0.25">
      <c r="A379" s="11">
        <v>7</v>
      </c>
      <c r="B379" s="12" t="s">
        <v>600</v>
      </c>
      <c r="C379" s="13" t="s">
        <v>21</v>
      </c>
      <c r="D379" s="14"/>
      <c r="E379" s="15"/>
      <c r="F379" s="16" t="s">
        <v>601</v>
      </c>
      <c r="G379" s="6" t="str">
        <f t="shared" si="7"/>
        <v>StartDate datetime Not Null,</v>
      </c>
      <c r="H379" s="17"/>
    </row>
    <row r="380" spans="1:8" x14ac:dyDescent="0.25">
      <c r="A380" s="11">
        <v>8</v>
      </c>
      <c r="B380" s="12" t="s">
        <v>693</v>
      </c>
      <c r="C380" s="13" t="s">
        <v>21</v>
      </c>
      <c r="D380" s="14"/>
      <c r="E380" s="15"/>
      <c r="F380" s="16" t="s">
        <v>692</v>
      </c>
      <c r="G380" s="6" t="str">
        <f t="shared" si="7"/>
        <v>StartTime datetime Not Null,</v>
      </c>
      <c r="H380" s="17"/>
    </row>
    <row r="381" spans="1:8" x14ac:dyDescent="0.25">
      <c r="A381" s="11">
        <v>9</v>
      </c>
      <c r="B381" s="12" t="s">
        <v>602</v>
      </c>
      <c r="C381" s="13" t="s">
        <v>21</v>
      </c>
      <c r="D381" s="14"/>
      <c r="E381" s="15"/>
      <c r="F381" s="16" t="s">
        <v>603</v>
      </c>
      <c r="G381" s="6" t="str">
        <f t="shared" si="7"/>
        <v>FinishDate datetime Not Null,</v>
      </c>
      <c r="H381" s="17"/>
    </row>
    <row r="382" spans="1:8" x14ac:dyDescent="0.25">
      <c r="A382" s="11">
        <v>10</v>
      </c>
      <c r="B382" s="12" t="s">
        <v>691</v>
      </c>
      <c r="C382" s="13" t="s">
        <v>21</v>
      </c>
      <c r="D382" s="14"/>
      <c r="E382" s="15"/>
      <c r="F382" s="16" t="s">
        <v>690</v>
      </c>
      <c r="G382" s="6" t="str">
        <f t="shared" si="7"/>
        <v>FinishTime datetime Not Null,</v>
      </c>
      <c r="H382" s="17"/>
    </row>
    <row r="383" spans="1:8" x14ac:dyDescent="0.25">
      <c r="A383" s="11">
        <v>11</v>
      </c>
      <c r="B383" s="12" t="s">
        <v>689</v>
      </c>
      <c r="C383" s="13" t="s">
        <v>8</v>
      </c>
      <c r="D383" s="14"/>
      <c r="E383" s="15"/>
      <c r="F383" s="16" t="s">
        <v>688</v>
      </c>
      <c r="G383" s="6" t="str">
        <f t="shared" si="7"/>
        <v>FreedomTypePkID nvarchar(16) Not Null,</v>
      </c>
      <c r="H383" s="17"/>
    </row>
    <row r="384" spans="1:8" ht="22.5" x14ac:dyDescent="0.25">
      <c r="A384" s="11">
        <v>12</v>
      </c>
      <c r="B384" s="12" t="s">
        <v>687</v>
      </c>
      <c r="C384" s="13" t="s">
        <v>62</v>
      </c>
      <c r="D384" s="14"/>
      <c r="E384" s="15"/>
      <c r="F384" s="16" t="s">
        <v>686</v>
      </c>
      <c r="G384" s="6" t="str">
        <f t="shared" si="7"/>
        <v>IsSalary nvarchar(1) Not Null,</v>
      </c>
      <c r="H384" s="17"/>
    </row>
    <row r="385" spans="1:8" x14ac:dyDescent="0.25">
      <c r="A385" s="11">
        <v>13</v>
      </c>
      <c r="B385" s="12" t="s">
        <v>685</v>
      </c>
      <c r="C385" s="13" t="s">
        <v>27</v>
      </c>
      <c r="D385" s="14"/>
      <c r="E385" s="15"/>
      <c r="F385" s="16" t="s">
        <v>597</v>
      </c>
      <c r="G385" s="6" t="str">
        <f t="shared" si="7"/>
        <v>FreedomDescr nvarchar(255) Not Null,</v>
      </c>
      <c r="H385" s="17"/>
    </row>
    <row r="386" spans="1:8" x14ac:dyDescent="0.25">
      <c r="A386" s="11">
        <v>14</v>
      </c>
      <c r="B386" s="12" t="s">
        <v>32</v>
      </c>
      <c r="C386" s="13" t="s">
        <v>53</v>
      </c>
      <c r="D386" s="14"/>
      <c r="E386" s="15"/>
      <c r="F386" s="16" t="s">
        <v>604</v>
      </c>
      <c r="G386" s="6" t="str">
        <f t="shared" si="7"/>
        <v>UserName nvarchar(150) Not Null,</v>
      </c>
      <c r="H386" s="17"/>
    </row>
    <row r="387" spans="1:8" ht="22.5" x14ac:dyDescent="0.25">
      <c r="A387" s="11">
        <v>15</v>
      </c>
      <c r="B387" s="12" t="s">
        <v>684</v>
      </c>
      <c r="C387" s="13" t="s">
        <v>62</v>
      </c>
      <c r="D387" s="14">
        <v>1</v>
      </c>
      <c r="E387" s="15"/>
      <c r="F387" s="16" t="s">
        <v>683</v>
      </c>
      <c r="G387" s="6" t="str">
        <f t="shared" si="7"/>
        <v>IsHumanManager nvarchar(1) Null,</v>
      </c>
      <c r="H387" s="17"/>
    </row>
    <row r="388" spans="1:8" ht="22.5" x14ac:dyDescent="0.25">
      <c r="A388" s="11">
        <v>16</v>
      </c>
      <c r="B388" s="12" t="s">
        <v>682</v>
      </c>
      <c r="C388" s="13" t="s">
        <v>62</v>
      </c>
      <c r="D388" s="14">
        <v>1</v>
      </c>
      <c r="E388" s="15"/>
      <c r="F388" s="16" t="s">
        <v>681</v>
      </c>
      <c r="G388" s="6" t="str">
        <f t="shared" si="7"/>
        <v>IsTime nvarchar(1) Null,</v>
      </c>
      <c r="H388" s="17"/>
    </row>
    <row r="389" spans="1:8" x14ac:dyDescent="0.25">
      <c r="A389" s="18"/>
      <c r="B389" s="19"/>
      <c r="C389" s="19"/>
      <c r="D389" s="20"/>
      <c r="E389" s="20"/>
      <c r="F389" s="21"/>
      <c r="G389" s="6" t="s">
        <v>33</v>
      </c>
      <c r="H389" s="17"/>
    </row>
    <row r="390" spans="1:8" ht="22.5" x14ac:dyDescent="0.25">
      <c r="A390" s="22" t="s">
        <v>34</v>
      </c>
      <c r="B390" s="2" t="s">
        <v>680</v>
      </c>
      <c r="C390" s="12" t="s">
        <v>679</v>
      </c>
      <c r="D390" s="20"/>
      <c r="E390" s="20"/>
      <c r="F390" s="21"/>
      <c r="G390" s="6" t="str">
        <f>IF(AND(TRIM(A390) &lt;&gt; "", TRIM(B390) &lt;&gt; ""),
      IF(AND(A390 = "PK")," ALTER TABLE " &amp; B390 &amp; " ADD CONSTRAINT PK_" &amp; B390 &amp; D390 &amp; " PRIMARY KEY CLUSTERED (" &amp; C390  &amp; ") ",
           IF(AND(A390 = "UN"), " ALTER TABLE " &amp; B390 &amp; " ADD CONSTRAINT UN_" &amp; B390 &amp; D390 &amp; " UNIQUE NONCLUSTERED (" &amp; C390  &amp; ") ", ""))," ")</f>
        <v xml:space="preserve"> ALTER TABLE hrmEmployeeFreedom ADD CONSTRAINT PK_hrmEmployeeFreedom PRIMARY KEY CLUSTERED (EmployeeFreedomPkID) </v>
      </c>
      <c r="H390" s="17"/>
    </row>
    <row r="391" spans="1:8" x14ac:dyDescent="0.25">
      <c r="A391" s="22" t="s">
        <v>35</v>
      </c>
      <c r="B391" s="19"/>
      <c r="C391" s="19"/>
      <c r="D391" s="20"/>
      <c r="E391" s="20"/>
      <c r="F391" s="21"/>
      <c r="G391" s="6"/>
      <c r="H391" s="17"/>
    </row>
    <row r="392" spans="1:8" x14ac:dyDescent="0.25">
      <c r="A392" s="23" t="s">
        <v>36</v>
      </c>
      <c r="B392" s="24"/>
      <c r="C392" s="24"/>
      <c r="D392" s="25"/>
      <c r="E392" s="25"/>
      <c r="F392" s="26"/>
      <c r="G392" s="6"/>
      <c r="H392" s="17"/>
    </row>
    <row r="393" spans="1:8" ht="22.5" x14ac:dyDescent="0.25">
      <c r="A393" s="1"/>
      <c r="B393" s="2" t="s">
        <v>799</v>
      </c>
      <c r="C393" s="3"/>
      <c r="D393" s="3"/>
      <c r="E393" s="4"/>
      <c r="F393" s="5" t="s">
        <v>801</v>
      </c>
      <c r="G393" s="6" t="str">
        <f>"CREATE TABLE " &amp; B393</f>
        <v>CREATE TABLE hrmFreedomTypeInfo</v>
      </c>
      <c r="H393" s="6" t="str">
        <f>"DROP TABLE " &amp; B393</f>
        <v>DROP TABLE hrmFreedomTypeInfo</v>
      </c>
    </row>
    <row r="394" spans="1:8" x14ac:dyDescent="0.25">
      <c r="A394" s="7" t="s">
        <v>1</v>
      </c>
      <c r="B394" s="8" t="s">
        <v>2</v>
      </c>
      <c r="C394" s="9" t="s">
        <v>3</v>
      </c>
      <c r="D394" s="9" t="s">
        <v>4</v>
      </c>
      <c r="E394" s="9" t="s">
        <v>5</v>
      </c>
      <c r="F394" s="10" t="s">
        <v>6</v>
      </c>
      <c r="G394" s="6" t="str">
        <f>"("</f>
        <v>(</v>
      </c>
      <c r="H394" s="6"/>
    </row>
    <row r="395" spans="1:8" x14ac:dyDescent="0.25">
      <c r="A395" s="11">
        <v>1</v>
      </c>
      <c r="B395" s="12" t="s">
        <v>689</v>
      </c>
      <c r="C395" s="13" t="s">
        <v>8</v>
      </c>
      <c r="D395" s="14"/>
      <c r="E395" s="15"/>
      <c r="F395" s="16" t="s">
        <v>543</v>
      </c>
      <c r="G395" s="6" t="str">
        <f>B395 &amp; " " &amp; C395 &amp; " " &amp; IF(D395 = "", "Not Null", "Null") &amp; ","</f>
        <v>FreedomTypePkID nvarchar(16) Not Null,</v>
      </c>
      <c r="H395" s="17"/>
    </row>
    <row r="396" spans="1:8" x14ac:dyDescent="0.25">
      <c r="A396" s="11">
        <v>2</v>
      </c>
      <c r="B396" s="12" t="s">
        <v>800</v>
      </c>
      <c r="C396" s="13" t="s">
        <v>27</v>
      </c>
      <c r="D396" s="14"/>
      <c r="E396" s="15"/>
      <c r="F396" s="16" t="s">
        <v>802</v>
      </c>
      <c r="G396" s="6" t="str">
        <f>B396 &amp; " " &amp; C396 &amp; " " &amp; IF(D396 = "", "Not Null", "Null") &amp; ","</f>
        <v>FreedomTypeName nvarchar(255) Not Null,</v>
      </c>
      <c r="H396" s="17"/>
    </row>
    <row r="397" spans="1:8" x14ac:dyDescent="0.25">
      <c r="A397" s="18"/>
      <c r="B397" s="19"/>
      <c r="C397" s="19"/>
      <c r="D397" s="20"/>
      <c r="E397" s="20"/>
      <c r="F397" s="21"/>
      <c r="G397" s="6" t="s">
        <v>33</v>
      </c>
      <c r="H397" s="17"/>
    </row>
    <row r="398" spans="1:8" ht="22.5" x14ac:dyDescent="0.25">
      <c r="A398" s="22" t="s">
        <v>34</v>
      </c>
      <c r="B398" s="2" t="s">
        <v>799</v>
      </c>
      <c r="C398" s="12" t="s">
        <v>689</v>
      </c>
      <c r="D398" s="20"/>
      <c r="E398" s="20"/>
      <c r="F398" s="21"/>
      <c r="G398" s="6" t="str">
        <f>IF(AND(TRIM(A398) &lt;&gt; "", TRIM(B398) &lt;&gt; ""),
      IF(AND(A398 = "PK")," ALTER TABLE " &amp; B398 &amp; " ADD CONSTRAINT PK_" &amp; B398 &amp; D398 &amp; " PRIMARY KEY CLUSTERED (" &amp; C398  &amp; ") ",
           IF(AND(A398 = "UN"), " ALTER TABLE " &amp; B398 &amp; " ADD CONSTRAINT UN_" &amp; B398 &amp; D398 &amp; " UNIQUE NONCLUSTERED (" &amp; C398  &amp; ") ", ""))," ")</f>
        <v xml:space="preserve"> ALTER TABLE hrmFreedomTypeInfo ADD CONSTRAINT PK_hrmFreedomTypeInfo PRIMARY KEY CLUSTERED (FreedomTypePkID) </v>
      </c>
      <c r="H398" s="17"/>
    </row>
    <row r="399" spans="1:8" x14ac:dyDescent="0.25">
      <c r="A399" s="22" t="s">
        <v>35</v>
      </c>
      <c r="B399" s="19"/>
      <c r="C399" s="19"/>
      <c r="D399" s="20"/>
      <c r="E399" s="20"/>
      <c r="F399" s="21"/>
      <c r="G399" s="6"/>
      <c r="H399" s="17"/>
    </row>
    <row r="400" spans="1:8" x14ac:dyDescent="0.25">
      <c r="A400" s="23" t="s">
        <v>36</v>
      </c>
      <c r="B400" s="24"/>
      <c r="C400" s="24"/>
      <c r="D400" s="25"/>
      <c r="E400" s="25"/>
      <c r="F400" s="26"/>
      <c r="G400" s="6"/>
      <c r="H400" s="17"/>
    </row>
    <row r="402" spans="1:8" ht="22.5" x14ac:dyDescent="0.25">
      <c r="A402" s="1"/>
      <c r="B402" s="2" t="s">
        <v>702</v>
      </c>
      <c r="C402" s="3"/>
      <c r="D402" s="3"/>
      <c r="E402" s="4"/>
      <c r="F402" s="5" t="s">
        <v>710</v>
      </c>
      <c r="G402" s="6" t="str">
        <f>"CREATE TABLE " &amp; B402</f>
        <v>CREATE TABLE hrmEmployeeInfoContact</v>
      </c>
      <c r="H402" s="6" t="str">
        <f>"DROP TABLE " &amp; B402</f>
        <v>DROP TABLE hrmEmployeeInfoContact</v>
      </c>
    </row>
    <row r="403" spans="1:8" x14ac:dyDescent="0.25">
      <c r="A403" s="7" t="s">
        <v>1</v>
      </c>
      <c r="B403" s="8" t="s">
        <v>2</v>
      </c>
      <c r="C403" s="9" t="s">
        <v>3</v>
      </c>
      <c r="D403" s="9" t="s">
        <v>4</v>
      </c>
      <c r="E403" s="9" t="s">
        <v>5</v>
      </c>
      <c r="F403" s="10" t="s">
        <v>6</v>
      </c>
      <c r="G403" s="6" t="str">
        <f>"("</f>
        <v>(</v>
      </c>
      <c r="H403" s="6"/>
    </row>
    <row r="404" spans="1:8" ht="22.5" x14ac:dyDescent="0.25">
      <c r="A404" s="11">
        <v>1</v>
      </c>
      <c r="B404" s="12" t="s">
        <v>701</v>
      </c>
      <c r="C404" s="13" t="s">
        <v>8</v>
      </c>
      <c r="D404" s="14"/>
      <c r="E404" s="15"/>
      <c r="F404" s="16" t="s">
        <v>709</v>
      </c>
      <c r="G404" s="6" t="str">
        <f t="shared" ref="G404:G420" si="8">B404 &amp; " " &amp; C404 &amp; " " &amp; IF(D404 = "", "Not Null", "Null") &amp; ","</f>
        <v>EmployeeInfoContactPkID nvarchar(16) Not Null,</v>
      </c>
      <c r="H404" s="17"/>
    </row>
    <row r="405" spans="1:8" x14ac:dyDescent="0.25">
      <c r="A405" s="11">
        <v>2</v>
      </c>
      <c r="B405" s="12" t="s">
        <v>290</v>
      </c>
      <c r="C405" s="13" t="s">
        <v>8</v>
      </c>
      <c r="D405" s="14"/>
      <c r="E405" s="15"/>
      <c r="F405" s="16" t="s">
        <v>9</v>
      </c>
      <c r="G405" s="6" t="str">
        <f t="shared" si="8"/>
        <v>EmployeeInfoPkID nvarchar(16) Not Null,</v>
      </c>
      <c r="H405" s="17"/>
    </row>
    <row r="406" spans="1:8" x14ac:dyDescent="0.25">
      <c r="A406" s="11">
        <v>3</v>
      </c>
      <c r="B406" s="12" t="s">
        <v>57</v>
      </c>
      <c r="C406" s="13" t="s">
        <v>8</v>
      </c>
      <c r="D406" s="14"/>
      <c r="E406" s="15"/>
      <c r="F406" s="16" t="s">
        <v>708</v>
      </c>
      <c r="G406" s="6" t="str">
        <f t="shared" si="8"/>
        <v>ContactNo nvarchar(16) Not Null,</v>
      </c>
      <c r="H406" s="17"/>
    </row>
    <row r="407" spans="1:8" x14ac:dyDescent="0.25">
      <c r="A407" s="11">
        <v>4</v>
      </c>
      <c r="B407" s="12" t="s">
        <v>584</v>
      </c>
      <c r="C407" s="13" t="s">
        <v>8</v>
      </c>
      <c r="D407" s="14"/>
      <c r="E407" s="15"/>
      <c r="F407" s="16" t="s">
        <v>585</v>
      </c>
      <c r="G407" s="6" t="str">
        <f t="shared" si="8"/>
        <v>CommandNo nvarchar(16) Not Null,</v>
      </c>
      <c r="H407" s="17"/>
    </row>
    <row r="408" spans="1:8" x14ac:dyDescent="0.25">
      <c r="A408" s="11"/>
      <c r="B408" s="12" t="s">
        <v>11</v>
      </c>
      <c r="C408" s="13" t="s">
        <v>8</v>
      </c>
      <c r="D408" s="14"/>
      <c r="E408" s="15"/>
      <c r="F408" s="16" t="s">
        <v>1127</v>
      </c>
      <c r="G408" s="6" t="str">
        <f t="shared" si="8"/>
        <v>DepartmentPkID nvarchar(16) Not Null,</v>
      </c>
      <c r="H408" s="17"/>
    </row>
    <row r="409" spans="1:8" x14ac:dyDescent="0.25">
      <c r="A409" s="11"/>
      <c r="B409" s="12" t="s">
        <v>449</v>
      </c>
      <c r="C409" s="13" t="s">
        <v>8</v>
      </c>
      <c r="D409" s="14"/>
      <c r="E409" s="15"/>
      <c r="F409" s="16" t="s">
        <v>507</v>
      </c>
      <c r="G409" s="6" t="str">
        <f t="shared" si="8"/>
        <v>PositionGroupPkID nvarchar(16) Not Null,</v>
      </c>
      <c r="H409" s="17"/>
    </row>
    <row r="410" spans="1:8" x14ac:dyDescent="0.25">
      <c r="A410" s="11"/>
      <c r="B410" s="12" t="s">
        <v>13</v>
      </c>
      <c r="C410" s="13" t="s">
        <v>8</v>
      </c>
      <c r="D410" s="14"/>
      <c r="E410" s="15"/>
      <c r="F410" s="16" t="s">
        <v>506</v>
      </c>
      <c r="G410" s="6" t="str">
        <f t="shared" si="8"/>
        <v>PositionPkID nvarchar(16) Not Null,</v>
      </c>
      <c r="H410" s="17"/>
    </row>
    <row r="411" spans="1:8" x14ac:dyDescent="0.25">
      <c r="A411" s="11"/>
      <c r="B411" s="12" t="s">
        <v>165</v>
      </c>
      <c r="C411" s="13" t="s">
        <v>8</v>
      </c>
      <c r="D411" s="14"/>
      <c r="E411" s="15"/>
      <c r="F411" s="16" t="s">
        <v>1130</v>
      </c>
      <c r="G411" s="6" t="str">
        <f t="shared" si="8"/>
        <v>Status nvarchar(16) Not Null,</v>
      </c>
      <c r="H411" s="17"/>
    </row>
    <row r="412" spans="1:8" x14ac:dyDescent="0.25">
      <c r="A412" s="11"/>
      <c r="B412" s="12" t="s">
        <v>482</v>
      </c>
      <c r="C412" s="13" t="s">
        <v>8</v>
      </c>
      <c r="D412" s="14"/>
      <c r="E412" s="15"/>
      <c r="F412" s="16" t="s">
        <v>1128</v>
      </c>
      <c r="G412" s="6" t="str">
        <f t="shared" si="8"/>
        <v>WorkingStatusID nvarchar(16) Not Null,</v>
      </c>
      <c r="H412" s="17"/>
    </row>
    <row r="413" spans="1:8" x14ac:dyDescent="0.25">
      <c r="A413" s="11"/>
      <c r="B413" s="12" t="s">
        <v>483</v>
      </c>
      <c r="C413" s="13" t="s">
        <v>8</v>
      </c>
      <c r="D413" s="14"/>
      <c r="E413" s="15"/>
      <c r="F413" s="16" t="s">
        <v>1129</v>
      </c>
      <c r="G413" s="6" t="str">
        <f t="shared" si="8"/>
        <v>SalaryTypeID nvarchar(16) Not Null,</v>
      </c>
      <c r="H413" s="17"/>
    </row>
    <row r="414" spans="1:8" x14ac:dyDescent="0.25">
      <c r="A414" s="11">
        <v>5</v>
      </c>
      <c r="B414" s="12" t="s">
        <v>707</v>
      </c>
      <c r="C414" s="13" t="s">
        <v>21</v>
      </c>
      <c r="D414" s="14">
        <v>1</v>
      </c>
      <c r="E414" s="15"/>
      <c r="F414" s="16" t="s">
        <v>601</v>
      </c>
      <c r="G414" s="6" t="str">
        <f t="shared" si="8"/>
        <v>BeginDate datetime Null,</v>
      </c>
      <c r="H414" s="17"/>
    </row>
    <row r="415" spans="1:8" x14ac:dyDescent="0.25">
      <c r="A415" s="11">
        <v>6</v>
      </c>
      <c r="B415" s="12" t="s">
        <v>706</v>
      </c>
      <c r="C415" s="13" t="s">
        <v>21</v>
      </c>
      <c r="D415" s="14">
        <v>1</v>
      </c>
      <c r="E415" s="15"/>
      <c r="F415" s="16" t="s">
        <v>603</v>
      </c>
      <c r="G415" s="6" t="str">
        <f t="shared" si="8"/>
        <v>EndDate datetime Null,</v>
      </c>
      <c r="H415" s="17"/>
    </row>
    <row r="416" spans="1:8" ht="22.5" x14ac:dyDescent="0.25">
      <c r="A416" s="11">
        <v>7</v>
      </c>
      <c r="B416" s="12" t="s">
        <v>705</v>
      </c>
      <c r="C416" s="13" t="s">
        <v>62</v>
      </c>
      <c r="D416" s="14"/>
      <c r="E416" s="15"/>
      <c r="F416" s="16" t="s">
        <v>704</v>
      </c>
      <c r="G416" s="6" t="str">
        <f t="shared" si="8"/>
        <v>IsTermLess nvarchar(1) Not Null,</v>
      </c>
      <c r="H416" s="17"/>
    </row>
    <row r="417" spans="1:8" x14ac:dyDescent="0.25">
      <c r="A417" s="11">
        <v>8</v>
      </c>
      <c r="B417" s="12" t="s">
        <v>490</v>
      </c>
      <c r="C417" s="13" t="s">
        <v>135</v>
      </c>
      <c r="D417" s="14"/>
      <c r="E417" s="15"/>
      <c r="F417" s="16" t="s">
        <v>529</v>
      </c>
      <c r="G417" s="6" t="str">
        <f t="shared" si="8"/>
        <v>SalaryAmt money Not Null,</v>
      </c>
      <c r="H417" s="17"/>
    </row>
    <row r="418" spans="1:8" x14ac:dyDescent="0.25">
      <c r="A418" s="11">
        <v>9</v>
      </c>
      <c r="B418" s="12" t="s">
        <v>703</v>
      </c>
      <c r="C418" s="13" t="s">
        <v>27</v>
      </c>
      <c r="D418" s="14">
        <v>1</v>
      </c>
      <c r="E418" s="15"/>
      <c r="F418" s="16" t="s">
        <v>597</v>
      </c>
      <c r="G418" s="6" t="str">
        <f t="shared" si="8"/>
        <v>Descr nvarchar(255) Null,</v>
      </c>
      <c r="H418" s="17"/>
    </row>
    <row r="419" spans="1:8" x14ac:dyDescent="0.25">
      <c r="A419" s="11">
        <v>10</v>
      </c>
      <c r="B419" s="12" t="s">
        <v>1126</v>
      </c>
      <c r="C419" s="13" t="s">
        <v>53</v>
      </c>
      <c r="D419" s="14"/>
      <c r="E419" s="15"/>
      <c r="F419" s="16" t="s">
        <v>604</v>
      </c>
      <c r="G419" s="6" t="str">
        <f t="shared" si="8"/>
        <v>ContactEmployeeName nvarchar(150) Not Null,</v>
      </c>
      <c r="H419" s="17"/>
    </row>
    <row r="420" spans="1:8" x14ac:dyDescent="0.25">
      <c r="A420" s="11">
        <v>11</v>
      </c>
      <c r="B420" s="12" t="s">
        <v>182</v>
      </c>
      <c r="C420" s="13" t="s">
        <v>21</v>
      </c>
      <c r="D420" s="14">
        <v>1</v>
      </c>
      <c r="E420" s="15"/>
      <c r="F420" s="16" t="s">
        <v>583</v>
      </c>
      <c r="G420" s="6" t="str">
        <f t="shared" si="8"/>
        <v>CreatedDate datetime Null,</v>
      </c>
      <c r="H420" s="17"/>
    </row>
    <row r="421" spans="1:8" x14ac:dyDescent="0.25">
      <c r="A421" s="18"/>
      <c r="B421" s="19"/>
      <c r="C421" s="19"/>
      <c r="D421" s="20"/>
      <c r="E421" s="20"/>
      <c r="F421" s="21"/>
      <c r="G421" s="6" t="s">
        <v>33</v>
      </c>
      <c r="H421" s="17"/>
    </row>
    <row r="422" spans="1:8" ht="22.5" x14ac:dyDescent="0.25">
      <c r="A422" s="22" t="s">
        <v>34</v>
      </c>
      <c r="B422" s="2" t="s">
        <v>702</v>
      </c>
      <c r="C422" s="12" t="s">
        <v>701</v>
      </c>
      <c r="D422" s="20"/>
      <c r="E422" s="20"/>
      <c r="F422" s="21"/>
      <c r="G422" s="6" t="str">
        <f>IF(AND(TRIM(A422) &lt;&gt; "", TRIM(B422) &lt;&gt; ""),
      IF(AND(A422 = "PK")," ALTER TABLE " &amp; B422 &amp; " ADD CONSTRAINT PK_" &amp; B422 &amp; D422 &amp; " PRIMARY KEY CLUSTERED (" &amp; C422  &amp; ") ",
           IF(AND(A422 = "UN"), " ALTER TABLE " &amp; B422 &amp; " ADD CONSTRAINT UN_" &amp; B422 &amp; D422 &amp; " UNIQUE NONCLUSTERED (" &amp; C422  &amp; ") ", ""))," ")</f>
        <v xml:space="preserve"> ALTER TABLE hrmEmployeeInfoContact ADD CONSTRAINT PK_hrmEmployeeInfoContact PRIMARY KEY CLUSTERED (EmployeeInfoContactPkID) </v>
      </c>
      <c r="H422" s="17"/>
    </row>
    <row r="423" spans="1:8" x14ac:dyDescent="0.25">
      <c r="A423" s="22" t="s">
        <v>35</v>
      </c>
      <c r="B423" s="19"/>
      <c r="C423" s="19"/>
      <c r="D423" s="20"/>
      <c r="E423" s="20"/>
      <c r="F423" s="21"/>
      <c r="G423" s="6"/>
      <c r="H423" s="17"/>
    </row>
    <row r="424" spans="1:8" x14ac:dyDescent="0.25">
      <c r="A424" s="23" t="s">
        <v>36</v>
      </c>
      <c r="B424" s="24"/>
      <c r="C424" s="24"/>
      <c r="D424" s="25"/>
      <c r="E424" s="25"/>
      <c r="F424" s="26"/>
      <c r="G424" s="6"/>
      <c r="H424" s="17"/>
    </row>
    <row r="426" spans="1:8" ht="22.5" x14ac:dyDescent="0.25">
      <c r="A426" s="1"/>
      <c r="B426" s="2" t="s">
        <v>712</v>
      </c>
      <c r="C426" s="3"/>
      <c r="D426" s="3"/>
      <c r="E426" s="4"/>
      <c r="F426" s="5" t="s">
        <v>720</v>
      </c>
      <c r="G426" s="6" t="str">
        <f>"CREATE TABLE " &amp; B426</f>
        <v>CREATE TABLE hrmEmployeeInfoMeasures</v>
      </c>
      <c r="H426" s="6" t="str">
        <f>"DROP TABLE " &amp; B426</f>
        <v>DROP TABLE hrmEmployeeInfoMeasures</v>
      </c>
    </row>
    <row r="427" spans="1:8" x14ac:dyDescent="0.25">
      <c r="A427" s="7" t="s">
        <v>1</v>
      </c>
      <c r="B427" s="8" t="s">
        <v>2</v>
      </c>
      <c r="C427" s="9" t="s">
        <v>3</v>
      </c>
      <c r="D427" s="9" t="s">
        <v>4</v>
      </c>
      <c r="E427" s="9" t="s">
        <v>5</v>
      </c>
      <c r="F427" s="10" t="s">
        <v>6</v>
      </c>
      <c r="G427" s="6" t="str">
        <f>"("</f>
        <v>(</v>
      </c>
      <c r="H427" s="6"/>
    </row>
    <row r="428" spans="1:8" x14ac:dyDescent="0.25">
      <c r="A428" s="11">
        <v>1</v>
      </c>
      <c r="B428" s="12" t="s">
        <v>711</v>
      </c>
      <c r="C428" s="13" t="s">
        <v>8</v>
      </c>
      <c r="D428" s="14"/>
      <c r="E428" s="15"/>
      <c r="F428" s="16" t="s">
        <v>543</v>
      </c>
      <c r="G428" s="6" t="str">
        <f t="shared" ref="G428:G438" si="9">B428 &amp; " " &amp; C428 &amp; " " &amp; IF(D428 = "", "Not Null", "Null") &amp; ","</f>
        <v>EmployeeInfoMeasuresPkID nvarchar(16) Not Null,</v>
      </c>
      <c r="H428" s="17"/>
    </row>
    <row r="429" spans="1:8" x14ac:dyDescent="0.25">
      <c r="A429" s="11">
        <v>2</v>
      </c>
      <c r="B429" s="12" t="s">
        <v>290</v>
      </c>
      <c r="C429" s="13" t="s">
        <v>8</v>
      </c>
      <c r="D429" s="14"/>
      <c r="E429" s="15"/>
      <c r="F429" s="16" t="s">
        <v>9</v>
      </c>
      <c r="G429" s="6" t="str">
        <f t="shared" si="9"/>
        <v>EmployeeInfoPkID nvarchar(16) Not Null,</v>
      </c>
      <c r="H429" s="17"/>
    </row>
    <row r="430" spans="1:8" ht="22.5" x14ac:dyDescent="0.25">
      <c r="A430" s="11">
        <v>3</v>
      </c>
      <c r="B430" s="12" t="s">
        <v>1045</v>
      </c>
      <c r="C430" s="13" t="s">
        <v>8</v>
      </c>
      <c r="D430" s="14"/>
      <c r="E430" s="15"/>
      <c r="F430" s="16" t="s">
        <v>718</v>
      </c>
      <c r="G430" s="6" t="str">
        <f t="shared" si="9"/>
        <v>BreachPkID nvarchar(16) Not Null,</v>
      </c>
      <c r="H430" s="17"/>
    </row>
    <row r="431" spans="1:8" x14ac:dyDescent="0.25">
      <c r="A431" s="11">
        <v>4</v>
      </c>
      <c r="B431" s="12" t="s">
        <v>584</v>
      </c>
      <c r="C431" s="13" t="s">
        <v>8</v>
      </c>
      <c r="D431" s="14"/>
      <c r="E431" s="15"/>
      <c r="F431" s="16" t="s">
        <v>585</v>
      </c>
      <c r="G431" s="6" t="str">
        <f t="shared" si="9"/>
        <v>CommandNo nvarchar(16) Not Null,</v>
      </c>
      <c r="H431" s="17"/>
    </row>
    <row r="432" spans="1:8" x14ac:dyDescent="0.25">
      <c r="A432" s="11">
        <v>5</v>
      </c>
      <c r="B432" s="12" t="s">
        <v>182</v>
      </c>
      <c r="C432" s="13" t="s">
        <v>21</v>
      </c>
      <c r="D432" s="14"/>
      <c r="E432" s="15"/>
      <c r="F432" s="16" t="s">
        <v>302</v>
      </c>
      <c r="G432" s="6" t="str">
        <f t="shared" si="9"/>
        <v>CreatedDate datetime Not Null,</v>
      </c>
      <c r="H432" s="17"/>
    </row>
    <row r="433" spans="1:8" ht="22.5" x14ac:dyDescent="0.25">
      <c r="A433" s="11">
        <v>6</v>
      </c>
      <c r="B433" s="12" t="s">
        <v>717</v>
      </c>
      <c r="C433" s="13" t="s">
        <v>155</v>
      </c>
      <c r="D433" s="14"/>
      <c r="E433" s="15"/>
      <c r="F433" s="16" t="s">
        <v>716</v>
      </c>
      <c r="G433" s="6" t="str">
        <f t="shared" si="9"/>
        <v>ReasonDescr nvarchar(250) Not Null,</v>
      </c>
      <c r="H433" s="17"/>
    </row>
    <row r="434" spans="1:8" x14ac:dyDescent="0.25">
      <c r="A434" s="11">
        <v>7</v>
      </c>
      <c r="B434" s="12" t="s">
        <v>703</v>
      </c>
      <c r="C434" s="13" t="s">
        <v>155</v>
      </c>
      <c r="D434" s="14"/>
      <c r="E434" s="15"/>
      <c r="F434" s="16" t="s">
        <v>597</v>
      </c>
      <c r="G434" s="6" t="str">
        <f t="shared" si="9"/>
        <v>Descr nvarchar(250) Not Null,</v>
      </c>
      <c r="H434" s="17"/>
    </row>
    <row r="435" spans="1:8" x14ac:dyDescent="0.25">
      <c r="A435" s="11">
        <v>8</v>
      </c>
      <c r="B435" s="12" t="s">
        <v>707</v>
      </c>
      <c r="C435" s="13" t="s">
        <v>21</v>
      </c>
      <c r="D435" s="14">
        <v>1</v>
      </c>
      <c r="E435" s="15"/>
      <c r="F435" s="16" t="s">
        <v>601</v>
      </c>
      <c r="G435" s="6" t="str">
        <f t="shared" si="9"/>
        <v>BeginDate datetime Null,</v>
      </c>
      <c r="H435" s="17"/>
    </row>
    <row r="436" spans="1:8" x14ac:dyDescent="0.25">
      <c r="A436" s="11">
        <v>9</v>
      </c>
      <c r="B436" s="12" t="s">
        <v>706</v>
      </c>
      <c r="C436" s="13" t="s">
        <v>21</v>
      </c>
      <c r="D436" s="14">
        <v>1</v>
      </c>
      <c r="E436" s="15"/>
      <c r="F436" s="16" t="s">
        <v>715</v>
      </c>
      <c r="G436" s="6" t="str">
        <f t="shared" si="9"/>
        <v>EndDate datetime Null,</v>
      </c>
      <c r="H436" s="17"/>
    </row>
    <row r="437" spans="1:8" x14ac:dyDescent="0.25">
      <c r="A437" s="11">
        <v>10</v>
      </c>
      <c r="B437" s="12" t="s">
        <v>714</v>
      </c>
      <c r="C437" s="13" t="s">
        <v>135</v>
      </c>
      <c r="D437" s="14"/>
      <c r="E437" s="15"/>
      <c r="F437" s="16" t="s">
        <v>713</v>
      </c>
      <c r="G437" s="6" t="str">
        <f t="shared" si="9"/>
        <v>MeasuresAmt money Not Null,</v>
      </c>
      <c r="H437" s="17"/>
    </row>
    <row r="438" spans="1:8" x14ac:dyDescent="0.25">
      <c r="A438" s="11">
        <v>11</v>
      </c>
      <c r="B438" s="12" t="s">
        <v>32</v>
      </c>
      <c r="C438" s="13" t="s">
        <v>53</v>
      </c>
      <c r="D438" s="14"/>
      <c r="E438" s="15"/>
      <c r="F438" s="16" t="s">
        <v>604</v>
      </c>
      <c r="G438" s="6" t="str">
        <f t="shared" si="9"/>
        <v>UserName nvarchar(150) Not Null,</v>
      </c>
      <c r="H438" s="17"/>
    </row>
    <row r="439" spans="1:8" x14ac:dyDescent="0.25">
      <c r="A439" s="18"/>
      <c r="B439" s="19"/>
      <c r="C439" s="19"/>
      <c r="D439" s="20"/>
      <c r="E439" s="20"/>
      <c r="F439" s="21"/>
      <c r="G439" s="6" t="s">
        <v>33</v>
      </c>
      <c r="H439" s="17"/>
    </row>
    <row r="440" spans="1:8" ht="22.5" x14ac:dyDescent="0.25">
      <c r="A440" s="22" t="s">
        <v>34</v>
      </c>
      <c r="B440" s="2" t="s">
        <v>712</v>
      </c>
      <c r="C440" s="12" t="s">
        <v>711</v>
      </c>
      <c r="D440" s="20"/>
      <c r="E440" s="20"/>
      <c r="F440" s="21"/>
      <c r="G440" s="6" t="str">
        <f>IF(AND(TRIM(A440) &lt;&gt; "", TRIM(B440) &lt;&gt; ""),
      IF(AND(A440 = "PK")," ALTER TABLE " &amp; B440 &amp; " ADD CONSTRAINT PK_" &amp; B440 &amp; D440 &amp; " PRIMARY KEY CLUSTERED (" &amp; C440  &amp; ") ",
           IF(AND(A440 = "UN"), " ALTER TABLE " &amp; B440 &amp; " ADD CONSTRAINT UN_" &amp; B440 &amp; D440 &amp; " UNIQUE NONCLUSTERED (" &amp; C440  &amp; ") ", ""))," ")</f>
        <v xml:space="preserve"> ALTER TABLE hrmEmployeeInfoMeasures ADD CONSTRAINT PK_hrmEmployeeInfoMeasures PRIMARY KEY CLUSTERED (EmployeeInfoMeasuresPkID) </v>
      </c>
      <c r="H440" s="17"/>
    </row>
    <row r="441" spans="1:8" x14ac:dyDescent="0.25">
      <c r="A441" s="22" t="s">
        <v>35</v>
      </c>
      <c r="B441" s="19"/>
      <c r="C441" s="19"/>
      <c r="D441" s="20"/>
      <c r="E441" s="20"/>
      <c r="F441" s="21"/>
      <c r="G441" s="6"/>
      <c r="H441" s="17"/>
    </row>
    <row r="442" spans="1:8" x14ac:dyDescent="0.25">
      <c r="A442" s="23" t="s">
        <v>36</v>
      </c>
      <c r="B442" s="24"/>
      <c r="C442" s="24"/>
      <c r="D442" s="25"/>
      <c r="E442" s="25"/>
      <c r="F442" s="26"/>
      <c r="G442" s="6"/>
      <c r="H442" s="17"/>
    </row>
    <row r="444" spans="1:8" ht="22.5" x14ac:dyDescent="0.25">
      <c r="A444" s="1"/>
      <c r="B444" s="2" t="s">
        <v>722</v>
      </c>
      <c r="C444" s="3"/>
      <c r="D444" s="3"/>
      <c r="E444" s="4"/>
      <c r="F444" s="5" t="s">
        <v>723</v>
      </c>
      <c r="G444" s="6" t="str">
        <f>"CREATE TABLE " &amp; B444</f>
        <v>CREATE TABLE hrmMeasuresTypeInfo</v>
      </c>
      <c r="H444" s="6" t="str">
        <f>"DROP TABLE " &amp; B444</f>
        <v>DROP TABLE hrmMeasuresTypeInfo</v>
      </c>
    </row>
    <row r="445" spans="1:8" x14ac:dyDescent="0.25">
      <c r="A445" s="7" t="s">
        <v>1</v>
      </c>
      <c r="B445" s="8" t="s">
        <v>2</v>
      </c>
      <c r="C445" s="9" t="s">
        <v>3</v>
      </c>
      <c r="D445" s="9" t="s">
        <v>4</v>
      </c>
      <c r="E445" s="9" t="s">
        <v>5</v>
      </c>
      <c r="F445" s="10" t="s">
        <v>6</v>
      </c>
      <c r="G445" s="6" t="str">
        <f>"("</f>
        <v>(</v>
      </c>
      <c r="H445" s="6"/>
    </row>
    <row r="446" spans="1:8" x14ac:dyDescent="0.25">
      <c r="A446" s="11">
        <v>1</v>
      </c>
      <c r="B446" s="12" t="s">
        <v>719</v>
      </c>
      <c r="C446" s="13" t="s">
        <v>8</v>
      </c>
      <c r="D446" s="14"/>
      <c r="E446" s="15"/>
      <c r="F446" s="16" t="s">
        <v>543</v>
      </c>
      <c r="G446" s="6" t="str">
        <f>B446 &amp; " " &amp; C446 &amp; " " &amp; IF(D446 = "", "Not Null", "Null") &amp; ","</f>
        <v>MeasuresTypePkID nvarchar(16) Not Null,</v>
      </c>
      <c r="H446" s="17"/>
    </row>
    <row r="447" spans="1:8" x14ac:dyDescent="0.25">
      <c r="A447" s="11">
        <v>2</v>
      </c>
      <c r="B447" s="12" t="s">
        <v>721</v>
      </c>
      <c r="C447" s="13" t="s">
        <v>155</v>
      </c>
      <c r="D447" s="14"/>
      <c r="E447" s="15"/>
      <c r="F447" s="16" t="s">
        <v>615</v>
      </c>
      <c r="G447" s="6" t="str">
        <f>B447 &amp; " " &amp; C447 &amp; " " &amp; IF(D447 = "", "Not Null", "Null") &amp; ","</f>
        <v>MeasuresTypeName nvarchar(250) Not Null,</v>
      </c>
      <c r="H447" s="17"/>
    </row>
    <row r="448" spans="1:8" x14ac:dyDescent="0.25">
      <c r="A448" s="18"/>
      <c r="B448" s="19"/>
      <c r="C448" s="19"/>
      <c r="D448" s="20"/>
      <c r="E448" s="20"/>
      <c r="F448" s="21"/>
      <c r="G448" s="6" t="s">
        <v>33</v>
      </c>
      <c r="H448" s="17"/>
    </row>
    <row r="449" spans="1:8" ht="22.5" x14ac:dyDescent="0.25">
      <c r="A449" s="22" t="s">
        <v>34</v>
      </c>
      <c r="B449" s="2" t="s">
        <v>722</v>
      </c>
      <c r="C449" s="12" t="s">
        <v>719</v>
      </c>
      <c r="D449" s="20"/>
      <c r="E449" s="20"/>
      <c r="F449" s="21"/>
      <c r="G449" s="6" t="str">
        <f>IF(AND(TRIM(A449) &lt;&gt; "", TRIM(B449) &lt;&gt; ""),
      IF(AND(A449 = "PK")," ALTER TABLE " &amp; B449 &amp; " ADD CONSTRAINT PK_" &amp; B449 &amp; D449 &amp; " PRIMARY KEY CLUSTERED (" &amp; C449  &amp; ") ",
           IF(AND(A449 = "UN"), " ALTER TABLE " &amp; B449 &amp; " ADD CONSTRAINT UN_" &amp; B449 &amp; D449 &amp; " UNIQUE NONCLUSTERED (" &amp; C449  &amp; ") ", ""))," ")</f>
        <v xml:space="preserve"> ALTER TABLE hrmMeasuresTypeInfo ADD CONSTRAINT PK_hrmMeasuresTypeInfo PRIMARY KEY CLUSTERED (MeasuresTypePkID) </v>
      </c>
      <c r="H449" s="17"/>
    </row>
    <row r="450" spans="1:8" x14ac:dyDescent="0.25">
      <c r="A450" s="22" t="s">
        <v>35</v>
      </c>
      <c r="B450" s="19"/>
      <c r="C450" s="19"/>
      <c r="D450" s="20"/>
      <c r="E450" s="20"/>
      <c r="F450" s="21"/>
      <c r="G450" s="6"/>
      <c r="H450" s="17"/>
    </row>
    <row r="451" spans="1:8" x14ac:dyDescent="0.25">
      <c r="A451" s="23" t="s">
        <v>36</v>
      </c>
      <c r="B451" s="24"/>
      <c r="C451" s="24"/>
      <c r="D451" s="25"/>
      <c r="E451" s="25"/>
      <c r="F451" s="26"/>
      <c r="G451" s="6"/>
      <c r="H451" s="17"/>
    </row>
    <row r="453" spans="1:8" ht="33.75" x14ac:dyDescent="0.25">
      <c r="A453" s="1"/>
      <c r="B453" s="2" t="s">
        <v>725</v>
      </c>
      <c r="C453" s="3"/>
      <c r="D453" s="3"/>
      <c r="E453" s="4"/>
      <c r="F453" s="5" t="s">
        <v>729</v>
      </c>
      <c r="G453" s="6" t="str">
        <f>"CREATE TABLE " &amp; B453</f>
        <v>CREATE TABLE hrmEmployeeLetOut</v>
      </c>
      <c r="H453" s="6" t="str">
        <f>"DROP TABLE " &amp; B453</f>
        <v>DROP TABLE hrmEmployeeLetOut</v>
      </c>
    </row>
    <row r="454" spans="1:8" x14ac:dyDescent="0.25">
      <c r="A454" s="7" t="s">
        <v>1</v>
      </c>
      <c r="B454" s="8" t="s">
        <v>2</v>
      </c>
      <c r="C454" s="9" t="s">
        <v>3</v>
      </c>
      <c r="D454" s="9" t="s">
        <v>4</v>
      </c>
      <c r="E454" s="9" t="s">
        <v>5</v>
      </c>
      <c r="F454" s="10" t="s">
        <v>6</v>
      </c>
      <c r="G454" s="6" t="str">
        <f>"("</f>
        <v>(</v>
      </c>
      <c r="H454" s="6"/>
    </row>
    <row r="455" spans="1:8" x14ac:dyDescent="0.25">
      <c r="A455" s="11">
        <v>1</v>
      </c>
      <c r="B455" s="12" t="s">
        <v>724</v>
      </c>
      <c r="C455" s="13" t="s">
        <v>8</v>
      </c>
      <c r="D455" s="14"/>
      <c r="E455" s="15"/>
      <c r="F455" s="16" t="s">
        <v>543</v>
      </c>
      <c r="G455" s="6" t="str">
        <f t="shared" ref="G455:G461" si="10">B455 &amp; " " &amp; C455 &amp; " " &amp; IF(D455 = "", "Not Null", "Null") &amp; ","</f>
        <v>EmployeeLetOutPkID nvarchar(16) Not Null,</v>
      </c>
      <c r="H455" s="17"/>
    </row>
    <row r="456" spans="1:8" x14ac:dyDescent="0.25">
      <c r="A456" s="11">
        <v>2</v>
      </c>
      <c r="B456" s="12" t="s">
        <v>182</v>
      </c>
      <c r="C456" s="13" t="s">
        <v>21</v>
      </c>
      <c r="D456" s="14"/>
      <c r="E456" s="15"/>
      <c r="F456" s="16" t="s">
        <v>583</v>
      </c>
      <c r="G456" s="6" t="str">
        <f t="shared" si="10"/>
        <v>CreatedDate datetime Not Null,</v>
      </c>
      <c r="H456" s="17"/>
    </row>
    <row r="457" spans="1:8" x14ac:dyDescent="0.25">
      <c r="A457" s="11">
        <v>3</v>
      </c>
      <c r="B457" s="12" t="s">
        <v>584</v>
      </c>
      <c r="C457" s="13" t="s">
        <v>8</v>
      </c>
      <c r="D457" s="14"/>
      <c r="E457" s="15"/>
      <c r="F457" s="16" t="s">
        <v>585</v>
      </c>
      <c r="G457" s="6" t="str">
        <f t="shared" si="10"/>
        <v>CommandNo nvarchar(16) Not Null,</v>
      </c>
      <c r="H457" s="17"/>
    </row>
    <row r="458" spans="1:8" x14ac:dyDescent="0.25">
      <c r="A458" s="11">
        <v>4</v>
      </c>
      <c r="B458" s="12" t="s">
        <v>290</v>
      </c>
      <c r="C458" s="13" t="s">
        <v>8</v>
      </c>
      <c r="D458" s="14"/>
      <c r="E458" s="15"/>
      <c r="F458" s="16" t="s">
        <v>728</v>
      </c>
      <c r="G458" s="6" t="str">
        <f t="shared" si="10"/>
        <v>EmployeeInfoPkID nvarchar(16) Not Null,</v>
      </c>
      <c r="H458" s="17"/>
    </row>
    <row r="459" spans="1:8" ht="22.5" x14ac:dyDescent="0.25">
      <c r="A459" s="11">
        <v>5</v>
      </c>
      <c r="B459" s="12" t="s">
        <v>727</v>
      </c>
      <c r="C459" s="13" t="s">
        <v>8</v>
      </c>
      <c r="D459" s="14"/>
      <c r="E459" s="15"/>
      <c r="F459" s="16" t="s">
        <v>726</v>
      </c>
      <c r="G459" s="6" t="str">
        <f t="shared" si="10"/>
        <v>JobExitReasonPkID nvarchar(16) Not Null,</v>
      </c>
      <c r="H459" s="17"/>
    </row>
    <row r="460" spans="1:8" x14ac:dyDescent="0.25">
      <c r="A460" s="11">
        <v>6</v>
      </c>
      <c r="B460" s="12" t="s">
        <v>703</v>
      </c>
      <c r="C460" s="13" t="s">
        <v>27</v>
      </c>
      <c r="D460" s="14"/>
      <c r="E460" s="15"/>
      <c r="F460" s="16" t="s">
        <v>102</v>
      </c>
      <c r="G460" s="6" t="str">
        <f t="shared" si="10"/>
        <v>Descr nvarchar(255) Not Null,</v>
      </c>
      <c r="H460" s="17"/>
    </row>
    <row r="461" spans="1:8" x14ac:dyDescent="0.25">
      <c r="A461" s="11">
        <v>7</v>
      </c>
      <c r="B461" s="12" t="s">
        <v>32</v>
      </c>
      <c r="C461" s="13" t="s">
        <v>53</v>
      </c>
      <c r="D461" s="14"/>
      <c r="E461" s="15"/>
      <c r="F461" s="16" t="s">
        <v>604</v>
      </c>
      <c r="G461" s="6" t="str">
        <f t="shared" si="10"/>
        <v>UserName nvarchar(150) Not Null,</v>
      </c>
      <c r="H461" s="17"/>
    </row>
    <row r="462" spans="1:8" x14ac:dyDescent="0.25">
      <c r="A462" s="18"/>
      <c r="B462" s="19"/>
      <c r="C462" s="19"/>
      <c r="D462" s="20"/>
      <c r="E462" s="20"/>
      <c r="F462" s="21"/>
      <c r="G462" s="6" t="s">
        <v>33</v>
      </c>
      <c r="H462" s="17"/>
    </row>
    <row r="463" spans="1:8" ht="22.5" x14ac:dyDescent="0.25">
      <c r="A463" s="22" t="s">
        <v>34</v>
      </c>
      <c r="B463" s="2" t="s">
        <v>725</v>
      </c>
      <c r="C463" s="12" t="s">
        <v>724</v>
      </c>
      <c r="D463" s="20"/>
      <c r="E463" s="20"/>
      <c r="F463" s="21"/>
      <c r="G463" s="6" t="str">
        <f>IF(AND(TRIM(A463) &lt;&gt; "", TRIM(B463) &lt;&gt; ""),
      IF(AND(A463 = "PK")," ALTER TABLE " &amp; B463 &amp; " ADD CONSTRAINT PK_" &amp; B463 &amp; D463 &amp; " PRIMARY KEY CLUSTERED (" &amp; C463  &amp; ") ",
           IF(AND(A463 = "UN"), " ALTER TABLE " &amp; B463 &amp; " ADD CONSTRAINT UN_" &amp; B463 &amp; D463 &amp; " UNIQUE NONCLUSTERED (" &amp; C463  &amp; ") ", ""))," ")</f>
        <v xml:space="preserve"> ALTER TABLE hrmEmployeeLetOut ADD CONSTRAINT PK_hrmEmployeeLetOut PRIMARY KEY CLUSTERED (EmployeeLetOutPkID) </v>
      </c>
      <c r="H463" s="17"/>
    </row>
    <row r="464" spans="1:8" x14ac:dyDescent="0.25">
      <c r="A464" s="22" t="s">
        <v>35</v>
      </c>
      <c r="B464" s="19"/>
      <c r="C464" s="19"/>
      <c r="D464" s="20"/>
      <c r="E464" s="20"/>
      <c r="F464" s="21"/>
      <c r="G464" s="6"/>
      <c r="H464" s="17"/>
    </row>
    <row r="465" spans="1:8" x14ac:dyDescent="0.25">
      <c r="A465" s="23" t="s">
        <v>36</v>
      </c>
      <c r="B465" s="24"/>
      <c r="C465" s="24"/>
      <c r="D465" s="25"/>
      <c r="E465" s="25"/>
      <c r="F465" s="26"/>
      <c r="G465" s="6"/>
      <c r="H465" s="17"/>
    </row>
    <row r="467" spans="1:8" x14ac:dyDescent="0.25">
      <c r="A467" s="1"/>
      <c r="B467" s="2" t="s">
        <v>730</v>
      </c>
      <c r="C467" s="3"/>
      <c r="D467" s="3"/>
      <c r="E467" s="4"/>
      <c r="F467" s="5" t="s">
        <v>734</v>
      </c>
      <c r="G467" s="6" t="str">
        <f>"CREATE TABLE " &amp; B467</f>
        <v>CREATE TABLE hrmJobExitReason</v>
      </c>
      <c r="H467" s="6" t="str">
        <f>"DROP TABLE " &amp; B467</f>
        <v>DROP TABLE hrmJobExitReason</v>
      </c>
    </row>
    <row r="468" spans="1:8" x14ac:dyDescent="0.25">
      <c r="A468" s="7" t="s">
        <v>1</v>
      </c>
      <c r="B468" s="8" t="s">
        <v>2</v>
      </c>
      <c r="C468" s="9" t="s">
        <v>3</v>
      </c>
      <c r="D468" s="9" t="s">
        <v>4</v>
      </c>
      <c r="E468" s="9" t="s">
        <v>5</v>
      </c>
      <c r="F468" s="10" t="s">
        <v>6</v>
      </c>
      <c r="G468" s="6" t="str">
        <f>"("</f>
        <v>(</v>
      </c>
      <c r="H468" s="6"/>
    </row>
    <row r="469" spans="1:8" ht="22.5" x14ac:dyDescent="0.25">
      <c r="A469" s="11">
        <v>1</v>
      </c>
      <c r="B469" s="12" t="s">
        <v>727</v>
      </c>
      <c r="C469" s="13" t="s">
        <v>8</v>
      </c>
      <c r="D469" s="14"/>
      <c r="E469" s="15"/>
      <c r="F469" s="16" t="s">
        <v>733</v>
      </c>
      <c r="G469" s="6" t="str">
        <f>B469 &amp; " " &amp; C469 &amp; " " &amp; IF(D469 = "", "Not Null", "Null") &amp; ","</f>
        <v>JobExitReasonPkID nvarchar(16) Not Null,</v>
      </c>
      <c r="H469" s="17"/>
    </row>
    <row r="470" spans="1:8" ht="22.5" x14ac:dyDescent="0.25">
      <c r="A470" s="11">
        <v>2</v>
      </c>
      <c r="B470" s="12" t="s">
        <v>732</v>
      </c>
      <c r="C470" s="13" t="s">
        <v>155</v>
      </c>
      <c r="D470" s="14"/>
      <c r="E470" s="15"/>
      <c r="F470" s="16" t="s">
        <v>731</v>
      </c>
      <c r="G470" s="6" t="str">
        <f>B470 &amp; " " &amp; C470 &amp; " " &amp; IF(D470 = "", "Not Null", "Null") &amp; ","</f>
        <v>JobExitReasonName nvarchar(250) Not Null,</v>
      </c>
      <c r="H470" s="17"/>
    </row>
    <row r="471" spans="1:8" x14ac:dyDescent="0.25">
      <c r="A471" s="11">
        <v>3</v>
      </c>
      <c r="B471" s="12" t="s">
        <v>168</v>
      </c>
      <c r="C471" s="13" t="s">
        <v>169</v>
      </c>
      <c r="D471" s="14"/>
      <c r="E471" s="15"/>
      <c r="F471" s="16"/>
      <c r="G471" s="6" t="str">
        <f>B471 &amp; " " &amp; C471 &amp; " " &amp; IF(D471 = "", "Not Null", "Null") &amp; ","</f>
        <v>tstamp timestamp Not Null,</v>
      </c>
      <c r="H471" s="17"/>
    </row>
    <row r="472" spans="1:8" x14ac:dyDescent="0.25">
      <c r="A472" s="18"/>
      <c r="B472" s="19"/>
      <c r="C472" s="19"/>
      <c r="D472" s="20"/>
      <c r="E472" s="20"/>
      <c r="F472" s="21"/>
      <c r="G472" s="6" t="s">
        <v>33</v>
      </c>
      <c r="H472" s="17"/>
    </row>
    <row r="473" spans="1:8" ht="22.5" x14ac:dyDescent="0.25">
      <c r="A473" s="22" t="s">
        <v>34</v>
      </c>
      <c r="B473" s="2" t="s">
        <v>730</v>
      </c>
      <c r="C473" s="12" t="s">
        <v>727</v>
      </c>
      <c r="D473" s="20"/>
      <c r="E473" s="20"/>
      <c r="F473" s="21"/>
      <c r="G473" s="6" t="str">
        <f>IF(AND(TRIM(A473) &lt;&gt; "", TRIM(B473) &lt;&gt; ""),
      IF(AND(A473 = "PK")," ALTER TABLE " &amp; B473 &amp; " ADD CONSTRAINT PK_" &amp; B473 &amp; D473 &amp; " PRIMARY KEY CLUSTERED (" &amp; C473  &amp; ") ",
           IF(AND(A473 = "UN"), " ALTER TABLE " &amp; B473 &amp; " ADD CONSTRAINT UN_" &amp; B473 &amp; D473 &amp; " UNIQUE NONCLUSTERED (" &amp; C473  &amp; ") ", ""))," ")</f>
        <v xml:space="preserve"> ALTER TABLE hrmJobExitReason ADD CONSTRAINT PK_hrmJobExitReason PRIMARY KEY CLUSTERED (JobExitReasonPkID) </v>
      </c>
      <c r="H473" s="17"/>
    </row>
    <row r="474" spans="1:8" x14ac:dyDescent="0.25">
      <c r="A474" s="22" t="s">
        <v>35</v>
      </c>
      <c r="B474" s="19"/>
      <c r="C474" s="19"/>
      <c r="D474" s="20"/>
      <c r="E474" s="20"/>
      <c r="F474" s="21"/>
      <c r="G474" s="6"/>
      <c r="H474" s="17"/>
    </row>
    <row r="475" spans="1:8" x14ac:dyDescent="0.25">
      <c r="A475" s="23" t="s">
        <v>36</v>
      </c>
      <c r="B475" s="24"/>
      <c r="C475" s="24"/>
      <c r="D475" s="25"/>
      <c r="E475" s="25"/>
      <c r="F475" s="26"/>
      <c r="G475" s="6"/>
      <c r="H475" s="17"/>
    </row>
    <row r="477" spans="1:8" ht="22.5" x14ac:dyDescent="0.25">
      <c r="A477" s="1"/>
      <c r="B477" s="2" t="s">
        <v>736</v>
      </c>
      <c r="C477" s="3"/>
      <c r="D477" s="3"/>
      <c r="E477" s="4"/>
      <c r="F477" s="5" t="s">
        <v>752</v>
      </c>
      <c r="G477" s="6" t="str">
        <f>"CREATE TABLE " &amp; B477</f>
        <v>CREATE TABLE hrmEmployeeMission</v>
      </c>
      <c r="H477" s="6" t="str">
        <f>"DROP TABLE " &amp; B477</f>
        <v>DROP TABLE hrmEmployeeMission</v>
      </c>
    </row>
    <row r="478" spans="1:8" x14ac:dyDescent="0.25">
      <c r="A478" s="7" t="s">
        <v>1</v>
      </c>
      <c r="B478" s="8" t="s">
        <v>2</v>
      </c>
      <c r="C478" s="9" t="s">
        <v>3</v>
      </c>
      <c r="D478" s="9" t="s">
        <v>4</v>
      </c>
      <c r="E478" s="9" t="s">
        <v>5</v>
      </c>
      <c r="F478" s="10" t="s">
        <v>6</v>
      </c>
      <c r="G478" s="6" t="str">
        <f>"("</f>
        <v>(</v>
      </c>
      <c r="H478" s="6"/>
    </row>
    <row r="479" spans="1:8" ht="22.5" x14ac:dyDescent="0.25">
      <c r="A479" s="11">
        <v>1</v>
      </c>
      <c r="B479" s="12" t="s">
        <v>735</v>
      </c>
      <c r="C479" s="13" t="s">
        <v>8</v>
      </c>
      <c r="D479" s="14"/>
      <c r="E479" s="15"/>
      <c r="F479" s="16" t="s">
        <v>751</v>
      </c>
      <c r="G479" s="6" t="str">
        <f t="shared" ref="G479:G497" si="11">B479 &amp; " " &amp; C479 &amp; " " &amp; IF(D479 = "", "Not Null", "Null") &amp; ","</f>
        <v>EmployeeMissionPkID nvarchar(16) Not Null,</v>
      </c>
      <c r="H479" s="17"/>
    </row>
    <row r="480" spans="1:8" x14ac:dyDescent="0.25">
      <c r="A480" s="11">
        <v>2</v>
      </c>
      <c r="B480" s="12" t="s">
        <v>290</v>
      </c>
      <c r="C480" s="13" t="s">
        <v>8</v>
      </c>
      <c r="D480" s="14"/>
      <c r="E480" s="15"/>
      <c r="F480" s="16" t="s">
        <v>9</v>
      </c>
      <c r="G480" s="6" t="str">
        <f t="shared" si="11"/>
        <v>EmployeeInfoPkID nvarchar(16) Not Null,</v>
      </c>
      <c r="H480" s="17"/>
    </row>
    <row r="481" spans="1:8" x14ac:dyDescent="0.25">
      <c r="A481" s="11">
        <v>3</v>
      </c>
      <c r="B481" s="12" t="s">
        <v>699</v>
      </c>
      <c r="C481" s="13" t="s">
        <v>8</v>
      </c>
      <c r="D481" s="14"/>
      <c r="E481" s="15"/>
      <c r="F481" s="16" t="s">
        <v>698</v>
      </c>
      <c r="G481" s="6" t="str">
        <f t="shared" si="11"/>
        <v>DocumentNo nvarchar(16) Not Null,</v>
      </c>
      <c r="H481" s="17"/>
    </row>
    <row r="482" spans="1:8" x14ac:dyDescent="0.25">
      <c r="A482" s="11">
        <v>4</v>
      </c>
      <c r="B482" s="12" t="s">
        <v>697</v>
      </c>
      <c r="C482" s="13" t="s">
        <v>21</v>
      </c>
      <c r="D482" s="14"/>
      <c r="E482" s="15"/>
      <c r="F482" s="16" t="s">
        <v>696</v>
      </c>
      <c r="G482" s="6" t="str">
        <f t="shared" si="11"/>
        <v>DocumentDate datetime Not Null,</v>
      </c>
      <c r="H482" s="17"/>
    </row>
    <row r="483" spans="1:8" x14ac:dyDescent="0.25">
      <c r="A483" s="11">
        <v>5</v>
      </c>
      <c r="B483" s="12" t="s">
        <v>584</v>
      </c>
      <c r="C483" s="13" t="s">
        <v>8</v>
      </c>
      <c r="D483" s="14"/>
      <c r="E483" s="15"/>
      <c r="F483" s="16" t="s">
        <v>585</v>
      </c>
      <c r="G483" s="6" t="str">
        <f t="shared" si="11"/>
        <v>CommandNo nvarchar(16) Not Null,</v>
      </c>
      <c r="H483" s="17"/>
    </row>
    <row r="484" spans="1:8" x14ac:dyDescent="0.25">
      <c r="A484" s="11">
        <v>6</v>
      </c>
      <c r="B484" s="12" t="s">
        <v>695</v>
      </c>
      <c r="C484" s="13" t="s">
        <v>21</v>
      </c>
      <c r="D484" s="14"/>
      <c r="E484" s="15"/>
      <c r="F484" s="16" t="s">
        <v>694</v>
      </c>
      <c r="G484" s="6" t="str">
        <f t="shared" si="11"/>
        <v>CommandDate datetime Not Null,</v>
      </c>
      <c r="H484" s="17"/>
    </row>
    <row r="485" spans="1:8" x14ac:dyDescent="0.25">
      <c r="A485" s="11">
        <v>7</v>
      </c>
      <c r="B485" s="12" t="s">
        <v>600</v>
      </c>
      <c r="C485" s="13" t="s">
        <v>21</v>
      </c>
      <c r="D485" s="14"/>
      <c r="E485" s="15"/>
      <c r="F485" s="16" t="s">
        <v>601</v>
      </c>
      <c r="G485" s="6" t="str">
        <f t="shared" si="11"/>
        <v>StartDate datetime Not Null,</v>
      </c>
      <c r="H485" s="17"/>
    </row>
    <row r="486" spans="1:8" x14ac:dyDescent="0.25">
      <c r="A486" s="11">
        <v>8</v>
      </c>
      <c r="B486" s="12" t="s">
        <v>693</v>
      </c>
      <c r="C486" s="13" t="s">
        <v>21</v>
      </c>
      <c r="D486" s="14"/>
      <c r="E486" s="15"/>
      <c r="F486" s="16" t="s">
        <v>692</v>
      </c>
      <c r="G486" s="6" t="str">
        <f t="shared" si="11"/>
        <v>StartTime datetime Not Null,</v>
      </c>
      <c r="H486" s="17"/>
    </row>
    <row r="487" spans="1:8" x14ac:dyDescent="0.25">
      <c r="A487" s="11">
        <v>9</v>
      </c>
      <c r="B487" s="12" t="s">
        <v>602</v>
      </c>
      <c r="C487" s="13" t="s">
        <v>21</v>
      </c>
      <c r="D487" s="14"/>
      <c r="E487" s="15"/>
      <c r="F487" s="16" t="s">
        <v>603</v>
      </c>
      <c r="G487" s="6" t="str">
        <f t="shared" si="11"/>
        <v>FinishDate datetime Not Null,</v>
      </c>
      <c r="H487" s="17"/>
    </row>
    <row r="488" spans="1:8" x14ac:dyDescent="0.25">
      <c r="A488" s="11">
        <v>10</v>
      </c>
      <c r="B488" s="12" t="s">
        <v>691</v>
      </c>
      <c r="C488" s="13" t="s">
        <v>21</v>
      </c>
      <c r="D488" s="14"/>
      <c r="E488" s="15"/>
      <c r="F488" s="16" t="s">
        <v>690</v>
      </c>
      <c r="G488" s="6" t="str">
        <f t="shared" si="11"/>
        <v>FinishTime datetime Not Null,</v>
      </c>
      <c r="H488" s="17"/>
    </row>
    <row r="489" spans="1:8" ht="22.5" x14ac:dyDescent="0.25">
      <c r="A489" s="11">
        <v>11</v>
      </c>
      <c r="B489" s="12" t="s">
        <v>750</v>
      </c>
      <c r="C489" s="13" t="s">
        <v>62</v>
      </c>
      <c r="D489" s="14">
        <v>1</v>
      </c>
      <c r="E489" s="15"/>
      <c r="F489" s="16" t="s">
        <v>749</v>
      </c>
      <c r="G489" s="6" t="str">
        <f t="shared" si="11"/>
        <v>IsCountry nvarchar(1) Null,</v>
      </c>
      <c r="H489" s="17"/>
    </row>
    <row r="490" spans="1:8" x14ac:dyDescent="0.25">
      <c r="A490" s="11">
        <v>12</v>
      </c>
      <c r="B490" s="12" t="s">
        <v>438</v>
      </c>
      <c r="C490" s="13" t="s">
        <v>8</v>
      </c>
      <c r="D490" s="14">
        <v>1</v>
      </c>
      <c r="E490" s="15"/>
      <c r="F490" s="16" t="s">
        <v>748</v>
      </c>
      <c r="G490" s="6" t="str">
        <f t="shared" si="11"/>
        <v>CountryID nvarchar(16) Null,</v>
      </c>
      <c r="H490" s="17"/>
    </row>
    <row r="491" spans="1:8" x14ac:dyDescent="0.25">
      <c r="A491" s="11">
        <v>13</v>
      </c>
      <c r="B491" s="12" t="s">
        <v>25</v>
      </c>
      <c r="C491" s="13" t="s">
        <v>8</v>
      </c>
      <c r="D491" s="14">
        <v>1</v>
      </c>
      <c r="E491" s="15"/>
      <c r="F491" s="16" t="s">
        <v>747</v>
      </c>
      <c r="G491" s="6" t="str">
        <f t="shared" si="11"/>
        <v>AimagID nvarchar(16) Null,</v>
      </c>
      <c r="H491" s="17"/>
    </row>
    <row r="492" spans="1:8" x14ac:dyDescent="0.25">
      <c r="A492" s="11">
        <v>14</v>
      </c>
      <c r="B492" s="12" t="s">
        <v>746</v>
      </c>
      <c r="C492" s="13" t="s">
        <v>8</v>
      </c>
      <c r="D492" s="14">
        <v>1</v>
      </c>
      <c r="E492" s="15"/>
      <c r="F492" s="16" t="s">
        <v>745</v>
      </c>
      <c r="G492" s="6" t="str">
        <f t="shared" si="11"/>
        <v>SumID nvarchar(16) Null,</v>
      </c>
      <c r="H492" s="17"/>
    </row>
    <row r="493" spans="1:8" x14ac:dyDescent="0.25">
      <c r="A493" s="11">
        <v>15</v>
      </c>
      <c r="B493" s="12" t="s">
        <v>744</v>
      </c>
      <c r="C493" s="13" t="s">
        <v>27</v>
      </c>
      <c r="D493" s="14">
        <v>1</v>
      </c>
      <c r="E493" s="15"/>
      <c r="F493" s="16" t="s">
        <v>743</v>
      </c>
      <c r="G493" s="6" t="str">
        <f t="shared" si="11"/>
        <v>MissionDescr nvarchar(255) Null,</v>
      </c>
      <c r="H493" s="17"/>
    </row>
    <row r="494" spans="1:8" ht="33.75" x14ac:dyDescent="0.25">
      <c r="A494" s="11">
        <v>16</v>
      </c>
      <c r="B494" s="12" t="s">
        <v>742</v>
      </c>
      <c r="C494" s="13" t="s">
        <v>62</v>
      </c>
      <c r="D494" s="14"/>
      <c r="E494" s="15"/>
      <c r="F494" s="16" t="s">
        <v>741</v>
      </c>
      <c r="G494" s="6" t="str">
        <f t="shared" si="11"/>
        <v>IsHoliday nvarchar(1) Not Null,</v>
      </c>
      <c r="H494" s="17"/>
    </row>
    <row r="495" spans="1:8" ht="22.5" x14ac:dyDescent="0.25">
      <c r="A495" s="11">
        <v>17</v>
      </c>
      <c r="B495" s="12" t="s">
        <v>740</v>
      </c>
      <c r="C495" s="13" t="s">
        <v>62</v>
      </c>
      <c r="D495" s="14"/>
      <c r="E495" s="15"/>
      <c r="F495" s="16" t="s">
        <v>739</v>
      </c>
      <c r="G495" s="6" t="str">
        <f t="shared" si="11"/>
        <v>IsCustomer nvarchar(1) Not Null,</v>
      </c>
      <c r="H495" s="17"/>
    </row>
    <row r="496" spans="1:8" x14ac:dyDescent="0.25">
      <c r="A496" s="11">
        <v>18</v>
      </c>
      <c r="B496" s="12" t="s">
        <v>738</v>
      </c>
      <c r="C496" s="13" t="s">
        <v>8</v>
      </c>
      <c r="D496" s="14">
        <v>1</v>
      </c>
      <c r="E496" s="15"/>
      <c r="F496" s="16" t="s">
        <v>737</v>
      </c>
      <c r="G496" s="6" t="str">
        <f t="shared" si="11"/>
        <v>CustomerPkID nvarchar(16) Null,</v>
      </c>
      <c r="H496" s="17"/>
    </row>
    <row r="497" spans="1:8" x14ac:dyDescent="0.25">
      <c r="A497" s="11">
        <v>19</v>
      </c>
      <c r="B497" s="12" t="s">
        <v>32</v>
      </c>
      <c r="C497" s="13" t="s">
        <v>53</v>
      </c>
      <c r="D497" s="14"/>
      <c r="E497" s="15"/>
      <c r="F497" s="16" t="s">
        <v>604</v>
      </c>
      <c r="G497" s="6" t="str">
        <f t="shared" si="11"/>
        <v>UserName nvarchar(150) Not Null,</v>
      </c>
      <c r="H497" s="17"/>
    </row>
    <row r="498" spans="1:8" x14ac:dyDescent="0.25">
      <c r="A498" s="18"/>
      <c r="B498" s="19"/>
      <c r="C498" s="19"/>
      <c r="D498" s="20"/>
      <c r="E498" s="20"/>
      <c r="F498" s="21"/>
      <c r="G498" s="6" t="s">
        <v>33</v>
      </c>
      <c r="H498" s="17"/>
    </row>
    <row r="499" spans="1:8" ht="22.5" x14ac:dyDescent="0.25">
      <c r="A499" s="22" t="s">
        <v>34</v>
      </c>
      <c r="B499" s="2" t="s">
        <v>736</v>
      </c>
      <c r="C499" s="12" t="s">
        <v>735</v>
      </c>
      <c r="D499" s="20"/>
      <c r="E499" s="20"/>
      <c r="F499" s="21"/>
      <c r="G499" s="6" t="str">
        <f>IF(AND(TRIM(A499) &lt;&gt; "", TRIM(B499) &lt;&gt; ""),
      IF(AND(A499 = "PK")," ALTER TABLE " &amp; B499 &amp; " ADD CONSTRAINT PK_" &amp; B499 &amp; D499 &amp; " PRIMARY KEY CLUSTERED (" &amp; C499  &amp; ") ",
           IF(AND(A499 = "UN"), " ALTER TABLE " &amp; B499 &amp; " ADD CONSTRAINT UN_" &amp; B499 &amp; D499 &amp; " UNIQUE NONCLUSTERED (" &amp; C499  &amp; ") ", ""))," ")</f>
        <v xml:space="preserve"> ALTER TABLE hrmEmployeeMission ADD CONSTRAINT PK_hrmEmployeeMission PRIMARY KEY CLUSTERED (EmployeeMissionPkID) </v>
      </c>
      <c r="H499" s="17"/>
    </row>
    <row r="500" spans="1:8" x14ac:dyDescent="0.25">
      <c r="A500" s="22" t="s">
        <v>35</v>
      </c>
      <c r="B500" s="19"/>
      <c r="C500" s="19"/>
      <c r="D500" s="20"/>
      <c r="E500" s="20"/>
      <c r="F500" s="21"/>
      <c r="G500" s="6"/>
      <c r="H500" s="17"/>
    </row>
    <row r="501" spans="1:8" x14ac:dyDescent="0.25">
      <c r="A501" s="23" t="s">
        <v>36</v>
      </c>
      <c r="B501" s="24"/>
      <c r="C501" s="24"/>
      <c r="D501" s="25"/>
      <c r="E501" s="25"/>
      <c r="F501" s="26"/>
      <c r="G501" s="6"/>
      <c r="H501" s="17"/>
    </row>
    <row r="503" spans="1:8" ht="22.5" x14ac:dyDescent="0.25">
      <c r="A503" s="1"/>
      <c r="B503" s="2" t="s">
        <v>754</v>
      </c>
      <c r="C503" s="3"/>
      <c r="D503" s="3"/>
      <c r="E503" s="4"/>
      <c r="F503" s="5" t="s">
        <v>768</v>
      </c>
      <c r="G503" s="6" t="str">
        <f>"CREATE TABLE " &amp; B503</f>
        <v>CREATE TABLE hrmEmployeeMovement</v>
      </c>
      <c r="H503" s="6" t="str">
        <f>"DROP TABLE " &amp; B503</f>
        <v>DROP TABLE hrmEmployeeMovement</v>
      </c>
    </row>
    <row r="504" spans="1:8" x14ac:dyDescent="0.25">
      <c r="A504" s="7" t="s">
        <v>1</v>
      </c>
      <c r="B504" s="8" t="s">
        <v>2</v>
      </c>
      <c r="C504" s="9" t="s">
        <v>3</v>
      </c>
      <c r="D504" s="9" t="s">
        <v>4</v>
      </c>
      <c r="E504" s="9" t="s">
        <v>5</v>
      </c>
      <c r="F504" s="10" t="s">
        <v>6</v>
      </c>
      <c r="G504" s="6" t="str">
        <f>"("</f>
        <v>(</v>
      </c>
      <c r="H504" s="6"/>
    </row>
    <row r="505" spans="1:8" ht="22.5" x14ac:dyDescent="0.25">
      <c r="A505" s="11">
        <v>1</v>
      </c>
      <c r="B505" s="12" t="s">
        <v>753</v>
      </c>
      <c r="C505" s="13" t="s">
        <v>8</v>
      </c>
      <c r="D505" s="14"/>
      <c r="E505" s="15"/>
      <c r="F505" s="16" t="s">
        <v>767</v>
      </c>
      <c r="G505" s="6" t="str">
        <f t="shared" ref="G505:G520" si="12">B505 &amp; " " &amp; C505 &amp; " " &amp; IF(D505 = "", "Not Null", "Null") &amp; ","</f>
        <v>EmployeeMovementPkID nvarchar(16) Not Null,</v>
      </c>
      <c r="H505" s="17"/>
    </row>
    <row r="506" spans="1:8" x14ac:dyDescent="0.25">
      <c r="A506" s="11">
        <v>2</v>
      </c>
      <c r="B506" s="12" t="s">
        <v>766</v>
      </c>
      <c r="C506" s="13" t="s">
        <v>8</v>
      </c>
      <c r="D506" s="14"/>
      <c r="E506" s="15"/>
      <c r="F506" s="16" t="s">
        <v>22</v>
      </c>
      <c r="G506" s="6" t="str">
        <f t="shared" si="12"/>
        <v>EmployeeInfoPKID nvarchar(16) Not Null,</v>
      </c>
      <c r="H506" s="17"/>
    </row>
    <row r="507" spans="1:8" x14ac:dyDescent="0.25">
      <c r="A507" s="11">
        <v>3</v>
      </c>
      <c r="B507" s="12" t="s">
        <v>765</v>
      </c>
      <c r="C507" s="13" t="s">
        <v>8</v>
      </c>
      <c r="D507" s="14"/>
      <c r="E507" s="15"/>
      <c r="F507" s="16" t="s">
        <v>764</v>
      </c>
      <c r="G507" s="6" t="str">
        <f t="shared" si="12"/>
        <v>OldDepartmentPkID nvarchar(16) Not Null,</v>
      </c>
      <c r="H507" s="17"/>
    </row>
    <row r="508" spans="1:8" ht="22.5" x14ac:dyDescent="0.25">
      <c r="A508" s="11">
        <v>4</v>
      </c>
      <c r="B508" s="12" t="s">
        <v>1805</v>
      </c>
      <c r="C508" s="13" t="s">
        <v>8</v>
      </c>
      <c r="D508" s="14"/>
      <c r="E508" s="15"/>
      <c r="F508" s="16" t="s">
        <v>763</v>
      </c>
      <c r="G508" s="6" t="str">
        <f t="shared" si="12"/>
        <v>OldPositionPkID nvarchar(16) Not Null,</v>
      </c>
      <c r="H508" s="17"/>
    </row>
    <row r="509" spans="1:8" x14ac:dyDescent="0.25">
      <c r="A509" s="11">
        <v>5</v>
      </c>
      <c r="B509" s="12" t="s">
        <v>762</v>
      </c>
      <c r="C509" s="13" t="s">
        <v>8</v>
      </c>
      <c r="D509" s="14"/>
      <c r="E509" s="15"/>
      <c r="F509" s="16" t="s">
        <v>761</v>
      </c>
      <c r="G509" s="6" t="str">
        <f t="shared" si="12"/>
        <v>OldStatusPkID nvarchar(16) Not Null,</v>
      </c>
      <c r="H509" s="17"/>
    </row>
    <row r="510" spans="1:8" x14ac:dyDescent="0.25">
      <c r="A510" s="11">
        <v>6</v>
      </c>
      <c r="B510" s="12" t="s">
        <v>760</v>
      </c>
      <c r="C510" s="13" t="s">
        <v>21</v>
      </c>
      <c r="D510" s="14"/>
      <c r="E510" s="15"/>
      <c r="F510" s="16" t="s">
        <v>759</v>
      </c>
      <c r="G510" s="6" t="str">
        <f t="shared" si="12"/>
        <v>OldJobEnterDate datetime Not Null,</v>
      </c>
      <c r="H510" s="17"/>
    </row>
    <row r="511" spans="1:8" x14ac:dyDescent="0.25">
      <c r="A511" s="11">
        <v>8</v>
      </c>
      <c r="B511" s="12" t="s">
        <v>11</v>
      </c>
      <c r="C511" s="13" t="s">
        <v>8</v>
      </c>
      <c r="D511" s="14"/>
      <c r="E511" s="15"/>
      <c r="F511" s="16" t="s">
        <v>12</v>
      </c>
      <c r="G511" s="6" t="str">
        <f t="shared" si="12"/>
        <v>DepartmentPkID nvarchar(16) Not Null,</v>
      </c>
      <c r="H511" s="17"/>
    </row>
    <row r="512" spans="1:8" x14ac:dyDescent="0.25">
      <c r="A512" s="11">
        <v>9</v>
      </c>
      <c r="B512" s="12" t="s">
        <v>13</v>
      </c>
      <c r="C512" s="13" t="s">
        <v>8</v>
      </c>
      <c r="D512" s="14"/>
      <c r="E512" s="15"/>
      <c r="F512" s="16" t="s">
        <v>14</v>
      </c>
      <c r="G512" s="6" t="str">
        <f t="shared" si="12"/>
        <v>PositionPkID nvarchar(16) Not Null,</v>
      </c>
      <c r="H512" s="17"/>
    </row>
    <row r="513" spans="1:8" x14ac:dyDescent="0.25">
      <c r="A513" s="11">
        <v>10</v>
      </c>
      <c r="B513" s="12" t="s">
        <v>758</v>
      </c>
      <c r="C513" s="13" t="s">
        <v>8</v>
      </c>
      <c r="D513" s="14"/>
      <c r="E513" s="15"/>
      <c r="F513" s="16" t="s">
        <v>757</v>
      </c>
      <c r="G513" s="6" t="str">
        <f t="shared" si="12"/>
        <v>StatusPkID nvarchar(16) Not Null,</v>
      </c>
      <c r="H513" s="17"/>
    </row>
    <row r="514" spans="1:8" x14ac:dyDescent="0.25">
      <c r="A514" s="11">
        <v>11</v>
      </c>
      <c r="B514" s="12" t="s">
        <v>600</v>
      </c>
      <c r="C514" s="13" t="s">
        <v>21</v>
      </c>
      <c r="D514" s="14"/>
      <c r="E514" s="15"/>
      <c r="F514" s="16" t="s">
        <v>601</v>
      </c>
      <c r="G514" s="6" t="str">
        <f t="shared" si="12"/>
        <v>StartDate datetime Not Null,</v>
      </c>
      <c r="H514" s="17"/>
    </row>
    <row r="515" spans="1:8" ht="22.5" x14ac:dyDescent="0.25">
      <c r="A515" s="11">
        <v>12</v>
      </c>
      <c r="B515" s="12" t="s">
        <v>756</v>
      </c>
      <c r="C515" s="13" t="s">
        <v>62</v>
      </c>
      <c r="D515" s="14"/>
      <c r="E515" s="15"/>
      <c r="F515" s="16" t="s">
        <v>755</v>
      </c>
      <c r="G515" s="6" t="str">
        <f t="shared" si="12"/>
        <v>IsFinishDate nvarchar(1) Not Null,</v>
      </c>
      <c r="H515" s="17"/>
    </row>
    <row r="516" spans="1:8" x14ac:dyDescent="0.25">
      <c r="A516" s="11">
        <v>13</v>
      </c>
      <c r="B516" s="12" t="s">
        <v>602</v>
      </c>
      <c r="C516" s="13" t="s">
        <v>21</v>
      </c>
      <c r="D516" s="14"/>
      <c r="E516" s="15"/>
      <c r="F516" s="16" t="s">
        <v>603</v>
      </c>
      <c r="G516" s="6" t="str">
        <f t="shared" si="12"/>
        <v>FinishDate datetime Not Null,</v>
      </c>
      <c r="H516" s="17"/>
    </row>
    <row r="517" spans="1:8" x14ac:dyDescent="0.25">
      <c r="A517" s="11">
        <v>14</v>
      </c>
      <c r="B517" s="12" t="s">
        <v>32</v>
      </c>
      <c r="C517" s="13" t="s">
        <v>155</v>
      </c>
      <c r="D517" s="14"/>
      <c r="E517" s="15"/>
      <c r="F517" s="16" t="s">
        <v>604</v>
      </c>
      <c r="G517" s="6" t="str">
        <f t="shared" si="12"/>
        <v>UserName nvarchar(250) Not Null,</v>
      </c>
      <c r="H517" s="17"/>
    </row>
    <row r="518" spans="1:8" x14ac:dyDescent="0.25">
      <c r="A518" s="11">
        <v>15</v>
      </c>
      <c r="B518" s="12" t="s">
        <v>703</v>
      </c>
      <c r="C518" s="13" t="s">
        <v>27</v>
      </c>
      <c r="D518" s="14"/>
      <c r="E518" s="15"/>
      <c r="F518" s="16" t="s">
        <v>597</v>
      </c>
      <c r="G518" s="6" t="str">
        <f t="shared" si="12"/>
        <v>Descr nvarchar(255) Not Null,</v>
      </c>
      <c r="H518" s="17"/>
    </row>
    <row r="519" spans="1:8" x14ac:dyDescent="0.25">
      <c r="A519" s="11">
        <v>16</v>
      </c>
      <c r="B519" s="12" t="s">
        <v>584</v>
      </c>
      <c r="C519" s="13" t="s">
        <v>8</v>
      </c>
      <c r="D519" s="14">
        <v>1</v>
      </c>
      <c r="E519" s="15"/>
      <c r="F519" s="16" t="s">
        <v>585</v>
      </c>
      <c r="G519" s="6" t="str">
        <f t="shared" si="12"/>
        <v>CommandNo nvarchar(16) Null,</v>
      </c>
      <c r="H519" s="17"/>
    </row>
    <row r="520" spans="1:8" x14ac:dyDescent="0.25">
      <c r="A520" s="11">
        <v>17</v>
      </c>
      <c r="B520" s="12" t="s">
        <v>695</v>
      </c>
      <c r="C520" s="13" t="s">
        <v>21</v>
      </c>
      <c r="D520" s="14">
        <v>1</v>
      </c>
      <c r="E520" s="15"/>
      <c r="F520" s="16" t="s">
        <v>694</v>
      </c>
      <c r="G520" s="6" t="str">
        <f t="shared" si="12"/>
        <v>CommandDate datetime Null,</v>
      </c>
      <c r="H520" s="17"/>
    </row>
    <row r="521" spans="1:8" x14ac:dyDescent="0.25">
      <c r="A521" s="18"/>
      <c r="B521" s="19"/>
      <c r="C521" s="19"/>
      <c r="D521" s="20"/>
      <c r="E521" s="20"/>
      <c r="F521" s="21"/>
      <c r="G521" s="6" t="s">
        <v>33</v>
      </c>
      <c r="H521" s="17"/>
    </row>
    <row r="522" spans="1:8" ht="22.5" x14ac:dyDescent="0.25">
      <c r="A522" s="22" t="s">
        <v>34</v>
      </c>
      <c r="B522" s="2" t="s">
        <v>754</v>
      </c>
      <c r="C522" s="12" t="s">
        <v>753</v>
      </c>
      <c r="D522" s="20"/>
      <c r="E522" s="20"/>
      <c r="F522" s="21"/>
      <c r="G522" s="6" t="str">
        <f>IF(AND(TRIM(A522) &lt;&gt; "", TRIM(B522) &lt;&gt; ""),
      IF(AND(A522 = "PK")," ALTER TABLE " &amp; B522 &amp; " ADD CONSTRAINT PK_" &amp; B522 &amp; D522 &amp; " PRIMARY KEY CLUSTERED (" &amp; C522  &amp; ") ",
           IF(AND(A522 = "UN"), " ALTER TABLE " &amp; B522 &amp; " ADD CONSTRAINT UN_" &amp; B522 &amp; D522 &amp; " UNIQUE NONCLUSTERED (" &amp; C522  &amp; ") ", ""))," ")</f>
        <v xml:space="preserve"> ALTER TABLE hrmEmployeeMovement ADD CONSTRAINT PK_hrmEmployeeMovement PRIMARY KEY CLUSTERED (EmployeeMovementPkID) </v>
      </c>
      <c r="H522" s="17"/>
    </row>
    <row r="523" spans="1:8" x14ac:dyDescent="0.25">
      <c r="A523" s="22" t="s">
        <v>35</v>
      </c>
      <c r="B523" s="19"/>
      <c r="C523" s="19"/>
      <c r="D523" s="20"/>
      <c r="E523" s="20"/>
      <c r="F523" s="21"/>
      <c r="G523" s="6"/>
      <c r="H523" s="17"/>
    </row>
    <row r="524" spans="1:8" x14ac:dyDescent="0.25">
      <c r="A524" s="23" t="s">
        <v>36</v>
      </c>
      <c r="B524" s="24"/>
      <c r="C524" s="24"/>
      <c r="D524" s="25"/>
      <c r="E524" s="25"/>
      <c r="F524" s="26"/>
      <c r="G524" s="6"/>
      <c r="H524" s="17"/>
    </row>
    <row r="526" spans="1:8" ht="22.5" x14ac:dyDescent="0.25">
      <c r="A526" s="1"/>
      <c r="B526" s="2" t="s">
        <v>770</v>
      </c>
      <c r="C526" s="3"/>
      <c r="D526" s="3"/>
      <c r="E526" s="4"/>
      <c r="F526" s="5" t="s">
        <v>780</v>
      </c>
      <c r="G526" s="6" t="str">
        <f>"CREATE TABLE " &amp; B526</f>
        <v>CREATE TABLE hrmEmployeeVacation</v>
      </c>
      <c r="H526" s="6" t="str">
        <f>"DROP TABLE " &amp; B526</f>
        <v>DROP TABLE hrmEmployeeVacation</v>
      </c>
    </row>
    <row r="527" spans="1:8" x14ac:dyDescent="0.25">
      <c r="A527" s="7" t="s">
        <v>1</v>
      </c>
      <c r="B527" s="8" t="s">
        <v>2</v>
      </c>
      <c r="C527" s="9" t="s">
        <v>3</v>
      </c>
      <c r="D527" s="9" t="s">
        <v>4</v>
      </c>
      <c r="E527" s="9" t="s">
        <v>5</v>
      </c>
      <c r="F527" s="10" t="s">
        <v>6</v>
      </c>
      <c r="G527" s="6" t="str">
        <f>"("</f>
        <v>(</v>
      </c>
      <c r="H527" s="6"/>
    </row>
    <row r="528" spans="1:8" ht="22.5" x14ac:dyDescent="0.25">
      <c r="A528" s="11">
        <v>1</v>
      </c>
      <c r="B528" s="12" t="s">
        <v>769</v>
      </c>
      <c r="C528" s="13" t="s">
        <v>8</v>
      </c>
      <c r="D528" s="14"/>
      <c r="E528" s="15"/>
      <c r="F528" s="16" t="s">
        <v>779</v>
      </c>
      <c r="G528" s="6" t="str">
        <f t="shared" ref="G528:G540" si="13">B528 &amp; " " &amp; C528 &amp; " " &amp; IF(D528 = "", "Not Null", "Null") &amp; ","</f>
        <v>EmployeeVacationPkID nvarchar(16) Not Null,</v>
      </c>
      <c r="H528" s="17"/>
    </row>
    <row r="529" spans="1:8" ht="22.5" x14ac:dyDescent="0.25">
      <c r="A529" s="11">
        <v>2</v>
      </c>
      <c r="B529" s="12" t="s">
        <v>290</v>
      </c>
      <c r="C529" s="13" t="s">
        <v>8</v>
      </c>
      <c r="D529" s="14"/>
      <c r="E529" s="15"/>
      <c r="F529" s="16" t="s">
        <v>778</v>
      </c>
      <c r="G529" s="6" t="str">
        <f t="shared" si="13"/>
        <v>EmployeeInfoPkID nvarchar(16) Not Null,</v>
      </c>
      <c r="H529" s="17"/>
    </row>
    <row r="530" spans="1:8" x14ac:dyDescent="0.25">
      <c r="A530" s="11">
        <v>3</v>
      </c>
      <c r="B530" s="12" t="s">
        <v>699</v>
      </c>
      <c r="C530" s="13" t="s">
        <v>8</v>
      </c>
      <c r="D530" s="14"/>
      <c r="E530" s="15"/>
      <c r="F530" s="16" t="s">
        <v>698</v>
      </c>
      <c r="G530" s="6" t="str">
        <f t="shared" si="13"/>
        <v>DocumentNo nvarchar(16) Not Null,</v>
      </c>
      <c r="H530" s="17"/>
    </row>
    <row r="531" spans="1:8" x14ac:dyDescent="0.25">
      <c r="A531" s="11">
        <v>4</v>
      </c>
      <c r="B531" s="12" t="s">
        <v>697</v>
      </c>
      <c r="C531" s="13" t="s">
        <v>21</v>
      </c>
      <c r="D531" s="14"/>
      <c r="E531" s="15"/>
      <c r="F531" s="16" t="s">
        <v>777</v>
      </c>
      <c r="G531" s="6" t="str">
        <f t="shared" si="13"/>
        <v>DocumentDate datetime Not Null,</v>
      </c>
      <c r="H531" s="17"/>
    </row>
    <row r="532" spans="1:8" x14ac:dyDescent="0.25">
      <c r="A532" s="11">
        <v>5</v>
      </c>
      <c r="B532" s="12" t="s">
        <v>584</v>
      </c>
      <c r="C532" s="13" t="s">
        <v>8</v>
      </c>
      <c r="D532" s="14"/>
      <c r="E532" s="15"/>
      <c r="F532" s="16" t="s">
        <v>585</v>
      </c>
      <c r="G532" s="6" t="str">
        <f t="shared" si="13"/>
        <v>CommandNo nvarchar(16) Not Null,</v>
      </c>
      <c r="H532" s="17"/>
    </row>
    <row r="533" spans="1:8" x14ac:dyDescent="0.25">
      <c r="A533" s="11">
        <v>6</v>
      </c>
      <c r="B533" s="12" t="s">
        <v>695</v>
      </c>
      <c r="C533" s="13" t="s">
        <v>21</v>
      </c>
      <c r="D533" s="14"/>
      <c r="E533" s="15"/>
      <c r="F533" s="16" t="s">
        <v>694</v>
      </c>
      <c r="G533" s="6" t="str">
        <f t="shared" si="13"/>
        <v>CommandDate datetime Not Null,</v>
      </c>
      <c r="H533" s="17"/>
    </row>
    <row r="534" spans="1:8" x14ac:dyDescent="0.25">
      <c r="A534" s="11">
        <v>7</v>
      </c>
      <c r="B534" s="12" t="s">
        <v>600</v>
      </c>
      <c r="C534" s="13" t="s">
        <v>21</v>
      </c>
      <c r="D534" s="14"/>
      <c r="E534" s="15"/>
      <c r="F534" s="16" t="s">
        <v>601</v>
      </c>
      <c r="G534" s="6" t="str">
        <f t="shared" si="13"/>
        <v>StartDate datetime Not Null,</v>
      </c>
      <c r="H534" s="17"/>
    </row>
    <row r="535" spans="1:8" x14ac:dyDescent="0.25">
      <c r="A535" s="11">
        <v>8</v>
      </c>
      <c r="B535" s="12" t="s">
        <v>602</v>
      </c>
      <c r="C535" s="13" t="s">
        <v>21</v>
      </c>
      <c r="D535" s="14"/>
      <c r="E535" s="15"/>
      <c r="F535" s="16" t="s">
        <v>603</v>
      </c>
      <c r="G535" s="6" t="str">
        <f t="shared" si="13"/>
        <v>FinishDate datetime Not Null,</v>
      </c>
      <c r="H535" s="17"/>
    </row>
    <row r="536" spans="1:8" ht="33.75" x14ac:dyDescent="0.25">
      <c r="A536" s="11">
        <v>9</v>
      </c>
      <c r="B536" s="12" t="s">
        <v>776</v>
      </c>
      <c r="C536" s="13" t="s">
        <v>62</v>
      </c>
      <c r="D536" s="14">
        <v>1</v>
      </c>
      <c r="E536" s="15"/>
      <c r="F536" s="16" t="s">
        <v>775</v>
      </c>
      <c r="G536" s="6" t="str">
        <f t="shared" si="13"/>
        <v>IsAbNormal nvarchar(1) Null,</v>
      </c>
      <c r="H536" s="17"/>
    </row>
    <row r="537" spans="1:8" x14ac:dyDescent="0.25">
      <c r="A537" s="11"/>
      <c r="B537" s="12" t="s">
        <v>774</v>
      </c>
      <c r="C537" s="13" t="s">
        <v>23</v>
      </c>
      <c r="D537" s="14"/>
      <c r="E537" s="15"/>
      <c r="F537" s="16" t="s">
        <v>773</v>
      </c>
      <c r="G537" s="6" t="str">
        <f t="shared" si="13"/>
        <v>JobYear int Not Null,</v>
      </c>
      <c r="H537" s="17"/>
    </row>
    <row r="538" spans="1:8" x14ac:dyDescent="0.25">
      <c r="A538" s="11"/>
      <c r="B538" s="12" t="s">
        <v>772</v>
      </c>
      <c r="C538" s="13" t="s">
        <v>23</v>
      </c>
      <c r="D538" s="14"/>
      <c r="E538" s="15"/>
      <c r="F538" s="16" t="s">
        <v>771</v>
      </c>
      <c r="G538" s="6" t="str">
        <f t="shared" si="13"/>
        <v>VacationDay int Not Null,</v>
      </c>
      <c r="H538" s="17"/>
    </row>
    <row r="539" spans="1:8" x14ac:dyDescent="0.25">
      <c r="A539" s="11">
        <v>10</v>
      </c>
      <c r="B539" s="12" t="s">
        <v>703</v>
      </c>
      <c r="C539" s="13" t="s">
        <v>27</v>
      </c>
      <c r="D539" s="14">
        <v>1</v>
      </c>
      <c r="E539" s="15"/>
      <c r="F539" s="16" t="s">
        <v>102</v>
      </c>
      <c r="G539" s="6" t="str">
        <f t="shared" si="13"/>
        <v>Descr nvarchar(255) Null,</v>
      </c>
      <c r="H539" s="17"/>
    </row>
    <row r="540" spans="1:8" x14ac:dyDescent="0.25">
      <c r="A540" s="11">
        <v>11</v>
      </c>
      <c r="B540" s="12" t="s">
        <v>32</v>
      </c>
      <c r="C540" s="13" t="s">
        <v>53</v>
      </c>
      <c r="D540" s="14"/>
      <c r="E540" s="15"/>
      <c r="F540" s="16" t="s">
        <v>604</v>
      </c>
      <c r="G540" s="6" t="str">
        <f t="shared" si="13"/>
        <v>UserName nvarchar(150) Not Null,</v>
      </c>
      <c r="H540" s="17"/>
    </row>
    <row r="541" spans="1:8" x14ac:dyDescent="0.25">
      <c r="A541" s="18"/>
      <c r="B541" s="19"/>
      <c r="C541" s="19"/>
      <c r="D541" s="20"/>
      <c r="E541" s="20"/>
      <c r="F541" s="21"/>
      <c r="G541" s="6" t="s">
        <v>33</v>
      </c>
      <c r="H541" s="17"/>
    </row>
    <row r="542" spans="1:8" ht="22.5" x14ac:dyDescent="0.25">
      <c r="A542" s="22" t="s">
        <v>34</v>
      </c>
      <c r="B542" s="2" t="s">
        <v>770</v>
      </c>
      <c r="C542" s="12" t="s">
        <v>769</v>
      </c>
      <c r="D542" s="20"/>
      <c r="E542" s="20"/>
      <c r="F542" s="21"/>
      <c r="G542" s="6" t="str">
        <f>IF(AND(TRIM(A542) &lt;&gt; "", TRIM(B542) &lt;&gt; ""),
      IF(AND(A542 = "PK")," ALTER TABLE " &amp; B542 &amp; " ADD CONSTRAINT PK_" &amp; B542 &amp; D542 &amp; " PRIMARY KEY CLUSTERED (" &amp; C542  &amp; ") ",
           IF(AND(A542 = "UN"), " ALTER TABLE " &amp; B542 &amp; " ADD CONSTRAINT UN_" &amp; B542 &amp; D542 &amp; " UNIQUE NONCLUSTERED (" &amp; C542  &amp; ") ", ""))," ")</f>
        <v xml:space="preserve"> ALTER TABLE hrmEmployeeVacation ADD CONSTRAINT PK_hrmEmployeeVacation PRIMARY KEY CLUSTERED (EmployeeVacationPkID) </v>
      </c>
      <c r="H542" s="17"/>
    </row>
    <row r="543" spans="1:8" x14ac:dyDescent="0.25">
      <c r="A543" s="22" t="s">
        <v>35</v>
      </c>
      <c r="B543" s="19"/>
      <c r="C543" s="19"/>
      <c r="D543" s="20"/>
      <c r="E543" s="20"/>
      <c r="F543" s="21"/>
      <c r="G543" s="6"/>
      <c r="H543" s="17"/>
    </row>
    <row r="544" spans="1:8" x14ac:dyDescent="0.25">
      <c r="A544" s="23" t="s">
        <v>36</v>
      </c>
      <c r="B544" s="24"/>
      <c r="C544" s="24"/>
      <c r="D544" s="25"/>
      <c r="E544" s="25"/>
      <c r="F544" s="26"/>
      <c r="G544" s="6"/>
      <c r="H544" s="17"/>
    </row>
    <row r="546" spans="1:8" ht="22.5" x14ac:dyDescent="0.25">
      <c r="A546" s="1"/>
      <c r="B546" s="2" t="s">
        <v>782</v>
      </c>
      <c r="C546" s="3"/>
      <c r="D546" s="3"/>
      <c r="E546" s="4"/>
      <c r="F546" s="5" t="s">
        <v>785</v>
      </c>
      <c r="G546" s="6" t="str">
        <f>"CREATE TABLE " &amp; B546</f>
        <v>CREATE TABLE hrmEmployeeVacationRequest</v>
      </c>
      <c r="H546" s="6" t="str">
        <f>"DROP TABLE " &amp; B546</f>
        <v>DROP TABLE hrmEmployeeVacationRequest</v>
      </c>
    </row>
    <row r="547" spans="1:8" x14ac:dyDescent="0.25">
      <c r="A547" s="7" t="s">
        <v>1</v>
      </c>
      <c r="B547" s="8" t="s">
        <v>2</v>
      </c>
      <c r="C547" s="9" t="s">
        <v>3</v>
      </c>
      <c r="D547" s="9" t="s">
        <v>4</v>
      </c>
      <c r="E547" s="9" t="s">
        <v>5</v>
      </c>
      <c r="F547" s="10" t="s">
        <v>6</v>
      </c>
      <c r="G547" s="6" t="str">
        <f>"("</f>
        <v>(</v>
      </c>
      <c r="H547" s="6"/>
    </row>
    <row r="548" spans="1:8" ht="33.75" x14ac:dyDescent="0.25">
      <c r="A548" s="11">
        <v>1</v>
      </c>
      <c r="B548" s="12" t="s">
        <v>781</v>
      </c>
      <c r="C548" s="13" t="s">
        <v>8</v>
      </c>
      <c r="D548" s="14"/>
      <c r="E548" s="15"/>
      <c r="F548" s="16" t="s">
        <v>784</v>
      </c>
      <c r="G548" s="6" t="str">
        <f t="shared" ref="G548:G555" si="14">B548 &amp; " " &amp; C548 &amp; " " &amp; IF(D548 = "", "Not Null", "Null") &amp; ","</f>
        <v>EmployeeVacationRequestPkID nvarchar(16) Not Null,</v>
      </c>
      <c r="H548" s="17"/>
    </row>
    <row r="549" spans="1:8" ht="22.5" x14ac:dyDescent="0.25">
      <c r="A549" s="11">
        <v>2</v>
      </c>
      <c r="B549" s="12" t="s">
        <v>290</v>
      </c>
      <c r="C549" s="13" t="s">
        <v>8</v>
      </c>
      <c r="D549" s="14"/>
      <c r="E549" s="15"/>
      <c r="F549" s="16" t="s">
        <v>778</v>
      </c>
      <c r="G549" s="6" t="str">
        <f t="shared" si="14"/>
        <v>EmployeeInfoPkID nvarchar(16) Not Null,</v>
      </c>
      <c r="H549" s="17"/>
    </row>
    <row r="550" spans="1:8" x14ac:dyDescent="0.25">
      <c r="A550" s="11">
        <v>3</v>
      </c>
      <c r="B550" s="12" t="s">
        <v>697</v>
      </c>
      <c r="C550" s="13" t="s">
        <v>21</v>
      </c>
      <c r="D550" s="14"/>
      <c r="E550" s="15"/>
      <c r="F550" s="16" t="s">
        <v>783</v>
      </c>
      <c r="G550" s="6" t="str">
        <f t="shared" si="14"/>
        <v>DocumentDate datetime Not Null,</v>
      </c>
      <c r="H550" s="17"/>
    </row>
    <row r="551" spans="1:8" x14ac:dyDescent="0.25">
      <c r="A551" s="11">
        <v>4</v>
      </c>
      <c r="B551" s="12" t="s">
        <v>600</v>
      </c>
      <c r="C551" s="13" t="s">
        <v>21</v>
      </c>
      <c r="D551" s="14"/>
      <c r="E551" s="15"/>
      <c r="F551" s="16" t="s">
        <v>601</v>
      </c>
      <c r="G551" s="6" t="str">
        <f t="shared" si="14"/>
        <v>StartDate datetime Not Null,</v>
      </c>
      <c r="H551" s="17"/>
    </row>
    <row r="552" spans="1:8" x14ac:dyDescent="0.25">
      <c r="A552" s="11">
        <v>5</v>
      </c>
      <c r="B552" s="12" t="s">
        <v>602</v>
      </c>
      <c r="C552" s="13" t="s">
        <v>21</v>
      </c>
      <c r="D552" s="14"/>
      <c r="E552" s="15"/>
      <c r="F552" s="16" t="s">
        <v>603</v>
      </c>
      <c r="G552" s="6" t="str">
        <f t="shared" si="14"/>
        <v>FinishDate datetime Not Null,</v>
      </c>
      <c r="H552" s="17"/>
    </row>
    <row r="553" spans="1:8" x14ac:dyDescent="0.25">
      <c r="A553" s="11"/>
      <c r="B553" s="12" t="s">
        <v>774</v>
      </c>
      <c r="C553" s="13" t="s">
        <v>23</v>
      </c>
      <c r="D553" s="14"/>
      <c r="E553" s="15"/>
      <c r="F553" s="16" t="s">
        <v>773</v>
      </c>
      <c r="G553" s="6" t="str">
        <f t="shared" si="14"/>
        <v>JobYear int Not Null,</v>
      </c>
      <c r="H553" s="17"/>
    </row>
    <row r="554" spans="1:8" x14ac:dyDescent="0.25">
      <c r="A554" s="11"/>
      <c r="B554" s="12" t="s">
        <v>772</v>
      </c>
      <c r="C554" s="13" t="s">
        <v>23</v>
      </c>
      <c r="D554" s="14"/>
      <c r="E554" s="15"/>
      <c r="F554" s="16" t="s">
        <v>771</v>
      </c>
      <c r="G554" s="6" t="str">
        <f t="shared" si="14"/>
        <v>VacationDay int Not Null,</v>
      </c>
      <c r="H554" s="17"/>
    </row>
    <row r="555" spans="1:8" x14ac:dyDescent="0.25">
      <c r="A555" s="11">
        <v>6</v>
      </c>
      <c r="B555" s="12" t="s">
        <v>703</v>
      </c>
      <c r="C555" s="13" t="s">
        <v>27</v>
      </c>
      <c r="D555" s="14">
        <v>1</v>
      </c>
      <c r="E555" s="15"/>
      <c r="F555" s="16" t="s">
        <v>102</v>
      </c>
      <c r="G555" s="6" t="str">
        <f t="shared" si="14"/>
        <v>Descr nvarchar(255) Null,</v>
      </c>
      <c r="H555" s="17"/>
    </row>
    <row r="556" spans="1:8" x14ac:dyDescent="0.25">
      <c r="A556" s="18"/>
      <c r="B556" s="19"/>
      <c r="C556" s="19"/>
      <c r="D556" s="20"/>
      <c r="E556" s="20"/>
      <c r="F556" s="21"/>
      <c r="G556" s="6" t="s">
        <v>33</v>
      </c>
      <c r="H556" s="17"/>
    </row>
    <row r="557" spans="1:8" ht="33.75" x14ac:dyDescent="0.25">
      <c r="A557" s="22" t="s">
        <v>34</v>
      </c>
      <c r="B557" s="2" t="s">
        <v>782</v>
      </c>
      <c r="C557" s="12" t="s">
        <v>781</v>
      </c>
      <c r="D557" s="20"/>
      <c r="E557" s="20"/>
      <c r="F557" s="21"/>
      <c r="G557" s="6" t="str">
        <f>IF(AND(TRIM(A557) &lt;&gt; "", TRIM(B557) &lt;&gt; ""),
      IF(AND(A557 = "PK")," ALTER TABLE " &amp; B557 &amp; " ADD CONSTRAINT PK_" &amp; B557 &amp; D557 &amp; " PRIMARY KEY CLUSTERED (" &amp; C557  &amp; ") ",
           IF(AND(A557 = "UN"), " ALTER TABLE " &amp; B557 &amp; " ADD CONSTRAINT UN_" &amp; B557 &amp; D557 &amp; " UNIQUE NONCLUSTERED (" &amp; C557  &amp; ") ", ""))," ")</f>
        <v xml:space="preserve"> ALTER TABLE hrmEmployeeVacationRequest ADD CONSTRAINT PK_hrmEmployeeVacationRequest PRIMARY KEY CLUSTERED (EmployeeVacationRequestPkID) </v>
      </c>
      <c r="H557" s="17"/>
    </row>
    <row r="558" spans="1:8" x14ac:dyDescent="0.25">
      <c r="A558" s="22" t="s">
        <v>35</v>
      </c>
      <c r="B558" s="19"/>
      <c r="C558" s="19"/>
      <c r="D558" s="20"/>
      <c r="E558" s="20"/>
      <c r="F558" s="21"/>
      <c r="G558" s="6"/>
      <c r="H558" s="17"/>
    </row>
    <row r="559" spans="1:8" x14ac:dyDescent="0.25">
      <c r="A559" s="23" t="s">
        <v>36</v>
      </c>
      <c r="B559" s="24"/>
      <c r="C559" s="24"/>
      <c r="D559" s="25"/>
      <c r="E559" s="25"/>
      <c r="F559" s="26"/>
      <c r="G559" s="6"/>
      <c r="H559" s="17"/>
    </row>
    <row r="561" spans="1:8" ht="22.5" x14ac:dyDescent="0.25">
      <c r="A561" s="1"/>
      <c r="B561" s="2" t="s">
        <v>787</v>
      </c>
      <c r="C561" s="3"/>
      <c r="D561" s="3"/>
      <c r="E561" s="4"/>
      <c r="F561" s="5" t="s">
        <v>798</v>
      </c>
      <c r="G561" s="6" t="str">
        <f>"CREATE TABLE " &amp; B561</f>
        <v>CREATE TABLE hrmExpert</v>
      </c>
      <c r="H561" s="6" t="str">
        <f>"DROP TABLE " &amp; B561</f>
        <v>DROP TABLE hrmExpert</v>
      </c>
    </row>
    <row r="562" spans="1:8" x14ac:dyDescent="0.25">
      <c r="A562" s="7" t="s">
        <v>1</v>
      </c>
      <c r="B562" s="8" t="s">
        <v>2</v>
      </c>
      <c r="C562" s="9" t="s">
        <v>3</v>
      </c>
      <c r="D562" s="9" t="s">
        <v>4</v>
      </c>
      <c r="E562" s="9" t="s">
        <v>5</v>
      </c>
      <c r="F562" s="10" t="s">
        <v>6</v>
      </c>
      <c r="G562" s="6" t="str">
        <f>"("</f>
        <v>(</v>
      </c>
      <c r="H562" s="6"/>
    </row>
    <row r="563" spans="1:8" x14ac:dyDescent="0.25">
      <c r="A563" s="11">
        <v>1</v>
      </c>
      <c r="B563" s="12" t="s">
        <v>786</v>
      </c>
      <c r="C563" s="13" t="s">
        <v>8</v>
      </c>
      <c r="D563" s="14"/>
      <c r="E563" s="15"/>
      <c r="F563" s="16" t="s">
        <v>797</v>
      </c>
      <c r="G563" s="6" t="str">
        <f t="shared" ref="G563:G569" si="15">B563 &amp; " " &amp; C563 &amp; " " &amp; IF(D563 = "", "Not Null", "Null") &amp; ","</f>
        <v>ExpertPkID nvarchar(16) Not Null,</v>
      </c>
      <c r="H563" s="17"/>
    </row>
    <row r="564" spans="1:8" x14ac:dyDescent="0.25">
      <c r="A564" s="11">
        <v>2</v>
      </c>
      <c r="B564" s="12" t="s">
        <v>379</v>
      </c>
      <c r="C564" s="13" t="s">
        <v>10</v>
      </c>
      <c r="D564" s="14"/>
      <c r="E564" s="15"/>
      <c r="F564" s="16" t="s">
        <v>9</v>
      </c>
      <c r="G564" s="6" t="str">
        <f t="shared" si="15"/>
        <v>RegisterNo nvarchar(50) Not Null,</v>
      </c>
      <c r="H564" s="17"/>
    </row>
    <row r="565" spans="1:8" x14ac:dyDescent="0.25">
      <c r="A565" s="11">
        <v>3</v>
      </c>
      <c r="B565" s="12" t="s">
        <v>796</v>
      </c>
      <c r="C565" s="13" t="s">
        <v>155</v>
      </c>
      <c r="D565" s="14"/>
      <c r="E565" s="15"/>
      <c r="F565" s="16" t="s">
        <v>795</v>
      </c>
      <c r="G565" s="6" t="str">
        <f t="shared" si="15"/>
        <v>Title nvarchar(250) Not Null,</v>
      </c>
      <c r="H565" s="17"/>
    </row>
    <row r="566" spans="1:8" x14ac:dyDescent="0.25">
      <c r="A566" s="11">
        <v>4</v>
      </c>
      <c r="B566" s="12" t="s">
        <v>794</v>
      </c>
      <c r="C566" s="13" t="s">
        <v>155</v>
      </c>
      <c r="D566" s="14">
        <v>1</v>
      </c>
      <c r="E566" s="15"/>
      <c r="F566" s="16" t="s">
        <v>553</v>
      </c>
      <c r="G566" s="6" t="str">
        <f t="shared" si="15"/>
        <v>Organization nvarchar(250) Null,</v>
      </c>
      <c r="H566" s="17"/>
    </row>
    <row r="567" spans="1:8" x14ac:dyDescent="0.25">
      <c r="A567" s="11">
        <v>5</v>
      </c>
      <c r="B567" s="12" t="s">
        <v>793</v>
      </c>
      <c r="C567" s="13" t="s">
        <v>21</v>
      </c>
      <c r="D567" s="14">
        <v>1</v>
      </c>
      <c r="E567" s="15"/>
      <c r="F567" s="16" t="s">
        <v>792</v>
      </c>
      <c r="G567" s="6" t="str">
        <f t="shared" si="15"/>
        <v>InDate datetime Null,</v>
      </c>
      <c r="H567" s="17"/>
    </row>
    <row r="568" spans="1:8" x14ac:dyDescent="0.25">
      <c r="A568" s="11">
        <v>6</v>
      </c>
      <c r="B568" s="12" t="s">
        <v>791</v>
      </c>
      <c r="C568" s="13" t="s">
        <v>10</v>
      </c>
      <c r="D568" s="14">
        <v>1</v>
      </c>
      <c r="E568" s="15"/>
      <c r="F568" s="16" t="s">
        <v>790</v>
      </c>
      <c r="G568" s="6" t="str">
        <f t="shared" si="15"/>
        <v>Period nvarchar(50) Null,</v>
      </c>
      <c r="H568" s="17"/>
    </row>
    <row r="569" spans="1:8" x14ac:dyDescent="0.25">
      <c r="A569" s="11">
        <v>7</v>
      </c>
      <c r="B569" s="12" t="s">
        <v>789</v>
      </c>
      <c r="C569" s="13" t="s">
        <v>10</v>
      </c>
      <c r="D569" s="14">
        <v>1</v>
      </c>
      <c r="E569" s="15"/>
      <c r="F569" s="16" t="s">
        <v>788</v>
      </c>
      <c r="G569" s="6" t="str">
        <f t="shared" si="15"/>
        <v>CertNo nvarchar(50) Null,</v>
      </c>
      <c r="H569" s="17"/>
    </row>
    <row r="570" spans="1:8" x14ac:dyDescent="0.25">
      <c r="A570" s="18"/>
      <c r="B570" s="19"/>
      <c r="C570" s="19"/>
      <c r="D570" s="20"/>
      <c r="E570" s="20"/>
      <c r="F570" s="21"/>
      <c r="G570" s="6" t="s">
        <v>33</v>
      </c>
      <c r="H570" s="17"/>
    </row>
    <row r="571" spans="1:8" x14ac:dyDescent="0.25">
      <c r="A571" s="22" t="s">
        <v>34</v>
      </c>
      <c r="B571" s="2" t="s">
        <v>787</v>
      </c>
      <c r="C571" s="12" t="s">
        <v>786</v>
      </c>
      <c r="D571" s="20"/>
      <c r="E571" s="20"/>
      <c r="F571" s="21"/>
      <c r="G571" s="6" t="str">
        <f>IF(AND(TRIM(A571) &lt;&gt; "", TRIM(B571) &lt;&gt; ""),
      IF(AND(A571 = "PK")," ALTER TABLE " &amp; B571 &amp; " ADD CONSTRAINT PK_" &amp; B571 &amp; D571 &amp; " PRIMARY KEY CLUSTERED (" &amp; C571  &amp; ") ",
           IF(AND(A571 = "UN"), " ALTER TABLE " &amp; B571 &amp; " ADD CONSTRAINT UN_" &amp; B571 &amp; D571 &amp; " UNIQUE NONCLUSTERED (" &amp; C571  &amp; ") ", ""))," ")</f>
        <v xml:space="preserve"> ALTER TABLE hrmExpert ADD CONSTRAINT PK_hrmExpert PRIMARY KEY CLUSTERED (ExpertPkID) </v>
      </c>
      <c r="H571" s="17"/>
    </row>
    <row r="572" spans="1:8" x14ac:dyDescent="0.25">
      <c r="A572" s="22" t="s">
        <v>35</v>
      </c>
      <c r="B572" s="19"/>
      <c r="C572" s="19"/>
      <c r="D572" s="20"/>
      <c r="E572" s="20"/>
      <c r="F572" s="21"/>
      <c r="G572" s="6"/>
      <c r="H572" s="17"/>
    </row>
    <row r="573" spans="1:8" x14ac:dyDescent="0.25">
      <c r="A573" s="23" t="s">
        <v>36</v>
      </c>
      <c r="B573" s="24"/>
      <c r="C573" s="24"/>
      <c r="D573" s="25"/>
      <c r="E573" s="25"/>
      <c r="F573" s="26"/>
      <c r="G573" s="6"/>
      <c r="H573" s="17"/>
    </row>
    <row r="575" spans="1:8" x14ac:dyDescent="0.25">
      <c r="A575" s="1"/>
      <c r="B575" s="2" t="s">
        <v>811</v>
      </c>
      <c r="C575" s="3"/>
      <c r="D575" s="3"/>
      <c r="E575" s="4"/>
      <c r="F575" s="5" t="s">
        <v>812</v>
      </c>
      <c r="G575" s="6" t="str">
        <f>"CREATE TABLE " &amp; B575</f>
        <v>CREATE TABLE hrmHealthStatus</v>
      </c>
      <c r="H575" s="6" t="str">
        <f>"DROP TABLE " &amp; B575</f>
        <v>DROP TABLE hrmHealthStatus</v>
      </c>
    </row>
    <row r="576" spans="1:8" x14ac:dyDescent="0.25">
      <c r="A576" s="7" t="s">
        <v>1</v>
      </c>
      <c r="B576" s="8" t="s">
        <v>2</v>
      </c>
      <c r="C576" s="9" t="s">
        <v>3</v>
      </c>
      <c r="D576" s="9" t="s">
        <v>4</v>
      </c>
      <c r="E576" s="9" t="s">
        <v>5</v>
      </c>
      <c r="F576" s="10" t="s">
        <v>6</v>
      </c>
      <c r="G576" s="6" t="str">
        <f>"("</f>
        <v>(</v>
      </c>
      <c r="H576" s="6"/>
    </row>
    <row r="577" spans="1:8" x14ac:dyDescent="0.25">
      <c r="A577" s="11">
        <v>1</v>
      </c>
      <c r="B577" s="12" t="s">
        <v>803</v>
      </c>
      <c r="C577" s="13" t="s">
        <v>8</v>
      </c>
      <c r="D577" s="14"/>
      <c r="E577" s="15"/>
      <c r="F577" s="16" t="s">
        <v>543</v>
      </c>
      <c r="G577" s="6" t="str">
        <f t="shared" ref="G577:G590" si="16">B577 &amp; " " &amp; C577 &amp; " " &amp; IF(D577 = "", "Not Null", "Null") &amp; ","</f>
        <v>HealthStatusPkID nvarchar(16) Not Null,</v>
      </c>
      <c r="H577" s="17"/>
    </row>
    <row r="578" spans="1:8" x14ac:dyDescent="0.25">
      <c r="A578" s="11">
        <v>2</v>
      </c>
      <c r="B578" s="12" t="s">
        <v>182</v>
      </c>
      <c r="C578" s="13" t="s">
        <v>8</v>
      </c>
      <c r="D578" s="14"/>
      <c r="E578" s="15"/>
      <c r="F578" s="16" t="s">
        <v>810</v>
      </c>
      <c r="G578" s="6" t="str">
        <f t="shared" si="16"/>
        <v>CreatedDate nvarchar(16) Not Null,</v>
      </c>
      <c r="H578" s="17"/>
    </row>
    <row r="579" spans="1:8" x14ac:dyDescent="0.25">
      <c r="A579" s="11">
        <v>3</v>
      </c>
      <c r="B579" s="12" t="s">
        <v>809</v>
      </c>
      <c r="C579" s="13" t="s">
        <v>8</v>
      </c>
      <c r="D579" s="14"/>
      <c r="E579" s="15"/>
      <c r="F579" s="16" t="s">
        <v>813</v>
      </c>
      <c r="G579" s="6" t="str">
        <f t="shared" si="16"/>
        <v>DocumentID nvarchar(16) Not Null,</v>
      </c>
      <c r="H579" s="17"/>
    </row>
    <row r="580" spans="1:8" x14ac:dyDescent="0.25">
      <c r="A580" s="11">
        <v>4</v>
      </c>
      <c r="B580" s="12" t="s">
        <v>290</v>
      </c>
      <c r="C580" s="13" t="s">
        <v>8</v>
      </c>
      <c r="D580" s="14"/>
      <c r="E580" s="15"/>
      <c r="F580" s="16" t="s">
        <v>9</v>
      </c>
      <c r="G580" s="6" t="str">
        <f t="shared" si="16"/>
        <v>EmployeeInfoPkID nvarchar(16) Not Null,</v>
      </c>
      <c r="H580" s="17"/>
    </row>
    <row r="581" spans="1:8" x14ac:dyDescent="0.25">
      <c r="A581" s="11">
        <v>5</v>
      </c>
      <c r="B581" s="12" t="s">
        <v>600</v>
      </c>
      <c r="C581" s="13" t="s">
        <v>21</v>
      </c>
      <c r="D581" s="14"/>
      <c r="E581" s="15"/>
      <c r="F581" s="16" t="s">
        <v>601</v>
      </c>
      <c r="G581" s="6" t="str">
        <f t="shared" si="16"/>
        <v>StartDate datetime Not Null,</v>
      </c>
      <c r="H581" s="17"/>
    </row>
    <row r="582" spans="1:8" x14ac:dyDescent="0.25">
      <c r="A582" s="11">
        <v>6</v>
      </c>
      <c r="B582" s="12" t="s">
        <v>602</v>
      </c>
      <c r="C582" s="13" t="s">
        <v>21</v>
      </c>
      <c r="D582" s="14"/>
      <c r="E582" s="15"/>
      <c r="F582" s="16" t="s">
        <v>603</v>
      </c>
      <c r="G582" s="6" t="str">
        <f t="shared" si="16"/>
        <v>FinishDate datetime Not Null,</v>
      </c>
      <c r="H582" s="17"/>
    </row>
    <row r="583" spans="1:8" x14ac:dyDescent="0.25">
      <c r="A583" s="11">
        <v>7</v>
      </c>
      <c r="B583" s="12" t="s">
        <v>693</v>
      </c>
      <c r="C583" s="13" t="s">
        <v>21</v>
      </c>
      <c r="D583" s="14"/>
      <c r="E583" s="15"/>
      <c r="F583" s="16" t="s">
        <v>692</v>
      </c>
      <c r="G583" s="6" t="str">
        <f t="shared" si="16"/>
        <v>StartTime datetime Not Null,</v>
      </c>
      <c r="H583" s="17"/>
    </row>
    <row r="584" spans="1:8" x14ac:dyDescent="0.25">
      <c r="A584" s="11">
        <v>8</v>
      </c>
      <c r="B584" s="12" t="s">
        <v>691</v>
      </c>
      <c r="C584" s="13" t="s">
        <v>21</v>
      </c>
      <c r="D584" s="14"/>
      <c r="E584" s="15"/>
      <c r="F584" s="16" t="s">
        <v>690</v>
      </c>
      <c r="G584" s="6" t="str">
        <f t="shared" si="16"/>
        <v>FinishTime datetime Not Null,</v>
      </c>
      <c r="H584" s="17"/>
    </row>
    <row r="585" spans="1:8" x14ac:dyDescent="0.25">
      <c r="A585" s="11">
        <v>9</v>
      </c>
      <c r="B585" s="12" t="s">
        <v>807</v>
      </c>
      <c r="C585" s="13" t="s">
        <v>8</v>
      </c>
      <c r="D585" s="14"/>
      <c r="E585" s="15"/>
      <c r="F585" s="16" t="s">
        <v>814</v>
      </c>
      <c r="G585" s="6" t="str">
        <f t="shared" si="16"/>
        <v>PatientTypePkID nvarchar(16) Not Null,</v>
      </c>
      <c r="H585" s="17"/>
    </row>
    <row r="586" spans="1:8" ht="33.75" x14ac:dyDescent="0.25">
      <c r="A586" s="11">
        <v>10</v>
      </c>
      <c r="B586" s="12" t="s">
        <v>742</v>
      </c>
      <c r="C586" s="13" t="s">
        <v>62</v>
      </c>
      <c r="D586" s="14"/>
      <c r="E586" s="15"/>
      <c r="F586" s="16" t="s">
        <v>815</v>
      </c>
      <c r="G586" s="6" t="str">
        <f t="shared" si="16"/>
        <v>IsHoliday nvarchar(1) Not Null,</v>
      </c>
      <c r="H586" s="17"/>
    </row>
    <row r="587" spans="1:8" x14ac:dyDescent="0.25">
      <c r="A587" s="11">
        <v>11</v>
      </c>
      <c r="B587" s="12" t="s">
        <v>703</v>
      </c>
      <c r="C587" s="13" t="s">
        <v>27</v>
      </c>
      <c r="D587" s="14"/>
      <c r="E587" s="15"/>
      <c r="F587" s="16" t="s">
        <v>816</v>
      </c>
      <c r="G587" s="6" t="str">
        <f t="shared" si="16"/>
        <v>Descr nvarchar(255) Not Null,</v>
      </c>
      <c r="H587" s="17"/>
    </row>
    <row r="588" spans="1:8" x14ac:dyDescent="0.25">
      <c r="A588" s="11">
        <v>12</v>
      </c>
      <c r="B588" s="12" t="s">
        <v>806</v>
      </c>
      <c r="C588" s="13" t="s">
        <v>53</v>
      </c>
      <c r="D588" s="14">
        <v>1</v>
      </c>
      <c r="E588" s="15"/>
      <c r="F588" s="16" t="s">
        <v>817</v>
      </c>
      <c r="G588" s="6" t="str">
        <f t="shared" si="16"/>
        <v>HospitalName nvarchar(150) Null,</v>
      </c>
      <c r="H588" s="17"/>
    </row>
    <row r="589" spans="1:8" x14ac:dyDescent="0.25">
      <c r="A589" s="11">
        <v>13</v>
      </c>
      <c r="B589" s="12" t="s">
        <v>805</v>
      </c>
      <c r="C589" s="13" t="s">
        <v>53</v>
      </c>
      <c r="D589" s="14">
        <v>1</v>
      </c>
      <c r="E589" s="15"/>
      <c r="F589" s="16" t="s">
        <v>804</v>
      </c>
      <c r="G589" s="6" t="str">
        <f t="shared" si="16"/>
        <v>DoctorName nvarchar(150) Null,</v>
      </c>
      <c r="H589" s="17"/>
    </row>
    <row r="590" spans="1:8" ht="22.5" x14ac:dyDescent="0.25">
      <c r="A590" s="11">
        <v>14</v>
      </c>
      <c r="B590" s="12" t="s">
        <v>682</v>
      </c>
      <c r="C590" s="13" t="s">
        <v>62</v>
      </c>
      <c r="D590" s="14">
        <v>1</v>
      </c>
      <c r="E590" s="15"/>
      <c r="F590" s="16" t="s">
        <v>818</v>
      </c>
      <c r="G590" s="6" t="str">
        <f t="shared" si="16"/>
        <v>IsTime nvarchar(1) Null,</v>
      </c>
      <c r="H590" s="17"/>
    </row>
    <row r="591" spans="1:8" x14ac:dyDescent="0.25">
      <c r="A591" s="18"/>
      <c r="B591" s="19"/>
      <c r="C591" s="19"/>
      <c r="D591" s="20"/>
      <c r="E591" s="20"/>
      <c r="F591" s="21"/>
      <c r="G591" s="6" t="s">
        <v>33</v>
      </c>
      <c r="H591" s="17"/>
    </row>
    <row r="592" spans="1:8" ht="22.5" x14ac:dyDescent="0.25">
      <c r="A592" s="22" t="s">
        <v>34</v>
      </c>
      <c r="B592" s="2" t="s">
        <v>811</v>
      </c>
      <c r="C592" s="12" t="s">
        <v>803</v>
      </c>
      <c r="D592" s="20"/>
      <c r="E592" s="20"/>
      <c r="F592" s="21"/>
      <c r="G592" s="6" t="str">
        <f>IF(AND(TRIM(A592) &lt;&gt; "", TRIM(B592) &lt;&gt; ""),
      IF(AND(A592 = "PK")," ALTER TABLE " &amp; B592 &amp; " ADD CONSTRAINT PK_" &amp; B592 &amp; D592 &amp; " PRIMARY KEY CLUSTERED (" &amp; C592  &amp; ") ",
           IF(AND(A592 = "UN"), " ALTER TABLE " &amp; B592 &amp; " ADD CONSTRAINT UN_" &amp; B592 &amp; D592 &amp; " UNIQUE NONCLUSTERED (" &amp; C592  &amp; ") ", ""))," ")</f>
        <v xml:space="preserve"> ALTER TABLE hrmHealthStatus ADD CONSTRAINT PK_hrmHealthStatus PRIMARY KEY CLUSTERED (HealthStatusPkID) </v>
      </c>
      <c r="H592" s="17"/>
    </row>
    <row r="593" spans="1:8" x14ac:dyDescent="0.25">
      <c r="A593" s="22" t="s">
        <v>35</v>
      </c>
      <c r="B593" s="19"/>
      <c r="C593" s="19"/>
      <c r="D593" s="20"/>
      <c r="E593" s="20"/>
      <c r="F593" s="21"/>
      <c r="G593" s="6"/>
      <c r="H593" s="17"/>
    </row>
    <row r="594" spans="1:8" x14ac:dyDescent="0.25">
      <c r="A594" s="23" t="s">
        <v>36</v>
      </c>
      <c r="B594" s="24"/>
      <c r="C594" s="24"/>
      <c r="D594" s="25"/>
      <c r="E594" s="25"/>
      <c r="F594" s="26"/>
      <c r="G594" s="6"/>
      <c r="H594" s="17"/>
    </row>
    <row r="596" spans="1:8" ht="22.5" x14ac:dyDescent="0.25">
      <c r="A596" s="1"/>
      <c r="B596" s="2" t="s">
        <v>819</v>
      </c>
      <c r="C596" s="3"/>
      <c r="D596" s="3"/>
      <c r="E596" s="4"/>
      <c r="F596" s="5" t="s">
        <v>821</v>
      </c>
      <c r="G596" s="6" t="str">
        <f>"CREATE TABLE " &amp; B596</f>
        <v>CREATE TABLE hrmHealthPatientTypeInfo</v>
      </c>
      <c r="H596" s="6" t="str">
        <f>"DROP TABLE " &amp; B596</f>
        <v>DROP TABLE hrmHealthPatientTypeInfo</v>
      </c>
    </row>
    <row r="597" spans="1:8" x14ac:dyDescent="0.25">
      <c r="A597" s="7" t="s">
        <v>1</v>
      </c>
      <c r="B597" s="8" t="s">
        <v>2</v>
      </c>
      <c r="C597" s="9" t="s">
        <v>3</v>
      </c>
      <c r="D597" s="9" t="s">
        <v>4</v>
      </c>
      <c r="E597" s="9" t="s">
        <v>5</v>
      </c>
      <c r="F597" s="10" t="s">
        <v>6</v>
      </c>
      <c r="G597" s="6" t="str">
        <f>"("</f>
        <v>(</v>
      </c>
      <c r="H597" s="6"/>
    </row>
    <row r="598" spans="1:8" x14ac:dyDescent="0.25">
      <c r="A598" s="11">
        <v>1</v>
      </c>
      <c r="B598" s="12" t="s">
        <v>807</v>
      </c>
      <c r="C598" s="13" t="s">
        <v>8</v>
      </c>
      <c r="D598" s="14"/>
      <c r="E598" s="15"/>
      <c r="F598" s="16" t="s">
        <v>822</v>
      </c>
      <c r="G598" s="6" t="str">
        <f>B598 &amp; " " &amp; C598 &amp; " " &amp; IF(D598 = "", "Not Null", "Null") &amp; ","</f>
        <v>PatientTypePkID nvarchar(16) Not Null,</v>
      </c>
      <c r="H598" s="17"/>
    </row>
    <row r="599" spans="1:8" x14ac:dyDescent="0.25">
      <c r="A599" s="11">
        <v>2</v>
      </c>
      <c r="B599" s="12" t="s">
        <v>820</v>
      </c>
      <c r="C599" s="13" t="s">
        <v>27</v>
      </c>
      <c r="D599" s="14"/>
      <c r="E599" s="15"/>
      <c r="F599" s="16" t="s">
        <v>823</v>
      </c>
      <c r="G599" s="6" t="str">
        <f>B599 &amp; " " &amp; C599 &amp; " " &amp; IF(D599 = "", "Not Null", "Null") &amp; ","</f>
        <v>PatientTypeName nvarchar(255) Not Null,</v>
      </c>
      <c r="H599" s="17"/>
    </row>
    <row r="600" spans="1:8" x14ac:dyDescent="0.25">
      <c r="A600" s="18"/>
      <c r="B600" s="19"/>
      <c r="C600" s="19"/>
      <c r="D600" s="20"/>
      <c r="E600" s="20"/>
      <c r="F600" s="21"/>
      <c r="G600" s="6" t="s">
        <v>33</v>
      </c>
      <c r="H600" s="17"/>
    </row>
    <row r="601" spans="1:8" ht="22.5" x14ac:dyDescent="0.25">
      <c r="A601" s="22" t="s">
        <v>34</v>
      </c>
      <c r="B601" s="2" t="s">
        <v>819</v>
      </c>
      <c r="C601" s="12" t="s">
        <v>807</v>
      </c>
      <c r="D601" s="20"/>
      <c r="E601" s="20"/>
      <c r="F601" s="21"/>
      <c r="G601" s="6" t="str">
        <f>IF(AND(TRIM(A601) &lt;&gt; "", TRIM(B601) &lt;&gt; ""),
      IF(AND(A601 = "PK")," ALTER TABLE " &amp; B601 &amp; " ADD CONSTRAINT PK_" &amp; B601 &amp; D601 &amp; " PRIMARY KEY CLUSTERED (" &amp; C601  &amp; ") ",
           IF(AND(A601 = "UN"), " ALTER TABLE " &amp; B601 &amp; " ADD CONSTRAINT UN_" &amp; B601 &amp; D601 &amp; " UNIQUE NONCLUSTERED (" &amp; C601  &amp; ") ", ""))," ")</f>
        <v xml:space="preserve"> ALTER TABLE hrmHealthPatientTypeInfo ADD CONSTRAINT PK_hrmHealthPatientTypeInfo PRIMARY KEY CLUSTERED (PatientTypePkID) </v>
      </c>
      <c r="H601" s="17"/>
    </row>
    <row r="602" spans="1:8" x14ac:dyDescent="0.25">
      <c r="A602" s="22" t="s">
        <v>35</v>
      </c>
      <c r="B602" s="19"/>
      <c r="C602" s="19"/>
      <c r="D602" s="20"/>
      <c r="E602" s="20"/>
      <c r="F602" s="21"/>
      <c r="G602" s="6"/>
      <c r="H602" s="17"/>
    </row>
    <row r="603" spans="1:8" x14ac:dyDescent="0.25">
      <c r="A603" s="23" t="s">
        <v>36</v>
      </c>
      <c r="B603" s="24"/>
      <c r="C603" s="24"/>
      <c r="D603" s="25"/>
      <c r="E603" s="25"/>
      <c r="F603" s="26"/>
      <c r="G603" s="6"/>
      <c r="H603" s="17"/>
    </row>
    <row r="605" spans="1:8" ht="22.5" x14ac:dyDescent="0.25">
      <c r="A605" s="1"/>
      <c r="B605" s="2" t="s">
        <v>836</v>
      </c>
      <c r="C605" s="3"/>
      <c r="D605" s="3"/>
      <c r="E605" s="4"/>
      <c r="F605" s="5" t="s">
        <v>846</v>
      </c>
      <c r="G605" s="6" t="str">
        <f>"CREATE TABLE " &amp; B605</f>
        <v>CREATE TABLE hrmLearning</v>
      </c>
      <c r="H605" s="6" t="str">
        <f>"DROP TABLE " &amp; B605</f>
        <v>DROP TABLE hrmLearning</v>
      </c>
    </row>
    <row r="606" spans="1:8" x14ac:dyDescent="0.25">
      <c r="A606" s="7" t="s">
        <v>1</v>
      </c>
      <c r="B606" s="8" t="s">
        <v>2</v>
      </c>
      <c r="C606" s="9" t="s">
        <v>3</v>
      </c>
      <c r="D606" s="9" t="s">
        <v>4</v>
      </c>
      <c r="E606" s="9" t="s">
        <v>5</v>
      </c>
      <c r="F606" s="10" t="s">
        <v>6</v>
      </c>
      <c r="G606" s="6" t="str">
        <f>"("</f>
        <v>(</v>
      </c>
      <c r="H606" s="6"/>
    </row>
    <row r="607" spans="1:8" x14ac:dyDescent="0.25">
      <c r="A607" s="11">
        <v>1</v>
      </c>
      <c r="B607" s="12" t="s">
        <v>826</v>
      </c>
      <c r="C607" s="13" t="s">
        <v>8</v>
      </c>
      <c r="D607" s="14"/>
      <c r="E607" s="15"/>
      <c r="F607" s="16" t="s">
        <v>543</v>
      </c>
      <c r="G607" s="6" t="str">
        <f t="shared" ref="G607:G627" si="17">B607 &amp; " " &amp; C607 &amp; " " &amp; IF(D607 = "", "Not Null", "Null") &amp; ","</f>
        <v>LearningPkID nvarchar(16) Not Null,</v>
      </c>
      <c r="H607" s="17"/>
    </row>
    <row r="608" spans="1:8" x14ac:dyDescent="0.25">
      <c r="A608" s="11"/>
      <c r="B608" s="12" t="s">
        <v>45</v>
      </c>
      <c r="C608" s="13" t="s">
        <v>8</v>
      </c>
      <c r="D608" s="14"/>
      <c r="E608" s="15"/>
      <c r="F608" s="16" t="s">
        <v>46</v>
      </c>
      <c r="G608" s="6" t="str">
        <f t="shared" si="17"/>
        <v>YearPkID nvarchar(16) Not Null,</v>
      </c>
      <c r="H608" s="17"/>
    </row>
    <row r="609" spans="1:8" x14ac:dyDescent="0.25">
      <c r="A609" s="11">
        <v>2</v>
      </c>
      <c r="B609" s="12" t="s">
        <v>697</v>
      </c>
      <c r="C609" s="13" t="s">
        <v>21</v>
      </c>
      <c r="D609" s="14"/>
      <c r="E609" s="15"/>
      <c r="F609" s="16" t="s">
        <v>777</v>
      </c>
      <c r="G609" s="6" t="str">
        <f t="shared" si="17"/>
        <v>DocumentDate datetime Not Null,</v>
      </c>
      <c r="H609" s="17"/>
    </row>
    <row r="610" spans="1:8" x14ac:dyDescent="0.25">
      <c r="A610" s="11">
        <v>3</v>
      </c>
      <c r="B610" s="12" t="s">
        <v>845</v>
      </c>
      <c r="C610" s="13" t="s">
        <v>271</v>
      </c>
      <c r="D610" s="14"/>
      <c r="E610" s="15"/>
      <c r="F610" s="16" t="s">
        <v>851</v>
      </c>
      <c r="G610" s="6" t="str">
        <f t="shared" si="17"/>
        <v>LearningName nvarchar(155) Not Null,</v>
      </c>
      <c r="H610" s="17"/>
    </row>
    <row r="611" spans="1:8" ht="22.5" x14ac:dyDescent="0.25">
      <c r="A611" s="11">
        <v>4</v>
      </c>
      <c r="B611" s="12" t="s">
        <v>844</v>
      </c>
      <c r="C611" s="13" t="s">
        <v>27</v>
      </c>
      <c r="D611" s="14"/>
      <c r="E611" s="15"/>
      <c r="F611" s="16" t="s">
        <v>852</v>
      </c>
      <c r="G611" s="6" t="str">
        <f t="shared" si="17"/>
        <v>OrganizeCompanyName nvarchar(255) Not Null,</v>
      </c>
      <c r="H611" s="17"/>
    </row>
    <row r="612" spans="1:8" x14ac:dyDescent="0.25">
      <c r="A612" s="11">
        <v>5</v>
      </c>
      <c r="B612" s="12" t="s">
        <v>11</v>
      </c>
      <c r="C612" s="13" t="s">
        <v>8</v>
      </c>
      <c r="D612" s="14"/>
      <c r="E612" s="15"/>
      <c r="F612" s="16" t="s">
        <v>853</v>
      </c>
      <c r="G612" s="6" t="str">
        <f t="shared" si="17"/>
        <v>DepartmentPkID nvarchar(16) Not Null,</v>
      </c>
      <c r="H612" s="17"/>
    </row>
    <row r="613" spans="1:8" ht="22.5" x14ac:dyDescent="0.25">
      <c r="A613" s="11">
        <v>6</v>
      </c>
      <c r="B613" s="12" t="s">
        <v>843</v>
      </c>
      <c r="C613" s="13" t="s">
        <v>62</v>
      </c>
      <c r="D613" s="14"/>
      <c r="E613" s="15"/>
      <c r="F613" s="16" t="s">
        <v>854</v>
      </c>
      <c r="G613" s="6" t="str">
        <f t="shared" si="17"/>
        <v>IsCompany nvarchar(1) Not Null,</v>
      </c>
      <c r="H613" s="17"/>
    </row>
    <row r="614" spans="1:8" x14ac:dyDescent="0.25">
      <c r="A614" s="11">
        <v>7</v>
      </c>
      <c r="B614" s="12" t="s">
        <v>842</v>
      </c>
      <c r="C614" s="13" t="s">
        <v>27</v>
      </c>
      <c r="D614" s="14"/>
      <c r="E614" s="15"/>
      <c r="F614" s="16" t="s">
        <v>855</v>
      </c>
      <c r="G614" s="6" t="str">
        <f t="shared" si="17"/>
        <v>LearningWhere nvarchar(255) Not Null,</v>
      </c>
      <c r="H614" s="17"/>
    </row>
    <row r="615" spans="1:8" x14ac:dyDescent="0.25">
      <c r="A615" s="11">
        <v>8</v>
      </c>
      <c r="B615" s="12" t="s">
        <v>841</v>
      </c>
      <c r="C615" s="13" t="s">
        <v>62</v>
      </c>
      <c r="D615" s="14"/>
      <c r="E615" s="15"/>
      <c r="F615" s="16" t="s">
        <v>385</v>
      </c>
      <c r="G615" s="6" t="str">
        <f t="shared" si="17"/>
        <v>IsInternal nvarchar(1) Not Null,</v>
      </c>
      <c r="H615" s="17"/>
    </row>
    <row r="616" spans="1:8" x14ac:dyDescent="0.25">
      <c r="A616" s="11">
        <v>9</v>
      </c>
      <c r="B616" s="12" t="s">
        <v>840</v>
      </c>
      <c r="C616" s="13" t="s">
        <v>62</v>
      </c>
      <c r="D616" s="14"/>
      <c r="E616" s="15"/>
      <c r="F616" s="16" t="s">
        <v>384</v>
      </c>
      <c r="G616" s="6" t="str">
        <f t="shared" si="17"/>
        <v>IsExternal nvarchar(1) Not Null,</v>
      </c>
      <c r="H616" s="17"/>
    </row>
    <row r="617" spans="1:8" x14ac:dyDescent="0.25">
      <c r="A617" s="11">
        <v>10</v>
      </c>
      <c r="B617" s="12" t="s">
        <v>830</v>
      </c>
      <c r="C617" s="13" t="s">
        <v>8</v>
      </c>
      <c r="D617" s="14"/>
      <c r="E617" s="15"/>
      <c r="F617" s="16" t="s">
        <v>856</v>
      </c>
      <c r="G617" s="6" t="str">
        <f t="shared" si="17"/>
        <v>LearningTypePkID nvarchar(16) Not Null,</v>
      </c>
      <c r="H617" s="17"/>
    </row>
    <row r="618" spans="1:8" x14ac:dyDescent="0.25">
      <c r="A618" s="11">
        <v>11</v>
      </c>
      <c r="B618" s="12" t="s">
        <v>600</v>
      </c>
      <c r="C618" s="13" t="s">
        <v>21</v>
      </c>
      <c r="D618" s="14"/>
      <c r="E618" s="15"/>
      <c r="F618" s="16" t="s">
        <v>601</v>
      </c>
      <c r="G618" s="6" t="str">
        <f t="shared" si="17"/>
        <v>StartDate datetime Not Null,</v>
      </c>
      <c r="H618" s="17"/>
    </row>
    <row r="619" spans="1:8" x14ac:dyDescent="0.25">
      <c r="A619" s="11">
        <v>12</v>
      </c>
      <c r="B619" s="12" t="s">
        <v>602</v>
      </c>
      <c r="C619" s="13" t="s">
        <v>21</v>
      </c>
      <c r="D619" s="14"/>
      <c r="E619" s="15"/>
      <c r="F619" s="16" t="s">
        <v>603</v>
      </c>
      <c r="G619" s="6" t="str">
        <f t="shared" si="17"/>
        <v>FinishDate datetime Not Null,</v>
      </c>
      <c r="H619" s="17"/>
    </row>
    <row r="620" spans="1:8" x14ac:dyDescent="0.25">
      <c r="A620" s="11">
        <v>13</v>
      </c>
      <c r="B620" s="12" t="s">
        <v>693</v>
      </c>
      <c r="C620" s="13" t="s">
        <v>21</v>
      </c>
      <c r="D620" s="14"/>
      <c r="E620" s="15"/>
      <c r="F620" s="16" t="s">
        <v>857</v>
      </c>
      <c r="G620" s="6" t="str">
        <f t="shared" si="17"/>
        <v>StartTime datetime Not Null,</v>
      </c>
      <c r="H620" s="17"/>
    </row>
    <row r="621" spans="1:8" x14ac:dyDescent="0.25">
      <c r="A621" s="11">
        <v>14</v>
      </c>
      <c r="B621" s="12" t="s">
        <v>691</v>
      </c>
      <c r="C621" s="13" t="s">
        <v>21</v>
      </c>
      <c r="D621" s="14"/>
      <c r="E621" s="15"/>
      <c r="F621" s="16" t="s">
        <v>690</v>
      </c>
      <c r="G621" s="6" t="str">
        <f t="shared" si="17"/>
        <v>FinishTime datetime Not Null,</v>
      </c>
      <c r="H621" s="17"/>
    </row>
    <row r="622" spans="1:8" x14ac:dyDescent="0.25">
      <c r="A622" s="11">
        <v>15</v>
      </c>
      <c r="B622" s="12" t="s">
        <v>703</v>
      </c>
      <c r="C622" s="13" t="s">
        <v>839</v>
      </c>
      <c r="D622" s="14"/>
      <c r="E622" s="15"/>
      <c r="F622" s="16" t="s">
        <v>743</v>
      </c>
      <c r="G622" s="6" t="str">
        <f t="shared" si="17"/>
        <v>Descr nvarchar(500) Not Null,</v>
      </c>
      <c r="H622" s="17"/>
    </row>
    <row r="623" spans="1:8" x14ac:dyDescent="0.25">
      <c r="A623" s="11">
        <v>16</v>
      </c>
      <c r="B623" s="12" t="s">
        <v>32</v>
      </c>
      <c r="C623" s="13" t="s">
        <v>53</v>
      </c>
      <c r="D623" s="14"/>
      <c r="E623" s="15"/>
      <c r="F623" s="16" t="s">
        <v>604</v>
      </c>
      <c r="G623" s="6" t="str">
        <f t="shared" si="17"/>
        <v>UserName nvarchar(150) Not Null,</v>
      </c>
      <c r="H623" s="17"/>
    </row>
    <row r="624" spans="1:8" x14ac:dyDescent="0.25">
      <c r="A624" s="11">
        <v>18</v>
      </c>
      <c r="B624" s="12" t="s">
        <v>182</v>
      </c>
      <c r="C624" s="13" t="s">
        <v>21</v>
      </c>
      <c r="D624" s="14"/>
      <c r="E624" s="15"/>
      <c r="F624" s="16" t="s">
        <v>847</v>
      </c>
      <c r="G624" s="6" t="str">
        <f t="shared" si="17"/>
        <v>CreatedDate datetime Not Null,</v>
      </c>
      <c r="H624" s="17"/>
    </row>
    <row r="625" spans="1:8" ht="22.5" x14ac:dyDescent="0.25">
      <c r="A625" s="11">
        <v>19</v>
      </c>
      <c r="B625" s="12" t="s">
        <v>838</v>
      </c>
      <c r="C625" s="13" t="s">
        <v>21</v>
      </c>
      <c r="D625" s="14"/>
      <c r="E625" s="15"/>
      <c r="F625" s="16" t="s">
        <v>848</v>
      </c>
      <c r="G625" s="6" t="str">
        <f t="shared" si="17"/>
        <v>LastUpdateDate datetime Not Null,</v>
      </c>
      <c r="H625" s="17"/>
    </row>
    <row r="626" spans="1:8" x14ac:dyDescent="0.25">
      <c r="A626" s="11"/>
      <c r="B626" s="12" t="s">
        <v>849</v>
      </c>
      <c r="C626" s="13" t="s">
        <v>151</v>
      </c>
      <c r="D626" s="14"/>
      <c r="E626" s="15"/>
      <c r="F626" s="16" t="s">
        <v>850</v>
      </c>
      <c r="G626" s="6" t="str">
        <f t="shared" si="17"/>
        <v>CurrencyID nvarchar(3) Not Null,</v>
      </c>
      <c r="H626" s="17"/>
    </row>
    <row r="627" spans="1:8" x14ac:dyDescent="0.25">
      <c r="A627" s="11">
        <v>20</v>
      </c>
      <c r="B627" s="12" t="s">
        <v>837</v>
      </c>
      <c r="C627" s="13" t="s">
        <v>135</v>
      </c>
      <c r="D627" s="14"/>
      <c r="E627" s="15"/>
      <c r="F627" s="16" t="s">
        <v>850</v>
      </c>
      <c r="G627" s="6" t="str">
        <f t="shared" si="17"/>
        <v>LearningPayAmt money Not Null,</v>
      </c>
      <c r="H627" s="17"/>
    </row>
    <row r="628" spans="1:8" x14ac:dyDescent="0.25">
      <c r="A628" s="18"/>
      <c r="B628" s="19"/>
      <c r="C628" s="19"/>
      <c r="D628" s="20"/>
      <c r="E628" s="20"/>
      <c r="F628" s="21"/>
      <c r="G628" s="6" t="s">
        <v>33</v>
      </c>
      <c r="H628" s="17"/>
    </row>
    <row r="629" spans="1:8" x14ac:dyDescent="0.25">
      <c r="A629" s="22" t="s">
        <v>34</v>
      </c>
      <c r="B629" s="2" t="s">
        <v>836</v>
      </c>
      <c r="C629" s="12" t="s">
        <v>826</v>
      </c>
      <c r="D629" s="20"/>
      <c r="E629" s="20"/>
      <c r="F629" s="21"/>
      <c r="G629" s="6" t="str">
        <f>IF(AND(TRIM(A629) &lt;&gt; "", TRIM(B629) &lt;&gt; ""),
      IF(AND(A629 = "PK")," ALTER TABLE " &amp; B629 &amp; " ADD CONSTRAINT PK_" &amp; B629 &amp; D629 &amp; " PRIMARY KEY CLUSTERED (" &amp; C629  &amp; ") ",
           IF(AND(A629 = "UN"), " ALTER TABLE " &amp; B629 &amp; " ADD CONSTRAINT UN_" &amp; B629 &amp; D629 &amp; " UNIQUE NONCLUSTERED (" &amp; C629  &amp; ") ", ""))," ")</f>
        <v xml:space="preserve"> ALTER TABLE hrmLearning ADD CONSTRAINT PK_hrmLearning PRIMARY KEY CLUSTERED (LearningPkID) </v>
      </c>
      <c r="H629" s="17"/>
    </row>
    <row r="630" spans="1:8" x14ac:dyDescent="0.25">
      <c r="A630" s="22" t="s">
        <v>35</v>
      </c>
      <c r="B630" s="19"/>
      <c r="C630" s="19"/>
      <c r="D630" s="20"/>
      <c r="E630" s="20"/>
      <c r="F630" s="21"/>
      <c r="G630" s="6"/>
      <c r="H630" s="17"/>
    </row>
    <row r="631" spans="1:8" x14ac:dyDescent="0.25">
      <c r="A631" s="23" t="s">
        <v>36</v>
      </c>
      <c r="B631" s="24"/>
      <c r="C631" s="24"/>
      <c r="D631" s="25"/>
      <c r="E631" s="25"/>
      <c r="F631" s="26"/>
      <c r="G631" s="6"/>
      <c r="H631" s="17"/>
    </row>
    <row r="632" spans="1:8" x14ac:dyDescent="0.25">
      <c r="A632" s="27"/>
      <c r="B632" s="28"/>
      <c r="C632" s="28"/>
      <c r="D632" s="27"/>
      <c r="E632" s="27"/>
      <c r="F632" s="28"/>
      <c r="G632" s="6"/>
      <c r="H632" s="17"/>
    </row>
    <row r="633" spans="1:8" x14ac:dyDescent="0.25">
      <c r="A633" s="1"/>
      <c r="B633" s="2" t="s">
        <v>831</v>
      </c>
      <c r="C633" s="3"/>
      <c r="D633" s="3"/>
      <c r="E633" s="4"/>
      <c r="F633" s="5" t="s">
        <v>835</v>
      </c>
      <c r="G633" s="6" t="str">
        <f>"CREATE TABLE " &amp; B633</f>
        <v>CREATE TABLE hrmLearningInfo</v>
      </c>
      <c r="H633" s="6" t="str">
        <f>"DROP TABLE " &amp; B633</f>
        <v>DROP TABLE hrmLearningInfo</v>
      </c>
    </row>
    <row r="634" spans="1:8" x14ac:dyDescent="0.25">
      <c r="A634" s="7" t="s">
        <v>1</v>
      </c>
      <c r="B634" s="8" t="s">
        <v>2</v>
      </c>
      <c r="C634" s="9" t="s">
        <v>3</v>
      </c>
      <c r="D634" s="9" t="s">
        <v>4</v>
      </c>
      <c r="E634" s="9" t="s">
        <v>5</v>
      </c>
      <c r="F634" s="10" t="s">
        <v>6</v>
      </c>
      <c r="G634" s="6" t="str">
        <f>"("</f>
        <v>(</v>
      </c>
      <c r="H634" s="6"/>
    </row>
    <row r="635" spans="1:8" ht="22.5" x14ac:dyDescent="0.25">
      <c r="A635" s="11">
        <v>1</v>
      </c>
      <c r="B635" s="12" t="s">
        <v>830</v>
      </c>
      <c r="C635" s="13" t="s">
        <v>8</v>
      </c>
      <c r="D635" s="14"/>
      <c r="E635" s="15"/>
      <c r="F635" s="16" t="s">
        <v>834</v>
      </c>
      <c r="G635" s="6" t="str">
        <f>B635 &amp; " " &amp; C635 &amp; " " &amp; IF(D635 = "", "Not Null", "Null") &amp; ","</f>
        <v>LearningTypePkID nvarchar(16) Not Null,</v>
      </c>
      <c r="H635" s="17"/>
    </row>
    <row r="636" spans="1:8" x14ac:dyDescent="0.25">
      <c r="A636" s="11">
        <v>2</v>
      </c>
      <c r="B636" s="12" t="s">
        <v>833</v>
      </c>
      <c r="C636" s="13" t="s">
        <v>155</v>
      </c>
      <c r="D636" s="14"/>
      <c r="E636" s="15"/>
      <c r="F636" s="16" t="s">
        <v>832</v>
      </c>
      <c r="G636" s="6" t="str">
        <f>B636 &amp; " " &amp; C636 &amp; " " &amp; IF(D636 = "", "Not Null", "Null") &amp; ","</f>
        <v>LearningTypeName nvarchar(250) Not Null,</v>
      </c>
      <c r="H636" s="17"/>
    </row>
    <row r="637" spans="1:8" x14ac:dyDescent="0.25">
      <c r="A637" s="18"/>
      <c r="B637" s="19"/>
      <c r="C637" s="19"/>
      <c r="D637" s="20"/>
      <c r="E637" s="20"/>
      <c r="F637" s="21"/>
      <c r="G637" s="6" t="s">
        <v>33</v>
      </c>
      <c r="H637" s="17"/>
    </row>
    <row r="638" spans="1:8" ht="22.5" x14ac:dyDescent="0.25">
      <c r="A638" s="22" t="s">
        <v>34</v>
      </c>
      <c r="B638" s="2" t="s">
        <v>831</v>
      </c>
      <c r="C638" s="12" t="s">
        <v>830</v>
      </c>
      <c r="D638" s="20"/>
      <c r="E638" s="20"/>
      <c r="F638" s="21"/>
      <c r="G638" s="6" t="str">
        <f>IF(AND(TRIM(A638) &lt;&gt; "", TRIM(B638) &lt;&gt; ""),
      IF(AND(A638 = "PK")," ALTER TABLE " &amp; B638 &amp; " ADD CONSTRAINT PK_" &amp; B638 &amp; D638 &amp; " PRIMARY KEY CLUSTERED (" &amp; C638  &amp; ") ",
           IF(AND(A638 = "UN"), " ALTER TABLE " &amp; B638 &amp; " ADD CONSTRAINT UN_" &amp; B638 &amp; D638 &amp; " UNIQUE NONCLUSTERED (" &amp; C638  &amp; ") ", ""))," ")</f>
        <v xml:space="preserve"> ALTER TABLE hrmLearningInfo ADD CONSTRAINT PK_hrmLearningInfo PRIMARY KEY CLUSTERED (LearningTypePkID) </v>
      </c>
      <c r="H638" s="17"/>
    </row>
    <row r="639" spans="1:8" x14ac:dyDescent="0.25">
      <c r="A639" s="22" t="s">
        <v>35</v>
      </c>
      <c r="B639" s="19"/>
      <c r="C639" s="19"/>
      <c r="D639" s="20"/>
      <c r="E639" s="20"/>
      <c r="F639" s="21"/>
      <c r="G639" s="6"/>
      <c r="H639" s="17"/>
    </row>
    <row r="640" spans="1:8" x14ac:dyDescent="0.25">
      <c r="A640" s="23" t="s">
        <v>36</v>
      </c>
      <c r="B640" s="24"/>
      <c r="C640" s="24"/>
      <c r="D640" s="25"/>
      <c r="E640" s="25"/>
      <c r="F640" s="26"/>
      <c r="G640" s="6"/>
      <c r="H640" s="17"/>
    </row>
    <row r="642" spans="1:8" ht="22.5" x14ac:dyDescent="0.25">
      <c r="A642" s="1"/>
      <c r="B642" s="2" t="s">
        <v>828</v>
      </c>
      <c r="C642" s="3"/>
      <c r="D642" s="3"/>
      <c r="E642" s="4"/>
      <c r="F642" s="5" t="s">
        <v>858</v>
      </c>
      <c r="G642" s="6" t="str">
        <f>"CREATE TABLE " &amp; B642</f>
        <v>CREATE TABLE hrmLearningRequest</v>
      </c>
      <c r="H642" s="6" t="str">
        <f>"DROP TABLE " &amp; B642</f>
        <v>DROP TABLE hrmLearningRequest</v>
      </c>
    </row>
    <row r="643" spans="1:8" x14ac:dyDescent="0.25">
      <c r="A643" s="7" t="s">
        <v>1</v>
      </c>
      <c r="B643" s="8" t="s">
        <v>2</v>
      </c>
      <c r="C643" s="9" t="s">
        <v>3</v>
      </c>
      <c r="D643" s="9" t="s">
        <v>4</v>
      </c>
      <c r="E643" s="9" t="s">
        <v>5</v>
      </c>
      <c r="F643" s="10" t="s">
        <v>6</v>
      </c>
      <c r="G643" s="6" t="str">
        <f>"("</f>
        <v>(</v>
      </c>
      <c r="H643" s="6"/>
    </row>
    <row r="644" spans="1:8" x14ac:dyDescent="0.25">
      <c r="A644" s="11">
        <v>1</v>
      </c>
      <c r="B644" s="12" t="s">
        <v>826</v>
      </c>
      <c r="C644" s="13" t="s">
        <v>8</v>
      </c>
      <c r="D644" s="14"/>
      <c r="E644" s="15"/>
      <c r="F644" s="16" t="s">
        <v>829</v>
      </c>
      <c r="G644" s="6" t="str">
        <f>B644 &amp; " " &amp; C644 &amp; " " &amp; IF(D644 = "", "Not Null", "Null") &amp; ","</f>
        <v>LearningPkID nvarchar(16) Not Null,</v>
      </c>
      <c r="H644" s="17"/>
    </row>
    <row r="645" spans="1:8" ht="22.5" x14ac:dyDescent="0.25">
      <c r="A645" s="11">
        <v>2</v>
      </c>
      <c r="B645" s="12" t="s">
        <v>290</v>
      </c>
      <c r="C645" s="13" t="s">
        <v>8</v>
      </c>
      <c r="D645" s="14"/>
      <c r="E645" s="15"/>
      <c r="F645" s="16" t="s">
        <v>778</v>
      </c>
      <c r="G645" s="6" t="str">
        <f>B645 &amp; " " &amp; C645 &amp; " " &amp; IF(D645 = "", "Not Null", "Null") &amp; ","</f>
        <v>EmployeeInfoPkID nvarchar(16) Not Null,</v>
      </c>
      <c r="H645" s="17"/>
    </row>
    <row r="646" spans="1:8" x14ac:dyDescent="0.25">
      <c r="A646" s="11">
        <v>3</v>
      </c>
      <c r="B646" s="12" t="s">
        <v>182</v>
      </c>
      <c r="C646" s="13" t="s">
        <v>21</v>
      </c>
      <c r="D646" s="14"/>
      <c r="E646" s="15"/>
      <c r="F646" s="16" t="s">
        <v>302</v>
      </c>
      <c r="G646" s="6" t="str">
        <f>B646 &amp; " " &amp; C646 &amp; " " &amp; IF(D646 = "", "Not Null", "Null") &amp; ","</f>
        <v>CreatedDate datetime Not Null,</v>
      </c>
      <c r="H646" s="17"/>
    </row>
    <row r="647" spans="1:8" x14ac:dyDescent="0.25">
      <c r="A647" s="11">
        <v>4</v>
      </c>
      <c r="B647" s="12" t="s">
        <v>703</v>
      </c>
      <c r="C647" s="13" t="s">
        <v>27</v>
      </c>
      <c r="D647" s="14"/>
      <c r="E647" s="15"/>
      <c r="F647" s="16" t="s">
        <v>859</v>
      </c>
      <c r="G647" s="6" t="str">
        <f>B647 &amp; " " &amp; C647 &amp; " " &amp; IF(D647 = "", "Not Null", "Null") &amp; ","</f>
        <v>Descr nvarchar(255) Not Null,</v>
      </c>
      <c r="H647" s="17"/>
    </row>
    <row r="648" spans="1:8" x14ac:dyDescent="0.25">
      <c r="A648" s="18"/>
      <c r="B648" s="19"/>
      <c r="C648" s="19"/>
      <c r="D648" s="20"/>
      <c r="E648" s="20"/>
      <c r="F648" s="21"/>
      <c r="G648" s="6" t="s">
        <v>33</v>
      </c>
      <c r="H648" s="17"/>
    </row>
    <row r="649" spans="1:8" ht="33.75" x14ac:dyDescent="0.25">
      <c r="A649" s="22" t="s">
        <v>34</v>
      </c>
      <c r="B649" s="2" t="s">
        <v>828</v>
      </c>
      <c r="C649" s="12" t="s">
        <v>827</v>
      </c>
      <c r="D649" s="20"/>
      <c r="E649" s="20"/>
      <c r="F649" s="21"/>
      <c r="G649" s="6" t="str">
        <f>IF(AND(TRIM(A649) &lt;&gt; "", TRIM(B649) &lt;&gt; ""),
      IF(AND(A649 = "PK")," ALTER TABLE " &amp; B649 &amp; " ADD CONSTRAINT PK_" &amp; B649 &amp; D649 &amp; " PRIMARY KEY CLUSTERED (" &amp; C649  &amp; ") ",
           IF(AND(A649 = "UN"), " ALTER TABLE " &amp; B649 &amp; " ADD CONSTRAINT UN_" &amp; B649 &amp; D649 &amp; " UNIQUE NONCLUSTERED (" &amp; C649  &amp; ") ", ""))," ")</f>
        <v xml:space="preserve"> ALTER TABLE hrmLearningRequest ADD CONSTRAINT PK_hrmLearningRequest PRIMARY KEY CLUSTERED (LearningPkID, EmployeeInfoPkID) </v>
      </c>
      <c r="H649" s="17"/>
    </row>
    <row r="650" spans="1:8" x14ac:dyDescent="0.25">
      <c r="A650" s="22" t="s">
        <v>35</v>
      </c>
      <c r="B650" s="19"/>
      <c r="C650" s="19"/>
      <c r="D650" s="20"/>
      <c r="E650" s="20"/>
      <c r="F650" s="21"/>
      <c r="G650" s="6"/>
      <c r="H650" s="17"/>
    </row>
    <row r="651" spans="1:8" x14ac:dyDescent="0.25">
      <c r="A651" s="23" t="s">
        <v>36</v>
      </c>
      <c r="B651" s="24"/>
      <c r="C651" s="24"/>
      <c r="D651" s="25"/>
      <c r="E651" s="25"/>
      <c r="F651" s="26"/>
      <c r="G651" s="6"/>
      <c r="H651" s="17"/>
    </row>
    <row r="652" spans="1:8" x14ac:dyDescent="0.25">
      <c r="A652" s="27"/>
      <c r="B652" s="28"/>
      <c r="C652" s="28"/>
      <c r="D652" s="27"/>
      <c r="E652" s="27"/>
      <c r="F652" s="28"/>
      <c r="G652" s="6"/>
      <c r="H652" s="17"/>
    </row>
    <row r="653" spans="1:8" ht="22.5" x14ac:dyDescent="0.25">
      <c r="A653" s="1"/>
      <c r="B653" s="2" t="s">
        <v>825</v>
      </c>
      <c r="C653" s="3"/>
      <c r="D653" s="3"/>
      <c r="E653" s="4"/>
      <c r="F653" s="5" t="s">
        <v>860</v>
      </c>
      <c r="G653" s="6" t="str">
        <f>"CREATE TABLE " &amp; B653</f>
        <v>CREATE TABLE hrmLearningStudy</v>
      </c>
      <c r="H653" s="6" t="str">
        <f>"DROP TABLE " &amp; B653</f>
        <v>DROP TABLE hrmLearningStudy</v>
      </c>
    </row>
    <row r="654" spans="1:8" x14ac:dyDescent="0.25">
      <c r="A654" s="7" t="s">
        <v>1</v>
      </c>
      <c r="B654" s="8" t="s">
        <v>2</v>
      </c>
      <c r="C654" s="9" t="s">
        <v>3</v>
      </c>
      <c r="D654" s="9" t="s">
        <v>4</v>
      </c>
      <c r="E654" s="9" t="s">
        <v>5</v>
      </c>
      <c r="F654" s="10" t="s">
        <v>6</v>
      </c>
      <c r="G654" s="6" t="str">
        <f>"("</f>
        <v>(</v>
      </c>
      <c r="H654" s="6"/>
    </row>
    <row r="655" spans="1:8" x14ac:dyDescent="0.25">
      <c r="A655" s="11">
        <v>1</v>
      </c>
      <c r="B655" s="12" t="s">
        <v>824</v>
      </c>
      <c r="C655" s="13" t="s">
        <v>8</v>
      </c>
      <c r="D655" s="14"/>
      <c r="E655" s="15"/>
      <c r="F655" s="16" t="s">
        <v>543</v>
      </c>
      <c r="G655" s="6" t="str">
        <f t="shared" ref="G655:G661" si="18">B655 &amp; " " &amp; C655 &amp; " " &amp; IF(D655 = "", "Not Null", "Null") &amp; ","</f>
        <v>LearningStudyPkID nvarchar(16) Not Null,</v>
      </c>
      <c r="H655" s="17"/>
    </row>
    <row r="656" spans="1:8" x14ac:dyDescent="0.25">
      <c r="A656" s="11">
        <v>2</v>
      </c>
      <c r="B656" s="12" t="s">
        <v>826</v>
      </c>
      <c r="C656" s="13" t="s">
        <v>8</v>
      </c>
      <c r="D656" s="14"/>
      <c r="E656" s="15"/>
      <c r="F656" s="16" t="s">
        <v>829</v>
      </c>
      <c r="G656" s="6" t="str">
        <f t="shared" si="18"/>
        <v>LearningPkID nvarchar(16) Not Null,</v>
      </c>
      <c r="H656" s="17"/>
    </row>
    <row r="657" spans="1:8" x14ac:dyDescent="0.25">
      <c r="A657" s="11">
        <v>3</v>
      </c>
      <c r="B657" s="12" t="s">
        <v>290</v>
      </c>
      <c r="C657" s="13" t="s">
        <v>8</v>
      </c>
      <c r="D657" s="14"/>
      <c r="E657" s="15"/>
      <c r="F657" s="16" t="s">
        <v>9</v>
      </c>
      <c r="G657" s="6" t="str">
        <f t="shared" si="18"/>
        <v>EmployeeInfoPkID nvarchar(16) Not Null,</v>
      </c>
      <c r="H657" s="17"/>
    </row>
    <row r="658" spans="1:8" x14ac:dyDescent="0.25">
      <c r="A658" s="11">
        <v>4</v>
      </c>
      <c r="B658" s="12" t="s">
        <v>584</v>
      </c>
      <c r="C658" s="13" t="s">
        <v>10</v>
      </c>
      <c r="D658" s="14"/>
      <c r="E658" s="15"/>
      <c r="F658" s="16" t="s">
        <v>585</v>
      </c>
      <c r="G658" s="6" t="str">
        <f t="shared" si="18"/>
        <v>CommandNo nvarchar(50) Not Null,</v>
      </c>
      <c r="H658" s="17"/>
    </row>
    <row r="659" spans="1:8" x14ac:dyDescent="0.25">
      <c r="A659" s="11">
        <v>5</v>
      </c>
      <c r="B659" s="12" t="s">
        <v>703</v>
      </c>
      <c r="C659" s="13" t="s">
        <v>27</v>
      </c>
      <c r="D659" s="14"/>
      <c r="E659" s="15"/>
      <c r="F659" s="16" t="s">
        <v>102</v>
      </c>
      <c r="G659" s="6" t="str">
        <f t="shared" si="18"/>
        <v>Descr nvarchar(255) Not Null,</v>
      </c>
      <c r="H659" s="17"/>
    </row>
    <row r="660" spans="1:8" x14ac:dyDescent="0.25">
      <c r="A660" s="11">
        <v>6</v>
      </c>
      <c r="B660" s="12" t="s">
        <v>182</v>
      </c>
      <c r="C660" s="13" t="s">
        <v>21</v>
      </c>
      <c r="D660" s="14"/>
      <c r="E660" s="15"/>
      <c r="F660" s="16" t="s">
        <v>847</v>
      </c>
      <c r="G660" s="6" t="str">
        <f t="shared" si="18"/>
        <v>CreatedDate datetime Not Null,</v>
      </c>
      <c r="H660" s="17"/>
    </row>
    <row r="661" spans="1:8" x14ac:dyDescent="0.25">
      <c r="A661" s="11">
        <v>7</v>
      </c>
      <c r="B661" s="12" t="s">
        <v>547</v>
      </c>
      <c r="C661" s="13" t="s">
        <v>21</v>
      </c>
      <c r="D661" s="14"/>
      <c r="E661" s="15"/>
      <c r="F661" s="16" t="s">
        <v>59</v>
      </c>
      <c r="G661" s="6" t="str">
        <f t="shared" si="18"/>
        <v>FinishedDate datetime Not Null,</v>
      </c>
      <c r="H661" s="17"/>
    </row>
    <row r="662" spans="1:8" x14ac:dyDescent="0.25">
      <c r="A662" s="18"/>
      <c r="B662" s="19"/>
      <c r="C662" s="19"/>
      <c r="D662" s="20"/>
      <c r="E662" s="20"/>
      <c r="F662" s="21"/>
      <c r="G662" s="6" t="s">
        <v>33</v>
      </c>
      <c r="H662" s="17"/>
    </row>
    <row r="663" spans="1:8" ht="22.5" x14ac:dyDescent="0.25">
      <c r="A663" s="22" t="s">
        <v>34</v>
      </c>
      <c r="B663" s="2" t="s">
        <v>825</v>
      </c>
      <c r="C663" s="12" t="s">
        <v>824</v>
      </c>
      <c r="D663" s="20"/>
      <c r="E663" s="20"/>
      <c r="F663" s="21"/>
      <c r="G663" s="6" t="str">
        <f>IF(AND(TRIM(A663) &lt;&gt; "", TRIM(B663) &lt;&gt; ""),
      IF(AND(A663 = "PK")," ALTER TABLE " &amp; B663 &amp; " ADD CONSTRAINT PK_" &amp; B663 &amp; D663 &amp; " PRIMARY KEY CLUSTERED (" &amp; C663  &amp; ") ",
           IF(AND(A663 = "UN"), " ALTER TABLE " &amp; B663 &amp; " ADD CONSTRAINT UN_" &amp; B663 &amp; D663 &amp; " UNIQUE NONCLUSTERED (" &amp; C663  &amp; ") ", ""))," ")</f>
        <v xml:space="preserve"> ALTER TABLE hrmLearningStudy ADD CONSTRAINT PK_hrmLearningStudy PRIMARY KEY CLUSTERED (LearningStudyPkID) </v>
      </c>
      <c r="H663" s="17"/>
    </row>
    <row r="664" spans="1:8" x14ac:dyDescent="0.25">
      <c r="A664" s="22" t="s">
        <v>35</v>
      </c>
      <c r="B664" s="19"/>
      <c r="C664" s="19"/>
      <c r="D664" s="20"/>
      <c r="E664" s="20"/>
      <c r="F664" s="21"/>
      <c r="G664" s="6"/>
      <c r="H664" s="17"/>
    </row>
    <row r="665" spans="1:8" x14ac:dyDescent="0.25">
      <c r="A665" s="23" t="s">
        <v>36</v>
      </c>
      <c r="B665" s="24"/>
      <c r="C665" s="24"/>
      <c r="D665" s="25"/>
      <c r="E665" s="25"/>
      <c r="F665" s="26"/>
      <c r="G665" s="6"/>
      <c r="H665" s="17"/>
    </row>
    <row r="667" spans="1:8" x14ac:dyDescent="0.25">
      <c r="A667" s="1"/>
      <c r="B667" s="2" t="s">
        <v>866</v>
      </c>
      <c r="C667" s="3"/>
      <c r="D667" s="3"/>
      <c r="E667" s="4"/>
      <c r="F667" s="5" t="s">
        <v>865</v>
      </c>
      <c r="G667" s="6" t="str">
        <f>"CREATE TABLE " &amp; B667</f>
        <v>CREATE TABLE hrmNationalityInfo</v>
      </c>
      <c r="H667" s="6" t="str">
        <f>"DROP TABLE " &amp; B667</f>
        <v>DROP TABLE hrmNationalityInfo</v>
      </c>
    </row>
    <row r="668" spans="1:8" x14ac:dyDescent="0.25">
      <c r="A668" s="7" t="s">
        <v>1</v>
      </c>
      <c r="B668" s="8" t="s">
        <v>2</v>
      </c>
      <c r="C668" s="9" t="s">
        <v>3</v>
      </c>
      <c r="D668" s="9" t="s">
        <v>4</v>
      </c>
      <c r="E668" s="9" t="s">
        <v>5</v>
      </c>
      <c r="F668" s="10" t="s">
        <v>6</v>
      </c>
      <c r="G668" s="6" t="str">
        <f>"("</f>
        <v>(</v>
      </c>
      <c r="H668" s="6"/>
    </row>
    <row r="669" spans="1:8" x14ac:dyDescent="0.25">
      <c r="A669" s="11">
        <v>1</v>
      </c>
      <c r="B669" s="12" t="s">
        <v>432</v>
      </c>
      <c r="C669" s="13" t="s">
        <v>8</v>
      </c>
      <c r="D669" s="14"/>
      <c r="E669" s="15"/>
      <c r="F669" s="16" t="s">
        <v>864</v>
      </c>
      <c r="G669" s="6" t="str">
        <f>B669 &amp; " " &amp; C669 &amp; " " &amp; IF(D669 = "", "Not Null", "Null") &amp; ","</f>
        <v>NationalityPkID nvarchar(16) Not Null,</v>
      </c>
      <c r="H669" s="17"/>
    </row>
    <row r="670" spans="1:8" x14ac:dyDescent="0.25">
      <c r="A670" s="11">
        <v>2</v>
      </c>
      <c r="B670" s="12" t="s">
        <v>863</v>
      </c>
      <c r="C670" s="13" t="s">
        <v>155</v>
      </c>
      <c r="D670" s="14"/>
      <c r="E670" s="15"/>
      <c r="F670" s="16" t="s">
        <v>862</v>
      </c>
      <c r="G670" s="6" t="str">
        <f>B670 &amp; " " &amp; C670 &amp; " " &amp; IF(D670 = "", "Not Null", "Null") &amp; ","</f>
        <v>NationalityName nvarchar(250) Not Null,</v>
      </c>
      <c r="H670" s="17"/>
    </row>
    <row r="671" spans="1:8" x14ac:dyDescent="0.25">
      <c r="A671" s="11">
        <v>3</v>
      </c>
      <c r="B671" s="12" t="s">
        <v>168</v>
      </c>
      <c r="C671" s="13" t="s">
        <v>169</v>
      </c>
      <c r="D671" s="14"/>
      <c r="E671" s="15"/>
      <c r="F671" s="16"/>
      <c r="G671" s="6" t="str">
        <f>B671 &amp; " " &amp; C671 &amp; " " &amp; IF(D671 = "", "Not Null", "Null") &amp; ","</f>
        <v>tstamp timestamp Not Null,</v>
      </c>
      <c r="H671" s="17"/>
    </row>
    <row r="672" spans="1:8" x14ac:dyDescent="0.25">
      <c r="A672" s="18"/>
      <c r="B672" s="19"/>
      <c r="C672" s="19"/>
      <c r="D672" s="20"/>
      <c r="E672" s="20"/>
      <c r="F672" s="21"/>
      <c r="G672" s="6" t="s">
        <v>33</v>
      </c>
      <c r="H672" s="17"/>
    </row>
    <row r="673" spans="1:8" x14ac:dyDescent="0.25">
      <c r="A673" s="22" t="s">
        <v>34</v>
      </c>
      <c r="B673" s="2" t="s">
        <v>861</v>
      </c>
      <c r="C673" s="12" t="s">
        <v>432</v>
      </c>
      <c r="D673" s="20"/>
      <c r="E673" s="20"/>
      <c r="F673" s="21"/>
      <c r="G673" s="6" t="str">
        <f>IF(AND(TRIM(A673) &lt;&gt; "", TRIM(B673) &lt;&gt; ""),
      IF(AND(A673 = "PK")," ALTER TABLE " &amp; B673 &amp; " ADD CONSTRAINT PK_" &amp; B673 &amp; D673 &amp; " PRIMARY KEY CLUSTERED (" &amp; C673  &amp; ") ",
           IF(AND(A673 = "UN"), " ALTER TABLE " &amp; B673 &amp; " ADD CONSTRAINT UN_" &amp; B673 &amp; D673 &amp; " UNIQUE NONCLUSTERED (" &amp; C673  &amp; ") ", ""))," ")</f>
        <v xml:space="preserve"> ALTER TABLE hrmNationality ADD CONSTRAINT PK_hrmNationality PRIMARY KEY CLUSTERED (NationalityPkID) </v>
      </c>
      <c r="H673" s="17"/>
    </row>
    <row r="674" spans="1:8" x14ac:dyDescent="0.25">
      <c r="A674" s="22" t="s">
        <v>35</v>
      </c>
      <c r="B674" s="19"/>
      <c r="C674" s="19"/>
      <c r="D674" s="20"/>
      <c r="E674" s="20"/>
      <c r="F674" s="21"/>
      <c r="G674" s="6"/>
      <c r="H674" s="17"/>
    </row>
    <row r="675" spans="1:8" x14ac:dyDescent="0.25">
      <c r="A675" s="23" t="s">
        <v>36</v>
      </c>
      <c r="B675" s="24"/>
      <c r="C675" s="24"/>
      <c r="D675" s="25"/>
      <c r="E675" s="25"/>
      <c r="F675" s="26"/>
      <c r="G675" s="6"/>
      <c r="H675" s="17"/>
    </row>
    <row r="677" spans="1:8" x14ac:dyDescent="0.25">
      <c r="A677" s="1"/>
      <c r="B677" s="2" t="s">
        <v>872</v>
      </c>
      <c r="C677" s="3"/>
      <c r="D677" s="3"/>
      <c r="E677" s="4"/>
      <c r="F677" s="5" t="s">
        <v>876</v>
      </c>
      <c r="G677" s="6" t="str">
        <f>"CREATE TABLE " &amp; B677</f>
        <v>CREATE TABLE hrmPregnantInfo</v>
      </c>
      <c r="H677" s="6" t="str">
        <f>"DROP TABLE " &amp; B677</f>
        <v>DROP TABLE hrmPregnantInfo</v>
      </c>
    </row>
    <row r="678" spans="1:8" x14ac:dyDescent="0.25">
      <c r="A678" s="7" t="s">
        <v>1</v>
      </c>
      <c r="B678" s="8" t="s">
        <v>2</v>
      </c>
      <c r="C678" s="9" t="s">
        <v>3</v>
      </c>
      <c r="D678" s="9" t="s">
        <v>4</v>
      </c>
      <c r="E678" s="9" t="s">
        <v>5</v>
      </c>
      <c r="F678" s="10" t="s">
        <v>6</v>
      </c>
      <c r="G678" s="6" t="str">
        <f>"("</f>
        <v>(</v>
      </c>
      <c r="H678" s="6"/>
    </row>
    <row r="679" spans="1:8" ht="22.5" x14ac:dyDescent="0.25">
      <c r="A679" s="11">
        <v>1</v>
      </c>
      <c r="B679" s="12" t="s">
        <v>871</v>
      </c>
      <c r="C679" s="13" t="s">
        <v>8</v>
      </c>
      <c r="D679" s="14"/>
      <c r="E679" s="15"/>
      <c r="F679" s="16" t="s">
        <v>875</v>
      </c>
      <c r="G679" s="6" t="str">
        <f t="shared" ref="G679:G689" si="19">B679 &amp; " " &amp; C679 &amp; " " &amp; IF(D679 = "", "Not Null", "Null") &amp; ","</f>
        <v>PregnantInfoPkID nvarchar(16) Not Null,</v>
      </c>
      <c r="H679" s="17"/>
    </row>
    <row r="680" spans="1:8" x14ac:dyDescent="0.25">
      <c r="A680" s="11">
        <v>2</v>
      </c>
      <c r="B680" s="12" t="s">
        <v>182</v>
      </c>
      <c r="C680" s="13" t="s">
        <v>8</v>
      </c>
      <c r="D680" s="14"/>
      <c r="E680" s="15"/>
      <c r="F680" s="16" t="s">
        <v>302</v>
      </c>
      <c r="G680" s="6" t="str">
        <f t="shared" si="19"/>
        <v>CreatedDate nvarchar(16) Not Null,</v>
      </c>
      <c r="H680" s="17"/>
    </row>
    <row r="681" spans="1:8" x14ac:dyDescent="0.25">
      <c r="A681" s="11">
        <v>3</v>
      </c>
      <c r="B681" s="12" t="s">
        <v>809</v>
      </c>
      <c r="C681" s="13" t="s">
        <v>8</v>
      </c>
      <c r="D681" s="14"/>
      <c r="E681" s="15"/>
      <c r="F681" s="16" t="s">
        <v>808</v>
      </c>
      <c r="G681" s="6" t="str">
        <f t="shared" si="19"/>
        <v>DocumentID nvarchar(16) Not Null,</v>
      </c>
      <c r="H681" s="17"/>
    </row>
    <row r="682" spans="1:8" x14ac:dyDescent="0.25">
      <c r="A682" s="11">
        <v>4</v>
      </c>
      <c r="B682" s="12" t="s">
        <v>290</v>
      </c>
      <c r="C682" s="13" t="s">
        <v>8</v>
      </c>
      <c r="D682" s="14"/>
      <c r="E682" s="15"/>
      <c r="F682" s="16" t="s">
        <v>22</v>
      </c>
      <c r="G682" s="6" t="str">
        <f t="shared" si="19"/>
        <v>EmployeeInfoPkID nvarchar(16) Not Null,</v>
      </c>
      <c r="H682" s="17"/>
    </row>
    <row r="683" spans="1:8" x14ac:dyDescent="0.25">
      <c r="A683" s="11">
        <v>5</v>
      </c>
      <c r="B683" s="12" t="s">
        <v>600</v>
      </c>
      <c r="C683" s="13" t="s">
        <v>21</v>
      </c>
      <c r="D683" s="14"/>
      <c r="E683" s="15"/>
      <c r="F683" s="16" t="s">
        <v>601</v>
      </c>
      <c r="G683" s="6" t="str">
        <f t="shared" si="19"/>
        <v>StartDate datetime Not Null,</v>
      </c>
      <c r="H683" s="17"/>
    </row>
    <row r="684" spans="1:8" x14ac:dyDescent="0.25">
      <c r="A684" s="11">
        <v>6</v>
      </c>
      <c r="B684" s="12" t="s">
        <v>602</v>
      </c>
      <c r="C684" s="13" t="s">
        <v>21</v>
      </c>
      <c r="D684" s="14"/>
      <c r="E684" s="15"/>
      <c r="F684" s="16" t="s">
        <v>603</v>
      </c>
      <c r="G684" s="6" t="str">
        <f t="shared" si="19"/>
        <v>FinishDate datetime Not Null,</v>
      </c>
      <c r="H684" s="17"/>
    </row>
    <row r="685" spans="1:8" x14ac:dyDescent="0.25">
      <c r="A685" s="11">
        <v>7</v>
      </c>
      <c r="B685" s="12" t="s">
        <v>693</v>
      </c>
      <c r="C685" s="13" t="s">
        <v>21</v>
      </c>
      <c r="D685" s="14"/>
      <c r="E685" s="15"/>
      <c r="F685" s="16" t="s">
        <v>692</v>
      </c>
      <c r="G685" s="6" t="str">
        <f t="shared" si="19"/>
        <v>StartTime datetime Not Null,</v>
      </c>
      <c r="H685" s="17"/>
    </row>
    <row r="686" spans="1:8" x14ac:dyDescent="0.25">
      <c r="A686" s="11">
        <v>8</v>
      </c>
      <c r="B686" s="12" t="s">
        <v>691</v>
      </c>
      <c r="C686" s="13" t="s">
        <v>21</v>
      </c>
      <c r="D686" s="14"/>
      <c r="E686" s="15"/>
      <c r="F686" s="16" t="s">
        <v>690</v>
      </c>
      <c r="G686" s="6" t="str">
        <f t="shared" si="19"/>
        <v>FinishTime datetime Not Null,</v>
      </c>
      <c r="H686" s="17"/>
    </row>
    <row r="687" spans="1:8" x14ac:dyDescent="0.25">
      <c r="A687" s="11">
        <v>9</v>
      </c>
      <c r="B687" s="12" t="s">
        <v>742</v>
      </c>
      <c r="C687" s="13" t="s">
        <v>62</v>
      </c>
      <c r="D687" s="14"/>
      <c r="E687" s="15"/>
      <c r="F687" s="16" t="s">
        <v>874</v>
      </c>
      <c r="G687" s="6" t="str">
        <f t="shared" si="19"/>
        <v>IsHoliday nvarchar(1) Not Null,</v>
      </c>
      <c r="H687" s="17"/>
    </row>
    <row r="688" spans="1:8" x14ac:dyDescent="0.25">
      <c r="A688" s="11">
        <v>10</v>
      </c>
      <c r="B688" s="12" t="s">
        <v>703</v>
      </c>
      <c r="C688" s="13" t="s">
        <v>27</v>
      </c>
      <c r="D688" s="14"/>
      <c r="E688" s="15"/>
      <c r="F688" s="16" t="s">
        <v>873</v>
      </c>
      <c r="G688" s="6" t="str">
        <f t="shared" si="19"/>
        <v>Descr nvarchar(255) Not Null,</v>
      </c>
      <c r="H688" s="17"/>
    </row>
    <row r="689" spans="1:8" x14ac:dyDescent="0.25">
      <c r="A689" s="11">
        <v>11</v>
      </c>
      <c r="B689" s="12" t="s">
        <v>32</v>
      </c>
      <c r="C689" s="13" t="s">
        <v>53</v>
      </c>
      <c r="D689" s="14">
        <v>1</v>
      </c>
      <c r="E689" s="15"/>
      <c r="F689" s="16" t="s">
        <v>604</v>
      </c>
      <c r="G689" s="6" t="str">
        <f t="shared" si="19"/>
        <v>UserName nvarchar(150) Null,</v>
      </c>
      <c r="H689" s="17"/>
    </row>
    <row r="690" spans="1:8" x14ac:dyDescent="0.25">
      <c r="A690" s="18"/>
      <c r="B690" s="19"/>
      <c r="C690" s="19"/>
      <c r="D690" s="20"/>
      <c r="E690" s="20"/>
      <c r="F690" s="21"/>
      <c r="G690" s="6" t="s">
        <v>33</v>
      </c>
      <c r="H690" s="17"/>
    </row>
    <row r="691" spans="1:8" ht="22.5" x14ac:dyDescent="0.25">
      <c r="A691" s="22" t="s">
        <v>34</v>
      </c>
      <c r="B691" s="2" t="s">
        <v>872</v>
      </c>
      <c r="C691" s="12" t="s">
        <v>871</v>
      </c>
      <c r="D691" s="20"/>
      <c r="E691" s="20"/>
      <c r="F691" s="21"/>
      <c r="G691" s="6" t="str">
        <f>IF(AND(TRIM(A691) &lt;&gt; "", TRIM(B691) &lt;&gt; ""),
      IF(AND(A691 = "PK")," ALTER TABLE " &amp; B691 &amp; " ADD CONSTRAINT PK_" &amp; B691 &amp; D691 &amp; " PRIMARY KEY CLUSTERED (" &amp; C691  &amp; ") ",
           IF(AND(A691 = "UN"), " ALTER TABLE " &amp; B691 &amp; " ADD CONSTRAINT UN_" &amp; B691 &amp; D691 &amp; " UNIQUE NONCLUSTERED (" &amp; C691  &amp; ") ", ""))," ")</f>
        <v xml:space="preserve"> ALTER TABLE hrmPregnantInfo ADD CONSTRAINT PK_hrmPregnantInfo PRIMARY KEY CLUSTERED (PregnantInfoPkID) </v>
      </c>
      <c r="H691" s="17"/>
    </row>
    <row r="692" spans="1:8" x14ac:dyDescent="0.25">
      <c r="A692" s="22" t="s">
        <v>35</v>
      </c>
      <c r="B692" s="19"/>
      <c r="C692" s="19"/>
      <c r="D692" s="20"/>
      <c r="E692" s="20"/>
      <c r="F692" s="21"/>
      <c r="G692" s="6"/>
      <c r="H692" s="17"/>
    </row>
    <row r="693" spans="1:8" x14ac:dyDescent="0.25">
      <c r="A693" s="23" t="s">
        <v>36</v>
      </c>
      <c r="B693" s="24"/>
      <c r="C693" s="24"/>
      <c r="D693" s="25"/>
      <c r="E693" s="25"/>
      <c r="F693" s="26"/>
      <c r="G693" s="6"/>
      <c r="H693" s="17"/>
    </row>
    <row r="694" spans="1:8" x14ac:dyDescent="0.25">
      <c r="A694" s="27"/>
      <c r="B694" s="28"/>
      <c r="C694" s="28"/>
      <c r="D694" s="27"/>
      <c r="E694" s="27"/>
      <c r="F694" s="28"/>
      <c r="G694" s="6"/>
      <c r="H694" s="17"/>
    </row>
    <row r="695" spans="1:8" x14ac:dyDescent="0.25">
      <c r="A695" s="1"/>
      <c r="B695" s="2" t="s">
        <v>867</v>
      </c>
      <c r="C695" s="3"/>
      <c r="D695" s="3"/>
      <c r="E695" s="4"/>
      <c r="F695" s="5" t="s">
        <v>870</v>
      </c>
      <c r="G695" s="6" t="str">
        <f>"CREATE TABLE " &amp; B695</f>
        <v>CREATE TABLE hrmProfessionInfo</v>
      </c>
      <c r="H695" s="6" t="str">
        <f>"DROP TABLE " &amp; B695</f>
        <v>DROP TABLE hrmProfessionInfo</v>
      </c>
    </row>
    <row r="696" spans="1:8" x14ac:dyDescent="0.25">
      <c r="A696" s="7" t="s">
        <v>1</v>
      </c>
      <c r="B696" s="8" t="s">
        <v>2</v>
      </c>
      <c r="C696" s="9" t="s">
        <v>3</v>
      </c>
      <c r="D696" s="9" t="s">
        <v>4</v>
      </c>
      <c r="E696" s="9" t="s">
        <v>5</v>
      </c>
      <c r="F696" s="10" t="s">
        <v>6</v>
      </c>
      <c r="G696" s="6" t="str">
        <f>"("</f>
        <v>(</v>
      </c>
      <c r="H696" s="6"/>
    </row>
    <row r="697" spans="1:8" x14ac:dyDescent="0.25">
      <c r="A697" s="11">
        <v>1</v>
      </c>
      <c r="B697" s="12" t="s">
        <v>453</v>
      </c>
      <c r="C697" s="13" t="s">
        <v>8</v>
      </c>
      <c r="D697" s="14"/>
      <c r="E697" s="15"/>
      <c r="F697" s="16" t="s">
        <v>130</v>
      </c>
      <c r="G697" s="6" t="str">
        <f>B697 &amp; " " &amp; C697 &amp; " " &amp; IF(D697 = "", "Not Null", "Null") &amp; ","</f>
        <v>ProfessionPkID nvarchar(16) Not Null,</v>
      </c>
      <c r="H697" s="17"/>
    </row>
    <row r="698" spans="1:8" x14ac:dyDescent="0.25">
      <c r="A698" s="11">
        <v>2</v>
      </c>
      <c r="B698" s="12" t="s">
        <v>869</v>
      </c>
      <c r="C698" s="13" t="s">
        <v>27</v>
      </c>
      <c r="D698" s="14"/>
      <c r="E698" s="15"/>
      <c r="F698" s="16" t="s">
        <v>868</v>
      </c>
      <c r="G698" s="6" t="str">
        <f>B698 &amp; " " &amp; C698 &amp; " " &amp; IF(D698 = "", "Not Null", "Null") &amp; ","</f>
        <v>ProfessionName nvarchar(255) Not Null,</v>
      </c>
      <c r="H698" s="17"/>
    </row>
    <row r="699" spans="1:8" x14ac:dyDescent="0.25">
      <c r="A699" s="11">
        <v>3</v>
      </c>
      <c r="B699" s="12" t="s">
        <v>168</v>
      </c>
      <c r="C699" s="13" t="s">
        <v>169</v>
      </c>
      <c r="D699" s="14"/>
      <c r="E699" s="15"/>
      <c r="F699" s="16"/>
      <c r="G699" s="6" t="str">
        <f>B699 &amp; " " &amp; C699 &amp; " " &amp; IF(D699 = "", "Not Null", "Null") &amp; ","</f>
        <v>tstamp timestamp Not Null,</v>
      </c>
      <c r="H699" s="17"/>
    </row>
    <row r="700" spans="1:8" x14ac:dyDescent="0.25">
      <c r="A700" s="18"/>
      <c r="B700" s="19"/>
      <c r="C700" s="19"/>
      <c r="D700" s="20"/>
      <c r="E700" s="20"/>
      <c r="F700" s="21"/>
      <c r="G700" s="6" t="s">
        <v>33</v>
      </c>
      <c r="H700" s="17"/>
    </row>
    <row r="701" spans="1:8" ht="22.5" x14ac:dyDescent="0.25">
      <c r="A701" s="22" t="s">
        <v>34</v>
      </c>
      <c r="B701" s="2" t="s">
        <v>867</v>
      </c>
      <c r="C701" s="12" t="s">
        <v>453</v>
      </c>
      <c r="D701" s="20"/>
      <c r="E701" s="20"/>
      <c r="F701" s="21"/>
      <c r="G701" s="6" t="str">
        <f>IF(AND(TRIM(A701) &lt;&gt; "", TRIM(B701) &lt;&gt; ""),
      IF(AND(A701 = "PK")," ALTER TABLE " &amp; B701 &amp; " ADD CONSTRAINT PK_" &amp; B701 &amp; D701 &amp; " PRIMARY KEY CLUSTERED (" &amp; C701  &amp; ") ",
           IF(AND(A701 = "UN"), " ALTER TABLE " &amp; B701 &amp; " ADD CONSTRAINT UN_" &amp; B701 &amp; D701 &amp; " UNIQUE NONCLUSTERED (" &amp; C701  &amp; ") ", ""))," ")</f>
        <v xml:space="preserve"> ALTER TABLE hrmProfessionInfo ADD CONSTRAINT PK_hrmProfessionInfo PRIMARY KEY CLUSTERED (ProfessionPkID) </v>
      </c>
      <c r="H701" s="17"/>
    </row>
    <row r="702" spans="1:8" x14ac:dyDescent="0.25">
      <c r="A702" s="22" t="s">
        <v>35</v>
      </c>
      <c r="B702" s="19"/>
      <c r="C702" s="19"/>
      <c r="D702" s="20"/>
      <c r="E702" s="20"/>
      <c r="F702" s="21"/>
      <c r="G702" s="6"/>
      <c r="H702" s="17"/>
    </row>
    <row r="703" spans="1:8" x14ac:dyDescent="0.25">
      <c r="A703" s="23" t="s">
        <v>36</v>
      </c>
      <c r="B703" s="24"/>
      <c r="C703" s="24"/>
      <c r="D703" s="25"/>
      <c r="E703" s="25"/>
      <c r="F703" s="26"/>
      <c r="G703" s="6"/>
      <c r="H703" s="17"/>
    </row>
    <row r="705" spans="1:8" ht="22.5" x14ac:dyDescent="0.25">
      <c r="A705" s="1"/>
      <c r="B705" s="2" t="s">
        <v>884</v>
      </c>
      <c r="C705" s="3"/>
      <c r="D705" s="3"/>
      <c r="E705" s="4"/>
      <c r="F705" s="5" t="s">
        <v>898</v>
      </c>
      <c r="G705" s="6" t="str">
        <f>"CREATE TABLE " &amp; B705</f>
        <v>CREATE TABLE hrmSheetDetailInfo</v>
      </c>
      <c r="H705" s="6" t="str">
        <f>"DROP TABLE " &amp; B705</f>
        <v>DROP TABLE hrmSheetDetailInfo</v>
      </c>
    </row>
    <row r="706" spans="1:8" x14ac:dyDescent="0.25">
      <c r="A706" s="7" t="s">
        <v>1</v>
      </c>
      <c r="B706" s="8" t="s">
        <v>2</v>
      </c>
      <c r="C706" s="9" t="s">
        <v>3</v>
      </c>
      <c r="D706" s="9" t="s">
        <v>4</v>
      </c>
      <c r="E706" s="9" t="s">
        <v>5</v>
      </c>
      <c r="F706" s="10" t="s">
        <v>6</v>
      </c>
      <c r="G706" s="6" t="str">
        <f>"("</f>
        <v>(</v>
      </c>
      <c r="H706" s="6"/>
    </row>
    <row r="707" spans="1:8" x14ac:dyDescent="0.25">
      <c r="A707" s="11">
        <v>1</v>
      </c>
      <c r="B707" s="12" t="s">
        <v>883</v>
      </c>
      <c r="C707" s="13" t="s">
        <v>8</v>
      </c>
      <c r="D707" s="14"/>
      <c r="E707" s="15"/>
      <c r="F707" s="16" t="s">
        <v>543</v>
      </c>
      <c r="G707" s="6" t="str">
        <f t="shared" ref="G707:G723" si="20">B707 &amp; " " &amp; C707 &amp; " " &amp; IF(D707 = "", "Not Null", "Null") &amp; ","</f>
        <v>SheetDetailInfoPkID nvarchar(16) Not Null,</v>
      </c>
      <c r="H707" s="17"/>
    </row>
    <row r="708" spans="1:8" ht="22.5" x14ac:dyDescent="0.25">
      <c r="A708" s="11">
        <v>2</v>
      </c>
      <c r="B708" s="12" t="s">
        <v>877</v>
      </c>
      <c r="C708" s="13" t="s">
        <v>8</v>
      </c>
      <c r="D708" s="14"/>
      <c r="E708" s="15"/>
      <c r="F708" s="16" t="s">
        <v>899</v>
      </c>
      <c r="G708" s="6" t="str">
        <f t="shared" si="20"/>
        <v>SheetInfoPkID nvarchar(16) Not Null,</v>
      </c>
      <c r="H708" s="17"/>
    </row>
    <row r="709" spans="1:8" x14ac:dyDescent="0.25">
      <c r="A709" s="11">
        <v>3</v>
      </c>
      <c r="B709" s="12" t="s">
        <v>897</v>
      </c>
      <c r="C709" s="13" t="s">
        <v>27</v>
      </c>
      <c r="D709" s="14"/>
      <c r="E709" s="15"/>
      <c r="F709" s="16" t="s">
        <v>900</v>
      </c>
      <c r="G709" s="6" t="str">
        <f t="shared" si="20"/>
        <v>SheetDetailInfoNameMon nvarchar(255) Not Null,</v>
      </c>
      <c r="H709" s="17"/>
    </row>
    <row r="710" spans="1:8" x14ac:dyDescent="0.25">
      <c r="A710" s="11">
        <v>4</v>
      </c>
      <c r="B710" s="12" t="s">
        <v>896</v>
      </c>
      <c r="C710" s="13" t="s">
        <v>27</v>
      </c>
      <c r="D710" s="14">
        <v>1</v>
      </c>
      <c r="E710" s="15"/>
      <c r="F710" s="16" t="s">
        <v>901</v>
      </c>
      <c r="G710" s="6" t="str">
        <f t="shared" si="20"/>
        <v>SheetDetailInfoNameEng nvarchar(255) Null,</v>
      </c>
      <c r="H710" s="17"/>
    </row>
    <row r="711" spans="1:8" x14ac:dyDescent="0.25">
      <c r="A711" s="11">
        <v>5</v>
      </c>
      <c r="B711" s="12" t="s">
        <v>895</v>
      </c>
      <c r="C711" s="13" t="s">
        <v>62</v>
      </c>
      <c r="D711" s="14"/>
      <c r="E711" s="15"/>
      <c r="F711" s="16" t="s">
        <v>902</v>
      </c>
      <c r="G711" s="6" t="str">
        <f t="shared" si="20"/>
        <v>IsHandEnter nvarchar(1) Not Null,</v>
      </c>
      <c r="H711" s="17"/>
    </row>
    <row r="712" spans="1:8" ht="22.5" x14ac:dyDescent="0.25">
      <c r="A712" s="11">
        <v>6</v>
      </c>
      <c r="B712" s="12" t="s">
        <v>894</v>
      </c>
      <c r="C712" s="13" t="s">
        <v>62</v>
      </c>
      <c r="D712" s="14"/>
      <c r="E712" s="15"/>
      <c r="F712" s="16" t="s">
        <v>903</v>
      </c>
      <c r="G712" s="6" t="str">
        <f t="shared" si="20"/>
        <v>IsCurrencyToString nvarchar(1) Not Null,</v>
      </c>
      <c r="H712" s="17"/>
    </row>
    <row r="713" spans="1:8" ht="22.5" x14ac:dyDescent="0.25">
      <c r="A713" s="11">
        <v>7</v>
      </c>
      <c r="B713" s="12" t="s">
        <v>893</v>
      </c>
      <c r="C713" s="13" t="s">
        <v>27</v>
      </c>
      <c r="D713" s="14">
        <v>1</v>
      </c>
      <c r="E713" s="15"/>
      <c r="F713" s="16" t="s">
        <v>904</v>
      </c>
      <c r="G713" s="6" t="str">
        <f t="shared" si="20"/>
        <v>CurrencyToStringField nvarchar(255) Null,</v>
      </c>
      <c r="H713" s="17"/>
    </row>
    <row r="714" spans="1:8" x14ac:dyDescent="0.25">
      <c r="A714" s="11">
        <v>8</v>
      </c>
      <c r="B714" s="12" t="s">
        <v>892</v>
      </c>
      <c r="C714" s="13" t="s">
        <v>27</v>
      </c>
      <c r="D714" s="14"/>
      <c r="E714" s="15"/>
      <c r="F714" s="16" t="s">
        <v>905</v>
      </c>
      <c r="G714" s="6" t="str">
        <f t="shared" si="20"/>
        <v>HRMTableNameMon nvarchar(255) Not Null,</v>
      </c>
      <c r="H714" s="17"/>
    </row>
    <row r="715" spans="1:8" x14ac:dyDescent="0.25">
      <c r="A715" s="11">
        <v>9</v>
      </c>
      <c r="B715" s="12" t="s">
        <v>891</v>
      </c>
      <c r="C715" s="13" t="s">
        <v>27</v>
      </c>
      <c r="D715" s="14"/>
      <c r="E715" s="15"/>
      <c r="F715" s="16" t="s">
        <v>906</v>
      </c>
      <c r="G715" s="6" t="str">
        <f t="shared" si="20"/>
        <v>HRMTableNameEng nvarchar(255) Not Null,</v>
      </c>
      <c r="H715" s="17"/>
    </row>
    <row r="716" spans="1:8" ht="22.5" x14ac:dyDescent="0.25">
      <c r="A716" s="11">
        <v>10</v>
      </c>
      <c r="B716" s="12" t="s">
        <v>890</v>
      </c>
      <c r="C716" s="13" t="s">
        <v>27</v>
      </c>
      <c r="D716" s="14"/>
      <c r="E716" s="15"/>
      <c r="F716" s="16" t="s">
        <v>907</v>
      </c>
      <c r="G716" s="6" t="str">
        <f t="shared" si="20"/>
        <v>HRMTableFieldNameMon nvarchar(255) Not Null,</v>
      </c>
      <c r="H716" s="17"/>
    </row>
    <row r="717" spans="1:8" ht="22.5" x14ac:dyDescent="0.25">
      <c r="A717" s="11">
        <v>11</v>
      </c>
      <c r="B717" s="12" t="s">
        <v>889</v>
      </c>
      <c r="C717" s="13" t="s">
        <v>27</v>
      </c>
      <c r="D717" s="14"/>
      <c r="E717" s="15"/>
      <c r="F717" s="16" t="s">
        <v>908</v>
      </c>
      <c r="G717" s="6" t="str">
        <f t="shared" si="20"/>
        <v>HRMTableFieldNameEng nvarchar(255) Not Null,</v>
      </c>
      <c r="H717" s="17"/>
    </row>
    <row r="718" spans="1:8" x14ac:dyDescent="0.25">
      <c r="A718" s="11">
        <v>12</v>
      </c>
      <c r="B718" s="12" t="s">
        <v>888</v>
      </c>
      <c r="C718" s="13" t="s">
        <v>62</v>
      </c>
      <c r="D718" s="14">
        <v>1</v>
      </c>
      <c r="E718" s="15"/>
      <c r="F718" s="16" t="s">
        <v>909</v>
      </c>
      <c r="G718" s="6" t="str">
        <f t="shared" si="20"/>
        <v>IsSystemDate nvarchar(1) Null,</v>
      </c>
      <c r="H718" s="17"/>
    </row>
    <row r="719" spans="1:8" x14ac:dyDescent="0.25">
      <c r="A719" s="11">
        <v>13</v>
      </c>
      <c r="B719" s="12" t="s">
        <v>887</v>
      </c>
      <c r="C719" s="13" t="s">
        <v>62</v>
      </c>
      <c r="D719" s="14">
        <v>1</v>
      </c>
      <c r="E719" s="15"/>
      <c r="F719" s="16" t="s">
        <v>910</v>
      </c>
      <c r="G719" s="6" t="str">
        <f t="shared" si="20"/>
        <v>IsSubYear nvarchar(1) Null,</v>
      </c>
      <c r="H719" s="17"/>
    </row>
    <row r="720" spans="1:8" x14ac:dyDescent="0.25">
      <c r="A720" s="11">
        <v>14</v>
      </c>
      <c r="B720" s="12" t="s">
        <v>886</v>
      </c>
      <c r="C720" s="13" t="s">
        <v>62</v>
      </c>
      <c r="D720" s="14">
        <v>1</v>
      </c>
      <c r="E720" s="15"/>
      <c r="F720" s="16" t="s">
        <v>911</v>
      </c>
      <c r="G720" s="6" t="str">
        <f t="shared" si="20"/>
        <v>IsSubMonth nvarchar(1) Null,</v>
      </c>
      <c r="H720" s="17"/>
    </row>
    <row r="721" spans="1:8" x14ac:dyDescent="0.25">
      <c r="A721" s="11">
        <v>15</v>
      </c>
      <c r="B721" s="12" t="s">
        <v>885</v>
      </c>
      <c r="C721" s="13" t="s">
        <v>62</v>
      </c>
      <c r="D721" s="14">
        <v>1</v>
      </c>
      <c r="E721" s="15"/>
      <c r="F721" s="16" t="s">
        <v>912</v>
      </c>
      <c r="G721" s="6" t="str">
        <f t="shared" si="20"/>
        <v>IsSubDay nvarchar(1) Null,</v>
      </c>
      <c r="H721" s="17"/>
    </row>
    <row r="722" spans="1:8" x14ac:dyDescent="0.25">
      <c r="A722" s="11">
        <v>16</v>
      </c>
      <c r="B722" s="12" t="s">
        <v>575</v>
      </c>
      <c r="C722" s="13" t="s">
        <v>27</v>
      </c>
      <c r="D722" s="14">
        <v>1</v>
      </c>
      <c r="E722" s="15"/>
      <c r="F722" s="16" t="s">
        <v>913</v>
      </c>
      <c r="G722" s="6" t="str">
        <f t="shared" si="20"/>
        <v>RelatedTable nvarchar(255) Null,</v>
      </c>
      <c r="H722" s="17"/>
    </row>
    <row r="723" spans="1:8" x14ac:dyDescent="0.25">
      <c r="A723" s="11">
        <v>17</v>
      </c>
      <c r="B723" s="12" t="s">
        <v>576</v>
      </c>
      <c r="C723" s="13" t="s">
        <v>27</v>
      </c>
      <c r="D723" s="14">
        <v>1</v>
      </c>
      <c r="E723" s="15"/>
      <c r="F723" s="16" t="s">
        <v>914</v>
      </c>
      <c r="G723" s="6" t="str">
        <f t="shared" si="20"/>
        <v>RelatedField nvarchar(255) Null,</v>
      </c>
      <c r="H723" s="17"/>
    </row>
    <row r="724" spans="1:8" x14ac:dyDescent="0.25">
      <c r="A724" s="18"/>
      <c r="B724" s="19"/>
      <c r="C724" s="19"/>
      <c r="D724" s="20"/>
      <c r="E724" s="20"/>
      <c r="F724" s="21"/>
      <c r="G724" s="6" t="s">
        <v>33</v>
      </c>
      <c r="H724" s="17"/>
    </row>
    <row r="725" spans="1:8" ht="22.5" x14ac:dyDescent="0.25">
      <c r="A725" s="22" t="s">
        <v>34</v>
      </c>
      <c r="B725" s="2" t="s">
        <v>884</v>
      </c>
      <c r="C725" s="12" t="s">
        <v>883</v>
      </c>
      <c r="D725" s="20"/>
      <c r="E725" s="20"/>
      <c r="F725" s="21"/>
      <c r="G725" s="6" t="str">
        <f>IF(AND(TRIM(A725) &lt;&gt; "", TRIM(B725) &lt;&gt; ""),
      IF(AND(A725 = "PK")," ALTER TABLE " &amp; B725 &amp; " ADD CONSTRAINT PK_" &amp; B725 &amp; D725 &amp; " PRIMARY KEY CLUSTERED (" &amp; C725  &amp; ") ",
           IF(AND(A725 = "UN"), " ALTER TABLE " &amp; B725 &amp; " ADD CONSTRAINT UN_" &amp; B725 &amp; D725 &amp; " UNIQUE NONCLUSTERED (" &amp; C725  &amp; ") ", ""))," ")</f>
        <v xml:space="preserve"> ALTER TABLE hrmSheetDetailInfo ADD CONSTRAINT PK_hrmSheetDetailInfo PRIMARY KEY CLUSTERED (SheetDetailInfoPkID) </v>
      </c>
      <c r="H725" s="17"/>
    </row>
    <row r="726" spans="1:8" x14ac:dyDescent="0.25">
      <c r="A726" s="22" t="s">
        <v>35</v>
      </c>
      <c r="B726" s="19"/>
      <c r="C726" s="19"/>
      <c r="D726" s="20"/>
      <c r="E726" s="20"/>
      <c r="F726" s="21"/>
      <c r="G726" s="6"/>
      <c r="H726" s="17"/>
    </row>
    <row r="727" spans="1:8" x14ac:dyDescent="0.25">
      <c r="A727" s="23" t="s">
        <v>36</v>
      </c>
      <c r="B727" s="24"/>
      <c r="C727" s="24"/>
      <c r="D727" s="25"/>
      <c r="E727" s="25"/>
      <c r="F727" s="26"/>
      <c r="G727" s="6"/>
      <c r="H727" s="17"/>
    </row>
    <row r="729" spans="1:8" ht="22.5" x14ac:dyDescent="0.25">
      <c r="A729" s="1"/>
      <c r="B729" s="2" t="s">
        <v>878</v>
      </c>
      <c r="C729" s="3"/>
      <c r="D729" s="3"/>
      <c r="E729" s="4"/>
      <c r="F729" s="5" t="s">
        <v>882</v>
      </c>
      <c r="G729" s="6" t="str">
        <f>"CREATE TABLE " &amp; B729</f>
        <v>CREATE TABLE hrmSheetInfo</v>
      </c>
      <c r="H729" s="6" t="str">
        <f>"DROP TABLE " &amp; B729</f>
        <v>DROP TABLE hrmSheetInfo</v>
      </c>
    </row>
    <row r="730" spans="1:8" x14ac:dyDescent="0.25">
      <c r="A730" s="7" t="s">
        <v>1</v>
      </c>
      <c r="B730" s="8" t="s">
        <v>2</v>
      </c>
      <c r="C730" s="9" t="s">
        <v>3</v>
      </c>
      <c r="D730" s="9" t="s">
        <v>4</v>
      </c>
      <c r="E730" s="9" t="s">
        <v>5</v>
      </c>
      <c r="F730" s="10" t="s">
        <v>6</v>
      </c>
      <c r="G730" s="6" t="str">
        <f>"("</f>
        <v>(</v>
      </c>
      <c r="H730" s="6"/>
    </row>
    <row r="731" spans="1:8" ht="22.5" x14ac:dyDescent="0.25">
      <c r="A731" s="11">
        <v>1</v>
      </c>
      <c r="B731" s="12" t="s">
        <v>877</v>
      </c>
      <c r="C731" s="13" t="s">
        <v>8</v>
      </c>
      <c r="D731" s="14"/>
      <c r="E731" s="15"/>
      <c r="F731" s="16" t="s">
        <v>899</v>
      </c>
      <c r="G731" s="6" t="str">
        <f>B731 &amp; " " &amp; C731 &amp; " " &amp; IF(D731 = "", "Not Null", "Null") &amp; ","</f>
        <v>SheetInfoPkID nvarchar(16) Not Null,</v>
      </c>
      <c r="H731" s="17"/>
    </row>
    <row r="732" spans="1:8" x14ac:dyDescent="0.25">
      <c r="A732" s="11">
        <v>2</v>
      </c>
      <c r="B732" s="12" t="s">
        <v>881</v>
      </c>
      <c r="C732" s="13" t="s">
        <v>155</v>
      </c>
      <c r="D732" s="14"/>
      <c r="E732" s="15"/>
      <c r="F732" s="16" t="s">
        <v>915</v>
      </c>
      <c r="G732" s="6" t="str">
        <f>B732 &amp; " " &amp; C732 &amp; " " &amp; IF(D732 = "", "Not Null", "Null") &amp; ","</f>
        <v>SheetInfoName nvarchar(250) Not Null,</v>
      </c>
      <c r="H732" s="17"/>
    </row>
    <row r="733" spans="1:8" x14ac:dyDescent="0.25">
      <c r="A733" s="11">
        <v>3</v>
      </c>
      <c r="B733" s="12" t="s">
        <v>880</v>
      </c>
      <c r="C733" s="13" t="s">
        <v>23</v>
      </c>
      <c r="D733" s="14"/>
      <c r="E733" s="15"/>
      <c r="F733" s="16" t="s">
        <v>916</v>
      </c>
      <c r="G733" s="6" t="str">
        <f>B733 &amp; " " &amp; C733 &amp; " " &amp; IF(D733 = "", "Not Null", "Null") &amp; ","</f>
        <v>SheetOrder int Not Null,</v>
      </c>
      <c r="H733" s="17"/>
    </row>
    <row r="734" spans="1:8" x14ac:dyDescent="0.25">
      <c r="A734" s="11">
        <v>4</v>
      </c>
      <c r="B734" s="12" t="s">
        <v>879</v>
      </c>
      <c r="C734" s="13" t="s">
        <v>27</v>
      </c>
      <c r="D734" s="14">
        <v>1</v>
      </c>
      <c r="E734" s="15"/>
      <c r="F734" s="16" t="s">
        <v>92</v>
      </c>
      <c r="G734" s="6" t="str">
        <f>B734 &amp; " " &amp; C734 &amp; " " &amp; IF(D734 = "", "Not Null", "Null") &amp; ","</f>
        <v>SheetFileName nvarchar(255) Null,</v>
      </c>
      <c r="H734" s="17"/>
    </row>
    <row r="735" spans="1:8" x14ac:dyDescent="0.25">
      <c r="A735" s="18"/>
      <c r="B735" s="19"/>
      <c r="C735" s="19"/>
      <c r="D735" s="20"/>
      <c r="E735" s="20"/>
      <c r="F735" s="21"/>
      <c r="G735" s="6" t="s">
        <v>33</v>
      </c>
      <c r="H735" s="17"/>
    </row>
    <row r="736" spans="1:8" x14ac:dyDescent="0.25">
      <c r="A736" s="22" t="s">
        <v>34</v>
      </c>
      <c r="B736" s="2" t="s">
        <v>878</v>
      </c>
      <c r="C736" s="12" t="s">
        <v>877</v>
      </c>
      <c r="D736" s="20"/>
      <c r="E736" s="20"/>
      <c r="F736" s="21"/>
      <c r="G736" s="6" t="str">
        <f>IF(AND(TRIM(A736) &lt;&gt; "", TRIM(B736) &lt;&gt; ""),
      IF(AND(A736 = "PK")," ALTER TABLE " &amp; B736 &amp; " ADD CONSTRAINT PK_" &amp; B736 &amp; D736 &amp; " PRIMARY KEY CLUSTERED (" &amp; C736  &amp; ") ",
           IF(AND(A736 = "UN"), " ALTER TABLE " &amp; B736 &amp; " ADD CONSTRAINT UN_" &amp; B736 &amp; D736 &amp; " UNIQUE NONCLUSTERED (" &amp; C736  &amp; ") ", ""))," ")</f>
        <v xml:space="preserve"> ALTER TABLE hrmSheetInfo ADD CONSTRAINT PK_hrmSheetInfo PRIMARY KEY CLUSTERED (SheetInfoPkID) </v>
      </c>
      <c r="H736" s="17"/>
    </row>
    <row r="737" spans="1:8" x14ac:dyDescent="0.25">
      <c r="A737" s="22" t="s">
        <v>35</v>
      </c>
      <c r="B737" s="19"/>
      <c r="C737" s="19"/>
      <c r="D737" s="20"/>
      <c r="E737" s="20"/>
      <c r="F737" s="21"/>
      <c r="G737" s="6"/>
      <c r="H737" s="17"/>
    </row>
    <row r="738" spans="1:8" x14ac:dyDescent="0.25">
      <c r="A738" s="23" t="s">
        <v>36</v>
      </c>
      <c r="B738" s="24"/>
      <c r="C738" s="24"/>
      <c r="D738" s="25"/>
      <c r="E738" s="25"/>
      <c r="F738" s="26"/>
      <c r="G738" s="6"/>
      <c r="H738" s="17"/>
    </row>
    <row r="740" spans="1:8" x14ac:dyDescent="0.25">
      <c r="A740" s="1"/>
      <c r="B740" s="2" t="s">
        <v>917</v>
      </c>
      <c r="C740" s="3"/>
      <c r="D740" s="3"/>
      <c r="E740" s="4"/>
      <c r="F740" s="5" t="s">
        <v>921</v>
      </c>
      <c r="G740" s="6" t="str">
        <f>"CREATE TABLE " &amp; B740</f>
        <v>CREATE TABLE hrmSumInfo</v>
      </c>
      <c r="H740" s="6" t="str">
        <f>"DROP TABLE " &amp; B740</f>
        <v>DROP TABLE hrmSumInfo</v>
      </c>
    </row>
    <row r="741" spans="1:8" x14ac:dyDescent="0.25">
      <c r="A741" s="7" t="s">
        <v>1</v>
      </c>
      <c r="B741" s="8" t="s">
        <v>2</v>
      </c>
      <c r="C741" s="9" t="s">
        <v>3</v>
      </c>
      <c r="D741" s="9" t="s">
        <v>4</v>
      </c>
      <c r="E741" s="9" t="s">
        <v>5</v>
      </c>
      <c r="F741" s="10" t="s">
        <v>6</v>
      </c>
      <c r="G741" s="6" t="str">
        <f>"("</f>
        <v>(</v>
      </c>
      <c r="H741" s="6"/>
    </row>
    <row r="742" spans="1:8" x14ac:dyDescent="0.25">
      <c r="A742" s="11">
        <v>1</v>
      </c>
      <c r="B742" s="12" t="s">
        <v>746</v>
      </c>
      <c r="C742" s="13" t="s">
        <v>237</v>
      </c>
      <c r="D742" s="14"/>
      <c r="E742" s="15"/>
      <c r="F742" s="16" t="s">
        <v>745</v>
      </c>
      <c r="G742" s="6" t="str">
        <f>B742 &amp; " " &amp; C742 &amp; " " &amp; IF(D742 = "", "Not Null", "Null") &amp; ","</f>
        <v>SumID nvarchar(20) Not Null,</v>
      </c>
      <c r="H742" s="17"/>
    </row>
    <row r="743" spans="1:8" x14ac:dyDescent="0.25">
      <c r="A743" s="11">
        <v>2</v>
      </c>
      <c r="B743" s="12" t="s">
        <v>918</v>
      </c>
      <c r="C743" s="13" t="s">
        <v>27</v>
      </c>
      <c r="D743" s="14"/>
      <c r="E743" s="15"/>
      <c r="F743" s="16" t="s">
        <v>922</v>
      </c>
      <c r="G743" s="6" t="str">
        <f>B743 &amp; " " &amp; C743 &amp; " " &amp; IF(D743 = "", "Not Null", "Null") &amp; ","</f>
        <v>SumName nvarchar(255) Not Null,</v>
      </c>
      <c r="H743" s="17"/>
    </row>
    <row r="744" spans="1:8" x14ac:dyDescent="0.25">
      <c r="A744" s="11">
        <v>3</v>
      </c>
      <c r="B744" s="12" t="s">
        <v>25</v>
      </c>
      <c r="C744" s="13" t="s">
        <v>237</v>
      </c>
      <c r="D744" s="14"/>
      <c r="E744" s="15"/>
      <c r="F744" s="16" t="s">
        <v>630</v>
      </c>
      <c r="G744" s="6" t="str">
        <f>B744 &amp; " " &amp; C744 &amp; " " &amp; IF(D744 = "", "Not Null", "Null") &amp; ","</f>
        <v>AimagID nvarchar(20) Not Null,</v>
      </c>
      <c r="H744" s="17"/>
    </row>
    <row r="745" spans="1:8" x14ac:dyDescent="0.25">
      <c r="A745" s="11">
        <v>5</v>
      </c>
      <c r="B745" s="12" t="s">
        <v>631</v>
      </c>
      <c r="C745" s="13" t="s">
        <v>23</v>
      </c>
      <c r="D745" s="14"/>
      <c r="E745" s="15"/>
      <c r="F745" s="16" t="s">
        <v>263</v>
      </c>
      <c r="G745" s="6" t="str">
        <f>B745 &amp; " " &amp; C745 &amp; " " &amp; IF(D745 = "", "Not Null", "Null") &amp; ","</f>
        <v>SortNo int Not Null,</v>
      </c>
      <c r="H745" s="17"/>
    </row>
    <row r="746" spans="1:8" x14ac:dyDescent="0.25">
      <c r="A746" s="18"/>
      <c r="B746" s="19"/>
      <c r="C746" s="19"/>
      <c r="D746" s="20"/>
      <c r="E746" s="20"/>
      <c r="F746" s="21"/>
      <c r="G746" s="6" t="s">
        <v>33</v>
      </c>
      <c r="H746" s="17"/>
    </row>
    <row r="747" spans="1:8" x14ac:dyDescent="0.25">
      <c r="A747" s="22" t="s">
        <v>34</v>
      </c>
      <c r="B747" s="2" t="s">
        <v>917</v>
      </c>
      <c r="C747" s="12" t="s">
        <v>746</v>
      </c>
      <c r="D747" s="20"/>
      <c r="E747" s="20"/>
      <c r="F747" s="21"/>
      <c r="G747" s="6" t="str">
        <f>IF(AND(TRIM(A747) &lt;&gt; "", TRIM(B747) &lt;&gt; ""),
      IF(AND(A747 = "PK")," ALTER TABLE " &amp; B747 &amp; " ADD CONSTRAINT PK_" &amp; B747 &amp; D747 &amp; " PRIMARY KEY CLUSTERED (" &amp; C747  &amp; ") ",
           IF(AND(A747 = "UN"), " ALTER TABLE " &amp; B747 &amp; " ADD CONSTRAINT UN_" &amp; B747 &amp; D747 &amp; " UNIQUE NONCLUSTERED (" &amp; C747  &amp; ") ", ""))," ")</f>
        <v xml:space="preserve"> ALTER TABLE hrmSumInfo ADD CONSTRAINT PK_hrmSumInfo PRIMARY KEY CLUSTERED (SumID) </v>
      </c>
      <c r="H747" s="17"/>
    </row>
    <row r="748" spans="1:8" x14ac:dyDescent="0.25">
      <c r="A748" s="22" t="s">
        <v>35</v>
      </c>
      <c r="B748" s="19"/>
      <c r="C748" s="19"/>
      <c r="D748" s="20"/>
      <c r="E748" s="20"/>
      <c r="F748" s="21"/>
      <c r="G748" s="6"/>
      <c r="H748" s="17"/>
    </row>
    <row r="749" spans="1:8" x14ac:dyDescent="0.25">
      <c r="A749" s="23" t="s">
        <v>36</v>
      </c>
      <c r="B749" s="24"/>
      <c r="C749" s="24"/>
      <c r="D749" s="25"/>
      <c r="E749" s="25"/>
      <c r="F749" s="26"/>
      <c r="G749" s="6"/>
      <c r="H749" s="17"/>
    </row>
    <row r="751" spans="1:8" ht="22.5" x14ac:dyDescent="0.25">
      <c r="A751" s="1"/>
      <c r="B751" s="2" t="s">
        <v>919</v>
      </c>
      <c r="C751" s="3"/>
      <c r="D751" s="3"/>
      <c r="E751" s="4"/>
      <c r="F751" s="5" t="s">
        <v>923</v>
      </c>
      <c r="G751" s="6" t="str">
        <f>"CREATE TABLE " &amp; B751</f>
        <v>CREATE TABLE hrmUniversityInfo</v>
      </c>
      <c r="H751" s="6" t="str">
        <f>"DROP TABLE " &amp; B751</f>
        <v>DROP TABLE hrmUniversityInfo</v>
      </c>
    </row>
    <row r="752" spans="1:8" x14ac:dyDescent="0.25">
      <c r="A752" s="7" t="s">
        <v>1</v>
      </c>
      <c r="B752" s="8" t="s">
        <v>2</v>
      </c>
      <c r="C752" s="9" t="s">
        <v>3</v>
      </c>
      <c r="D752" s="9" t="s">
        <v>4</v>
      </c>
      <c r="E752" s="9" t="s">
        <v>5</v>
      </c>
      <c r="F752" s="10" t="s">
        <v>6</v>
      </c>
      <c r="G752" s="6" t="str">
        <f>"("</f>
        <v>(</v>
      </c>
      <c r="H752" s="6"/>
    </row>
    <row r="753" spans="1:8" x14ac:dyDescent="0.25">
      <c r="A753" s="11">
        <v>1</v>
      </c>
      <c r="B753" s="12" t="s">
        <v>131</v>
      </c>
      <c r="C753" s="13" t="s">
        <v>8</v>
      </c>
      <c r="D753" s="14"/>
      <c r="E753" s="15"/>
      <c r="F753" s="16" t="s">
        <v>543</v>
      </c>
      <c r="G753" s="6" t="str">
        <f>B753 &amp; " " &amp; C753 &amp; " " &amp; IF(D753 = "", "Not Null", "Null") &amp; ","</f>
        <v>UniversityPkID nvarchar(16) Not Null,</v>
      </c>
      <c r="H753" s="17"/>
    </row>
    <row r="754" spans="1:8" x14ac:dyDescent="0.25">
      <c r="A754" s="11">
        <v>2</v>
      </c>
      <c r="B754" s="12" t="s">
        <v>920</v>
      </c>
      <c r="C754" s="13" t="s">
        <v>155</v>
      </c>
      <c r="D754" s="14"/>
      <c r="E754" s="15"/>
      <c r="F754" s="16" t="s">
        <v>924</v>
      </c>
      <c r="G754" s="6" t="str">
        <f>B754 &amp; " " &amp; C754 &amp; " " &amp; IF(D754 = "", "Not Null", "Null") &amp; ","</f>
        <v>UniversityName nvarchar(250) Not Null,</v>
      </c>
      <c r="H754" s="17"/>
    </row>
    <row r="755" spans="1:8" x14ac:dyDescent="0.25">
      <c r="A755" s="11">
        <v>3</v>
      </c>
      <c r="B755" s="12" t="s">
        <v>438</v>
      </c>
      <c r="C755" s="13" t="s">
        <v>237</v>
      </c>
      <c r="D755" s="14"/>
      <c r="E755" s="15"/>
      <c r="F755" s="16" t="s">
        <v>132</v>
      </c>
      <c r="G755" s="6" t="str">
        <f>B755 &amp; " " &amp; C755 &amp; " " &amp; IF(D755 = "", "Not Null", "Null") &amp; ","</f>
        <v>CountryID nvarchar(20) Not Null,</v>
      </c>
      <c r="H755" s="17"/>
    </row>
    <row r="756" spans="1:8" x14ac:dyDescent="0.25">
      <c r="A756" s="18"/>
      <c r="B756" s="19"/>
      <c r="C756" s="19"/>
      <c r="D756" s="20"/>
      <c r="E756" s="20"/>
      <c r="F756" s="21"/>
      <c r="G756" s="6" t="s">
        <v>33</v>
      </c>
      <c r="H756" s="17"/>
    </row>
    <row r="757" spans="1:8" x14ac:dyDescent="0.25">
      <c r="A757" s="22" t="s">
        <v>34</v>
      </c>
      <c r="B757" s="2" t="s">
        <v>919</v>
      </c>
      <c r="C757" s="12" t="s">
        <v>131</v>
      </c>
      <c r="D757" s="20"/>
      <c r="E757" s="20"/>
      <c r="F757" s="21"/>
      <c r="G757" s="6" t="str">
        <f>IF(AND(TRIM(A757) &lt;&gt; "", TRIM(B757) &lt;&gt; ""),
      IF(AND(A757 = "PK")," ALTER TABLE " &amp; B757 &amp; " ADD CONSTRAINT PK_" &amp; B757 &amp; D757 &amp; " PRIMARY KEY CLUSTERED (" &amp; C757  &amp; ") ",
           IF(AND(A757 = "UN"), " ALTER TABLE " &amp; B757 &amp; " ADD CONSTRAINT UN_" &amp; B757 &amp; D757 &amp; " UNIQUE NONCLUSTERED (" &amp; C757  &amp; ") ", ""))," ")</f>
        <v xml:space="preserve"> ALTER TABLE hrmUniversityInfo ADD CONSTRAINT PK_hrmUniversityInfo PRIMARY KEY CLUSTERED (UniversityPkID) </v>
      </c>
      <c r="H757" s="17"/>
    </row>
    <row r="758" spans="1:8" x14ac:dyDescent="0.25">
      <c r="A758" s="22" t="s">
        <v>35</v>
      </c>
      <c r="B758" s="19"/>
      <c r="C758" s="19"/>
      <c r="D758" s="20"/>
      <c r="E758" s="20"/>
      <c r="F758" s="21"/>
      <c r="G758" s="6"/>
      <c r="H758" s="17"/>
    </row>
    <row r="759" spans="1:8" x14ac:dyDescent="0.25">
      <c r="A759" s="23" t="s">
        <v>36</v>
      </c>
      <c r="B759" s="24"/>
      <c r="C759" s="24"/>
      <c r="D759" s="25"/>
      <c r="E759" s="25"/>
      <c r="F759" s="26"/>
      <c r="G759" s="6"/>
      <c r="H759" s="17"/>
    </row>
    <row r="761" spans="1:8" ht="22.5" x14ac:dyDescent="0.25">
      <c r="A761" s="1"/>
      <c r="B761" s="2" t="s">
        <v>925</v>
      </c>
      <c r="C761" s="3"/>
      <c r="D761" s="3"/>
      <c r="E761" s="4"/>
      <c r="F761" s="5" t="s">
        <v>570</v>
      </c>
      <c r="G761" s="6" t="str">
        <f>"CREATE TABLE " &amp; B761</f>
        <v>CREATE TABLE hrmWebUserGroup</v>
      </c>
      <c r="H761" s="6" t="str">
        <f>"DROP TABLE " &amp; B761</f>
        <v>DROP TABLE hrmWebUserGroup</v>
      </c>
    </row>
    <row r="762" spans="1:8" x14ac:dyDescent="0.25">
      <c r="A762" s="7" t="s">
        <v>1</v>
      </c>
      <c r="B762" s="8" t="s">
        <v>2</v>
      </c>
      <c r="C762" s="9" t="s">
        <v>3</v>
      </c>
      <c r="D762" s="9" t="s">
        <v>4</v>
      </c>
      <c r="E762" s="9" t="s">
        <v>5</v>
      </c>
      <c r="F762" s="10" t="s">
        <v>6</v>
      </c>
      <c r="G762" s="6" t="str">
        <f>"("</f>
        <v>(</v>
      </c>
      <c r="H762" s="6"/>
    </row>
    <row r="763" spans="1:8" x14ac:dyDescent="0.25">
      <c r="A763" s="11">
        <v>1</v>
      </c>
      <c r="B763" s="12" t="s">
        <v>926</v>
      </c>
      <c r="C763" s="13" t="s">
        <v>8</v>
      </c>
      <c r="D763" s="14"/>
      <c r="E763" s="15"/>
      <c r="F763" s="16" t="s">
        <v>929</v>
      </c>
      <c r="G763" s="6" t="str">
        <f>B763 &amp; " " &amp; C763 &amp; " " &amp; IF(D763 = "", "Not Null", "Null") &amp; ","</f>
        <v>UserGrouPID nvarchar(16) Not Null,</v>
      </c>
      <c r="H763" s="17"/>
    </row>
    <row r="764" spans="1:8" x14ac:dyDescent="0.25">
      <c r="A764" s="11">
        <v>2</v>
      </c>
      <c r="B764" s="12" t="s">
        <v>68</v>
      </c>
      <c r="C764" s="13" t="s">
        <v>235</v>
      </c>
      <c r="D764" s="14"/>
      <c r="E764" s="15"/>
      <c r="F764" s="16" t="s">
        <v>930</v>
      </c>
      <c r="G764" s="6" t="str">
        <f>B764 &amp; " " &amp; C764 &amp; " " &amp; IF(D764 = "", "Not Null", "Null") &amp; ","</f>
        <v>UserGroupName nvarchar(75) Not Null,</v>
      </c>
      <c r="H764" s="17"/>
    </row>
    <row r="765" spans="1:8" x14ac:dyDescent="0.25">
      <c r="A765" s="18"/>
      <c r="B765" s="19"/>
      <c r="C765" s="19"/>
      <c r="D765" s="20"/>
      <c r="E765" s="20"/>
      <c r="F765" s="21"/>
      <c r="G765" s="6" t="s">
        <v>33</v>
      </c>
      <c r="H765" s="17"/>
    </row>
    <row r="766" spans="1:8" x14ac:dyDescent="0.25">
      <c r="A766" s="22" t="s">
        <v>34</v>
      </c>
      <c r="B766" s="2" t="s">
        <v>925</v>
      </c>
      <c r="C766" s="12" t="s">
        <v>188</v>
      </c>
      <c r="D766" s="20"/>
      <c r="E766" s="20"/>
      <c r="F766" s="21"/>
      <c r="G766" s="6" t="str">
        <f>IF(AND(TRIM(A766) &lt;&gt; "", TRIM(B766) &lt;&gt; ""),
      IF(AND(A766 = "PK")," ALTER TABLE " &amp; B766 &amp; " ADD CONSTRAINT PK_" &amp; B766 &amp; D766 &amp; " PRIMARY KEY CLUSTERED (" &amp; C766  &amp; ") ",
           IF(AND(A766 = "UN"), " ALTER TABLE " &amp; B766 &amp; " ADD CONSTRAINT UN_" &amp; B766 &amp; D766 &amp; " UNIQUE NONCLUSTERED (" &amp; C766  &amp; ") ", ""))," ")</f>
        <v xml:space="preserve"> ALTER TABLE hrmWebUserGroup ADD CONSTRAINT PK_hrmWebUserGroup PRIMARY KEY CLUSTERED (UserGroupID) </v>
      </c>
      <c r="H766" s="17"/>
    </row>
    <row r="767" spans="1:8" x14ac:dyDescent="0.25">
      <c r="A767" s="22" t="s">
        <v>35</v>
      </c>
      <c r="B767" s="19"/>
      <c r="C767" s="19"/>
      <c r="D767" s="20"/>
      <c r="E767" s="20"/>
      <c r="F767" s="21"/>
      <c r="G767" s="6"/>
      <c r="H767" s="17"/>
    </row>
    <row r="768" spans="1:8" x14ac:dyDescent="0.25">
      <c r="A768" s="23" t="s">
        <v>36</v>
      </c>
      <c r="B768" s="24"/>
      <c r="C768" s="24"/>
      <c r="D768" s="25"/>
      <c r="E768" s="25"/>
      <c r="F768" s="26"/>
      <c r="G768" s="6"/>
      <c r="H768" s="17"/>
    </row>
    <row r="769" spans="1:8" x14ac:dyDescent="0.25">
      <c r="A769" s="27"/>
      <c r="B769" s="28"/>
      <c r="C769" s="28"/>
      <c r="D769" s="27"/>
      <c r="E769" s="27"/>
      <c r="F769" s="28"/>
      <c r="G769" s="6"/>
      <c r="H769" s="17"/>
    </row>
    <row r="770" spans="1:8" ht="22.5" x14ac:dyDescent="0.25">
      <c r="A770" s="1"/>
      <c r="B770" s="2" t="s">
        <v>927</v>
      </c>
      <c r="C770" s="3"/>
      <c r="D770" s="3"/>
      <c r="E770" s="4"/>
      <c r="F770" s="5" t="s">
        <v>570</v>
      </c>
      <c r="G770" s="6" t="str">
        <f>"CREATE TABLE " &amp; B770</f>
        <v>CREATE TABLE hrmWebUserInfo</v>
      </c>
      <c r="H770" s="6" t="str">
        <f>"DROP TABLE " &amp; B770</f>
        <v>DROP TABLE hrmWebUserInfo</v>
      </c>
    </row>
    <row r="771" spans="1:8" x14ac:dyDescent="0.25">
      <c r="A771" s="7" t="s">
        <v>1</v>
      </c>
      <c r="B771" s="8" t="s">
        <v>2</v>
      </c>
      <c r="C771" s="9" t="s">
        <v>3</v>
      </c>
      <c r="D771" s="9" t="s">
        <v>4</v>
      </c>
      <c r="E771" s="9" t="s">
        <v>5</v>
      </c>
      <c r="F771" s="10" t="s">
        <v>6</v>
      </c>
      <c r="G771" s="6" t="str">
        <f>"("</f>
        <v>(</v>
      </c>
      <c r="H771" s="6"/>
    </row>
    <row r="772" spans="1:8" x14ac:dyDescent="0.25">
      <c r="A772" s="11">
        <v>1</v>
      </c>
      <c r="B772" s="12" t="s">
        <v>185</v>
      </c>
      <c r="C772" s="13" t="s">
        <v>8</v>
      </c>
      <c r="D772" s="14"/>
      <c r="E772" s="15"/>
      <c r="F772" s="16" t="s">
        <v>931</v>
      </c>
      <c r="G772" s="6" t="str">
        <f>B772 &amp; " " &amp; C772 &amp; " " &amp; IF(D772 = "", "Not Null", "Null") &amp; ","</f>
        <v>UserPkID nvarchar(16) Not Null,</v>
      </c>
      <c r="H772" s="17"/>
    </row>
    <row r="773" spans="1:8" x14ac:dyDescent="0.25">
      <c r="A773" s="11">
        <v>2</v>
      </c>
      <c r="B773" s="12" t="s">
        <v>188</v>
      </c>
      <c r="C773" s="13" t="s">
        <v>8</v>
      </c>
      <c r="D773" s="14"/>
      <c r="E773" s="15"/>
      <c r="F773" s="16" t="s">
        <v>929</v>
      </c>
      <c r="G773" s="6" t="str">
        <f t="shared" ref="G773:G790" si="21">B773 &amp; " " &amp; C773 &amp; " " &amp; IF(D773 = "", "Not Null", "Null") &amp; ","</f>
        <v>UserGroupID nvarchar(16) Not Null,</v>
      </c>
      <c r="H773" s="17"/>
    </row>
    <row r="774" spans="1:8" x14ac:dyDescent="0.25">
      <c r="A774" s="11">
        <v>3</v>
      </c>
      <c r="B774" s="12" t="s">
        <v>236</v>
      </c>
      <c r="C774" s="13" t="s">
        <v>237</v>
      </c>
      <c r="D774" s="14"/>
      <c r="E774" s="15"/>
      <c r="F774" s="16" t="s">
        <v>932</v>
      </c>
      <c r="G774" s="6" t="str">
        <f t="shared" si="21"/>
        <v>UserID nvarchar(20) Not Null,</v>
      </c>
      <c r="H774" s="17"/>
    </row>
    <row r="775" spans="1:8" x14ac:dyDescent="0.25">
      <c r="A775" s="11">
        <v>6</v>
      </c>
      <c r="B775" s="12" t="s">
        <v>70</v>
      </c>
      <c r="C775" s="13" t="s">
        <v>237</v>
      </c>
      <c r="D775" s="14"/>
      <c r="E775" s="15"/>
      <c r="F775" s="16" t="s">
        <v>933</v>
      </c>
      <c r="G775" s="6" t="str">
        <f t="shared" si="21"/>
        <v>Password nvarchar(20) Not Null,</v>
      </c>
      <c r="H775" s="17"/>
    </row>
    <row r="776" spans="1:8" x14ac:dyDescent="0.25">
      <c r="A776" s="11">
        <v>7</v>
      </c>
      <c r="B776" s="12" t="s">
        <v>928</v>
      </c>
      <c r="C776" s="13" t="s">
        <v>21</v>
      </c>
      <c r="D776" s="14"/>
      <c r="E776" s="15"/>
      <c r="F776" s="16" t="s">
        <v>934</v>
      </c>
      <c r="G776" s="6" t="str">
        <f t="shared" si="21"/>
        <v>PasswordChangeDate datetime Not Null,</v>
      </c>
      <c r="H776" s="17"/>
    </row>
    <row r="777" spans="1:8" x14ac:dyDescent="0.25">
      <c r="A777" s="11">
        <v>8</v>
      </c>
      <c r="B777" s="12" t="s">
        <v>239</v>
      </c>
      <c r="C777" s="13" t="s">
        <v>237</v>
      </c>
      <c r="D777" s="14"/>
      <c r="E777" s="15"/>
      <c r="F777" s="16" t="s">
        <v>935</v>
      </c>
      <c r="G777" s="6" t="str">
        <f t="shared" si="21"/>
        <v>LastConnectedTime nvarchar(20) Not Null,</v>
      </c>
      <c r="H777" s="17"/>
    </row>
    <row r="778" spans="1:8" x14ac:dyDescent="0.25">
      <c r="A778" s="11">
        <v>9</v>
      </c>
      <c r="B778" s="12" t="s">
        <v>240</v>
      </c>
      <c r="C778" s="13" t="s">
        <v>241</v>
      </c>
      <c r="D778" s="14"/>
      <c r="E778" s="15"/>
      <c r="F778" s="16" t="s">
        <v>936</v>
      </c>
      <c r="G778" s="6" t="str">
        <f t="shared" si="21"/>
        <v>IsValid tinyint Not Null,</v>
      </c>
      <c r="H778" s="17"/>
    </row>
    <row r="779" spans="1:8" x14ac:dyDescent="0.25">
      <c r="A779" s="11">
        <v>10</v>
      </c>
      <c r="B779" s="12" t="s">
        <v>242</v>
      </c>
      <c r="C779" s="13" t="s">
        <v>159</v>
      </c>
      <c r="D779" s="14">
        <v>1</v>
      </c>
      <c r="E779" s="15"/>
      <c r="F779" s="16" t="s">
        <v>937</v>
      </c>
      <c r="G779" s="6" t="str">
        <f t="shared" si="21"/>
        <v>PCName nvarchar(30) Null,</v>
      </c>
      <c r="H779" s="17"/>
    </row>
    <row r="780" spans="1:8" x14ac:dyDescent="0.25">
      <c r="A780" s="11">
        <v>11</v>
      </c>
      <c r="B780" s="12" t="s">
        <v>243</v>
      </c>
      <c r="C780" s="13" t="s">
        <v>159</v>
      </c>
      <c r="D780" s="14">
        <v>1</v>
      </c>
      <c r="E780" s="15"/>
      <c r="F780" s="16" t="s">
        <v>938</v>
      </c>
      <c r="G780" s="6" t="str">
        <f t="shared" si="21"/>
        <v>IPAddress nvarchar(30) Null,</v>
      </c>
      <c r="H780" s="17"/>
    </row>
    <row r="781" spans="1:8" x14ac:dyDescent="0.25">
      <c r="A781" s="11">
        <v>12</v>
      </c>
      <c r="B781" s="12" t="s">
        <v>244</v>
      </c>
      <c r="C781" s="13" t="s">
        <v>159</v>
      </c>
      <c r="D781" s="14">
        <v>1</v>
      </c>
      <c r="E781" s="15"/>
      <c r="F781" s="16" t="s">
        <v>939</v>
      </c>
      <c r="G781" s="6" t="str">
        <f t="shared" si="21"/>
        <v>MACAddress nvarchar(30) Null,</v>
      </c>
      <c r="H781" s="17"/>
    </row>
    <row r="782" spans="1:8" x14ac:dyDescent="0.25">
      <c r="A782" s="11">
        <v>13</v>
      </c>
      <c r="B782" s="12" t="s">
        <v>245</v>
      </c>
      <c r="C782" s="13" t="s">
        <v>29</v>
      </c>
      <c r="D782" s="14">
        <v>1</v>
      </c>
      <c r="E782" s="15"/>
      <c r="F782" s="16" t="s">
        <v>522</v>
      </c>
      <c r="G782" s="6" t="str">
        <f t="shared" si="21"/>
        <v>CreatedProgID nvarchar(10) Null,</v>
      </c>
      <c r="H782" s="17"/>
    </row>
    <row r="783" spans="1:8" x14ac:dyDescent="0.25">
      <c r="A783" s="11">
        <v>14</v>
      </c>
      <c r="B783" s="12" t="s">
        <v>182</v>
      </c>
      <c r="C783" s="13" t="s">
        <v>21</v>
      </c>
      <c r="D783" s="14">
        <v>1</v>
      </c>
      <c r="E783" s="15"/>
      <c r="F783" s="16" t="s">
        <v>583</v>
      </c>
      <c r="G783" s="6" t="str">
        <f t="shared" si="21"/>
        <v>CreatedDate datetime Null,</v>
      </c>
      <c r="H783" s="17"/>
    </row>
    <row r="784" spans="1:8" ht="22.5" x14ac:dyDescent="0.25">
      <c r="A784" s="11">
        <v>15</v>
      </c>
      <c r="B784" s="12" t="s">
        <v>246</v>
      </c>
      <c r="C784" s="13" t="s">
        <v>159</v>
      </c>
      <c r="D784" s="14">
        <v>1</v>
      </c>
      <c r="E784" s="15"/>
      <c r="F784" s="16" t="s">
        <v>940</v>
      </c>
      <c r="G784" s="6" t="str">
        <f t="shared" si="21"/>
        <v>CreatedUserName nvarchar(30) Null,</v>
      </c>
      <c r="H784" s="17"/>
    </row>
    <row r="785" spans="1:8" ht="22.5" x14ac:dyDescent="0.25">
      <c r="A785" s="11">
        <v>16</v>
      </c>
      <c r="B785" s="12" t="s">
        <v>247</v>
      </c>
      <c r="C785" s="13" t="s">
        <v>21</v>
      </c>
      <c r="D785" s="14">
        <v>1</v>
      </c>
      <c r="E785" s="15"/>
      <c r="F785" s="16" t="s">
        <v>848</v>
      </c>
      <c r="G785" s="6" t="str">
        <f t="shared" si="21"/>
        <v>LastUpdate datetime Null,</v>
      </c>
      <c r="H785" s="17"/>
    </row>
    <row r="786" spans="1:8" x14ac:dyDescent="0.25">
      <c r="A786" s="11">
        <v>17</v>
      </c>
      <c r="B786" s="12" t="s">
        <v>183</v>
      </c>
      <c r="C786" s="13" t="s">
        <v>159</v>
      </c>
      <c r="D786" s="14">
        <v>1</v>
      </c>
      <c r="E786" s="15"/>
      <c r="F786" s="16" t="s">
        <v>941</v>
      </c>
      <c r="G786" s="6" t="str">
        <f t="shared" si="21"/>
        <v>LastUserName nvarchar(30) Null,</v>
      </c>
      <c r="H786" s="17"/>
    </row>
    <row r="787" spans="1:8" x14ac:dyDescent="0.25">
      <c r="A787" s="11">
        <v>18</v>
      </c>
      <c r="B787" s="12" t="s">
        <v>248</v>
      </c>
      <c r="C787" s="13" t="s">
        <v>241</v>
      </c>
      <c r="D787" s="14">
        <v>1</v>
      </c>
      <c r="E787" s="15"/>
      <c r="F787" s="16" t="s">
        <v>942</v>
      </c>
      <c r="G787" s="6" t="str">
        <f t="shared" si="21"/>
        <v>IsDeleted tinyint Null,</v>
      </c>
      <c r="H787" s="17"/>
    </row>
    <row r="788" spans="1:8" ht="22.5" x14ac:dyDescent="0.25">
      <c r="A788" s="11">
        <v>19</v>
      </c>
      <c r="B788" s="12" t="s">
        <v>249</v>
      </c>
      <c r="C788" s="13" t="s">
        <v>241</v>
      </c>
      <c r="D788" s="14"/>
      <c r="E788" s="15"/>
      <c r="F788" s="16" t="s">
        <v>943</v>
      </c>
      <c r="G788" s="6" t="str">
        <f t="shared" si="21"/>
        <v>UserRank tinyint Not Null,</v>
      </c>
      <c r="H788" s="17"/>
    </row>
    <row r="789" spans="1:8" x14ac:dyDescent="0.25">
      <c r="A789" s="11">
        <v>20</v>
      </c>
      <c r="B789" s="12" t="s">
        <v>290</v>
      </c>
      <c r="C789" s="13" t="s">
        <v>8</v>
      </c>
      <c r="D789" s="14"/>
      <c r="E789" s="15"/>
      <c r="F789" s="16" t="s">
        <v>944</v>
      </c>
      <c r="G789" s="6" t="str">
        <f t="shared" si="21"/>
        <v>EmployeeInfoPkID nvarchar(16) Not Null,</v>
      </c>
      <c r="H789" s="17"/>
    </row>
    <row r="790" spans="1:8" ht="22.5" x14ac:dyDescent="0.25">
      <c r="A790" s="11">
        <v>22</v>
      </c>
      <c r="B790" s="12" t="s">
        <v>195</v>
      </c>
      <c r="C790" s="13" t="s">
        <v>23</v>
      </c>
      <c r="D790" s="14"/>
      <c r="E790" s="15"/>
      <c r="F790" s="16" t="s">
        <v>945</v>
      </c>
      <c r="G790" s="6" t="str">
        <f t="shared" si="21"/>
        <v>LanguageID int Not Null,</v>
      </c>
      <c r="H790" s="17"/>
    </row>
    <row r="791" spans="1:8" x14ac:dyDescent="0.25">
      <c r="A791" s="18"/>
      <c r="B791" s="19"/>
      <c r="C791" s="19"/>
      <c r="D791" s="20"/>
      <c r="E791" s="20"/>
      <c r="F791" s="21"/>
      <c r="G791" s="6" t="s">
        <v>33</v>
      </c>
      <c r="H791" s="17"/>
    </row>
    <row r="792" spans="1:8" x14ac:dyDescent="0.25">
      <c r="A792" s="22" t="s">
        <v>34</v>
      </c>
      <c r="B792" s="2" t="s">
        <v>927</v>
      </c>
      <c r="C792" s="12" t="s">
        <v>185</v>
      </c>
      <c r="D792" s="20"/>
      <c r="E792" s="20"/>
      <c r="F792" s="21"/>
      <c r="G792" s="6" t="str">
        <f>IF(AND(TRIM(A792) &lt;&gt; "", TRIM(B792) &lt;&gt; ""),
      IF(AND(A792 = "PK")," ALTER TABLE " &amp; B792 &amp; " ADD CONSTRAINT PK_" &amp; B792 &amp; D792 &amp; " PRIMARY KEY CLUSTERED (" &amp; C792  &amp; ") ",
           IF(AND(A792 = "UN"), " ALTER TABLE " &amp; B792 &amp; " ADD CONSTRAINT UN_" &amp; B792 &amp; D792 &amp; " UNIQUE NONCLUSTERED (" &amp; C792  &amp; ") ", ""))," ")</f>
        <v xml:space="preserve"> ALTER TABLE hrmWebUserInfo ADD CONSTRAINT PK_hrmWebUserInfo PRIMARY KEY CLUSTERED (UserPkID) </v>
      </c>
      <c r="H792" s="17"/>
    </row>
    <row r="793" spans="1:8" x14ac:dyDescent="0.25">
      <c r="A793" s="22" t="s">
        <v>35</v>
      </c>
      <c r="B793" s="19"/>
      <c r="C793" s="19"/>
      <c r="D793" s="20"/>
      <c r="E793" s="20"/>
      <c r="F793" s="21"/>
      <c r="G793" s="6"/>
      <c r="H793" s="17"/>
    </row>
    <row r="794" spans="1:8" x14ac:dyDescent="0.25">
      <c r="A794" s="23" t="s">
        <v>36</v>
      </c>
      <c r="B794" s="24"/>
      <c r="C794" s="24"/>
      <c r="D794" s="25"/>
      <c r="E794" s="25"/>
      <c r="F794" s="26"/>
      <c r="G794" s="6"/>
      <c r="H794" s="17"/>
    </row>
    <row r="796" spans="1:8" ht="22.5" x14ac:dyDescent="0.25">
      <c r="A796" s="1"/>
      <c r="B796" s="2" t="s">
        <v>996</v>
      </c>
      <c r="C796" s="3"/>
      <c r="D796" s="3"/>
      <c r="E796" s="4"/>
      <c r="F796" s="5" t="s">
        <v>999</v>
      </c>
      <c r="G796" s="6" t="str">
        <f>"CREATE TABLE " &amp; B796</f>
        <v>CREATE TABLE hrmEventInfo</v>
      </c>
      <c r="H796" s="6" t="str">
        <f>"DROP TABLE " &amp; B796</f>
        <v>DROP TABLE hrmEventInfo</v>
      </c>
    </row>
    <row r="797" spans="1:8" x14ac:dyDescent="0.25">
      <c r="A797" s="7" t="s">
        <v>1</v>
      </c>
      <c r="B797" s="8" t="s">
        <v>2</v>
      </c>
      <c r="C797" s="9" t="s">
        <v>3</v>
      </c>
      <c r="D797" s="9" t="s">
        <v>4</v>
      </c>
      <c r="E797" s="9" t="s">
        <v>5</v>
      </c>
      <c r="F797" s="10" t="s">
        <v>6</v>
      </c>
      <c r="G797" s="6" t="str">
        <f>"("</f>
        <v>(</v>
      </c>
      <c r="H797" s="6"/>
    </row>
    <row r="798" spans="1:8" x14ac:dyDescent="0.25">
      <c r="A798" s="11">
        <v>1</v>
      </c>
      <c r="B798" s="12" t="s">
        <v>997</v>
      </c>
      <c r="C798" s="13" t="s">
        <v>8</v>
      </c>
      <c r="D798" s="14"/>
      <c r="E798" s="15"/>
      <c r="F798" s="16" t="s">
        <v>543</v>
      </c>
      <c r="G798" s="6" t="str">
        <f>B798 &amp; " " &amp; C798 &amp; " " &amp; IF(D798 = "", "Not Null", "Null") &amp; ","</f>
        <v>EventInfoPkID nvarchar(16) Not Null,</v>
      </c>
      <c r="H798" s="17"/>
    </row>
    <row r="799" spans="1:8" ht="22.5" x14ac:dyDescent="0.25">
      <c r="A799" s="11">
        <v>2</v>
      </c>
      <c r="B799" s="12" t="s">
        <v>998</v>
      </c>
      <c r="C799" s="13" t="s">
        <v>235</v>
      </c>
      <c r="D799" s="14"/>
      <c r="E799" s="15"/>
      <c r="F799" s="16" t="s">
        <v>1000</v>
      </c>
      <c r="G799" s="6" t="str">
        <f>B799 &amp; " " &amp; C799 &amp; " " &amp; IF(D799 = "", "Not Null", "Null") &amp; ","</f>
        <v>EventInfoName nvarchar(75) Not Null,</v>
      </c>
      <c r="H799" s="17"/>
    </row>
    <row r="800" spans="1:8" x14ac:dyDescent="0.25">
      <c r="A800" s="18"/>
      <c r="B800" s="19"/>
      <c r="C800" s="19"/>
      <c r="D800" s="20"/>
      <c r="E800" s="20"/>
      <c r="F800" s="21"/>
      <c r="G800" s="6" t="s">
        <v>33</v>
      </c>
      <c r="H800" s="17"/>
    </row>
    <row r="801" spans="1:8" x14ac:dyDescent="0.25">
      <c r="A801" s="22" t="s">
        <v>34</v>
      </c>
      <c r="B801" s="2" t="s">
        <v>996</v>
      </c>
      <c r="C801" s="12" t="s">
        <v>997</v>
      </c>
      <c r="D801" s="20"/>
      <c r="E801" s="20"/>
      <c r="F801" s="21"/>
      <c r="G801" s="6" t="str">
        <f>IF(AND(TRIM(A801) &lt;&gt; "", TRIM(B801) &lt;&gt; ""),
      IF(AND(A801 = "PK")," ALTER TABLE " &amp; B801 &amp; " ADD CONSTRAINT PK_" &amp; B801 &amp; D801 &amp; " PRIMARY KEY CLUSTERED (" &amp; C801  &amp; ") ",
           IF(AND(A801 = "UN"), " ALTER TABLE " &amp; B801 &amp; " ADD CONSTRAINT UN_" &amp; B801 &amp; D801 &amp; " UNIQUE NONCLUSTERED (" &amp; C801  &amp; ") ", ""))," ")</f>
        <v xml:space="preserve"> ALTER TABLE hrmEventInfo ADD CONSTRAINT PK_hrmEventInfo PRIMARY KEY CLUSTERED (EventInfoPkID) </v>
      </c>
      <c r="H801" s="17"/>
    </row>
    <row r="802" spans="1:8" x14ac:dyDescent="0.25">
      <c r="A802" s="22" t="s">
        <v>35</v>
      </c>
      <c r="B802" s="19"/>
      <c r="C802" s="19"/>
      <c r="D802" s="20"/>
      <c r="E802" s="20"/>
      <c r="F802" s="21"/>
      <c r="G802" s="6"/>
      <c r="H802" s="17"/>
    </row>
    <row r="803" spans="1:8" x14ac:dyDescent="0.25">
      <c r="A803" s="23" t="s">
        <v>36</v>
      </c>
      <c r="B803" s="24"/>
      <c r="C803" s="24"/>
      <c r="D803" s="25"/>
      <c r="E803" s="25"/>
      <c r="F803" s="26"/>
      <c r="G803" s="6"/>
      <c r="H803" s="17"/>
    </row>
    <row r="805" spans="1:8" x14ac:dyDescent="0.25">
      <c r="A805" s="1"/>
      <c r="B805" s="2" t="s">
        <v>1001</v>
      </c>
      <c r="C805" s="3"/>
      <c r="D805" s="3"/>
      <c r="E805" s="4"/>
      <c r="F805" s="5" t="s">
        <v>1004</v>
      </c>
      <c r="G805" s="6" t="str">
        <f>"CREATE TABLE " &amp; B805</f>
        <v>CREATE TABLE hrmLocationCodeInfo</v>
      </c>
      <c r="H805" s="6" t="str">
        <f>"DROP TABLE " &amp; B805</f>
        <v>DROP TABLE hrmLocationCodeInfo</v>
      </c>
    </row>
    <row r="806" spans="1:8" x14ac:dyDescent="0.25">
      <c r="A806" s="7" t="s">
        <v>1</v>
      </c>
      <c r="B806" s="8" t="s">
        <v>2</v>
      </c>
      <c r="C806" s="9" t="s">
        <v>3</v>
      </c>
      <c r="D806" s="9" t="s">
        <v>4</v>
      </c>
      <c r="E806" s="9" t="s">
        <v>5</v>
      </c>
      <c r="F806" s="10" t="s">
        <v>6</v>
      </c>
      <c r="G806" s="6" t="str">
        <f>"("</f>
        <v>(</v>
      </c>
      <c r="H806" s="6"/>
    </row>
    <row r="807" spans="1:8" x14ac:dyDescent="0.25">
      <c r="A807" s="11">
        <v>1</v>
      </c>
      <c r="B807" s="12" t="s">
        <v>499</v>
      </c>
      <c r="C807" s="13" t="s">
        <v>8</v>
      </c>
      <c r="D807" s="14"/>
      <c r="E807" s="15"/>
      <c r="F807" s="16" t="s">
        <v>543</v>
      </c>
      <c r="G807" s="6" t="str">
        <f>B807 &amp; " " &amp; C807 &amp; " " &amp; IF(D807 = "", "Not Null", "Null") &amp; ","</f>
        <v>LocationCodePkID nvarchar(16) Not Null,</v>
      </c>
      <c r="H807" s="17"/>
    </row>
    <row r="808" spans="1:8" ht="22.5" x14ac:dyDescent="0.25">
      <c r="A808" s="11">
        <v>2</v>
      </c>
      <c r="B808" s="12" t="s">
        <v>1002</v>
      </c>
      <c r="C808" s="13" t="s">
        <v>235</v>
      </c>
      <c r="D808" s="14"/>
      <c r="E808" s="15"/>
      <c r="F808" s="16" t="s">
        <v>1005</v>
      </c>
      <c r="G808" s="6" t="str">
        <f>B808 &amp; " " &amp; C808 &amp; " " &amp; IF(D808 = "", "Not Null", "Null") &amp; ","</f>
        <v>LocationCodeName nvarchar(75) Not Null,</v>
      </c>
      <c r="H808" s="17"/>
    </row>
    <row r="809" spans="1:8" x14ac:dyDescent="0.25">
      <c r="A809" s="11"/>
      <c r="B809" s="12" t="s">
        <v>1003</v>
      </c>
      <c r="C809" s="13" t="s">
        <v>62</v>
      </c>
      <c r="D809" s="14"/>
      <c r="E809" s="15"/>
      <c r="F809" s="16" t="s">
        <v>936</v>
      </c>
      <c r="G809" s="6" t="str">
        <f>B809 &amp; " " &amp; C809 &amp; " " &amp; IF(D809 = "", "Not Null", "Null") &amp; ","</f>
        <v>IsEnabled nvarchar(1) Not Null,</v>
      </c>
      <c r="H809" s="17"/>
    </row>
    <row r="810" spans="1:8" x14ac:dyDescent="0.25">
      <c r="A810" s="18"/>
      <c r="B810" s="19"/>
      <c r="C810" s="19"/>
      <c r="D810" s="20"/>
      <c r="E810" s="20"/>
      <c r="F810" s="21"/>
      <c r="G810" s="6" t="s">
        <v>33</v>
      </c>
      <c r="H810" s="17"/>
    </row>
    <row r="811" spans="1:8" ht="22.5" x14ac:dyDescent="0.25">
      <c r="A811" s="22" t="s">
        <v>34</v>
      </c>
      <c r="B811" s="2" t="s">
        <v>1001</v>
      </c>
      <c r="C811" s="12" t="s">
        <v>499</v>
      </c>
      <c r="D811" s="20"/>
      <c r="E811" s="20"/>
      <c r="F811" s="21"/>
      <c r="G811" s="6" t="str">
        <f>IF(AND(TRIM(A811) &lt;&gt; "", TRIM(B811) &lt;&gt; ""),
      IF(AND(A811 = "PK")," ALTER TABLE " &amp; B811 &amp; " ADD CONSTRAINT PK_" &amp; B811 &amp; D811 &amp; " PRIMARY KEY CLUSTERED (" &amp; C811  &amp; ") ",
           IF(AND(A811 = "UN"), " ALTER TABLE " &amp; B811 &amp; " ADD CONSTRAINT UN_" &amp; B811 &amp; D811 &amp; " UNIQUE NONCLUSTERED (" &amp; C811  &amp; ") ", ""))," ")</f>
        <v xml:space="preserve"> ALTER TABLE hrmLocationCodeInfo ADD CONSTRAINT PK_hrmLocationCodeInfo PRIMARY KEY CLUSTERED (LocationCodePkID) </v>
      </c>
      <c r="H811" s="17"/>
    </row>
    <row r="812" spans="1:8" x14ac:dyDescent="0.25">
      <c r="A812" s="22" t="s">
        <v>35</v>
      </c>
      <c r="B812" s="19"/>
      <c r="C812" s="19"/>
      <c r="D812" s="20"/>
      <c r="E812" s="20"/>
      <c r="F812" s="21"/>
      <c r="G812" s="6"/>
      <c r="H812" s="17"/>
    </row>
    <row r="813" spans="1:8" x14ac:dyDescent="0.25">
      <c r="A813" s="23" t="s">
        <v>36</v>
      </c>
      <c r="B813" s="24"/>
      <c r="C813" s="24"/>
      <c r="D813" s="25"/>
      <c r="E813" s="25"/>
      <c r="F813" s="26"/>
      <c r="G813" s="6"/>
      <c r="H813" s="17"/>
    </row>
    <row r="815" spans="1:8" ht="22.5" x14ac:dyDescent="0.25">
      <c r="A815" s="1"/>
      <c r="B815" s="2" t="s">
        <v>1006</v>
      </c>
      <c r="C815" s="3"/>
      <c r="D815" s="3"/>
      <c r="E815" s="4"/>
      <c r="F815" s="5" t="s">
        <v>1008</v>
      </c>
      <c r="G815" s="6" t="str">
        <f>"CREATE TABLE " &amp; B815</f>
        <v>CREATE TABLE hrmLocationDepartmentInfo</v>
      </c>
      <c r="H815" s="6" t="str">
        <f>"DROP TABLE " &amp; B815</f>
        <v>DROP TABLE hrmLocationDepartmentInfo</v>
      </c>
    </row>
    <row r="816" spans="1:8" x14ac:dyDescent="0.25">
      <c r="A816" s="7" t="s">
        <v>1</v>
      </c>
      <c r="B816" s="8" t="s">
        <v>2</v>
      </c>
      <c r="C816" s="9" t="s">
        <v>3</v>
      </c>
      <c r="D816" s="9" t="s">
        <v>4</v>
      </c>
      <c r="E816" s="9" t="s">
        <v>5</v>
      </c>
      <c r="F816" s="10" t="s">
        <v>6</v>
      </c>
      <c r="G816" s="6" t="str">
        <f>"("</f>
        <v>(</v>
      </c>
      <c r="H816" s="6"/>
    </row>
    <row r="817" spans="1:8" ht="22.5" x14ac:dyDescent="0.25">
      <c r="A817" s="11">
        <v>1</v>
      </c>
      <c r="B817" s="12" t="s">
        <v>499</v>
      </c>
      <c r="C817" s="13" t="s">
        <v>8</v>
      </c>
      <c r="D817" s="14"/>
      <c r="E817" s="15"/>
      <c r="F817" s="16" t="s">
        <v>1009</v>
      </c>
      <c r="G817" s="6" t="str">
        <f>B817 &amp; " " &amp; C817 &amp; " " &amp; IF(D817 = "", "Not Null", "Null") &amp; ","</f>
        <v>LocationCodePkID nvarchar(16) Not Null,</v>
      </c>
      <c r="H817" s="17"/>
    </row>
    <row r="818" spans="1:8" x14ac:dyDescent="0.25">
      <c r="A818" s="11">
        <v>2</v>
      </c>
      <c r="B818" s="12" t="s">
        <v>11</v>
      </c>
      <c r="C818" s="13" t="s">
        <v>8</v>
      </c>
      <c r="D818" s="14"/>
      <c r="E818" s="15"/>
      <c r="F818" s="16" t="s">
        <v>1010</v>
      </c>
      <c r="G818" s="6" t="str">
        <f>B818 &amp; " " &amp; C818 &amp; " " &amp; IF(D818 = "", "Not Null", "Null") &amp; ","</f>
        <v>DepartmentPkID nvarchar(16) Not Null,</v>
      </c>
      <c r="H818" s="17"/>
    </row>
    <row r="819" spans="1:8" x14ac:dyDescent="0.25">
      <c r="A819" s="18"/>
      <c r="B819" s="19"/>
      <c r="C819" s="19"/>
      <c r="D819" s="20"/>
      <c r="E819" s="20"/>
      <c r="F819" s="21"/>
      <c r="G819" s="6" t="s">
        <v>33</v>
      </c>
      <c r="H819" s="17"/>
    </row>
    <row r="820" spans="1:8" ht="33.75" x14ac:dyDescent="0.25">
      <c r="A820" s="22" t="s">
        <v>34</v>
      </c>
      <c r="B820" s="2" t="s">
        <v>1006</v>
      </c>
      <c r="C820" s="12" t="s">
        <v>1007</v>
      </c>
      <c r="D820" s="20"/>
      <c r="E820" s="20"/>
      <c r="F820" s="21"/>
      <c r="G820" s="6" t="str">
        <f>IF(AND(TRIM(A820) &lt;&gt; "", TRIM(B820) &lt;&gt; ""),
      IF(AND(A820 = "PK")," ALTER TABLE " &amp; B820 &amp; " ADD CONSTRAINT PK_" &amp; B820 &amp; D820 &amp; " PRIMARY KEY CLUSTERED (" &amp; C820  &amp; ") ",
           IF(AND(A820 = "UN"), " ALTER TABLE " &amp; B820 &amp; " ADD CONSTRAINT UN_" &amp; B820 &amp; D820 &amp; " UNIQUE NONCLUSTERED (" &amp; C820  &amp; ") ", ""))," ")</f>
        <v xml:space="preserve"> ALTER TABLE hrmLocationDepartmentInfo ADD CONSTRAINT PK_hrmLocationDepartmentInfo PRIMARY KEY CLUSTERED (LocationCodePkID,DepartmentPkID) </v>
      </c>
      <c r="H820" s="17"/>
    </row>
    <row r="821" spans="1:8" x14ac:dyDescent="0.25">
      <c r="A821" s="22" t="s">
        <v>35</v>
      </c>
      <c r="B821" s="19"/>
      <c r="C821" s="19"/>
      <c r="D821" s="20"/>
      <c r="E821" s="20"/>
      <c r="F821" s="21"/>
      <c r="G821" s="6"/>
      <c r="H821" s="17"/>
    </row>
    <row r="822" spans="1:8" x14ac:dyDescent="0.25">
      <c r="A822" s="23" t="s">
        <v>36</v>
      </c>
      <c r="B822" s="24"/>
      <c r="C822" s="24"/>
      <c r="D822" s="25"/>
      <c r="E822" s="25"/>
      <c r="F822" s="26"/>
      <c r="G822" s="6"/>
      <c r="H822" s="17"/>
    </row>
    <row r="824" spans="1:8" ht="22.5" x14ac:dyDescent="0.25">
      <c r="A824" s="1"/>
      <c r="B824" s="2" t="s">
        <v>1044</v>
      </c>
      <c r="C824" s="3"/>
      <c r="D824" s="3"/>
      <c r="E824" s="4"/>
      <c r="F824" s="5" t="s">
        <v>723</v>
      </c>
      <c r="G824" s="6" t="str">
        <f>"CREATE TABLE " &amp; B824</f>
        <v>CREATE TABLE hrmBreachInfo</v>
      </c>
      <c r="H824" s="6" t="str">
        <f>"DROP TABLE " &amp; B824</f>
        <v>DROP TABLE hrmBreachInfo</v>
      </c>
    </row>
    <row r="825" spans="1:8" x14ac:dyDescent="0.25">
      <c r="A825" s="7" t="s">
        <v>1</v>
      </c>
      <c r="B825" s="8" t="s">
        <v>2</v>
      </c>
      <c r="C825" s="9" t="s">
        <v>3</v>
      </c>
      <c r="D825" s="9" t="s">
        <v>4</v>
      </c>
      <c r="E825" s="9" t="s">
        <v>5</v>
      </c>
      <c r="F825" s="10" t="s">
        <v>6</v>
      </c>
      <c r="G825" s="6" t="str">
        <f>"("</f>
        <v>(</v>
      </c>
      <c r="H825" s="6"/>
    </row>
    <row r="826" spans="1:8" ht="22.5" x14ac:dyDescent="0.25">
      <c r="A826" s="11">
        <v>1</v>
      </c>
      <c r="B826" s="12" t="s">
        <v>1045</v>
      </c>
      <c r="C826" s="13" t="s">
        <v>8</v>
      </c>
      <c r="D826" s="14"/>
      <c r="E826" s="15"/>
      <c r="F826" s="16" t="s">
        <v>1009</v>
      </c>
      <c r="G826" s="6" t="str">
        <f>B826 &amp; " " &amp; C826 &amp; " " &amp; IF(D826 = "", "Not Null", "Null") &amp; ","</f>
        <v>BreachPkID nvarchar(16) Not Null,</v>
      </c>
      <c r="H826" s="17"/>
    </row>
    <row r="827" spans="1:8" x14ac:dyDescent="0.25">
      <c r="A827" s="11">
        <v>2</v>
      </c>
      <c r="B827" s="12" t="s">
        <v>1046</v>
      </c>
      <c r="C827" s="13" t="s">
        <v>27</v>
      </c>
      <c r="D827" s="14"/>
      <c r="E827" s="15"/>
      <c r="F827" s="16" t="s">
        <v>1010</v>
      </c>
      <c r="G827" s="6" t="str">
        <f>B827 &amp; " " &amp; C827 &amp; " " &amp; IF(D827 = "", "Not Null", "Null") &amp; ","</f>
        <v>BreachName nvarchar(255) Not Null,</v>
      </c>
      <c r="H827" s="17"/>
    </row>
    <row r="828" spans="1:8" x14ac:dyDescent="0.25">
      <c r="A828" s="18"/>
      <c r="B828" s="19"/>
      <c r="C828" s="19"/>
      <c r="D828" s="20"/>
      <c r="E828" s="20"/>
      <c r="F828" s="21"/>
      <c r="G828" s="6" t="s">
        <v>33</v>
      </c>
      <c r="H828" s="17"/>
    </row>
    <row r="829" spans="1:8" x14ac:dyDescent="0.25">
      <c r="A829" s="22" t="s">
        <v>34</v>
      </c>
      <c r="B829" s="2" t="s">
        <v>1044</v>
      </c>
      <c r="C829" s="12" t="s">
        <v>1045</v>
      </c>
      <c r="D829" s="20"/>
      <c r="E829" s="20"/>
      <c r="F829" s="21"/>
      <c r="G829" s="6" t="str">
        <f>IF(AND(TRIM(A829) &lt;&gt; "", TRIM(B829) &lt;&gt; ""),
      IF(AND(A829 = "PK")," ALTER TABLE " &amp; B829 &amp; " ADD CONSTRAINT PK_" &amp; B829 &amp; D829 &amp; " PRIMARY KEY CLUSTERED (" &amp; C829  &amp; ") ",
           IF(AND(A829 = "UN"), " ALTER TABLE " &amp; B829 &amp; " ADD CONSTRAINT UN_" &amp; B829 &amp; D829 &amp; " UNIQUE NONCLUSTERED (" &amp; C829  &amp; ") ", ""))," ")</f>
        <v xml:space="preserve"> ALTER TABLE hrmBreachInfo ADD CONSTRAINT PK_hrmBreachInfo PRIMARY KEY CLUSTERED (BreachPkID) </v>
      </c>
      <c r="H829" s="17"/>
    </row>
    <row r="830" spans="1:8" x14ac:dyDescent="0.25">
      <c r="A830" s="22" t="s">
        <v>35</v>
      </c>
      <c r="B830" s="19"/>
      <c r="C830" s="19"/>
      <c r="D830" s="20"/>
      <c r="E830" s="20"/>
      <c r="F830" s="21"/>
      <c r="G830" s="6"/>
      <c r="H830" s="17"/>
    </row>
    <row r="831" spans="1:8" x14ac:dyDescent="0.25">
      <c r="A831" s="23" t="s">
        <v>36</v>
      </c>
      <c r="B831" s="24"/>
      <c r="C831" s="24"/>
      <c r="D831" s="25"/>
      <c r="E831" s="25"/>
      <c r="F831" s="26"/>
      <c r="G831" s="6"/>
      <c r="H831" s="17"/>
    </row>
    <row r="833" spans="1:8" x14ac:dyDescent="0.25">
      <c r="A833" s="1"/>
      <c r="B833" s="2" t="s">
        <v>1047</v>
      </c>
      <c r="C833" s="3"/>
      <c r="D833" s="3"/>
      <c r="E833" s="4"/>
      <c r="F833" s="5" t="s">
        <v>278</v>
      </c>
      <c r="G833" s="6" t="str">
        <f>"CREATE TABLE " &amp; B833</f>
        <v>CREATE TABLE hrmLanguageInfo</v>
      </c>
      <c r="H833" s="6" t="str">
        <f>"DROP TABLE " &amp; B833</f>
        <v>DROP TABLE hrmLanguageInfo</v>
      </c>
    </row>
    <row r="834" spans="1:8" x14ac:dyDescent="0.25">
      <c r="A834" s="7" t="s">
        <v>1</v>
      </c>
      <c r="B834" s="8" t="s">
        <v>2</v>
      </c>
      <c r="C834" s="9" t="s">
        <v>3</v>
      </c>
      <c r="D834" s="9" t="s">
        <v>4</v>
      </c>
      <c r="E834" s="9" t="s">
        <v>5</v>
      </c>
      <c r="F834" s="10" t="s">
        <v>6</v>
      </c>
      <c r="G834" s="6" t="str">
        <f>"("</f>
        <v>(</v>
      </c>
      <c r="H834" s="6"/>
    </row>
    <row r="835" spans="1:8" x14ac:dyDescent="0.25">
      <c r="A835" s="11">
        <v>1</v>
      </c>
      <c r="B835" s="12" t="s">
        <v>1048</v>
      </c>
      <c r="C835" s="13" t="s">
        <v>8</v>
      </c>
      <c r="D835" s="14"/>
      <c r="E835" s="15"/>
      <c r="F835" s="16" t="s">
        <v>543</v>
      </c>
      <c r="G835" s="6" t="str">
        <f>B835 &amp; " " &amp; C835 &amp; " " &amp; IF(D835 = "", "Not Null", "Null") &amp; ","</f>
        <v>LanguagePkID nvarchar(16) Not Null,</v>
      </c>
      <c r="H835" s="17"/>
    </row>
    <row r="836" spans="1:8" x14ac:dyDescent="0.25">
      <c r="A836" s="11">
        <v>2</v>
      </c>
      <c r="B836" s="12" t="s">
        <v>1049</v>
      </c>
      <c r="C836" s="13" t="s">
        <v>27</v>
      </c>
      <c r="D836" s="14"/>
      <c r="E836" s="15"/>
      <c r="F836" s="16" t="s">
        <v>1050</v>
      </c>
      <c r="G836" s="6" t="str">
        <f>B836 &amp; " " &amp; C836 &amp; " " &amp; IF(D836 = "", "Not Null", "Null") &amp; ","</f>
        <v>LanguageName nvarchar(255) Not Null,</v>
      </c>
      <c r="H836" s="17"/>
    </row>
    <row r="837" spans="1:8" x14ac:dyDescent="0.25">
      <c r="A837" s="18"/>
      <c r="B837" s="19"/>
      <c r="C837" s="19"/>
      <c r="D837" s="20"/>
      <c r="E837" s="20"/>
      <c r="F837" s="21"/>
      <c r="G837" s="6" t="s">
        <v>33</v>
      </c>
      <c r="H837" s="17"/>
    </row>
    <row r="838" spans="1:8" x14ac:dyDescent="0.25">
      <c r="A838" s="22" t="s">
        <v>34</v>
      </c>
      <c r="B838" s="2" t="s">
        <v>1047</v>
      </c>
      <c r="C838" s="12" t="s">
        <v>1048</v>
      </c>
      <c r="D838" s="20"/>
      <c r="E838" s="20"/>
      <c r="F838" s="21"/>
      <c r="G838" s="6" t="str">
        <f>IF(AND(TRIM(A838) &lt;&gt; "", TRIM(B838) &lt;&gt; ""),
      IF(AND(A838 = "PK")," ALTER TABLE " &amp; B838 &amp; " ADD CONSTRAINT PK_" &amp; B838 &amp; D838 &amp; " PRIMARY KEY CLUSTERED (" &amp; C838  &amp; ") ",
           IF(AND(A838 = "UN"), " ALTER TABLE " &amp; B838 &amp; " ADD CONSTRAINT UN_" &amp; B838 &amp; D838 &amp; " UNIQUE NONCLUSTERED (" &amp; C838  &amp; ") ", ""))," ")</f>
        <v xml:space="preserve"> ALTER TABLE hrmLanguageInfo ADD CONSTRAINT PK_hrmLanguageInfo PRIMARY KEY CLUSTERED (LanguagePkID) </v>
      </c>
      <c r="H838" s="17"/>
    </row>
    <row r="839" spans="1:8" x14ac:dyDescent="0.25">
      <c r="A839" s="22" t="s">
        <v>35</v>
      </c>
      <c r="B839" s="19"/>
      <c r="C839" s="19"/>
      <c r="D839" s="20"/>
      <c r="E839" s="20"/>
      <c r="F839" s="21"/>
      <c r="G839" s="6"/>
      <c r="H839" s="17"/>
    </row>
    <row r="840" spans="1:8" x14ac:dyDescent="0.25">
      <c r="A840" s="23" t="s">
        <v>36</v>
      </c>
      <c r="B840" s="24"/>
      <c r="C840" s="24"/>
      <c r="D840" s="25"/>
      <c r="E840" s="25"/>
      <c r="F840" s="26"/>
      <c r="G840" s="6"/>
      <c r="H840" s="17"/>
    </row>
    <row r="842" spans="1:8" x14ac:dyDescent="0.25">
      <c r="A842" s="1"/>
      <c r="B842" s="2" t="s">
        <v>1051</v>
      </c>
      <c r="C842" s="3"/>
      <c r="D842" s="3"/>
      <c r="E842" s="4"/>
      <c r="F842" s="5" t="s">
        <v>1054</v>
      </c>
      <c r="G842" s="6" t="str">
        <f>"CREATE TABLE " &amp; B842</f>
        <v>CREATE TABLE hrmSkillTypeInfo</v>
      </c>
      <c r="H842" s="6" t="str">
        <f>"DROP TABLE " &amp; B842</f>
        <v>DROP TABLE hrmSkillTypeInfo</v>
      </c>
    </row>
    <row r="843" spans="1:8" x14ac:dyDescent="0.25">
      <c r="A843" s="7" t="s">
        <v>1</v>
      </c>
      <c r="B843" s="8" t="s">
        <v>2</v>
      </c>
      <c r="C843" s="9" t="s">
        <v>3</v>
      </c>
      <c r="D843" s="9" t="s">
        <v>4</v>
      </c>
      <c r="E843" s="9" t="s">
        <v>5</v>
      </c>
      <c r="F843" s="10" t="s">
        <v>6</v>
      </c>
      <c r="G843" s="6" t="str">
        <f>"("</f>
        <v>(</v>
      </c>
      <c r="H843" s="6"/>
    </row>
    <row r="844" spans="1:8" x14ac:dyDescent="0.25">
      <c r="A844" s="11">
        <v>1</v>
      </c>
      <c r="B844" s="12" t="s">
        <v>1052</v>
      </c>
      <c r="C844" s="13" t="s">
        <v>8</v>
      </c>
      <c r="D844" s="14"/>
      <c r="E844" s="15"/>
      <c r="F844" s="16" t="s">
        <v>543</v>
      </c>
      <c r="G844" s="6" t="str">
        <f>B844 &amp; " " &amp; C844 &amp; " " &amp; IF(D844 = "", "Not Null", "Null") &amp; ","</f>
        <v>SkillTypePkID nvarchar(16) Not Null,</v>
      </c>
      <c r="H844" s="17"/>
    </row>
    <row r="845" spans="1:8" x14ac:dyDescent="0.25">
      <c r="A845" s="11">
        <v>2</v>
      </c>
      <c r="B845" s="12" t="s">
        <v>1053</v>
      </c>
      <c r="C845" s="13" t="s">
        <v>27</v>
      </c>
      <c r="D845" s="14"/>
      <c r="E845" s="15"/>
      <c r="F845" s="16" t="s">
        <v>615</v>
      </c>
      <c r="G845" s="6" t="str">
        <f>B845 &amp; " " &amp; C845 &amp; " " &amp; IF(D845 = "", "Not Null", "Null") &amp; ","</f>
        <v>SkillTypeName nvarchar(255) Not Null,</v>
      </c>
      <c r="H845" s="17"/>
    </row>
    <row r="846" spans="1:8" x14ac:dyDescent="0.25">
      <c r="A846" s="18"/>
      <c r="B846" s="19"/>
      <c r="C846" s="19"/>
      <c r="D846" s="20"/>
      <c r="E846" s="20"/>
      <c r="F846" s="21"/>
      <c r="G846" s="6" t="s">
        <v>33</v>
      </c>
      <c r="H846" s="17"/>
    </row>
    <row r="847" spans="1:8" x14ac:dyDescent="0.25">
      <c r="A847" s="22" t="s">
        <v>34</v>
      </c>
      <c r="B847" s="2" t="s">
        <v>1051</v>
      </c>
      <c r="C847" s="12" t="s">
        <v>1052</v>
      </c>
      <c r="D847" s="20"/>
      <c r="E847" s="20"/>
      <c r="F847" s="21"/>
      <c r="G847" s="6" t="str">
        <f>IF(AND(TRIM(A847) &lt;&gt; "", TRIM(B847) &lt;&gt; ""),
      IF(AND(A847 = "PK")," ALTER TABLE " &amp; B847 &amp; " ADD CONSTRAINT PK_" &amp; B847 &amp; D847 &amp; " PRIMARY KEY CLUSTERED (" &amp; C847  &amp; ") ",
           IF(AND(A847 = "UN"), " ALTER TABLE " &amp; B847 &amp; " ADD CONSTRAINT UN_" &amp; B847 &amp; D847 &amp; " UNIQUE NONCLUSTERED (" &amp; C847  &amp; ") ", ""))," ")</f>
        <v xml:space="preserve"> ALTER TABLE hrmSkillTypeInfo ADD CONSTRAINT PK_hrmSkillTypeInfo PRIMARY KEY CLUSTERED (SkillTypePkID) </v>
      </c>
      <c r="H847" s="17"/>
    </row>
    <row r="848" spans="1:8" x14ac:dyDescent="0.25">
      <c r="A848" s="22" t="s">
        <v>35</v>
      </c>
      <c r="B848" s="19"/>
      <c r="C848" s="19"/>
      <c r="D848" s="20"/>
      <c r="E848" s="20"/>
      <c r="F848" s="21"/>
      <c r="G848" s="6"/>
      <c r="H848" s="17"/>
    </row>
    <row r="849" spans="1:8" x14ac:dyDescent="0.25">
      <c r="A849" s="23" t="s">
        <v>36</v>
      </c>
      <c r="B849" s="24"/>
      <c r="C849" s="24"/>
      <c r="D849" s="25"/>
      <c r="E849" s="25"/>
      <c r="F849" s="26"/>
      <c r="G849" s="6"/>
      <c r="H849" s="17"/>
    </row>
    <row r="851" spans="1:8" x14ac:dyDescent="0.25">
      <c r="A851" s="1"/>
      <c r="B851" s="2" t="s">
        <v>1055</v>
      </c>
      <c r="C851" s="3"/>
      <c r="D851" s="3"/>
      <c r="E851" s="4"/>
      <c r="F851" s="5" t="s">
        <v>1058</v>
      </c>
      <c r="G851" s="6" t="str">
        <f>"CREATE TABLE " &amp; B851</f>
        <v>CREATE TABLE hrmSkillInfo</v>
      </c>
      <c r="H851" s="6" t="str">
        <f>"DROP TABLE " &amp; B851</f>
        <v>DROP TABLE hrmSkillInfo</v>
      </c>
    </row>
    <row r="852" spans="1:8" x14ac:dyDescent="0.25">
      <c r="A852" s="7" t="s">
        <v>1</v>
      </c>
      <c r="B852" s="8" t="s">
        <v>2</v>
      </c>
      <c r="C852" s="9" t="s">
        <v>3</v>
      </c>
      <c r="D852" s="9" t="s">
        <v>4</v>
      </c>
      <c r="E852" s="9" t="s">
        <v>5</v>
      </c>
      <c r="F852" s="10" t="s">
        <v>6</v>
      </c>
      <c r="G852" s="6" t="str">
        <f>"("</f>
        <v>(</v>
      </c>
      <c r="H852" s="6"/>
    </row>
    <row r="853" spans="1:8" x14ac:dyDescent="0.25">
      <c r="A853" s="11">
        <v>1</v>
      </c>
      <c r="B853" s="12" t="s">
        <v>1056</v>
      </c>
      <c r="C853" s="13" t="s">
        <v>8</v>
      </c>
      <c r="D853" s="14"/>
      <c r="E853" s="15"/>
      <c r="F853" s="16" t="s">
        <v>543</v>
      </c>
      <c r="G853" s="6" t="str">
        <f>B853 &amp; " " &amp; C853 &amp; " " &amp; IF(D853 = "", "Not Null", "Null") &amp; ","</f>
        <v>SkillPkID nvarchar(16) Not Null,</v>
      </c>
      <c r="H853" s="17"/>
    </row>
    <row r="854" spans="1:8" x14ac:dyDescent="0.25">
      <c r="A854" s="11">
        <v>2</v>
      </c>
      <c r="B854" s="12" t="s">
        <v>1052</v>
      </c>
      <c r="C854" s="13" t="s">
        <v>8</v>
      </c>
      <c r="D854" s="14"/>
      <c r="E854" s="15"/>
      <c r="F854" s="16" t="s">
        <v>614</v>
      </c>
      <c r="G854" s="6" t="str">
        <f>B854 &amp; " " &amp; C854 &amp; " " &amp; IF(D854 = "", "Not Null", "Null") &amp; ","</f>
        <v>SkillTypePkID nvarchar(16) Not Null,</v>
      </c>
      <c r="H854" s="17"/>
    </row>
    <row r="855" spans="1:8" x14ac:dyDescent="0.25">
      <c r="A855" s="11"/>
      <c r="B855" s="12" t="s">
        <v>1057</v>
      </c>
      <c r="C855" s="13" t="s">
        <v>27</v>
      </c>
      <c r="D855" s="14"/>
      <c r="E855" s="15"/>
      <c r="F855" s="16" t="s">
        <v>1058</v>
      </c>
      <c r="G855" s="6" t="str">
        <f>B855 &amp; " " &amp; C855 &amp; " " &amp; IF(D855 = "", "Not Null", "Null") &amp; ","</f>
        <v>SkillName nvarchar(255) Not Null,</v>
      </c>
      <c r="H855" s="17"/>
    </row>
    <row r="856" spans="1:8" x14ac:dyDescent="0.25">
      <c r="A856" s="18"/>
      <c r="B856" s="19"/>
      <c r="C856" s="19"/>
      <c r="D856" s="20"/>
      <c r="E856" s="20"/>
      <c r="F856" s="21"/>
      <c r="G856" s="6" t="s">
        <v>33</v>
      </c>
      <c r="H856" s="17"/>
    </row>
    <row r="857" spans="1:8" x14ac:dyDescent="0.25">
      <c r="A857" s="22" t="s">
        <v>34</v>
      </c>
      <c r="B857" s="2" t="s">
        <v>1055</v>
      </c>
      <c r="C857" s="12" t="s">
        <v>1056</v>
      </c>
      <c r="D857" s="20"/>
      <c r="E857" s="20"/>
      <c r="F857" s="21"/>
      <c r="G857" s="6" t="str">
        <f>IF(AND(TRIM(A857) &lt;&gt; "", TRIM(B857) &lt;&gt; ""),
      IF(AND(A857 = "PK")," ALTER TABLE " &amp; B857 &amp; " ADD CONSTRAINT PK_" &amp; B857 &amp; D857 &amp; " PRIMARY KEY CLUSTERED (" &amp; C857  &amp; ") ",
           IF(AND(A857 = "UN"), " ALTER TABLE " &amp; B857 &amp; " ADD CONSTRAINT UN_" &amp; B857 &amp; D857 &amp; " UNIQUE NONCLUSTERED (" &amp; C857  &amp; ") ", ""))," ")</f>
        <v xml:space="preserve"> ALTER TABLE hrmSkillInfo ADD CONSTRAINT PK_hrmSkillInfo PRIMARY KEY CLUSTERED (SkillPkID) </v>
      </c>
      <c r="H857" s="17"/>
    </row>
    <row r="858" spans="1:8" x14ac:dyDescent="0.25">
      <c r="A858" s="22" t="s">
        <v>35</v>
      </c>
      <c r="B858" s="19"/>
      <c r="C858" s="19"/>
      <c r="D858" s="20"/>
      <c r="E858" s="20"/>
      <c r="F858" s="21"/>
      <c r="G858" s="6"/>
      <c r="H858" s="17"/>
    </row>
    <row r="859" spans="1:8" x14ac:dyDescent="0.25">
      <c r="A859" s="23" t="s">
        <v>36</v>
      </c>
      <c r="B859" s="24"/>
      <c r="C859" s="24"/>
      <c r="D859" s="25"/>
      <c r="E859" s="25"/>
      <c r="F859" s="26"/>
      <c r="G859" s="6"/>
      <c r="H859" s="17"/>
    </row>
    <row r="861" spans="1:8" ht="22.5" x14ac:dyDescent="0.25">
      <c r="A861" s="1"/>
      <c r="B861" s="2" t="s">
        <v>1059</v>
      </c>
      <c r="C861" s="3"/>
      <c r="D861" s="3"/>
      <c r="E861" s="4"/>
      <c r="F861" s="5" t="s">
        <v>1062</v>
      </c>
      <c r="G861" s="6" t="str">
        <f>"CREATE TABLE " &amp; B861</f>
        <v>CREATE TABLE hrmDeduceInfo</v>
      </c>
      <c r="H861" s="6" t="str">
        <f>"DROP TABLE " &amp; B861</f>
        <v>DROP TABLE hrmDeduceInfo</v>
      </c>
    </row>
    <row r="862" spans="1:8" x14ac:dyDescent="0.25">
      <c r="A862" s="7" t="s">
        <v>1</v>
      </c>
      <c r="B862" s="8" t="s">
        <v>2</v>
      </c>
      <c r="C862" s="9" t="s">
        <v>3</v>
      </c>
      <c r="D862" s="9" t="s">
        <v>4</v>
      </c>
      <c r="E862" s="9" t="s">
        <v>5</v>
      </c>
      <c r="F862" s="10" t="s">
        <v>6</v>
      </c>
      <c r="G862" s="6" t="str">
        <f>"("</f>
        <v>(</v>
      </c>
      <c r="H862" s="6"/>
    </row>
    <row r="863" spans="1:8" x14ac:dyDescent="0.25">
      <c r="A863" s="11">
        <v>1</v>
      </c>
      <c r="B863" s="12" t="s">
        <v>1060</v>
      </c>
      <c r="C863" s="13" t="s">
        <v>8</v>
      </c>
      <c r="D863" s="14"/>
      <c r="E863" s="15"/>
      <c r="F863" s="16" t="s">
        <v>543</v>
      </c>
      <c r="G863" s="6" t="str">
        <f>B863 &amp; " " &amp; C863 &amp; " " &amp; IF(D863 = "", "Not Null", "Null") &amp; ","</f>
        <v>DeduceInfoPkID nvarchar(16) Not Null,</v>
      </c>
      <c r="H863" s="17"/>
    </row>
    <row r="864" spans="1:8" x14ac:dyDescent="0.25">
      <c r="A864" s="11">
        <v>2</v>
      </c>
      <c r="B864" s="12" t="s">
        <v>1061</v>
      </c>
      <c r="C864" s="13" t="s">
        <v>27</v>
      </c>
      <c r="D864" s="14"/>
      <c r="E864" s="15"/>
      <c r="F864" s="16" t="s">
        <v>1063</v>
      </c>
      <c r="G864" s="6" t="str">
        <f>B864 &amp; " " &amp; C864 &amp; " " &amp; IF(D864 = "", "Not Null", "Null") &amp; ","</f>
        <v>DeduceInfoName nvarchar(255) Not Null,</v>
      </c>
      <c r="H864" s="17"/>
    </row>
    <row r="865" spans="1:8" x14ac:dyDescent="0.25">
      <c r="A865" s="18"/>
      <c r="B865" s="19"/>
      <c r="C865" s="19"/>
      <c r="D865" s="20"/>
      <c r="E865" s="20"/>
      <c r="F865" s="21"/>
      <c r="G865" s="6" t="s">
        <v>33</v>
      </c>
      <c r="H865" s="17"/>
    </row>
    <row r="866" spans="1:8" ht="22.5" x14ac:dyDescent="0.25">
      <c r="A866" s="22" t="s">
        <v>34</v>
      </c>
      <c r="B866" s="2" t="s">
        <v>1059</v>
      </c>
      <c r="C866" s="12" t="s">
        <v>1060</v>
      </c>
      <c r="D866" s="20"/>
      <c r="E866" s="20"/>
      <c r="F866" s="21"/>
      <c r="G866" s="6" t="str">
        <f>IF(AND(TRIM(A866) &lt;&gt; "", TRIM(B866) &lt;&gt; ""),
      IF(AND(A866 = "PK")," ALTER TABLE " &amp; B866 &amp; " ADD CONSTRAINT PK_" &amp; B866 &amp; D866 &amp; " PRIMARY KEY CLUSTERED (" &amp; C866  &amp; ") ",
           IF(AND(A866 = "UN"), " ALTER TABLE " &amp; B866 &amp; " ADD CONSTRAINT UN_" &amp; B866 &amp; D866 &amp; " UNIQUE NONCLUSTERED (" &amp; C866  &amp; ") ", ""))," ")</f>
        <v xml:space="preserve"> ALTER TABLE hrmDeduceInfo ADD CONSTRAINT PK_hrmDeduceInfo PRIMARY KEY CLUSTERED (DeduceInfoPkID) </v>
      </c>
      <c r="H866" s="17"/>
    </row>
    <row r="867" spans="1:8" x14ac:dyDescent="0.25">
      <c r="A867" s="22" t="s">
        <v>35</v>
      </c>
      <c r="B867" s="19"/>
      <c r="C867" s="19"/>
      <c r="D867" s="20"/>
      <c r="E867" s="20"/>
      <c r="F867" s="21"/>
      <c r="G867" s="6"/>
      <c r="H867" s="17"/>
    </row>
    <row r="868" spans="1:8" x14ac:dyDescent="0.25">
      <c r="A868" s="23" t="s">
        <v>36</v>
      </c>
      <c r="B868" s="24"/>
      <c r="C868" s="24"/>
      <c r="D868" s="25"/>
      <c r="E868" s="25"/>
      <c r="F868" s="26"/>
      <c r="G868" s="6"/>
      <c r="H868" s="17"/>
    </row>
    <row r="870" spans="1:8" ht="22.5" x14ac:dyDescent="0.25">
      <c r="A870" s="1"/>
      <c r="B870" s="2" t="s">
        <v>1064</v>
      </c>
      <c r="C870" s="3"/>
      <c r="D870" s="3"/>
      <c r="E870" s="4"/>
      <c r="F870" s="5" t="s">
        <v>1067</v>
      </c>
      <c r="G870" s="6" t="str">
        <f>"CREATE TABLE " &amp; B870</f>
        <v>CREATE TABLE hrmFamilyMemberInfo</v>
      </c>
      <c r="H870" s="6" t="str">
        <f>"DROP TABLE " &amp; B870</f>
        <v>DROP TABLE hrmFamilyMemberInfo</v>
      </c>
    </row>
    <row r="871" spans="1:8" x14ac:dyDescent="0.25">
      <c r="A871" s="7" t="s">
        <v>1</v>
      </c>
      <c r="B871" s="8" t="s">
        <v>2</v>
      </c>
      <c r="C871" s="9" t="s">
        <v>3</v>
      </c>
      <c r="D871" s="9" t="s">
        <v>4</v>
      </c>
      <c r="E871" s="9" t="s">
        <v>5</v>
      </c>
      <c r="F871" s="10" t="s">
        <v>6</v>
      </c>
      <c r="G871" s="6" t="str">
        <f>"("</f>
        <v>(</v>
      </c>
      <c r="H871" s="6"/>
    </row>
    <row r="872" spans="1:8" x14ac:dyDescent="0.25">
      <c r="A872" s="11">
        <v>1</v>
      </c>
      <c r="B872" s="12" t="s">
        <v>1065</v>
      </c>
      <c r="C872" s="13" t="s">
        <v>8</v>
      </c>
      <c r="D872" s="14"/>
      <c r="E872" s="15"/>
      <c r="F872" s="16" t="s">
        <v>543</v>
      </c>
      <c r="G872" s="6" t="str">
        <f>B872 &amp; " " &amp; C872 &amp; " " &amp; IF(D872 = "", "Not Null", "Null") &amp; ","</f>
        <v>FamilyMemberPkID nvarchar(16) Not Null,</v>
      </c>
      <c r="H872" s="17"/>
    </row>
    <row r="873" spans="1:8" ht="22.5" x14ac:dyDescent="0.25">
      <c r="A873" s="11">
        <v>2</v>
      </c>
      <c r="B873" s="12" t="s">
        <v>1066</v>
      </c>
      <c r="C873" s="13" t="s">
        <v>27</v>
      </c>
      <c r="D873" s="14"/>
      <c r="E873" s="15"/>
      <c r="F873" s="16" t="s">
        <v>1068</v>
      </c>
      <c r="G873" s="6" t="str">
        <f>B873 &amp; " " &amp; C873 &amp; " " &amp; IF(D873 = "", "Not Null", "Null") &amp; ","</f>
        <v>FamilyMemberName nvarchar(255) Not Null,</v>
      </c>
      <c r="H873" s="17"/>
    </row>
    <row r="874" spans="1:8" x14ac:dyDescent="0.25">
      <c r="A874" s="18"/>
      <c r="B874" s="19"/>
      <c r="C874" s="19"/>
      <c r="D874" s="20"/>
      <c r="E874" s="20"/>
      <c r="F874" s="21"/>
      <c r="G874" s="6" t="s">
        <v>33</v>
      </c>
      <c r="H874" s="17"/>
    </row>
    <row r="875" spans="1:8" ht="22.5" x14ac:dyDescent="0.25">
      <c r="A875" s="22" t="s">
        <v>34</v>
      </c>
      <c r="B875" s="2" t="s">
        <v>1064</v>
      </c>
      <c r="C875" s="12" t="s">
        <v>1065</v>
      </c>
      <c r="D875" s="20"/>
      <c r="E875" s="20"/>
      <c r="F875" s="21"/>
      <c r="G875" s="6" t="str">
        <f>IF(AND(TRIM(A875) &lt;&gt; "", TRIM(B875) &lt;&gt; ""),
      IF(AND(A875 = "PK")," ALTER TABLE " &amp; B875 &amp; " ADD CONSTRAINT PK_" &amp; B875 &amp; D875 &amp; " PRIMARY KEY CLUSTERED (" &amp; C875  &amp; ") ",
           IF(AND(A875 = "UN"), " ALTER TABLE " &amp; B875 &amp; " ADD CONSTRAINT UN_" &amp; B875 &amp; D875 &amp; " UNIQUE NONCLUSTERED (" &amp; C875  &amp; ") ", ""))," ")</f>
        <v xml:space="preserve"> ALTER TABLE hrmFamilyMemberInfo ADD CONSTRAINT PK_hrmFamilyMemberInfo PRIMARY KEY CLUSTERED (FamilyMemberPkID) </v>
      </c>
      <c r="H875" s="17"/>
    </row>
    <row r="876" spans="1:8" x14ac:dyDescent="0.25">
      <c r="A876" s="22" t="s">
        <v>35</v>
      </c>
      <c r="B876" s="19"/>
      <c r="C876" s="19"/>
      <c r="D876" s="20"/>
      <c r="E876" s="20"/>
      <c r="F876" s="21"/>
      <c r="G876" s="6"/>
      <c r="H876" s="17"/>
    </row>
    <row r="877" spans="1:8" x14ac:dyDescent="0.25">
      <c r="A877" s="23" t="s">
        <v>36</v>
      </c>
      <c r="B877" s="24"/>
      <c r="C877" s="24"/>
      <c r="D877" s="25"/>
      <c r="E877" s="25"/>
      <c r="F877" s="26"/>
      <c r="G877" s="6"/>
      <c r="H877" s="17"/>
    </row>
    <row r="879" spans="1:8" ht="22.5" x14ac:dyDescent="0.25">
      <c r="A879" s="1"/>
      <c r="B879" s="2" t="s">
        <v>52</v>
      </c>
      <c r="C879" s="3"/>
      <c r="D879" s="3"/>
      <c r="E879" s="4"/>
      <c r="F879" s="5" t="s">
        <v>1071</v>
      </c>
      <c r="G879" s="6" t="str">
        <f>"CREATE TABLE " &amp; B879</f>
        <v>CREATE TABLE hrmExperienceInfo</v>
      </c>
      <c r="H879" s="6" t="str">
        <f>"DROP TABLE " &amp; B879</f>
        <v>DROP TABLE hrmExperienceInfo</v>
      </c>
    </row>
    <row r="880" spans="1:8" x14ac:dyDescent="0.25">
      <c r="A880" s="7" t="s">
        <v>1</v>
      </c>
      <c r="B880" s="8" t="s">
        <v>2</v>
      </c>
      <c r="C880" s="9" t="s">
        <v>3</v>
      </c>
      <c r="D880" s="9" t="s">
        <v>4</v>
      </c>
      <c r="E880" s="9" t="s">
        <v>5</v>
      </c>
      <c r="F880" s="10" t="s">
        <v>6</v>
      </c>
      <c r="G880" s="6" t="str">
        <f>"("</f>
        <v>(</v>
      </c>
      <c r="H880" s="6"/>
    </row>
    <row r="881" spans="1:8" x14ac:dyDescent="0.25">
      <c r="A881" s="11">
        <v>1</v>
      </c>
      <c r="B881" s="12" t="s">
        <v>1069</v>
      </c>
      <c r="C881" s="13" t="s">
        <v>8</v>
      </c>
      <c r="D881" s="14"/>
      <c r="E881" s="15"/>
      <c r="F881" s="16" t="s">
        <v>543</v>
      </c>
      <c r="G881" s="6" t="str">
        <f>B881 &amp; " " &amp; C881 &amp; " " &amp; IF(D881 = "", "Not Null", "Null") &amp; ","</f>
        <v>ExperienceInfoPkID nvarchar(16) Not Null,</v>
      </c>
      <c r="H881" s="17"/>
    </row>
    <row r="882" spans="1:8" x14ac:dyDescent="0.25">
      <c r="A882" s="11">
        <v>2</v>
      </c>
      <c r="B882" s="12" t="s">
        <v>1070</v>
      </c>
      <c r="C882" s="13" t="s">
        <v>27</v>
      </c>
      <c r="D882" s="14"/>
      <c r="E882" s="15"/>
      <c r="F882" s="16" t="s">
        <v>1072</v>
      </c>
      <c r="G882" s="6" t="str">
        <f>B882 &amp; " " &amp; C882 &amp; " " &amp; IF(D882 = "", "Not Null", "Null") &amp; ","</f>
        <v>ExperienceInfoName nvarchar(255) Not Null,</v>
      </c>
      <c r="H882" s="17"/>
    </row>
    <row r="883" spans="1:8" x14ac:dyDescent="0.25">
      <c r="A883" s="18"/>
      <c r="B883" s="19"/>
      <c r="C883" s="19"/>
      <c r="D883" s="20"/>
      <c r="E883" s="20"/>
      <c r="F883" s="21"/>
      <c r="G883" s="6" t="s">
        <v>33</v>
      </c>
      <c r="H883" s="17"/>
    </row>
    <row r="884" spans="1:8" ht="22.5" x14ac:dyDescent="0.25">
      <c r="A884" s="22" t="s">
        <v>34</v>
      </c>
      <c r="B884" s="2" t="s">
        <v>52</v>
      </c>
      <c r="C884" s="12" t="s">
        <v>1069</v>
      </c>
      <c r="D884" s="20"/>
      <c r="E884" s="20"/>
      <c r="F884" s="21"/>
      <c r="G884" s="6" t="str">
        <f>IF(AND(TRIM(A884) &lt;&gt; "", TRIM(B884) &lt;&gt; ""),
      IF(AND(A884 = "PK")," ALTER TABLE " &amp; B884 &amp; " ADD CONSTRAINT PK_" &amp; B884 &amp; D884 &amp; " PRIMARY KEY CLUSTERED (" &amp; C884  &amp; ") ",
           IF(AND(A884 = "UN"), " ALTER TABLE " &amp; B884 &amp; " ADD CONSTRAINT UN_" &amp; B884 &amp; D884 &amp; " UNIQUE NONCLUSTERED (" &amp; C884  &amp; ") ", ""))," ")</f>
        <v xml:space="preserve"> ALTER TABLE hrmExperienceInfo ADD CONSTRAINT PK_hrmExperienceInfo PRIMARY KEY CLUSTERED (ExperienceInfoPkID) </v>
      </c>
      <c r="H884" s="17"/>
    </row>
    <row r="885" spans="1:8" x14ac:dyDescent="0.25">
      <c r="A885" s="22" t="s">
        <v>35</v>
      </c>
      <c r="B885" s="19"/>
      <c r="C885" s="19"/>
      <c r="D885" s="20"/>
      <c r="E885" s="20"/>
      <c r="F885" s="21"/>
      <c r="G885" s="6"/>
      <c r="H885" s="17"/>
    </row>
    <row r="886" spans="1:8" x14ac:dyDescent="0.25">
      <c r="A886" s="23" t="s">
        <v>36</v>
      </c>
      <c r="B886" s="24"/>
      <c r="C886" s="24"/>
      <c r="D886" s="25"/>
      <c r="E886" s="25"/>
      <c r="F886" s="26"/>
      <c r="G886" s="6"/>
      <c r="H886" s="17"/>
    </row>
    <row r="888" spans="1:8" ht="22.5" x14ac:dyDescent="0.25">
      <c r="A888" s="1"/>
      <c r="B888" s="2" t="s">
        <v>1073</v>
      </c>
      <c r="C888" s="3"/>
      <c r="D888" s="3"/>
      <c r="E888" s="4"/>
      <c r="F888" s="5" t="s">
        <v>1076</v>
      </c>
      <c r="G888" s="6" t="str">
        <f>"CREATE TABLE " &amp; B888</f>
        <v>CREATE TABLE hrmExtraRequirement</v>
      </c>
      <c r="H888" s="6" t="str">
        <f>"DROP TABLE " &amp; B888</f>
        <v>DROP TABLE hrmExtraRequirement</v>
      </c>
    </row>
    <row r="889" spans="1:8" x14ac:dyDescent="0.25">
      <c r="A889" s="7" t="s">
        <v>1</v>
      </c>
      <c r="B889" s="8" t="s">
        <v>2</v>
      </c>
      <c r="C889" s="9" t="s">
        <v>3</v>
      </c>
      <c r="D889" s="9" t="s">
        <v>4</v>
      </c>
      <c r="E889" s="9" t="s">
        <v>5</v>
      </c>
      <c r="F889" s="10" t="s">
        <v>6</v>
      </c>
      <c r="G889" s="6" t="str">
        <f>"("</f>
        <v>(</v>
      </c>
      <c r="H889" s="6"/>
    </row>
    <row r="890" spans="1:8" x14ac:dyDescent="0.25">
      <c r="A890" s="11">
        <v>1</v>
      </c>
      <c r="B890" s="12" t="s">
        <v>1074</v>
      </c>
      <c r="C890" s="13" t="s">
        <v>8</v>
      </c>
      <c r="D890" s="14"/>
      <c r="E890" s="15"/>
      <c r="F890" s="16" t="s">
        <v>543</v>
      </c>
      <c r="G890" s="6" t="str">
        <f>B890 &amp; " " &amp; C890 &amp; " " &amp; IF(D890 = "", "Not Null", "Null") &amp; ","</f>
        <v>ExtraRequirementPkID nvarchar(16) Not Null,</v>
      </c>
      <c r="H890" s="17"/>
    </row>
    <row r="891" spans="1:8" x14ac:dyDescent="0.25">
      <c r="A891" s="11">
        <v>2</v>
      </c>
      <c r="B891" s="12" t="s">
        <v>1075</v>
      </c>
      <c r="C891" s="13" t="s">
        <v>27</v>
      </c>
      <c r="D891" s="14"/>
      <c r="E891" s="15"/>
      <c r="F891" s="16" t="s">
        <v>1077</v>
      </c>
      <c r="G891" s="6" t="str">
        <f>B891 &amp; " " &amp; C891 &amp; " " &amp; IF(D891 = "", "Not Null", "Null") &amp; ","</f>
        <v>ExtraRequirementName nvarchar(255) Not Null,</v>
      </c>
      <c r="H891" s="17"/>
    </row>
    <row r="892" spans="1:8" x14ac:dyDescent="0.25">
      <c r="A892" s="18"/>
      <c r="B892" s="19"/>
      <c r="C892" s="19"/>
      <c r="D892" s="20"/>
      <c r="E892" s="20"/>
      <c r="F892" s="21"/>
      <c r="G892" s="6" t="s">
        <v>33</v>
      </c>
      <c r="H892" s="17"/>
    </row>
    <row r="893" spans="1:8" ht="22.5" x14ac:dyDescent="0.25">
      <c r="A893" s="22" t="s">
        <v>34</v>
      </c>
      <c r="B893" s="2" t="s">
        <v>1073</v>
      </c>
      <c r="C893" s="12" t="s">
        <v>1074</v>
      </c>
      <c r="D893" s="20"/>
      <c r="E893" s="20"/>
      <c r="F893" s="21"/>
      <c r="G893" s="6" t="str">
        <f>IF(AND(TRIM(A893) &lt;&gt; "", TRIM(B893) &lt;&gt; ""),
      IF(AND(A893 = "PK")," ALTER TABLE " &amp; B893 &amp; " ADD CONSTRAINT PK_" &amp; B893 &amp; D893 &amp; " PRIMARY KEY CLUSTERED (" &amp; C893  &amp; ") ",
           IF(AND(A893 = "UN"), " ALTER TABLE " &amp; B893 &amp; " ADD CONSTRAINT UN_" &amp; B893 &amp; D893 &amp; " UNIQUE NONCLUSTERED (" &amp; C893  &amp; ") ", ""))," ")</f>
        <v xml:space="preserve"> ALTER TABLE hrmExtraRequirement ADD CONSTRAINT PK_hrmExtraRequirement PRIMARY KEY CLUSTERED (ExtraRequirementPkID) </v>
      </c>
      <c r="H893" s="17"/>
    </row>
    <row r="894" spans="1:8" x14ac:dyDescent="0.25">
      <c r="A894" s="22" t="s">
        <v>35</v>
      </c>
      <c r="B894" s="19"/>
      <c r="C894" s="19"/>
      <c r="D894" s="20"/>
      <c r="E894" s="20"/>
      <c r="F894" s="21"/>
      <c r="G894" s="6"/>
      <c r="H894" s="17"/>
    </row>
    <row r="895" spans="1:8" x14ac:dyDescent="0.25">
      <c r="A895" s="23" t="s">
        <v>36</v>
      </c>
      <c r="B895" s="24"/>
      <c r="C895" s="24"/>
      <c r="D895" s="25"/>
      <c r="E895" s="25"/>
      <c r="F895" s="26"/>
      <c r="G895" s="6"/>
      <c r="H895" s="17"/>
    </row>
    <row r="897" spans="1:8" x14ac:dyDescent="0.25">
      <c r="A897" s="1"/>
      <c r="B897" s="2" t="s">
        <v>1078</v>
      </c>
      <c r="C897" s="3"/>
      <c r="D897" s="3"/>
      <c r="E897" s="4"/>
      <c r="F897" s="5" t="s">
        <v>1081</v>
      </c>
      <c r="G897" s="6" t="str">
        <f>"CREATE TABLE " &amp; B897</f>
        <v>CREATE TABLE hrmOfficeToolsInfo</v>
      </c>
      <c r="H897" s="6" t="str">
        <f>"DROP TABLE " &amp; B897</f>
        <v>DROP TABLE hrmOfficeToolsInfo</v>
      </c>
    </row>
    <row r="898" spans="1:8" x14ac:dyDescent="0.25">
      <c r="A898" s="7" t="s">
        <v>1</v>
      </c>
      <c r="B898" s="8" t="s">
        <v>2</v>
      </c>
      <c r="C898" s="9" t="s">
        <v>3</v>
      </c>
      <c r="D898" s="9" t="s">
        <v>4</v>
      </c>
      <c r="E898" s="9" t="s">
        <v>5</v>
      </c>
      <c r="F898" s="10" t="s">
        <v>6</v>
      </c>
      <c r="G898" s="6" t="str">
        <f>"("</f>
        <v>(</v>
      </c>
      <c r="H898" s="6"/>
    </row>
    <row r="899" spans="1:8" x14ac:dyDescent="0.25">
      <c r="A899" s="11">
        <v>1</v>
      </c>
      <c r="B899" s="12" t="s">
        <v>1079</v>
      </c>
      <c r="C899" s="13" t="s">
        <v>8</v>
      </c>
      <c r="D899" s="14"/>
      <c r="E899" s="15"/>
      <c r="F899" s="16" t="s">
        <v>543</v>
      </c>
      <c r="G899" s="6" t="str">
        <f>B899 &amp; " " &amp; C899 &amp; " " &amp; IF(D899 = "", "Not Null", "Null") &amp; ","</f>
        <v>OfficeToolsInfoPkID nvarchar(16) Not Null,</v>
      </c>
      <c r="H899" s="17"/>
    </row>
    <row r="900" spans="1:8" x14ac:dyDescent="0.25">
      <c r="A900" s="11">
        <v>2</v>
      </c>
      <c r="B900" s="12" t="s">
        <v>1080</v>
      </c>
      <c r="C900" s="13" t="s">
        <v>27</v>
      </c>
      <c r="D900" s="14"/>
      <c r="E900" s="15"/>
      <c r="F900" s="16" t="s">
        <v>1082</v>
      </c>
      <c r="G900" s="6" t="str">
        <f>B900 &amp; " " &amp; C900 &amp; " " &amp; IF(D900 = "", "Not Null", "Null") &amp; ","</f>
        <v>OfficeToolsInfoName nvarchar(255) Not Null,</v>
      </c>
      <c r="H900" s="17"/>
    </row>
    <row r="901" spans="1:8" x14ac:dyDescent="0.25">
      <c r="A901" s="18"/>
      <c r="B901" s="19"/>
      <c r="C901" s="19"/>
      <c r="D901" s="20"/>
      <c r="E901" s="20"/>
      <c r="F901" s="21"/>
      <c r="G901" s="6" t="s">
        <v>33</v>
      </c>
      <c r="H901" s="17"/>
    </row>
    <row r="902" spans="1:8" ht="22.5" x14ac:dyDescent="0.25">
      <c r="A902" s="22" t="s">
        <v>34</v>
      </c>
      <c r="B902" s="2" t="s">
        <v>1078</v>
      </c>
      <c r="C902" s="12" t="s">
        <v>1079</v>
      </c>
      <c r="D902" s="20"/>
      <c r="E902" s="20"/>
      <c r="F902" s="21"/>
      <c r="G902" s="6" t="str">
        <f>IF(AND(TRIM(A902) &lt;&gt; "", TRIM(B902) &lt;&gt; ""),
      IF(AND(A902 = "PK")," ALTER TABLE " &amp; B902 &amp; " ADD CONSTRAINT PK_" &amp; B902 &amp; D902 &amp; " PRIMARY KEY CLUSTERED (" &amp; C902  &amp; ") ",
           IF(AND(A902 = "UN"), " ALTER TABLE " &amp; B902 &amp; " ADD CONSTRAINT UN_" &amp; B902 &amp; D902 &amp; " UNIQUE NONCLUSTERED (" &amp; C902  &amp; ") ", ""))," ")</f>
        <v xml:space="preserve"> ALTER TABLE hrmOfficeToolsInfo ADD CONSTRAINT PK_hrmOfficeToolsInfo PRIMARY KEY CLUSTERED (OfficeToolsInfoPkID) </v>
      </c>
      <c r="H902" s="17"/>
    </row>
    <row r="903" spans="1:8" x14ac:dyDescent="0.25">
      <c r="A903" s="22" t="s">
        <v>35</v>
      </c>
      <c r="B903" s="19"/>
      <c r="C903" s="19"/>
      <c r="D903" s="20"/>
      <c r="E903" s="20"/>
      <c r="F903" s="21"/>
      <c r="G903" s="6"/>
      <c r="H903" s="17"/>
    </row>
    <row r="904" spans="1:8" x14ac:dyDescent="0.25">
      <c r="A904" s="23" t="s">
        <v>36</v>
      </c>
      <c r="B904" s="24"/>
      <c r="C904" s="24"/>
      <c r="D904" s="25"/>
      <c r="E904" s="25"/>
      <c r="F904" s="26"/>
      <c r="G904" s="6"/>
      <c r="H904" s="17"/>
    </row>
    <row r="906" spans="1:8" x14ac:dyDescent="0.25">
      <c r="A906" s="1"/>
      <c r="B906" s="2" t="s">
        <v>1083</v>
      </c>
      <c r="C906" s="3"/>
      <c r="D906" s="3"/>
      <c r="E906" s="4"/>
      <c r="F906" s="5" t="s">
        <v>1086</v>
      </c>
      <c r="G906" s="6" t="str">
        <f>"CREATE TABLE " &amp; B906</f>
        <v>CREATE TABLE hrmExpertInfo</v>
      </c>
      <c r="H906" s="6" t="str">
        <f>"DROP TABLE " &amp; B906</f>
        <v>DROP TABLE hrmExpertInfo</v>
      </c>
    </row>
    <row r="907" spans="1:8" x14ac:dyDescent="0.25">
      <c r="A907" s="7" t="s">
        <v>1</v>
      </c>
      <c r="B907" s="8" t="s">
        <v>2</v>
      </c>
      <c r="C907" s="9" t="s">
        <v>3</v>
      </c>
      <c r="D907" s="9" t="s">
        <v>4</v>
      </c>
      <c r="E907" s="9" t="s">
        <v>5</v>
      </c>
      <c r="F907" s="10" t="s">
        <v>6</v>
      </c>
      <c r="G907" s="6" t="str">
        <f>"("</f>
        <v>(</v>
      </c>
      <c r="H907" s="6"/>
    </row>
    <row r="908" spans="1:8" x14ac:dyDescent="0.25">
      <c r="A908" s="11">
        <v>1</v>
      </c>
      <c r="B908" s="12" t="s">
        <v>1084</v>
      </c>
      <c r="C908" s="13" t="s">
        <v>8</v>
      </c>
      <c r="D908" s="14"/>
      <c r="E908" s="15"/>
      <c r="F908" s="16" t="s">
        <v>543</v>
      </c>
      <c r="G908" s="6" t="str">
        <f>B908 &amp; " " &amp; C908 &amp; " " &amp; IF(D908 = "", "Not Null", "Null") &amp; ","</f>
        <v>ExpertInfoPkID nvarchar(16) Not Null,</v>
      </c>
      <c r="H908" s="17"/>
    </row>
    <row r="909" spans="1:8" x14ac:dyDescent="0.25">
      <c r="A909" s="11">
        <v>2</v>
      </c>
      <c r="B909" s="12" t="s">
        <v>1085</v>
      </c>
      <c r="C909" s="13" t="s">
        <v>27</v>
      </c>
      <c r="D909" s="14"/>
      <c r="E909" s="15"/>
      <c r="F909" s="16" t="s">
        <v>795</v>
      </c>
      <c r="G909" s="6" t="str">
        <f>B909 &amp; " " &amp; C909 &amp; " " &amp; IF(D909 = "", "Not Null", "Null") &amp; ","</f>
        <v>ExpertInfoName nvarchar(255) Not Null,</v>
      </c>
      <c r="H909" s="17"/>
    </row>
    <row r="910" spans="1:8" x14ac:dyDescent="0.25">
      <c r="A910" s="18"/>
      <c r="B910" s="19"/>
      <c r="C910" s="19"/>
      <c r="D910" s="20"/>
      <c r="E910" s="20"/>
      <c r="F910" s="21"/>
      <c r="G910" s="6" t="s">
        <v>33</v>
      </c>
      <c r="H910" s="17"/>
    </row>
    <row r="911" spans="1:8" x14ac:dyDescent="0.25">
      <c r="A911" s="22" t="s">
        <v>34</v>
      </c>
      <c r="B911" s="2" t="s">
        <v>1083</v>
      </c>
      <c r="C911" s="12" t="s">
        <v>1084</v>
      </c>
      <c r="D911" s="20"/>
      <c r="E911" s="20"/>
      <c r="F911" s="21"/>
      <c r="G911" s="6" t="str">
        <f>IF(AND(TRIM(A911) &lt;&gt; "", TRIM(B911) &lt;&gt; ""),
      IF(AND(A911 = "PK")," ALTER TABLE " &amp; B911 &amp; " ADD CONSTRAINT PK_" &amp; B911 &amp; D911 &amp; " PRIMARY KEY CLUSTERED (" &amp; C911  &amp; ") ",
           IF(AND(A911 = "UN"), " ALTER TABLE " &amp; B911 &amp; " ADD CONSTRAINT UN_" &amp; B911 &amp; D911 &amp; " UNIQUE NONCLUSTERED (" &amp; C911  &amp; ") ", ""))," ")</f>
        <v xml:space="preserve"> ALTER TABLE hrmExpertInfo ADD CONSTRAINT PK_hrmExpertInfo PRIMARY KEY CLUSTERED (ExpertInfoPkID) </v>
      </c>
      <c r="H911" s="17"/>
    </row>
    <row r="912" spans="1:8" x14ac:dyDescent="0.25">
      <c r="A912" s="22" t="s">
        <v>35</v>
      </c>
      <c r="B912" s="19"/>
      <c r="C912" s="19"/>
      <c r="D912" s="20"/>
      <c r="E912" s="20"/>
      <c r="F912" s="21"/>
      <c r="G912" s="6"/>
      <c r="H912" s="17"/>
    </row>
    <row r="913" spans="1:8" x14ac:dyDescent="0.25">
      <c r="A913" s="23" t="s">
        <v>36</v>
      </c>
      <c r="B913" s="24"/>
      <c r="C913" s="24"/>
      <c r="D913" s="25"/>
      <c r="E913" s="25"/>
      <c r="F913" s="26"/>
      <c r="G913" s="6"/>
      <c r="H913" s="17"/>
    </row>
    <row r="915" spans="1:8" ht="22.5" x14ac:dyDescent="0.25">
      <c r="A915" s="1"/>
      <c r="B915" s="2" t="s">
        <v>1087</v>
      </c>
      <c r="C915" s="3"/>
      <c r="D915" s="3"/>
      <c r="E915" s="4"/>
      <c r="F915" s="5" t="s">
        <v>1090</v>
      </c>
      <c r="G915" s="6" t="str">
        <f>"CREATE TABLE " &amp; B915</f>
        <v>CREATE TABLE hrmResponseInfo</v>
      </c>
      <c r="H915" s="6" t="str">
        <f>"DROP TABLE " &amp; B915</f>
        <v>DROP TABLE hrmResponseInfo</v>
      </c>
    </row>
    <row r="916" spans="1:8" x14ac:dyDescent="0.25">
      <c r="A916" s="7" t="s">
        <v>1</v>
      </c>
      <c r="B916" s="8" t="s">
        <v>2</v>
      </c>
      <c r="C916" s="9" t="s">
        <v>3</v>
      </c>
      <c r="D916" s="9" t="s">
        <v>4</v>
      </c>
      <c r="E916" s="9" t="s">
        <v>5</v>
      </c>
      <c r="F916" s="10" t="s">
        <v>6</v>
      </c>
      <c r="G916" s="6" t="str">
        <f>"("</f>
        <v>(</v>
      </c>
      <c r="H916" s="6"/>
    </row>
    <row r="917" spans="1:8" x14ac:dyDescent="0.25">
      <c r="A917" s="11">
        <v>1</v>
      </c>
      <c r="B917" s="12" t="s">
        <v>1088</v>
      </c>
      <c r="C917" s="13" t="s">
        <v>8</v>
      </c>
      <c r="D917" s="14"/>
      <c r="E917" s="15"/>
      <c r="F917" s="16" t="s">
        <v>543</v>
      </c>
      <c r="G917" s="6" t="str">
        <f>B917 &amp; " " &amp; C917 &amp; " " &amp; IF(D917 = "", "Not Null", "Null") &amp; ","</f>
        <v>ResponseInfoPkID nvarchar(16) Not Null,</v>
      </c>
      <c r="H917" s="17"/>
    </row>
    <row r="918" spans="1:8" x14ac:dyDescent="0.25">
      <c r="A918" s="11">
        <v>2</v>
      </c>
      <c r="B918" s="12" t="s">
        <v>1089</v>
      </c>
      <c r="C918" s="13" t="s">
        <v>27</v>
      </c>
      <c r="D918" s="14"/>
      <c r="E918" s="15"/>
      <c r="F918" s="16" t="s">
        <v>1091</v>
      </c>
      <c r="G918" s="6" t="str">
        <f>B918 &amp; " " &amp; C918 &amp; " " &amp; IF(D918 = "", "Not Null", "Null") &amp; ","</f>
        <v>ResponseInfoName nvarchar(255) Not Null,</v>
      </c>
      <c r="H918" s="17"/>
    </row>
    <row r="919" spans="1:8" x14ac:dyDescent="0.25">
      <c r="A919" s="18"/>
      <c r="B919" s="19"/>
      <c r="C919" s="19"/>
      <c r="D919" s="20"/>
      <c r="E919" s="20"/>
      <c r="F919" s="21"/>
      <c r="G919" s="6" t="s">
        <v>33</v>
      </c>
      <c r="H919" s="17"/>
    </row>
    <row r="920" spans="1:8" ht="22.5" x14ac:dyDescent="0.25">
      <c r="A920" s="22" t="s">
        <v>34</v>
      </c>
      <c r="B920" s="2" t="s">
        <v>1087</v>
      </c>
      <c r="C920" s="12" t="s">
        <v>1088</v>
      </c>
      <c r="D920" s="20"/>
      <c r="E920" s="20"/>
      <c r="F920" s="21"/>
      <c r="G920" s="6" t="str">
        <f>IF(AND(TRIM(A920) &lt;&gt; "", TRIM(B920) &lt;&gt; ""),
      IF(AND(A920 = "PK")," ALTER TABLE " &amp; B920 &amp; " ADD CONSTRAINT PK_" &amp; B920 &amp; D920 &amp; " PRIMARY KEY CLUSTERED (" &amp; C920  &amp; ") ",
           IF(AND(A920 = "UN"), " ALTER TABLE " &amp; B920 &amp; " ADD CONSTRAINT UN_" &amp; B920 &amp; D920 &amp; " UNIQUE NONCLUSTERED (" &amp; C920  &amp; ") ", ""))," ")</f>
        <v xml:space="preserve"> ALTER TABLE hrmResponseInfo ADD CONSTRAINT PK_hrmResponseInfo PRIMARY KEY CLUSTERED (ResponseInfoPkID) </v>
      </c>
      <c r="H920" s="17"/>
    </row>
    <row r="921" spans="1:8" x14ac:dyDescent="0.25">
      <c r="A921" s="22" t="s">
        <v>35</v>
      </c>
      <c r="B921" s="19"/>
      <c r="C921" s="19"/>
      <c r="D921" s="20"/>
      <c r="E921" s="20"/>
      <c r="F921" s="21"/>
      <c r="G921" s="6"/>
      <c r="H921" s="17"/>
    </row>
    <row r="922" spans="1:8" x14ac:dyDescent="0.25">
      <c r="A922" s="23" t="s">
        <v>36</v>
      </c>
      <c r="B922" s="24"/>
      <c r="C922" s="24"/>
      <c r="D922" s="25"/>
      <c r="E922" s="25"/>
      <c r="F922" s="26"/>
      <c r="G922" s="6"/>
      <c r="H922" s="17"/>
    </row>
    <row r="924" spans="1:8" ht="22.5" x14ac:dyDescent="0.25">
      <c r="A924" s="1"/>
      <c r="B924" s="2" t="s">
        <v>1092</v>
      </c>
      <c r="C924" s="3"/>
      <c r="D924" s="3"/>
      <c r="E924" s="4"/>
      <c r="F924" s="5" t="s">
        <v>1095</v>
      </c>
      <c r="G924" s="6" t="str">
        <f>"CREATE TABLE " &amp; B924</f>
        <v>CREATE TABLE hrmDocumentInfo</v>
      </c>
      <c r="H924" s="6" t="str">
        <f>"DROP TABLE " &amp; B924</f>
        <v>DROP TABLE hrmDocumentInfo</v>
      </c>
    </row>
    <row r="925" spans="1:8" x14ac:dyDescent="0.25">
      <c r="A925" s="7" t="s">
        <v>1</v>
      </c>
      <c r="B925" s="8" t="s">
        <v>2</v>
      </c>
      <c r="C925" s="9" t="s">
        <v>3</v>
      </c>
      <c r="D925" s="9" t="s">
        <v>4</v>
      </c>
      <c r="E925" s="9" t="s">
        <v>5</v>
      </c>
      <c r="F925" s="10" t="s">
        <v>6</v>
      </c>
      <c r="G925" s="6" t="str">
        <f>"("</f>
        <v>(</v>
      </c>
      <c r="H925" s="6"/>
    </row>
    <row r="926" spans="1:8" x14ac:dyDescent="0.25">
      <c r="A926" s="11">
        <v>1</v>
      </c>
      <c r="B926" s="12" t="s">
        <v>1093</v>
      </c>
      <c r="C926" s="13" t="s">
        <v>8</v>
      </c>
      <c r="D926" s="14"/>
      <c r="E926" s="15"/>
      <c r="F926" s="16" t="s">
        <v>543</v>
      </c>
      <c r="G926" s="6" t="str">
        <f>B926 &amp; " " &amp; C926 &amp; " " &amp; IF(D926 = "", "Not Null", "Null") &amp; ","</f>
        <v>DocumentInfoPkID nvarchar(16) Not Null,</v>
      </c>
      <c r="H926" s="17"/>
    </row>
    <row r="927" spans="1:8" ht="22.5" x14ac:dyDescent="0.25">
      <c r="A927" s="11">
        <v>2</v>
      </c>
      <c r="B927" s="12" t="s">
        <v>1094</v>
      </c>
      <c r="C927" s="13" t="s">
        <v>27</v>
      </c>
      <c r="D927" s="14"/>
      <c r="E927" s="15"/>
      <c r="F927" s="16" t="s">
        <v>1096</v>
      </c>
      <c r="G927" s="6" t="str">
        <f>B927 &amp; " " &amp; C927 &amp; " " &amp; IF(D927 = "", "Not Null", "Null") &amp; ","</f>
        <v>DocumentInfoName nvarchar(255) Not Null,</v>
      </c>
      <c r="H927" s="17"/>
    </row>
    <row r="928" spans="1:8" x14ac:dyDescent="0.25">
      <c r="A928" s="18"/>
      <c r="B928" s="19"/>
      <c r="C928" s="19"/>
      <c r="D928" s="20"/>
      <c r="E928" s="20"/>
      <c r="F928" s="21"/>
      <c r="G928" s="6" t="s">
        <v>33</v>
      </c>
      <c r="H928" s="17"/>
    </row>
    <row r="929" spans="1:8" ht="22.5" x14ac:dyDescent="0.25">
      <c r="A929" s="22" t="s">
        <v>34</v>
      </c>
      <c r="B929" s="2" t="s">
        <v>1092</v>
      </c>
      <c r="C929" s="12" t="s">
        <v>1093</v>
      </c>
      <c r="D929" s="20"/>
      <c r="E929" s="20"/>
      <c r="F929" s="21"/>
      <c r="G929" s="6" t="str">
        <f>IF(AND(TRIM(A929) &lt;&gt; "", TRIM(B929) &lt;&gt; ""),
      IF(AND(A929 = "PK")," ALTER TABLE " &amp; B929 &amp; " ADD CONSTRAINT PK_" &amp; B929 &amp; D929 &amp; " PRIMARY KEY CLUSTERED (" &amp; C929  &amp; ") ",
           IF(AND(A929 = "UN"), " ALTER TABLE " &amp; B929 &amp; " ADD CONSTRAINT UN_" &amp; B929 &amp; D929 &amp; " UNIQUE NONCLUSTERED (" &amp; C929  &amp; ") ", ""))," ")</f>
        <v xml:space="preserve"> ALTER TABLE hrmDocumentInfo ADD CONSTRAINT PK_hrmDocumentInfo PRIMARY KEY CLUSTERED (DocumentInfoPkID) </v>
      </c>
      <c r="H929" s="17"/>
    </row>
    <row r="930" spans="1:8" x14ac:dyDescent="0.25">
      <c r="A930" s="22" t="s">
        <v>35</v>
      </c>
      <c r="B930" s="19"/>
      <c r="C930" s="19"/>
      <c r="D930" s="20"/>
      <c r="E930" s="20"/>
      <c r="F930" s="21"/>
      <c r="G930" s="6"/>
      <c r="H930" s="17"/>
    </row>
    <row r="931" spans="1:8" x14ac:dyDescent="0.25">
      <c r="A931" s="23" t="s">
        <v>36</v>
      </c>
      <c r="B931" s="24"/>
      <c r="C931" s="24"/>
      <c r="D931" s="25"/>
      <c r="E931" s="25"/>
      <c r="F931" s="26"/>
      <c r="G931" s="6"/>
      <c r="H931" s="17"/>
    </row>
    <row r="933" spans="1:8" ht="22.5" x14ac:dyDescent="0.25">
      <c r="A933" s="1"/>
      <c r="B933" s="2" t="s">
        <v>1097</v>
      </c>
      <c r="C933" s="3"/>
      <c r="D933" s="3"/>
      <c r="E933" s="4"/>
      <c r="F933" s="5" t="s">
        <v>1100</v>
      </c>
      <c r="G933" s="6" t="str">
        <f>"CREATE TABLE " &amp; B933</f>
        <v>CREATE TABLE hrmJobFugureInfo</v>
      </c>
      <c r="H933" s="6" t="str">
        <f>"DROP TABLE " &amp; B933</f>
        <v>DROP TABLE hrmJobFugureInfo</v>
      </c>
    </row>
    <row r="934" spans="1:8" x14ac:dyDescent="0.25">
      <c r="A934" s="7" t="s">
        <v>1</v>
      </c>
      <c r="B934" s="8" t="s">
        <v>2</v>
      </c>
      <c r="C934" s="9" t="s">
        <v>3</v>
      </c>
      <c r="D934" s="9" t="s">
        <v>4</v>
      </c>
      <c r="E934" s="9" t="s">
        <v>5</v>
      </c>
      <c r="F934" s="10" t="s">
        <v>6</v>
      </c>
      <c r="G934" s="6" t="str">
        <f>"("</f>
        <v>(</v>
      </c>
      <c r="H934" s="6"/>
    </row>
    <row r="935" spans="1:8" x14ac:dyDescent="0.25">
      <c r="A935" s="11">
        <v>1</v>
      </c>
      <c r="B935" s="12" t="s">
        <v>1099</v>
      </c>
      <c r="C935" s="13" t="s">
        <v>8</v>
      </c>
      <c r="D935" s="14"/>
      <c r="E935" s="15"/>
      <c r="F935" s="16" t="s">
        <v>543</v>
      </c>
      <c r="G935" s="6" t="str">
        <f>B935 &amp; " " &amp; C935 &amp; " " &amp; IF(D935 = "", "Not Null", "Null") &amp; ","</f>
        <v>JobFugureInfoPkID nvarchar(16) Not Null,</v>
      </c>
      <c r="H935" s="17"/>
    </row>
    <row r="936" spans="1:8" x14ac:dyDescent="0.25">
      <c r="A936" s="11">
        <v>2</v>
      </c>
      <c r="B936" s="12" t="s">
        <v>1098</v>
      </c>
      <c r="C936" s="13" t="s">
        <v>27</v>
      </c>
      <c r="D936" s="14"/>
      <c r="E936" s="15"/>
      <c r="F936" s="16" t="s">
        <v>1101</v>
      </c>
      <c r="G936" s="6" t="str">
        <f>B936 &amp; " " &amp; C936 &amp; " " &amp; IF(D936 = "", "Not Null", "Null") &amp; ","</f>
        <v>JobFugureInfoName nvarchar(255) Not Null,</v>
      </c>
      <c r="H936" s="17"/>
    </row>
    <row r="937" spans="1:8" x14ac:dyDescent="0.25">
      <c r="A937" s="18"/>
      <c r="B937" s="19"/>
      <c r="C937" s="19"/>
      <c r="D937" s="20"/>
      <c r="E937" s="20"/>
      <c r="F937" s="21"/>
      <c r="G937" s="6" t="s">
        <v>33</v>
      </c>
      <c r="H937" s="17"/>
    </row>
    <row r="938" spans="1:8" ht="22.5" x14ac:dyDescent="0.25">
      <c r="A938" s="22" t="s">
        <v>34</v>
      </c>
      <c r="B938" s="2" t="s">
        <v>1097</v>
      </c>
      <c r="C938" s="12" t="s">
        <v>1099</v>
      </c>
      <c r="D938" s="20"/>
      <c r="E938" s="20"/>
      <c r="F938" s="21"/>
      <c r="G938" s="6" t="str">
        <f>IF(AND(TRIM(A938) &lt;&gt; "", TRIM(B938) &lt;&gt; ""),
      IF(AND(A938 = "PK")," ALTER TABLE " &amp; B938 &amp; " ADD CONSTRAINT PK_" &amp; B938 &amp; D938 &amp; " PRIMARY KEY CLUSTERED (" &amp; C938  &amp; ") ",
           IF(AND(A938 = "UN"), " ALTER TABLE " &amp; B938 &amp; " ADD CONSTRAINT UN_" &amp; B938 &amp; D938 &amp; " UNIQUE NONCLUSTERED (" &amp; C938  &amp; ") ", ""))," ")</f>
        <v xml:space="preserve"> ALTER TABLE hrmJobFugureInfo ADD CONSTRAINT PK_hrmJobFugureInfo PRIMARY KEY CLUSTERED (JobFugureInfoPkID) </v>
      </c>
      <c r="H938" s="17"/>
    </row>
    <row r="939" spans="1:8" x14ac:dyDescent="0.25">
      <c r="A939" s="22" t="s">
        <v>35</v>
      </c>
      <c r="B939" s="19"/>
      <c r="C939" s="19"/>
      <c r="D939" s="20"/>
      <c r="E939" s="20"/>
      <c r="F939" s="21"/>
      <c r="G939" s="6"/>
      <c r="H939" s="17"/>
    </row>
    <row r="940" spans="1:8" x14ac:dyDescent="0.25">
      <c r="A940" s="23" t="s">
        <v>36</v>
      </c>
      <c r="B940" s="24"/>
      <c r="C940" s="24"/>
      <c r="D940" s="25"/>
      <c r="E940" s="25"/>
      <c r="F940" s="26"/>
      <c r="G940" s="6"/>
      <c r="H940" s="17"/>
    </row>
    <row r="942" spans="1:8" x14ac:dyDescent="0.25">
      <c r="A942" s="1"/>
      <c r="B942" s="2" t="s">
        <v>1103</v>
      </c>
      <c r="C942" s="3"/>
      <c r="D942" s="3"/>
      <c r="E942" s="4"/>
      <c r="F942" s="5" t="s">
        <v>1102</v>
      </c>
      <c r="G942" s="6" t="str">
        <f>"CREATE TABLE " &amp; B942</f>
        <v>CREATE TABLE hrmJobTimeTableInfo</v>
      </c>
      <c r="H942" s="6" t="str">
        <f>"DROP TABLE " &amp; B942</f>
        <v>DROP TABLE hrmJobTimeTableInfo</v>
      </c>
    </row>
    <row r="943" spans="1:8" x14ac:dyDescent="0.25">
      <c r="A943" s="7" t="s">
        <v>1</v>
      </c>
      <c r="B943" s="8" t="s">
        <v>2</v>
      </c>
      <c r="C943" s="9" t="s">
        <v>3</v>
      </c>
      <c r="D943" s="9" t="s">
        <v>4</v>
      </c>
      <c r="E943" s="9" t="s">
        <v>5</v>
      </c>
      <c r="F943" s="10" t="s">
        <v>6</v>
      </c>
      <c r="G943" s="6" t="str">
        <f>"("</f>
        <v>(</v>
      </c>
      <c r="H943" s="6"/>
    </row>
    <row r="944" spans="1:8" x14ac:dyDescent="0.25">
      <c r="A944" s="11">
        <v>1</v>
      </c>
      <c r="B944" s="12" t="s">
        <v>1104</v>
      </c>
      <c r="C944" s="13" t="s">
        <v>8</v>
      </c>
      <c r="D944" s="14"/>
      <c r="E944" s="15"/>
      <c r="F944" s="16" t="s">
        <v>543</v>
      </c>
      <c r="G944" s="6" t="str">
        <f>B944 &amp; " " &amp; C944 &amp; " " &amp; IF(D944 = "", "Not Null", "Null") &amp; ","</f>
        <v>JobTimeTableInfoPkID nvarchar(16) Not Null,</v>
      </c>
      <c r="H944" s="17"/>
    </row>
    <row r="945" spans="1:8" x14ac:dyDescent="0.25">
      <c r="A945" s="11">
        <v>2</v>
      </c>
      <c r="B945" s="12" t="s">
        <v>1105</v>
      </c>
      <c r="C945" s="13" t="s">
        <v>27</v>
      </c>
      <c r="D945" s="14"/>
      <c r="E945" s="15"/>
      <c r="F945" s="16" t="s">
        <v>1106</v>
      </c>
      <c r="G945" s="6" t="str">
        <f>B945 &amp; " " &amp; C945 &amp; " " &amp; IF(D945 = "", "Not Null", "Null") &amp; ","</f>
        <v>JobTimeTableInfoName nvarchar(255) Not Null,</v>
      </c>
      <c r="H945" s="17"/>
    </row>
    <row r="946" spans="1:8" x14ac:dyDescent="0.25">
      <c r="A946" s="18"/>
      <c r="B946" s="19"/>
      <c r="C946" s="19"/>
      <c r="D946" s="20"/>
      <c r="E946" s="20"/>
      <c r="F946" s="21"/>
      <c r="G946" s="6" t="s">
        <v>33</v>
      </c>
      <c r="H946" s="17"/>
    </row>
    <row r="947" spans="1:8" ht="22.5" x14ac:dyDescent="0.25">
      <c r="A947" s="22" t="s">
        <v>34</v>
      </c>
      <c r="B947" s="2" t="s">
        <v>1103</v>
      </c>
      <c r="C947" s="12" t="s">
        <v>1104</v>
      </c>
      <c r="D947" s="20"/>
      <c r="E947" s="20"/>
      <c r="F947" s="21"/>
      <c r="G947" s="6" t="str">
        <f>IF(AND(TRIM(A947) &lt;&gt; "", TRIM(B947) &lt;&gt; ""),
      IF(AND(A947 = "PK")," ALTER TABLE " &amp; B947 &amp; " ADD CONSTRAINT PK_" &amp; B947 &amp; D947 &amp; " PRIMARY KEY CLUSTERED (" &amp; C947  &amp; ") ",
           IF(AND(A947 = "UN"), " ALTER TABLE " &amp; B947 &amp; " ADD CONSTRAINT UN_" &amp; B947 &amp; D947 &amp; " UNIQUE NONCLUSTERED (" &amp; C947  &amp; ") ", ""))," ")</f>
        <v xml:space="preserve"> ALTER TABLE hrmJobTimeTableInfo ADD CONSTRAINT PK_hrmJobTimeTableInfo PRIMARY KEY CLUSTERED (JobTimeTableInfoPkID) </v>
      </c>
      <c r="H947" s="17"/>
    </row>
    <row r="948" spans="1:8" x14ac:dyDescent="0.25">
      <c r="A948" s="22" t="s">
        <v>35</v>
      </c>
      <c r="B948" s="19"/>
      <c r="C948" s="19"/>
      <c r="D948" s="20"/>
      <c r="E948" s="20"/>
      <c r="F948" s="21"/>
      <c r="G948" s="6"/>
      <c r="H948" s="17"/>
    </row>
    <row r="949" spans="1:8" x14ac:dyDescent="0.25">
      <c r="A949" s="23" t="s">
        <v>36</v>
      </c>
      <c r="B949" s="24"/>
      <c r="C949" s="24"/>
      <c r="D949" s="25"/>
      <c r="E949" s="25"/>
      <c r="F949" s="26"/>
      <c r="G949" s="6"/>
      <c r="H949" s="17"/>
    </row>
    <row r="951" spans="1:8" x14ac:dyDescent="0.25">
      <c r="A951" s="1"/>
      <c r="B951" s="2" t="s">
        <v>1107</v>
      </c>
      <c r="C951" s="3"/>
      <c r="D951" s="3"/>
      <c r="E951" s="4"/>
      <c r="F951" s="5" t="s">
        <v>529</v>
      </c>
      <c r="G951" s="6" t="str">
        <f>"CREATE TABLE " &amp; B951</f>
        <v>CREATE TABLE hrmSalaryInfo</v>
      </c>
      <c r="H951" s="6" t="str">
        <f>"DROP TABLE " &amp; B951</f>
        <v>DROP TABLE hrmSalaryInfo</v>
      </c>
    </row>
    <row r="952" spans="1:8" x14ac:dyDescent="0.25">
      <c r="A952" s="7" t="s">
        <v>1</v>
      </c>
      <c r="B952" s="8" t="s">
        <v>2</v>
      </c>
      <c r="C952" s="9" t="s">
        <v>3</v>
      </c>
      <c r="D952" s="9" t="s">
        <v>4</v>
      </c>
      <c r="E952" s="9" t="s">
        <v>5</v>
      </c>
      <c r="F952" s="10" t="s">
        <v>6</v>
      </c>
      <c r="G952" s="6" t="str">
        <f>"("</f>
        <v>(</v>
      </c>
      <c r="H952" s="6"/>
    </row>
    <row r="953" spans="1:8" x14ac:dyDescent="0.25">
      <c r="A953" s="11">
        <v>1</v>
      </c>
      <c r="B953" s="12" t="s">
        <v>1108</v>
      </c>
      <c r="C953" s="13" t="s">
        <v>8</v>
      </c>
      <c r="D953" s="14"/>
      <c r="E953" s="15"/>
      <c r="F953" s="16" t="s">
        <v>543</v>
      </c>
      <c r="G953" s="6" t="str">
        <f>B953 &amp; " " &amp; C953 &amp; " " &amp; IF(D953 = "", "Not Null", "Null") &amp; ","</f>
        <v>SalaryIntoPkID nvarchar(16) Not Null,</v>
      </c>
      <c r="H953" s="17"/>
    </row>
    <row r="954" spans="1:8" x14ac:dyDescent="0.25">
      <c r="A954" s="11">
        <v>2</v>
      </c>
      <c r="B954" s="12" t="s">
        <v>1109</v>
      </c>
      <c r="C954" s="13" t="s">
        <v>27</v>
      </c>
      <c r="D954" s="14"/>
      <c r="E954" s="15"/>
      <c r="F954" s="16" t="s">
        <v>1113</v>
      </c>
      <c r="G954" s="6" t="str">
        <f>B954 &amp; " " &amp; C954 &amp; " " &amp; IF(D954 = "", "Not Null", "Null") &amp; ","</f>
        <v>SalaryInfoName nvarchar(255) Not Null,</v>
      </c>
      <c r="H954" s="17"/>
    </row>
    <row r="955" spans="1:8" x14ac:dyDescent="0.25">
      <c r="A955" s="11"/>
      <c r="B955" s="12" t="s">
        <v>1110</v>
      </c>
      <c r="C955" s="13" t="s">
        <v>23</v>
      </c>
      <c r="D955" s="14"/>
      <c r="E955" s="15"/>
      <c r="F955" s="16" t="s">
        <v>1114</v>
      </c>
      <c r="G955" s="6" t="str">
        <f>B955 &amp; " " &amp; C955 &amp; " " &amp; IF(D955 = "", "Not Null", "Null") &amp; ","</f>
        <v>Salary1 int Not Null,</v>
      </c>
      <c r="H955" s="17"/>
    </row>
    <row r="956" spans="1:8" x14ac:dyDescent="0.25">
      <c r="A956" s="11"/>
      <c r="B956" s="12" t="s">
        <v>1111</v>
      </c>
      <c r="C956" s="13" t="s">
        <v>23</v>
      </c>
      <c r="D956" s="14"/>
      <c r="E956" s="15"/>
      <c r="F956" s="16" t="s">
        <v>1115</v>
      </c>
      <c r="G956" s="6" t="str">
        <f>B956 &amp; " " &amp; C956 &amp; " " &amp; IF(D956 = "", "Not Null", "Null") &amp; ","</f>
        <v>Salary2 int Not Null,</v>
      </c>
      <c r="H956" s="17"/>
    </row>
    <row r="957" spans="1:8" x14ac:dyDescent="0.25">
      <c r="A957" s="11"/>
      <c r="B957" s="12" t="s">
        <v>625</v>
      </c>
      <c r="C957" s="13" t="s">
        <v>23</v>
      </c>
      <c r="D957" s="14"/>
      <c r="E957" s="15"/>
      <c r="F957" s="16" t="s">
        <v>916</v>
      </c>
      <c r="G957" s="6" t="str">
        <f>B957 &amp; " " &amp; C957 &amp; " " &amp; IF(D957 = "", "Not Null", "Null") &amp; ","</f>
        <v>SortID int Not Null,</v>
      </c>
      <c r="H957" s="17"/>
    </row>
    <row r="958" spans="1:8" x14ac:dyDescent="0.25">
      <c r="A958" s="18"/>
      <c r="B958" s="19"/>
      <c r="C958" s="19"/>
      <c r="D958" s="20"/>
      <c r="E958" s="20"/>
      <c r="F958" s="21"/>
      <c r="G958" s="6" t="s">
        <v>33</v>
      </c>
      <c r="H958" s="17"/>
    </row>
    <row r="959" spans="1:8" x14ac:dyDescent="0.25">
      <c r="A959" s="22" t="s">
        <v>34</v>
      </c>
      <c r="B959" s="2" t="s">
        <v>1107</v>
      </c>
      <c r="C959" s="12" t="s">
        <v>1112</v>
      </c>
      <c r="D959" s="20"/>
      <c r="E959" s="20"/>
      <c r="F959" s="21"/>
      <c r="G959" s="6" t="str">
        <f>IF(AND(TRIM(A959) &lt;&gt; "", TRIM(B959) &lt;&gt; ""),
      IF(AND(A959 = "PK")," ALTER TABLE " &amp; B959 &amp; " ADD CONSTRAINT PK_" &amp; B959 &amp; D959 &amp; " PRIMARY KEY CLUSTERED (" &amp; C959  &amp; ") ",
           IF(AND(A959 = "UN"), " ALTER TABLE " &amp; B959 &amp; " ADD CONSTRAINT UN_" &amp; B959 &amp; D959 &amp; " UNIQUE NONCLUSTERED (" &amp; C959  &amp; ") ", ""))," ")</f>
        <v xml:space="preserve"> ALTER TABLE hrmSalaryInfo ADD CONSTRAINT PK_hrmSalaryInfo PRIMARY KEY CLUSTERED (SalaryInfoPkID) </v>
      </c>
      <c r="H959" s="17"/>
    </row>
    <row r="960" spans="1:8" x14ac:dyDescent="0.25">
      <c r="A960" s="22" t="s">
        <v>35</v>
      </c>
      <c r="B960" s="19"/>
      <c r="C960" s="19"/>
      <c r="D960" s="20"/>
      <c r="E960" s="20"/>
      <c r="F960" s="21"/>
      <c r="G960" s="6"/>
      <c r="H960" s="17"/>
    </row>
    <row r="961" spans="1:8" x14ac:dyDescent="0.25">
      <c r="A961" s="23" t="s">
        <v>36</v>
      </c>
      <c r="B961" s="24"/>
      <c r="C961" s="24"/>
      <c r="D961" s="25"/>
      <c r="E961" s="25"/>
      <c r="F961" s="26"/>
      <c r="G961" s="6"/>
      <c r="H961" s="17"/>
    </row>
    <row r="963" spans="1:8" x14ac:dyDescent="0.25">
      <c r="A963" s="1"/>
      <c r="B963" s="2" t="s">
        <v>1116</v>
      </c>
      <c r="C963" s="3"/>
      <c r="D963" s="3"/>
      <c r="E963" s="4"/>
      <c r="F963" s="5" t="s">
        <v>1117</v>
      </c>
      <c r="G963" s="6" t="str">
        <f>"CREATE TABLE " &amp; B963</f>
        <v>CREATE TABLE accBankInfo</v>
      </c>
      <c r="H963" s="6" t="str">
        <f>"DROP TABLE " &amp; B963</f>
        <v>DROP TABLE accBankInfo</v>
      </c>
    </row>
    <row r="964" spans="1:8" x14ac:dyDescent="0.25">
      <c r="A964" s="7" t="s">
        <v>1</v>
      </c>
      <c r="B964" s="8" t="s">
        <v>2</v>
      </c>
      <c r="C964" s="9" t="s">
        <v>3</v>
      </c>
      <c r="D964" s="9" t="s">
        <v>4</v>
      </c>
      <c r="E964" s="9" t="s">
        <v>5</v>
      </c>
      <c r="F964" s="10" t="s">
        <v>6</v>
      </c>
      <c r="G964" s="6" t="str">
        <f>"("</f>
        <v>(</v>
      </c>
      <c r="H964" s="6"/>
    </row>
    <row r="965" spans="1:8" x14ac:dyDescent="0.25">
      <c r="A965" s="11">
        <v>1</v>
      </c>
      <c r="B965" s="12" t="s">
        <v>473</v>
      </c>
      <c r="C965" s="13" t="s">
        <v>29</v>
      </c>
      <c r="D965" s="14"/>
      <c r="E965" s="15"/>
      <c r="F965" s="16" t="s">
        <v>543</v>
      </c>
      <c r="G965" s="6" t="str">
        <f>B965 &amp; " " &amp; C965 &amp; " " &amp; IF(D965 = "", "Not Null", "Null") &amp; ","</f>
        <v>BankID nvarchar(10) Not Null,</v>
      </c>
      <c r="H965" s="17"/>
    </row>
    <row r="966" spans="1:8" x14ac:dyDescent="0.25">
      <c r="A966" s="11">
        <v>2</v>
      </c>
      <c r="B966" s="12" t="s">
        <v>1118</v>
      </c>
      <c r="C966" s="13" t="s">
        <v>27</v>
      </c>
      <c r="D966" s="14"/>
      <c r="E966" s="15"/>
      <c r="F966" s="16" t="s">
        <v>1119</v>
      </c>
      <c r="G966" s="6" t="str">
        <f t="shared" ref="G966:G972" si="22">B966 &amp; " " &amp; C966 &amp; " " &amp; IF(D966 = "", "Not Null", "Null") &amp; ","</f>
        <v>BankName nvarchar(255) Not Null,</v>
      </c>
      <c r="H966" s="17"/>
    </row>
    <row r="967" spans="1:8" x14ac:dyDescent="0.25">
      <c r="A967" s="11"/>
      <c r="B967" s="12" t="s">
        <v>245</v>
      </c>
      <c r="C967" s="13" t="s">
        <v>29</v>
      </c>
      <c r="D967" s="14"/>
      <c r="E967" s="15"/>
      <c r="F967" s="16" t="s">
        <v>522</v>
      </c>
      <c r="G967" s="6" t="str">
        <f t="shared" si="22"/>
        <v>CreatedProgID nvarchar(10) Not Null,</v>
      </c>
      <c r="H967" s="17"/>
    </row>
    <row r="968" spans="1:8" x14ac:dyDescent="0.25">
      <c r="A968" s="11"/>
      <c r="B968" s="12" t="s">
        <v>182</v>
      </c>
      <c r="C968" s="13" t="s">
        <v>21</v>
      </c>
      <c r="D968" s="14"/>
      <c r="E968" s="15"/>
      <c r="F968" s="16" t="s">
        <v>1120</v>
      </c>
      <c r="G968" s="6" t="str">
        <f t="shared" si="22"/>
        <v>CreatedDate datetime Not Null,</v>
      </c>
      <c r="H968" s="17"/>
    </row>
    <row r="969" spans="1:8" x14ac:dyDescent="0.25">
      <c r="A969" s="11"/>
      <c r="B969" s="12" t="s">
        <v>247</v>
      </c>
      <c r="C969" s="13" t="s">
        <v>21</v>
      </c>
      <c r="D969" s="14"/>
      <c r="E969" s="15"/>
      <c r="F969" s="16" t="s">
        <v>1121</v>
      </c>
      <c r="G969" s="6" t="str">
        <f t="shared" si="22"/>
        <v>LastUpdate datetime Not Null,</v>
      </c>
      <c r="H969" s="17"/>
    </row>
    <row r="970" spans="1:8" x14ac:dyDescent="0.25">
      <c r="A970" s="11"/>
      <c r="B970" s="12" t="s">
        <v>183</v>
      </c>
      <c r="C970" s="13" t="s">
        <v>159</v>
      </c>
      <c r="D970" s="14"/>
      <c r="E970" s="15"/>
      <c r="F970" s="16" t="s">
        <v>1122</v>
      </c>
      <c r="G970" s="6" t="str">
        <f t="shared" si="22"/>
        <v>LastUserName nvarchar(30) Not Null,</v>
      </c>
      <c r="H970" s="17"/>
    </row>
    <row r="971" spans="1:8" x14ac:dyDescent="0.25">
      <c r="A971" s="11"/>
      <c r="B971" s="12" t="s">
        <v>243</v>
      </c>
      <c r="C971" s="13" t="s">
        <v>159</v>
      </c>
      <c r="D971" s="14"/>
      <c r="E971" s="15"/>
      <c r="F971" s="16" t="s">
        <v>1123</v>
      </c>
      <c r="G971" s="6" t="str">
        <f t="shared" si="22"/>
        <v>IPAddress nvarchar(30) Not Null,</v>
      </c>
      <c r="H971" s="17"/>
    </row>
    <row r="972" spans="1:8" x14ac:dyDescent="0.25">
      <c r="A972" s="11"/>
      <c r="B972" s="12" t="s">
        <v>244</v>
      </c>
      <c r="C972" s="13" t="s">
        <v>159</v>
      </c>
      <c r="D972" s="14"/>
      <c r="E972" s="15"/>
      <c r="F972" s="16" t="s">
        <v>1124</v>
      </c>
      <c r="G972" s="6" t="str">
        <f t="shared" si="22"/>
        <v>MACAddress nvarchar(30) Not Null,</v>
      </c>
      <c r="H972" s="17"/>
    </row>
    <row r="973" spans="1:8" x14ac:dyDescent="0.25">
      <c r="A973" s="18"/>
      <c r="B973" s="19"/>
      <c r="C973" s="19"/>
      <c r="D973" s="20"/>
      <c r="E973" s="20"/>
      <c r="F973" s="21"/>
      <c r="G973" s="6" t="s">
        <v>33</v>
      </c>
      <c r="H973" s="17"/>
    </row>
    <row r="974" spans="1:8" x14ac:dyDescent="0.25">
      <c r="A974" s="22" t="s">
        <v>34</v>
      </c>
      <c r="B974" s="2" t="s">
        <v>1116</v>
      </c>
      <c r="C974" s="12" t="s">
        <v>473</v>
      </c>
      <c r="D974" s="20"/>
      <c r="E974" s="20"/>
      <c r="F974" s="21"/>
      <c r="G974" s="6" t="str">
        <f>IF(AND(TRIM(A974) &lt;&gt; "", TRIM(B974) &lt;&gt; ""),
      IF(AND(A974 = "PK")," ALTER TABLE " &amp; B974 &amp; " ADD CONSTRAINT PK_" &amp; B974 &amp; D974 &amp; " PRIMARY KEY CLUSTERED (" &amp; C974  &amp; ") ",
           IF(AND(A974 = "UN"), " ALTER TABLE " &amp; B974 &amp; " ADD CONSTRAINT UN_" &amp; B974 &amp; D974 &amp; " UNIQUE NONCLUSTERED (" &amp; C974  &amp; ") ", ""))," ")</f>
        <v xml:space="preserve"> ALTER TABLE accBankInfo ADD CONSTRAINT PK_accBankInfo PRIMARY KEY CLUSTERED (BankID) </v>
      </c>
      <c r="H974" s="17"/>
    </row>
    <row r="975" spans="1:8" x14ac:dyDescent="0.25">
      <c r="A975" s="22" t="s">
        <v>35</v>
      </c>
      <c r="B975" s="19"/>
      <c r="C975" s="19"/>
      <c r="D975" s="20"/>
      <c r="E975" s="20"/>
      <c r="F975" s="21"/>
      <c r="G975" s="6"/>
      <c r="H975" s="17"/>
    </row>
    <row r="976" spans="1:8" x14ac:dyDescent="0.25">
      <c r="A976" s="23" t="s">
        <v>36</v>
      </c>
      <c r="B976" s="24"/>
      <c r="C976" s="24"/>
      <c r="D976" s="25"/>
      <c r="E976" s="25"/>
      <c r="F976" s="26"/>
      <c r="G976" s="6"/>
      <c r="H976" s="17"/>
    </row>
    <row r="978" spans="1:8" ht="22.5" x14ac:dyDescent="0.25">
      <c r="A978" s="1"/>
      <c r="B978" s="2" t="s">
        <v>1131</v>
      </c>
      <c r="C978" s="3"/>
      <c r="D978" s="3"/>
      <c r="E978" s="4"/>
      <c r="F978" s="5" t="s">
        <v>1132</v>
      </c>
      <c r="G978" s="6" t="str">
        <f>"CREATE TABLE " &amp; B978</f>
        <v>CREATE TABLE hrmEmployeeCause</v>
      </c>
      <c r="H978" s="6" t="str">
        <f>"DROP TABLE " &amp; B978</f>
        <v>DROP TABLE hrmEmployeeCause</v>
      </c>
    </row>
    <row r="979" spans="1:8" x14ac:dyDescent="0.25">
      <c r="A979" s="7" t="s">
        <v>1</v>
      </c>
      <c r="B979" s="8" t="s">
        <v>2</v>
      </c>
      <c r="C979" s="9" t="s">
        <v>3</v>
      </c>
      <c r="D979" s="9" t="s">
        <v>4</v>
      </c>
      <c r="E979" s="9" t="s">
        <v>5</v>
      </c>
      <c r="F979" s="10" t="s">
        <v>6</v>
      </c>
      <c r="G979" s="6" t="str">
        <f>"("</f>
        <v>(</v>
      </c>
      <c r="H979" s="6"/>
    </row>
    <row r="980" spans="1:8" x14ac:dyDescent="0.25">
      <c r="A980" s="11">
        <v>1</v>
      </c>
      <c r="B980" s="12" t="s">
        <v>1133</v>
      </c>
      <c r="C980" s="13" t="s">
        <v>8</v>
      </c>
      <c r="D980" s="14"/>
      <c r="E980" s="15"/>
      <c r="F980" s="16" t="s">
        <v>1138</v>
      </c>
      <c r="G980" s="6" t="str">
        <f t="shared" ref="G980:G1007" si="23">B980 &amp; " " &amp; C980 &amp; " " &amp; IF(D980 = "", "Not Null", "Null") &amp; ","</f>
        <v>EmployeeCausePkID nvarchar(16) Not Null,</v>
      </c>
      <c r="H980" s="17"/>
    </row>
    <row r="981" spans="1:8" x14ac:dyDescent="0.25">
      <c r="A981" s="11">
        <v>2</v>
      </c>
      <c r="B981" s="12" t="s">
        <v>290</v>
      </c>
      <c r="C981" s="13" t="s">
        <v>8</v>
      </c>
      <c r="D981" s="14"/>
      <c r="E981" s="15"/>
      <c r="F981" s="16" t="s">
        <v>9</v>
      </c>
      <c r="G981" s="6" t="str">
        <f t="shared" si="23"/>
        <v>EmployeeInfoPkID nvarchar(16) Not Null,</v>
      </c>
      <c r="H981" s="17"/>
    </row>
    <row r="982" spans="1:8" x14ac:dyDescent="0.25">
      <c r="A982" s="11">
        <v>3</v>
      </c>
      <c r="B982" s="12" t="s">
        <v>699</v>
      </c>
      <c r="C982" s="13" t="s">
        <v>8</v>
      </c>
      <c r="D982" s="14">
        <v>1</v>
      </c>
      <c r="E982" s="15"/>
      <c r="F982" s="16" t="s">
        <v>698</v>
      </c>
      <c r="G982" s="6" t="str">
        <f t="shared" si="23"/>
        <v>DocumentNo nvarchar(16) Null,</v>
      </c>
      <c r="H982" s="17"/>
    </row>
    <row r="983" spans="1:8" x14ac:dyDescent="0.25">
      <c r="A983" s="11">
        <v>4</v>
      </c>
      <c r="B983" s="12" t="s">
        <v>697</v>
      </c>
      <c r="C983" s="13" t="s">
        <v>21</v>
      </c>
      <c r="D983" s="14">
        <v>1</v>
      </c>
      <c r="E983" s="15"/>
      <c r="F983" s="16" t="s">
        <v>696</v>
      </c>
      <c r="G983" s="6" t="str">
        <f t="shared" si="23"/>
        <v>DocumentDate datetime Null,</v>
      </c>
      <c r="H983" s="17"/>
    </row>
    <row r="984" spans="1:8" x14ac:dyDescent="0.25">
      <c r="A984" s="11">
        <v>5</v>
      </c>
      <c r="B984" s="12" t="s">
        <v>584</v>
      </c>
      <c r="C984" s="13" t="s">
        <v>8</v>
      </c>
      <c r="D984" s="14">
        <v>1</v>
      </c>
      <c r="E984" s="15"/>
      <c r="F984" s="16" t="s">
        <v>585</v>
      </c>
      <c r="G984" s="6" t="str">
        <f t="shared" si="23"/>
        <v>CommandNo nvarchar(16) Null,</v>
      </c>
      <c r="H984" s="17"/>
    </row>
    <row r="985" spans="1:8" x14ac:dyDescent="0.25">
      <c r="A985" s="11">
        <v>6</v>
      </c>
      <c r="B985" s="12" t="s">
        <v>695</v>
      </c>
      <c r="C985" s="13" t="s">
        <v>21</v>
      </c>
      <c r="D985" s="14">
        <v>1</v>
      </c>
      <c r="E985" s="15"/>
      <c r="F985" s="16" t="s">
        <v>694</v>
      </c>
      <c r="G985" s="6" t="str">
        <f t="shared" si="23"/>
        <v>CommandDate datetime Null,</v>
      </c>
      <c r="H985" s="17"/>
    </row>
    <row r="986" spans="1:8" x14ac:dyDescent="0.25">
      <c r="A986" s="11">
        <v>7</v>
      </c>
      <c r="B986" s="12" t="s">
        <v>772</v>
      </c>
      <c r="C986" s="13" t="s">
        <v>23</v>
      </c>
      <c r="D986" s="14">
        <v>1</v>
      </c>
      <c r="E986" s="15"/>
      <c r="F986" s="16" t="s">
        <v>1139</v>
      </c>
      <c r="G986" s="6" t="str">
        <f t="shared" si="23"/>
        <v>VacationDay int Null,</v>
      </c>
      <c r="H986" s="17"/>
    </row>
    <row r="987" spans="1:8" x14ac:dyDescent="0.25">
      <c r="A987" s="11">
        <v>8</v>
      </c>
      <c r="B987" s="12" t="s">
        <v>600</v>
      </c>
      <c r="C987" s="13" t="s">
        <v>21</v>
      </c>
      <c r="D987" s="14">
        <v>1</v>
      </c>
      <c r="E987" s="15"/>
      <c r="F987" s="16" t="s">
        <v>601</v>
      </c>
      <c r="G987" s="6" t="str">
        <f t="shared" si="23"/>
        <v>StartDate datetime Null,</v>
      </c>
      <c r="H987" s="17"/>
    </row>
    <row r="988" spans="1:8" x14ac:dyDescent="0.25">
      <c r="A988" s="11">
        <v>9</v>
      </c>
      <c r="B988" s="12" t="s">
        <v>693</v>
      </c>
      <c r="C988" s="13" t="s">
        <v>21</v>
      </c>
      <c r="D988" s="14">
        <v>1</v>
      </c>
      <c r="E988" s="15"/>
      <c r="F988" s="16" t="s">
        <v>692</v>
      </c>
      <c r="G988" s="6" t="str">
        <f t="shared" si="23"/>
        <v>StartTime datetime Null,</v>
      </c>
      <c r="H988" s="17"/>
    </row>
    <row r="989" spans="1:8" x14ac:dyDescent="0.25">
      <c r="A989" s="11">
        <v>10</v>
      </c>
      <c r="B989" s="12" t="s">
        <v>602</v>
      </c>
      <c r="C989" s="13" t="s">
        <v>21</v>
      </c>
      <c r="D989" s="14">
        <v>1</v>
      </c>
      <c r="E989" s="15"/>
      <c r="F989" s="16" t="s">
        <v>603</v>
      </c>
      <c r="G989" s="6" t="str">
        <f t="shared" si="23"/>
        <v>FinishDate datetime Null,</v>
      </c>
      <c r="H989" s="17"/>
    </row>
    <row r="990" spans="1:8" x14ac:dyDescent="0.25">
      <c r="A990" s="11">
        <v>11</v>
      </c>
      <c r="B990" s="12" t="s">
        <v>691</v>
      </c>
      <c r="C990" s="13" t="s">
        <v>21</v>
      </c>
      <c r="D990" s="14">
        <v>1</v>
      </c>
      <c r="E990" s="15"/>
      <c r="F990" s="16" t="s">
        <v>690</v>
      </c>
      <c r="G990" s="6" t="str">
        <f t="shared" si="23"/>
        <v>FinishTime datetime Null,</v>
      </c>
      <c r="H990" s="17"/>
    </row>
    <row r="991" spans="1:8" x14ac:dyDescent="0.25">
      <c r="A991" s="11">
        <v>12</v>
      </c>
      <c r="B991" s="12" t="s">
        <v>689</v>
      </c>
      <c r="C991" s="13" t="s">
        <v>8</v>
      </c>
      <c r="D991" s="14">
        <v>1</v>
      </c>
      <c r="E991" s="15"/>
      <c r="F991" s="16" t="s">
        <v>1140</v>
      </c>
      <c r="G991" s="6" t="str">
        <f t="shared" si="23"/>
        <v>FreedomTypePkID nvarchar(16) Null,</v>
      </c>
      <c r="H991" s="17"/>
    </row>
    <row r="992" spans="1:8" x14ac:dyDescent="0.25">
      <c r="A992" s="11">
        <v>13</v>
      </c>
      <c r="B992" s="12" t="s">
        <v>807</v>
      </c>
      <c r="C992" s="13" t="s">
        <v>8</v>
      </c>
      <c r="D992" s="14">
        <v>1</v>
      </c>
      <c r="E992" s="15"/>
      <c r="F992" s="16" t="s">
        <v>1141</v>
      </c>
      <c r="G992" s="6" t="str">
        <f t="shared" si="23"/>
        <v>PatientTypePkID nvarchar(16) Null,</v>
      </c>
      <c r="H992" s="17"/>
    </row>
    <row r="993" spans="1:8" x14ac:dyDescent="0.25">
      <c r="A993" s="11">
        <v>14</v>
      </c>
      <c r="B993" s="12" t="s">
        <v>1134</v>
      </c>
      <c r="C993" s="13" t="s">
        <v>8</v>
      </c>
      <c r="D993" s="14">
        <v>1</v>
      </c>
      <c r="E993" s="15"/>
      <c r="F993" s="16" t="s">
        <v>132</v>
      </c>
      <c r="G993" s="6" t="str">
        <f t="shared" si="23"/>
        <v>CountryInfoPkID nvarchar(16) Null,</v>
      </c>
      <c r="H993" s="17"/>
    </row>
    <row r="994" spans="1:8" x14ac:dyDescent="0.25">
      <c r="A994" s="11">
        <v>15</v>
      </c>
      <c r="B994" s="12" t="s">
        <v>25</v>
      </c>
      <c r="C994" s="13" t="s">
        <v>8</v>
      </c>
      <c r="D994" s="14">
        <v>1</v>
      </c>
      <c r="E994" s="15"/>
      <c r="F994" s="16" t="s">
        <v>1142</v>
      </c>
      <c r="G994" s="6" t="str">
        <f t="shared" si="23"/>
        <v>AimagID nvarchar(16) Null,</v>
      </c>
      <c r="H994" s="17"/>
    </row>
    <row r="995" spans="1:8" x14ac:dyDescent="0.25">
      <c r="A995" s="11">
        <v>16</v>
      </c>
      <c r="B995" s="12" t="s">
        <v>918</v>
      </c>
      <c r="C995" s="13" t="s">
        <v>53</v>
      </c>
      <c r="D995" s="14">
        <v>1</v>
      </c>
      <c r="E995" s="15"/>
      <c r="F995" s="16" t="s">
        <v>922</v>
      </c>
      <c r="G995" s="6" t="str">
        <f t="shared" si="23"/>
        <v>SumName nvarchar(150) Null,</v>
      </c>
      <c r="H995" s="17"/>
    </row>
    <row r="996" spans="1:8" ht="22.5" x14ac:dyDescent="0.25">
      <c r="A996" s="11">
        <v>17</v>
      </c>
      <c r="B996" s="12" t="s">
        <v>750</v>
      </c>
      <c r="C996" s="13" t="s">
        <v>62</v>
      </c>
      <c r="D996" s="14">
        <v>1</v>
      </c>
      <c r="E996" s="15"/>
      <c r="F996" s="16" t="s">
        <v>1151</v>
      </c>
      <c r="G996" s="6" t="str">
        <f t="shared" si="23"/>
        <v>IsCountry nvarchar(1) Null,</v>
      </c>
      <c r="H996" s="17"/>
    </row>
    <row r="997" spans="1:8" x14ac:dyDescent="0.25">
      <c r="A997" s="11">
        <v>18</v>
      </c>
      <c r="B997" s="12" t="s">
        <v>687</v>
      </c>
      <c r="C997" s="13" t="s">
        <v>62</v>
      </c>
      <c r="D997" s="14">
        <v>1</v>
      </c>
      <c r="E997" s="15"/>
      <c r="F997" s="16" t="s">
        <v>1148</v>
      </c>
      <c r="G997" s="6" t="str">
        <f t="shared" si="23"/>
        <v>IsSalary nvarchar(1) Null,</v>
      </c>
      <c r="H997" s="17"/>
    </row>
    <row r="998" spans="1:8" ht="22.5" x14ac:dyDescent="0.25">
      <c r="A998" s="11">
        <v>19</v>
      </c>
      <c r="B998" s="12" t="s">
        <v>684</v>
      </c>
      <c r="C998" s="13" t="s">
        <v>62</v>
      </c>
      <c r="D998" s="14">
        <v>1</v>
      </c>
      <c r="E998" s="15"/>
      <c r="F998" s="16" t="s">
        <v>1149</v>
      </c>
      <c r="G998" s="6" t="str">
        <f t="shared" si="23"/>
        <v>IsHumanManager nvarchar(1) Null,</v>
      </c>
      <c r="H998" s="17"/>
    </row>
    <row r="999" spans="1:8" ht="22.5" x14ac:dyDescent="0.25">
      <c r="A999" s="11">
        <v>20</v>
      </c>
      <c r="B999" s="12" t="s">
        <v>742</v>
      </c>
      <c r="C999" s="13" t="s">
        <v>62</v>
      </c>
      <c r="D999" s="14">
        <v>1</v>
      </c>
      <c r="E999" s="15"/>
      <c r="F999" s="16" t="s">
        <v>1150</v>
      </c>
      <c r="G999" s="6" t="str">
        <f t="shared" si="23"/>
        <v>IsHoliday nvarchar(1) Null,</v>
      </c>
      <c r="H999" s="17"/>
    </row>
    <row r="1000" spans="1:8" ht="22.5" x14ac:dyDescent="0.25">
      <c r="A1000" s="11">
        <v>21</v>
      </c>
      <c r="B1000" s="12" t="s">
        <v>776</v>
      </c>
      <c r="C1000" s="13" t="s">
        <v>62</v>
      </c>
      <c r="D1000" s="14">
        <v>1</v>
      </c>
      <c r="E1000" s="15"/>
      <c r="F1000" s="16" t="s">
        <v>1152</v>
      </c>
      <c r="G1000" s="6" t="str">
        <f t="shared" si="23"/>
        <v>IsAbNormal nvarchar(1) Null,</v>
      </c>
      <c r="H1000" s="17"/>
    </row>
    <row r="1001" spans="1:8" x14ac:dyDescent="0.25">
      <c r="A1001" s="11">
        <v>22</v>
      </c>
      <c r="B1001" s="12" t="s">
        <v>740</v>
      </c>
      <c r="C1001" s="13" t="s">
        <v>62</v>
      </c>
      <c r="D1001" s="14">
        <v>1</v>
      </c>
      <c r="E1001" s="15"/>
      <c r="F1001" s="16" t="s">
        <v>1143</v>
      </c>
      <c r="G1001" s="6" t="str">
        <f t="shared" si="23"/>
        <v>IsCustomer nvarchar(1) Null,</v>
      </c>
      <c r="H1001" s="17"/>
    </row>
    <row r="1002" spans="1:8" x14ac:dyDescent="0.25">
      <c r="A1002" s="11">
        <v>23</v>
      </c>
      <c r="B1002" s="12" t="s">
        <v>1135</v>
      </c>
      <c r="C1002" s="13" t="s">
        <v>27</v>
      </c>
      <c r="D1002" s="14">
        <v>1</v>
      </c>
      <c r="E1002" s="15"/>
      <c r="F1002" s="16" t="s">
        <v>1144</v>
      </c>
      <c r="G1002" s="6" t="str">
        <f t="shared" si="23"/>
        <v>CustomerName nvarchar(255) Null,</v>
      </c>
      <c r="H1002" s="17"/>
    </row>
    <row r="1003" spans="1:8" x14ac:dyDescent="0.25">
      <c r="A1003" s="11">
        <v>24</v>
      </c>
      <c r="B1003" s="12" t="s">
        <v>806</v>
      </c>
      <c r="C1003" s="13" t="s">
        <v>53</v>
      </c>
      <c r="D1003" s="14">
        <v>1</v>
      </c>
      <c r="E1003" s="15"/>
      <c r="F1003" s="16" t="s">
        <v>817</v>
      </c>
      <c r="G1003" s="6" t="str">
        <f t="shared" si="23"/>
        <v>HospitalName nvarchar(150) Null,</v>
      </c>
      <c r="H1003" s="17"/>
    </row>
    <row r="1004" spans="1:8" x14ac:dyDescent="0.25">
      <c r="A1004" s="11">
        <v>25</v>
      </c>
      <c r="B1004" s="12" t="s">
        <v>805</v>
      </c>
      <c r="C1004" s="13" t="s">
        <v>53</v>
      </c>
      <c r="D1004" s="14">
        <v>1</v>
      </c>
      <c r="E1004" s="15"/>
      <c r="F1004" s="16" t="s">
        <v>804</v>
      </c>
      <c r="G1004" s="6" t="str">
        <f t="shared" si="23"/>
        <v>DoctorName nvarchar(150) Null,</v>
      </c>
      <c r="H1004" s="17"/>
    </row>
    <row r="1005" spans="1:8" x14ac:dyDescent="0.25">
      <c r="A1005" s="11">
        <v>26</v>
      </c>
      <c r="B1005" s="12" t="s">
        <v>685</v>
      </c>
      <c r="C1005" s="13" t="s">
        <v>27</v>
      </c>
      <c r="D1005" s="14">
        <v>1</v>
      </c>
      <c r="E1005" s="15"/>
      <c r="F1005" s="16" t="s">
        <v>1145</v>
      </c>
      <c r="G1005" s="6" t="str">
        <f t="shared" si="23"/>
        <v>FreedomDescr nvarchar(255) Null,</v>
      </c>
      <c r="H1005" s="17"/>
    </row>
    <row r="1006" spans="1:8" x14ac:dyDescent="0.25">
      <c r="A1006" s="11">
        <v>27</v>
      </c>
      <c r="B1006" s="12" t="s">
        <v>1136</v>
      </c>
      <c r="C1006" s="13" t="s">
        <v>27</v>
      </c>
      <c r="D1006" s="14"/>
      <c r="E1006" s="15"/>
      <c r="F1006" s="16" t="s">
        <v>1146</v>
      </c>
      <c r="G1006" s="6" t="str">
        <f t="shared" si="23"/>
        <v>CreatedFormName nvarchar(255) Not Null,</v>
      </c>
      <c r="H1006" s="17"/>
    </row>
    <row r="1007" spans="1:8" x14ac:dyDescent="0.25">
      <c r="A1007" s="11">
        <v>28</v>
      </c>
      <c r="B1007" s="12" t="s">
        <v>1137</v>
      </c>
      <c r="C1007" s="13" t="s">
        <v>27</v>
      </c>
      <c r="D1007" s="14"/>
      <c r="E1007" s="15"/>
      <c r="F1007" s="16" t="s">
        <v>1147</v>
      </c>
      <c r="G1007" s="6" t="str">
        <f t="shared" si="23"/>
        <v>EmployeeName nvarchar(255) Not Null,</v>
      </c>
      <c r="H1007" s="17"/>
    </row>
    <row r="1008" spans="1:8" x14ac:dyDescent="0.25">
      <c r="A1008" s="18"/>
      <c r="B1008" s="19"/>
      <c r="C1008" s="19"/>
      <c r="D1008" s="20"/>
      <c r="E1008" s="20"/>
      <c r="F1008" s="21"/>
      <c r="G1008" s="6" t="s">
        <v>33</v>
      </c>
      <c r="H1008" s="17"/>
    </row>
    <row r="1009" spans="1:8" ht="22.5" x14ac:dyDescent="0.25">
      <c r="A1009" s="22" t="s">
        <v>34</v>
      </c>
      <c r="B1009" s="2" t="s">
        <v>1131</v>
      </c>
      <c r="C1009" s="12" t="s">
        <v>1133</v>
      </c>
      <c r="D1009" s="20"/>
      <c r="E1009" s="20"/>
      <c r="F1009" s="21"/>
      <c r="G1009" s="6" t="str">
        <f>IF(AND(TRIM(A1009) &lt;&gt; "", TRIM(B1009) &lt;&gt; ""),
      IF(AND(A1009 = "PK")," ALTER TABLE " &amp; B1009 &amp; " ADD CONSTRAINT PK_" &amp; B1009 &amp; D1009 &amp; " PRIMARY KEY CLUSTERED (" &amp; C1009  &amp; ") ",
           IF(AND(A1009 = "UN"), " ALTER TABLE " &amp; B1009 &amp; " ADD CONSTRAINT UN_" &amp; B1009 &amp; D1009 &amp; " UNIQUE NONCLUSTERED (" &amp; C1009  &amp; ") ", ""))," ")</f>
        <v xml:space="preserve"> ALTER TABLE hrmEmployeeCause ADD CONSTRAINT PK_hrmEmployeeCause PRIMARY KEY CLUSTERED (EmployeeCausePkID) </v>
      </c>
      <c r="H1009" s="17"/>
    </row>
    <row r="1010" spans="1:8" x14ac:dyDescent="0.25">
      <c r="A1010" s="22" t="s">
        <v>35</v>
      </c>
      <c r="B1010" s="19"/>
      <c r="C1010" s="19"/>
      <c r="D1010" s="20"/>
      <c r="E1010" s="20"/>
      <c r="F1010" s="21"/>
      <c r="G1010" s="6"/>
      <c r="H1010" s="17"/>
    </row>
    <row r="1011" spans="1:8" x14ac:dyDescent="0.25">
      <c r="A1011" s="23" t="s">
        <v>36</v>
      </c>
      <c r="B1011" s="24"/>
      <c r="C1011" s="24"/>
      <c r="D1011" s="25"/>
      <c r="E1011" s="25"/>
      <c r="F1011" s="26"/>
      <c r="G1011" s="6"/>
      <c r="H1011" s="17"/>
    </row>
    <row r="1013" spans="1:8" ht="22.5" x14ac:dyDescent="0.25">
      <c r="A1013" s="1"/>
      <c r="B1013" s="2" t="s">
        <v>1153</v>
      </c>
      <c r="C1013" s="3"/>
      <c r="D1013" s="3"/>
      <c r="E1013" s="4"/>
      <c r="F1013" s="5" t="s">
        <v>1154</v>
      </c>
      <c r="G1013" s="6" t="str">
        <f>"CREATE TABLE " &amp; B1013</f>
        <v>CREATE TABLE hrmRestDayConfig</v>
      </c>
      <c r="H1013" s="6" t="str">
        <f>"DROP TABLE " &amp; B1013</f>
        <v>DROP TABLE hrmRestDayConfig</v>
      </c>
    </row>
    <row r="1014" spans="1:8" x14ac:dyDescent="0.25">
      <c r="A1014" s="7" t="s">
        <v>1</v>
      </c>
      <c r="B1014" s="8" t="s">
        <v>2</v>
      </c>
      <c r="C1014" s="9" t="s">
        <v>3</v>
      </c>
      <c r="D1014" s="9" t="s">
        <v>4</v>
      </c>
      <c r="E1014" s="9" t="s">
        <v>5</v>
      </c>
      <c r="F1014" s="10" t="s">
        <v>6</v>
      </c>
      <c r="G1014" s="6" t="str">
        <f>"("</f>
        <v>(</v>
      </c>
      <c r="H1014" s="6"/>
    </row>
    <row r="1015" spans="1:8" x14ac:dyDescent="0.25">
      <c r="A1015" s="11">
        <v>1</v>
      </c>
      <c r="B1015" s="12" t="s">
        <v>1155</v>
      </c>
      <c r="C1015" s="13" t="s">
        <v>8</v>
      </c>
      <c r="D1015" s="14"/>
      <c r="E1015" s="15"/>
      <c r="F1015" s="16" t="s">
        <v>543</v>
      </c>
      <c r="G1015" s="6" t="str">
        <f>B1015 &amp; " " &amp; C1015 &amp; " " &amp; IF(D1015 = "", "Not Null", "Null") &amp; ","</f>
        <v>RestConfigPkID nvarchar(16) Not Null,</v>
      </c>
      <c r="H1015" s="17"/>
    </row>
    <row r="1016" spans="1:8" x14ac:dyDescent="0.25">
      <c r="A1016" s="11">
        <v>2</v>
      </c>
      <c r="B1016" s="12" t="s">
        <v>1156</v>
      </c>
      <c r="C1016" s="13" t="s">
        <v>23</v>
      </c>
      <c r="D1016" s="14"/>
      <c r="E1016" s="15"/>
      <c r="F1016" s="16" t="s">
        <v>1160</v>
      </c>
      <c r="G1016" s="6" t="str">
        <f>B1016 &amp; " " &amp; C1016 &amp; " " &amp; IF(D1016 = "", "Not Null", "Null") &amp; ","</f>
        <v>LowLevel int Not Null,</v>
      </c>
      <c r="H1016" s="17"/>
    </row>
    <row r="1017" spans="1:8" x14ac:dyDescent="0.25">
      <c r="A1017" s="11"/>
      <c r="B1017" s="12" t="s">
        <v>1157</v>
      </c>
      <c r="C1017" s="13" t="s">
        <v>23</v>
      </c>
      <c r="D1017" s="14"/>
      <c r="E1017" s="15"/>
      <c r="F1017" s="16" t="s">
        <v>1161</v>
      </c>
      <c r="G1017" s="6" t="str">
        <f>B1017 &amp; " " &amp; C1017 &amp; " " &amp; IF(D1017 = "", "Not Null", "Null") &amp; ","</f>
        <v>HighLevel int Not Null,</v>
      </c>
      <c r="H1017" s="17"/>
    </row>
    <row r="1018" spans="1:8" x14ac:dyDescent="0.25">
      <c r="A1018" s="11"/>
      <c r="B1018" s="12" t="s">
        <v>1158</v>
      </c>
      <c r="C1018" s="13" t="s">
        <v>23</v>
      </c>
      <c r="D1018" s="14"/>
      <c r="E1018" s="15"/>
      <c r="F1018" s="16" t="s">
        <v>1162</v>
      </c>
      <c r="G1018" s="6" t="str">
        <f>B1018 &amp; " " &amp; C1018 &amp; " " &amp; IF(D1018 = "", "Not Null", "Null") &amp; ","</f>
        <v>NormalDay int Not Null,</v>
      </c>
      <c r="H1018" s="17"/>
    </row>
    <row r="1019" spans="1:8" ht="22.5" x14ac:dyDescent="0.25">
      <c r="A1019" s="11"/>
      <c r="B1019" s="12" t="s">
        <v>1159</v>
      </c>
      <c r="C1019" s="13" t="s">
        <v>23</v>
      </c>
      <c r="D1019" s="14"/>
      <c r="E1019" s="15"/>
      <c r="F1019" s="16" t="s">
        <v>1163</v>
      </c>
      <c r="G1019" s="6" t="str">
        <f>B1019 &amp; " " &amp; C1019 &amp; " " &amp; IF(D1019 = "", "Not Null", "Null") &amp; ","</f>
        <v>HardDay int Not Null,</v>
      </c>
      <c r="H1019" s="17"/>
    </row>
    <row r="1020" spans="1:8" x14ac:dyDescent="0.25">
      <c r="A1020" s="18"/>
      <c r="B1020" s="19"/>
      <c r="C1020" s="19"/>
      <c r="D1020" s="20"/>
      <c r="E1020" s="20"/>
      <c r="F1020" s="21"/>
      <c r="G1020" s="6" t="s">
        <v>33</v>
      </c>
      <c r="H1020" s="17"/>
    </row>
    <row r="1021" spans="1:8" ht="22.5" x14ac:dyDescent="0.25">
      <c r="A1021" s="22" t="s">
        <v>34</v>
      </c>
      <c r="B1021" s="2" t="s">
        <v>1153</v>
      </c>
      <c r="C1021" s="12" t="s">
        <v>1155</v>
      </c>
      <c r="D1021" s="20"/>
      <c r="E1021" s="20"/>
      <c r="F1021" s="21"/>
      <c r="G1021" s="6" t="str">
        <f>IF(AND(TRIM(A1021) &lt;&gt; "", TRIM(B1021) &lt;&gt; ""),
      IF(AND(A1021 = "PK")," ALTER TABLE " &amp; B1021 &amp; " ADD CONSTRAINT PK_" &amp; B1021 &amp; D1021 &amp; " PRIMARY KEY CLUSTERED (" &amp; C1021  &amp; ") ",
           IF(AND(A1021 = "UN"), " ALTER TABLE " &amp; B1021 &amp; " ADD CONSTRAINT UN_" &amp; B1021 &amp; D1021 &amp; " UNIQUE NONCLUSTERED (" &amp; C1021  &amp; ") ", ""))," ")</f>
        <v xml:space="preserve"> ALTER TABLE hrmRestDayConfig ADD CONSTRAINT PK_hrmRestDayConfig PRIMARY KEY CLUSTERED (RestConfigPkID) </v>
      </c>
      <c r="H1021" s="17"/>
    </row>
    <row r="1022" spans="1:8" x14ac:dyDescent="0.25">
      <c r="A1022" s="22" t="s">
        <v>35</v>
      </c>
      <c r="B1022" s="19"/>
      <c r="C1022" s="19"/>
      <c r="D1022" s="20"/>
      <c r="E1022" s="20"/>
      <c r="F1022" s="21"/>
      <c r="G1022" s="6"/>
      <c r="H1022" s="17"/>
    </row>
    <row r="1023" spans="1:8" x14ac:dyDescent="0.25">
      <c r="A1023" s="23" t="s">
        <v>36</v>
      </c>
      <c r="B1023" s="24"/>
      <c r="C1023" s="24"/>
      <c r="D1023" s="25"/>
      <c r="E1023" s="25"/>
      <c r="F1023" s="26"/>
      <c r="G1023" s="6"/>
      <c r="H1023" s="17"/>
    </row>
    <row r="1025" spans="1:8" ht="22.5" x14ac:dyDescent="0.25">
      <c r="A1025" s="1"/>
      <c r="B1025" s="2" t="s">
        <v>1770</v>
      </c>
      <c r="C1025" s="3"/>
      <c r="D1025" s="3"/>
      <c r="E1025" s="4"/>
      <c r="F1025" s="5" t="s">
        <v>1774</v>
      </c>
      <c r="G1025" s="6" t="str">
        <f>"CREATE TABLE " &amp; B1025</f>
        <v>CREATE TABLE hrmLicenseInfo</v>
      </c>
      <c r="H1025" s="6" t="str">
        <f>"DROP TABLE " &amp; B1025</f>
        <v>DROP TABLE hrmLicenseInfo</v>
      </c>
    </row>
    <row r="1026" spans="1:8" x14ac:dyDescent="0.25">
      <c r="A1026" s="7" t="s">
        <v>1</v>
      </c>
      <c r="B1026" s="8" t="s">
        <v>2</v>
      </c>
      <c r="C1026" s="9" t="s">
        <v>3</v>
      </c>
      <c r="D1026" s="9" t="s">
        <v>4</v>
      </c>
      <c r="E1026" s="9" t="s">
        <v>5</v>
      </c>
      <c r="F1026" s="10" t="s">
        <v>6</v>
      </c>
      <c r="G1026" s="6" t="str">
        <f>"("</f>
        <v>(</v>
      </c>
      <c r="H1026" s="6"/>
    </row>
    <row r="1027" spans="1:8" x14ac:dyDescent="0.25">
      <c r="A1027" s="11">
        <v>1</v>
      </c>
      <c r="B1027" s="12" t="s">
        <v>1771</v>
      </c>
      <c r="C1027" s="13" t="s">
        <v>8</v>
      </c>
      <c r="D1027" s="14"/>
      <c r="E1027" s="15"/>
      <c r="F1027" s="16" t="s">
        <v>543</v>
      </c>
      <c r="G1027" s="6" t="str">
        <f t="shared" ref="G1027:G1038" si="24">B1027 &amp; " " &amp; C1027 &amp; " " &amp; IF(D1027 = "", "Not Null", "Null") &amp; ","</f>
        <v>LicenseInfoPkID nvarchar(16) Not Null,</v>
      </c>
      <c r="H1027" s="17"/>
    </row>
    <row r="1028" spans="1:8" x14ac:dyDescent="0.25">
      <c r="A1028" s="11">
        <v>2</v>
      </c>
      <c r="B1028" s="12" t="s">
        <v>290</v>
      </c>
      <c r="C1028" s="13" t="s">
        <v>8</v>
      </c>
      <c r="D1028" s="14"/>
      <c r="E1028" s="15"/>
      <c r="F1028" s="16" t="s">
        <v>9</v>
      </c>
      <c r="G1028" s="6" t="str">
        <f t="shared" si="24"/>
        <v>EmployeeInfoPkID nvarchar(16) Not Null,</v>
      </c>
      <c r="H1028" s="17"/>
    </row>
    <row r="1029" spans="1:8" x14ac:dyDescent="0.25">
      <c r="A1029" s="11"/>
      <c r="B1029" s="12" t="s">
        <v>1772</v>
      </c>
      <c r="C1029" s="13" t="s">
        <v>8</v>
      </c>
      <c r="D1029" s="14"/>
      <c r="E1029" s="15"/>
      <c r="F1029" s="16" t="s">
        <v>1775</v>
      </c>
      <c r="G1029" s="6" t="str">
        <f t="shared" si="24"/>
        <v>LicenseInfoTypeID nvarchar(16) Not Null,</v>
      </c>
      <c r="H1029" s="17"/>
    </row>
    <row r="1030" spans="1:8" x14ac:dyDescent="0.25">
      <c r="A1030" s="11"/>
      <c r="B1030" s="12" t="s">
        <v>1773</v>
      </c>
      <c r="C1030" s="13" t="s">
        <v>8</v>
      </c>
      <c r="D1030" s="14"/>
      <c r="E1030" s="15"/>
      <c r="F1030" s="16" t="s">
        <v>1776</v>
      </c>
      <c r="G1030" s="6" t="str">
        <f t="shared" si="24"/>
        <v>LicenseInfoID nvarchar(16) Not Null,</v>
      </c>
      <c r="H1030" s="17"/>
    </row>
    <row r="1031" spans="1:8" x14ac:dyDescent="0.25">
      <c r="A1031" s="11"/>
      <c r="B1031" s="12" t="s">
        <v>584</v>
      </c>
      <c r="C1031" s="13" t="s">
        <v>8</v>
      </c>
      <c r="D1031" s="14"/>
      <c r="E1031" s="15"/>
      <c r="F1031" s="16" t="s">
        <v>1777</v>
      </c>
      <c r="G1031" s="6" t="str">
        <f t="shared" si="24"/>
        <v>CommandNo nvarchar(16) Not Null,</v>
      </c>
      <c r="H1031" s="17"/>
    </row>
    <row r="1032" spans="1:8" x14ac:dyDescent="0.25">
      <c r="A1032" s="11"/>
      <c r="B1032" s="12" t="s">
        <v>695</v>
      </c>
      <c r="C1032" s="13" t="s">
        <v>21</v>
      </c>
      <c r="D1032" s="14"/>
      <c r="E1032" s="15"/>
      <c r="F1032" s="16" t="s">
        <v>694</v>
      </c>
      <c r="G1032" s="6" t="str">
        <f t="shared" si="24"/>
        <v>CommandDate datetime Not Null,</v>
      </c>
      <c r="H1032" s="17"/>
    </row>
    <row r="1033" spans="1:8" x14ac:dyDescent="0.25">
      <c r="A1033" s="11"/>
      <c r="B1033" s="12" t="s">
        <v>600</v>
      </c>
      <c r="C1033" s="13" t="s">
        <v>21</v>
      </c>
      <c r="D1033" s="14"/>
      <c r="E1033" s="15"/>
      <c r="F1033" s="16" t="s">
        <v>1778</v>
      </c>
      <c r="G1033" s="6" t="str">
        <f t="shared" si="24"/>
        <v>StartDate datetime Not Null,</v>
      </c>
      <c r="H1033" s="17"/>
    </row>
    <row r="1034" spans="1:8" x14ac:dyDescent="0.25">
      <c r="A1034" s="11"/>
      <c r="B1034" s="12" t="s">
        <v>602</v>
      </c>
      <c r="C1034" s="13" t="s">
        <v>21</v>
      </c>
      <c r="D1034" s="14"/>
      <c r="E1034" s="15"/>
      <c r="F1034" s="16" t="s">
        <v>1779</v>
      </c>
      <c r="G1034" s="6" t="str">
        <f t="shared" si="24"/>
        <v>FinishDate datetime Not Null,</v>
      </c>
      <c r="H1034" s="17"/>
    </row>
    <row r="1035" spans="1:8" x14ac:dyDescent="0.25">
      <c r="A1035" s="11"/>
      <c r="B1035" s="12" t="s">
        <v>703</v>
      </c>
      <c r="C1035" s="13" t="s">
        <v>27</v>
      </c>
      <c r="D1035" s="14"/>
      <c r="E1035" s="15"/>
      <c r="F1035" s="16" t="s">
        <v>102</v>
      </c>
      <c r="G1035" s="6" t="str">
        <f t="shared" si="24"/>
        <v>Descr nvarchar(255) Not Null,</v>
      </c>
      <c r="H1035" s="17"/>
    </row>
    <row r="1036" spans="1:8" x14ac:dyDescent="0.25">
      <c r="A1036" s="11"/>
      <c r="B1036" s="12" t="s">
        <v>182</v>
      </c>
      <c r="C1036" s="13" t="s">
        <v>21</v>
      </c>
      <c r="D1036" s="14"/>
      <c r="E1036" s="15"/>
      <c r="F1036" s="16" t="s">
        <v>302</v>
      </c>
      <c r="G1036" s="6" t="str">
        <f t="shared" si="24"/>
        <v>CreatedDate datetime Not Null,</v>
      </c>
      <c r="H1036" s="17"/>
    </row>
    <row r="1037" spans="1:8" ht="22.5" x14ac:dyDescent="0.25">
      <c r="A1037" s="11"/>
      <c r="B1037" s="12" t="s">
        <v>838</v>
      </c>
      <c r="C1037" s="13" t="s">
        <v>21</v>
      </c>
      <c r="D1037" s="14"/>
      <c r="E1037" s="15"/>
      <c r="F1037" s="16" t="s">
        <v>848</v>
      </c>
      <c r="G1037" s="6" t="str">
        <f t="shared" si="24"/>
        <v>LastUpdateDate datetime Not Null,</v>
      </c>
      <c r="H1037" s="17"/>
    </row>
    <row r="1038" spans="1:8" x14ac:dyDescent="0.25">
      <c r="A1038" s="11"/>
      <c r="B1038" s="12" t="s">
        <v>32</v>
      </c>
      <c r="C1038" s="13" t="s">
        <v>53</v>
      </c>
      <c r="D1038" s="14"/>
      <c r="E1038" s="15"/>
      <c r="F1038" s="16" t="s">
        <v>1780</v>
      </c>
      <c r="G1038" s="6" t="str">
        <f t="shared" si="24"/>
        <v>UserName nvarchar(150) Not Null,</v>
      </c>
      <c r="H1038" s="17"/>
    </row>
    <row r="1039" spans="1:8" x14ac:dyDescent="0.25">
      <c r="A1039" s="18"/>
      <c r="B1039" s="19"/>
      <c r="C1039" s="19"/>
      <c r="D1039" s="20"/>
      <c r="E1039" s="20"/>
      <c r="F1039" s="21"/>
      <c r="G1039" s="6" t="s">
        <v>33</v>
      </c>
      <c r="H1039" s="17"/>
    </row>
    <row r="1040" spans="1:8" ht="22.5" x14ac:dyDescent="0.25">
      <c r="A1040" s="22" t="s">
        <v>34</v>
      </c>
      <c r="B1040" s="2" t="s">
        <v>1770</v>
      </c>
      <c r="C1040" s="12" t="s">
        <v>1771</v>
      </c>
      <c r="D1040" s="20"/>
      <c r="E1040" s="20"/>
      <c r="F1040" s="21"/>
      <c r="G1040" s="6" t="str">
        <f>IF(AND(TRIM(A1040) &lt;&gt; "", TRIM(B1040) &lt;&gt; ""),
      IF(AND(A1040 = "PK")," ALTER TABLE " &amp; B1040 &amp; " ADD CONSTRAINT PK_" &amp; B1040 &amp; D1040 &amp; " PRIMARY KEY CLUSTERED (" &amp; C1040  &amp; ") ",
           IF(AND(A1040 = "UN"), " ALTER TABLE " &amp; B1040 &amp; " ADD CONSTRAINT UN_" &amp; B1040 &amp; D1040 &amp; " UNIQUE NONCLUSTERED (" &amp; C1040  &amp; ") ", ""))," ")</f>
        <v xml:space="preserve"> ALTER TABLE hrmLicenseInfo ADD CONSTRAINT PK_hrmLicenseInfo PRIMARY KEY CLUSTERED (LicenseInfoPkID) </v>
      </c>
      <c r="H1040" s="17"/>
    </row>
    <row r="1041" spans="1:8" x14ac:dyDescent="0.25">
      <c r="A1041" s="22" t="s">
        <v>35</v>
      </c>
      <c r="B1041" s="19"/>
      <c r="C1041" s="19"/>
      <c r="D1041" s="20"/>
      <c r="E1041" s="20"/>
      <c r="F1041" s="21"/>
      <c r="G1041" s="6"/>
      <c r="H1041" s="17"/>
    </row>
    <row r="1042" spans="1:8" x14ac:dyDescent="0.25">
      <c r="A1042" s="23" t="s">
        <v>36</v>
      </c>
      <c r="B1042" s="24"/>
      <c r="C1042" s="24"/>
      <c r="D1042" s="25"/>
      <c r="E1042" s="25"/>
      <c r="F1042" s="26"/>
      <c r="G1042" s="6"/>
      <c r="H1042" s="17"/>
    </row>
    <row r="1044" spans="1:8" ht="22.5" x14ac:dyDescent="0.25">
      <c r="A1044" s="1"/>
      <c r="B1044" s="2" t="s">
        <v>1799</v>
      </c>
      <c r="C1044" s="3"/>
      <c r="D1044" s="3"/>
      <c r="E1044" s="4"/>
      <c r="F1044" s="5" t="s">
        <v>1774</v>
      </c>
      <c r="G1044" s="6" t="str">
        <f>"CREATE TABLE " &amp; B1044</f>
        <v>CREATE TABLE hrmRetiredEmployee</v>
      </c>
      <c r="H1044" s="6" t="str">
        <f>"DROP TABLE " &amp; B1044</f>
        <v>DROP TABLE hrmRetiredEmployee</v>
      </c>
    </row>
    <row r="1045" spans="1:8" x14ac:dyDescent="0.25">
      <c r="A1045" s="7" t="s">
        <v>1</v>
      </c>
      <c r="B1045" s="8" t="s">
        <v>2</v>
      </c>
      <c r="C1045" s="9" t="s">
        <v>3</v>
      </c>
      <c r="D1045" s="9" t="s">
        <v>4</v>
      </c>
      <c r="E1045" s="9" t="s">
        <v>5</v>
      </c>
      <c r="F1045" s="10" t="s">
        <v>6</v>
      </c>
      <c r="G1045" s="6" t="str">
        <f>"("</f>
        <v>(</v>
      </c>
      <c r="H1045" s="6"/>
    </row>
    <row r="1046" spans="1:8" x14ac:dyDescent="0.25">
      <c r="A1046" s="11">
        <v>1</v>
      </c>
      <c r="B1046" s="12" t="s">
        <v>1800</v>
      </c>
      <c r="C1046" s="13" t="s">
        <v>8</v>
      </c>
      <c r="D1046" s="14"/>
      <c r="E1046" s="15"/>
      <c r="F1046" s="16" t="s">
        <v>543</v>
      </c>
      <c r="G1046" s="6" t="str">
        <f t="shared" ref="G1046:G1053" si="25">B1046 &amp; " " &amp; C1046 &amp; " " &amp; IF(D1046 = "", "Not Null", "Null") &amp; ","</f>
        <v>RetiredEmployeePkID nvarchar(16) Not Null,</v>
      </c>
      <c r="H1046" s="17"/>
    </row>
    <row r="1047" spans="1:8" x14ac:dyDescent="0.25">
      <c r="A1047" s="11">
        <v>2</v>
      </c>
      <c r="B1047" s="12" t="s">
        <v>290</v>
      </c>
      <c r="C1047" s="13" t="s">
        <v>8</v>
      </c>
      <c r="D1047" s="14"/>
      <c r="E1047" s="15"/>
      <c r="F1047" s="16" t="s">
        <v>9</v>
      </c>
      <c r="G1047" s="6" t="str">
        <f t="shared" si="25"/>
        <v>EmployeeInfoPkID nvarchar(16) Not Null,</v>
      </c>
      <c r="H1047" s="17"/>
    </row>
    <row r="1048" spans="1:8" x14ac:dyDescent="0.25">
      <c r="A1048" s="11"/>
      <c r="B1048" s="12" t="s">
        <v>584</v>
      </c>
      <c r="C1048" s="13" t="s">
        <v>8</v>
      </c>
      <c r="D1048" s="14"/>
      <c r="E1048" s="15"/>
      <c r="F1048" s="16" t="s">
        <v>585</v>
      </c>
      <c r="G1048" s="6" t="str">
        <f t="shared" si="25"/>
        <v>CommandNo nvarchar(16) Not Null,</v>
      </c>
      <c r="H1048" s="17"/>
    </row>
    <row r="1049" spans="1:8" x14ac:dyDescent="0.25">
      <c r="A1049" s="11"/>
      <c r="B1049" s="12" t="s">
        <v>695</v>
      </c>
      <c r="C1049" s="13" t="s">
        <v>21</v>
      </c>
      <c r="D1049" s="14"/>
      <c r="E1049" s="15"/>
      <c r="F1049" s="16" t="s">
        <v>694</v>
      </c>
      <c r="G1049" s="6" t="str">
        <f t="shared" si="25"/>
        <v>CommandDate datetime Not Null,</v>
      </c>
      <c r="H1049" s="17"/>
    </row>
    <row r="1050" spans="1:8" x14ac:dyDescent="0.25">
      <c r="A1050" s="11"/>
      <c r="B1050" s="12" t="s">
        <v>1801</v>
      </c>
      <c r="C1050" s="13" t="s">
        <v>23</v>
      </c>
      <c r="D1050" s="14"/>
      <c r="E1050" s="15"/>
      <c r="F1050" s="16" t="s">
        <v>1802</v>
      </c>
      <c r="G1050" s="6" t="str">
        <f t="shared" si="25"/>
        <v>Age int Not Null,</v>
      </c>
      <c r="H1050" s="17"/>
    </row>
    <row r="1051" spans="1:8" ht="22.5" x14ac:dyDescent="0.25">
      <c r="A1051" s="11"/>
      <c r="B1051" s="12" t="s">
        <v>776</v>
      </c>
      <c r="C1051" s="13" t="s">
        <v>62</v>
      </c>
      <c r="D1051" s="14"/>
      <c r="E1051" s="15"/>
      <c r="F1051" s="16" t="s">
        <v>1803</v>
      </c>
      <c r="G1051" s="6" t="str">
        <f t="shared" si="25"/>
        <v>IsAbNormal nvarchar(1) Not Null,</v>
      </c>
      <c r="H1051" s="17"/>
    </row>
    <row r="1052" spans="1:8" x14ac:dyDescent="0.25">
      <c r="A1052" s="11"/>
      <c r="B1052" s="12" t="s">
        <v>703</v>
      </c>
      <c r="C1052" s="13" t="s">
        <v>27</v>
      </c>
      <c r="D1052" s="14"/>
      <c r="E1052" s="15"/>
      <c r="F1052" s="16" t="s">
        <v>102</v>
      </c>
      <c r="G1052" s="6" t="str">
        <f t="shared" si="25"/>
        <v>Descr nvarchar(255) Not Null,</v>
      </c>
      <c r="H1052" s="17"/>
    </row>
    <row r="1053" spans="1:8" x14ac:dyDescent="0.25">
      <c r="A1053" s="11"/>
      <c r="B1053" s="12" t="s">
        <v>32</v>
      </c>
      <c r="C1053" s="13" t="s">
        <v>53</v>
      </c>
      <c r="D1053" s="14"/>
      <c r="E1053" s="15"/>
      <c r="F1053" s="16" t="s">
        <v>1804</v>
      </c>
      <c r="G1053" s="6" t="str">
        <f t="shared" si="25"/>
        <v>UserName nvarchar(150) Not Null,</v>
      </c>
      <c r="H1053" s="17"/>
    </row>
    <row r="1054" spans="1:8" x14ac:dyDescent="0.25">
      <c r="A1054" s="18"/>
      <c r="B1054" s="19"/>
      <c r="C1054" s="19"/>
      <c r="D1054" s="20"/>
      <c r="E1054" s="20"/>
      <c r="F1054" s="21"/>
      <c r="G1054" s="6" t="s">
        <v>33</v>
      </c>
      <c r="H1054" s="17"/>
    </row>
    <row r="1055" spans="1:8" ht="22.5" x14ac:dyDescent="0.25">
      <c r="A1055" s="22" t="s">
        <v>34</v>
      </c>
      <c r="B1055" s="2" t="s">
        <v>1799</v>
      </c>
      <c r="C1055" s="12" t="s">
        <v>1800</v>
      </c>
      <c r="D1055" s="20"/>
      <c r="E1055" s="20"/>
      <c r="F1055" s="21"/>
      <c r="G1055" s="6" t="str">
        <f>IF(AND(TRIM(A1055) &lt;&gt; "", TRIM(B1055) &lt;&gt; ""),
      IF(AND(A1055 = "PK")," ALTER TABLE " &amp; B1055 &amp; " ADD CONSTRAINT PK_" &amp; B1055 &amp; D1055 &amp; " PRIMARY KEY CLUSTERED (" &amp; C1055  &amp; ") ",
           IF(AND(A1055 = "UN"), " ALTER TABLE " &amp; B1055 &amp; " ADD CONSTRAINT UN_" &amp; B1055 &amp; D1055 &amp; " UNIQUE NONCLUSTERED (" &amp; C1055  &amp; ") ", ""))," ")</f>
        <v xml:space="preserve"> ALTER TABLE hrmRetiredEmployee ADD CONSTRAINT PK_hrmRetiredEmployee PRIMARY KEY CLUSTERED (RetiredEmployeePkID) </v>
      </c>
      <c r="H1055" s="17"/>
    </row>
    <row r="1056" spans="1:8" x14ac:dyDescent="0.25">
      <c r="A1056" s="22" t="s">
        <v>35</v>
      </c>
      <c r="B1056" s="19"/>
      <c r="C1056" s="19"/>
      <c r="D1056" s="20"/>
      <c r="E1056" s="20"/>
      <c r="F1056" s="21"/>
      <c r="G1056" s="6"/>
      <c r="H1056" s="17"/>
    </row>
    <row r="1057" spans="1:8" x14ac:dyDescent="0.25">
      <c r="A1057" s="23" t="s">
        <v>36</v>
      </c>
      <c r="B1057" s="24"/>
      <c r="C1057" s="24"/>
      <c r="D1057" s="25"/>
      <c r="E1057" s="25"/>
      <c r="F1057" s="26"/>
      <c r="G1057" s="6"/>
      <c r="H1057" s="17"/>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35"/>
  <sheetViews>
    <sheetView topLeftCell="A40" workbookViewId="0">
      <selection activeCell="G53" sqref="G53"/>
    </sheetView>
  </sheetViews>
  <sheetFormatPr defaultRowHeight="15" x14ac:dyDescent="0.25"/>
  <cols>
    <col min="2" max="2" width="17.42578125" bestFit="1" customWidth="1"/>
    <col min="3" max="3" width="11" bestFit="1" customWidth="1"/>
    <col min="6" max="6" width="23.5703125" bestFit="1" customWidth="1"/>
    <col min="7" max="7" width="87.85546875" bestFit="1" customWidth="1"/>
  </cols>
  <sheetData>
    <row r="2" spans="1:9" ht="22.5" x14ac:dyDescent="0.25">
      <c r="A2" s="1"/>
      <c r="B2" s="2" t="s">
        <v>1806</v>
      </c>
      <c r="C2" s="3"/>
      <c r="D2" s="3"/>
      <c r="E2" s="4"/>
      <c r="F2" s="5" t="s">
        <v>1866</v>
      </c>
      <c r="G2" s="6" t="str">
        <f>"CREATE TABLE " &amp; B2</f>
        <v>CREATE TABLE astAssetCount</v>
      </c>
      <c r="H2" s="6" t="str">
        <f>"DROP TABLE " &amp; B2</f>
        <v>DROP TABLE astAssetCount</v>
      </c>
      <c r="I2" s="54"/>
    </row>
    <row r="3" spans="1:9" ht="13.5" customHeight="1" x14ac:dyDescent="0.25">
      <c r="A3" s="7" t="s">
        <v>1</v>
      </c>
      <c r="B3" s="8" t="s">
        <v>2</v>
      </c>
      <c r="C3" s="9" t="s">
        <v>3</v>
      </c>
      <c r="D3" s="9" t="s">
        <v>4</v>
      </c>
      <c r="E3" s="9" t="s">
        <v>5</v>
      </c>
      <c r="F3" s="10" t="s">
        <v>6</v>
      </c>
      <c r="G3" s="6" t="str">
        <f>"("</f>
        <v>(</v>
      </c>
      <c r="H3" s="6"/>
      <c r="I3" s="54"/>
    </row>
    <row r="4" spans="1:9" ht="13.5" customHeight="1" x14ac:dyDescent="0.25">
      <c r="A4" s="11">
        <v>1</v>
      </c>
      <c r="B4" s="12" t="s">
        <v>1807</v>
      </c>
      <c r="C4" s="13" t="s">
        <v>8</v>
      </c>
      <c r="D4" s="14"/>
      <c r="E4" s="15"/>
      <c r="F4" s="16" t="s">
        <v>543</v>
      </c>
      <c r="G4" s="6" t="str">
        <f>B4 &amp; " " &amp; C4 &amp; " " &amp; IF(D4 = "", "Not Null", "Null") &amp; ","</f>
        <v>CountPkdID nvarchar(16) Not Null,</v>
      </c>
      <c r="H4" s="54"/>
      <c r="I4" s="54"/>
    </row>
    <row r="5" spans="1:9" x14ac:dyDescent="0.25">
      <c r="A5" s="11">
        <v>2</v>
      </c>
      <c r="B5" s="12" t="s">
        <v>1808</v>
      </c>
      <c r="C5" s="13" t="s">
        <v>8</v>
      </c>
      <c r="D5" s="14"/>
      <c r="E5" s="15"/>
      <c r="F5" s="16" t="s">
        <v>1867</v>
      </c>
      <c r="G5" s="6" t="str">
        <f>B5 &amp; " " &amp; C5 &amp; " " &amp; IF(D5 = "", "Not Null", "Null") &amp; ","</f>
        <v>AccountPkID nvarchar(16) Not Null,</v>
      </c>
    </row>
    <row r="6" spans="1:9" ht="22.5" x14ac:dyDescent="0.25">
      <c r="A6" s="11">
        <v>3</v>
      </c>
      <c r="B6" s="12" t="s">
        <v>738</v>
      </c>
      <c r="C6" s="13" t="s">
        <v>8</v>
      </c>
      <c r="D6" s="14"/>
      <c r="E6" s="15"/>
      <c r="F6" s="16" t="s">
        <v>1868</v>
      </c>
      <c r="G6" s="6" t="str">
        <f>B6 &amp; " " &amp; C6 &amp; " " &amp; IF(D6 = "", "Not Null", "Null") &amp; ","</f>
        <v>CustomerPkID nvarchar(16) Not Null,</v>
      </c>
    </row>
    <row r="7" spans="1:9" ht="17.25" customHeight="1" x14ac:dyDescent="0.25">
      <c r="A7" s="11">
        <v>4</v>
      </c>
      <c r="B7" s="12" t="s">
        <v>1810</v>
      </c>
      <c r="C7" s="13" t="s">
        <v>155</v>
      </c>
      <c r="D7" s="14"/>
      <c r="E7" s="15"/>
      <c r="F7" s="16" t="s">
        <v>102</v>
      </c>
      <c r="G7" s="6" t="str">
        <f>B7 &amp; " " &amp; C7 &amp; " " &amp; IF(D7 = "", "Not Null", "Null") &amp; ","</f>
        <v>CountDesc nvarchar(250) Not Null,</v>
      </c>
    </row>
    <row r="8" spans="1:9" ht="12" customHeight="1" x14ac:dyDescent="0.25">
      <c r="A8" s="11">
        <v>5</v>
      </c>
      <c r="B8" s="12" t="s">
        <v>707</v>
      </c>
      <c r="C8" s="13" t="s">
        <v>21</v>
      </c>
      <c r="D8" s="14"/>
      <c r="E8" s="15"/>
      <c r="F8" s="16" t="s">
        <v>1870</v>
      </c>
      <c r="G8" s="6" t="str">
        <f t="shared" ref="G8:G13" si="0">B8 &amp; " " &amp; C8 &amp; " " &amp; IF(D8 = "", "Not Null", "Null") &amp; ","</f>
        <v>BeginDate datetime Not Null,</v>
      </c>
    </row>
    <row r="9" spans="1:9" ht="14.25" customHeight="1" x14ac:dyDescent="0.25">
      <c r="A9" s="11">
        <v>6</v>
      </c>
      <c r="B9" s="12" t="s">
        <v>706</v>
      </c>
      <c r="C9" s="13" t="s">
        <v>21</v>
      </c>
      <c r="D9" s="14"/>
      <c r="E9" s="15"/>
      <c r="F9" s="16" t="s">
        <v>1869</v>
      </c>
      <c r="G9" s="6" t="str">
        <f t="shared" si="0"/>
        <v>EndDate datetime Not Null,</v>
      </c>
    </row>
    <row r="10" spans="1:9" x14ac:dyDescent="0.25">
      <c r="A10" s="11">
        <v>7</v>
      </c>
      <c r="B10" s="12" t="s">
        <v>1813</v>
      </c>
      <c r="C10" s="13" t="s">
        <v>8</v>
      </c>
      <c r="D10" s="14">
        <v>1</v>
      </c>
      <c r="E10" s="15"/>
      <c r="F10" s="16" t="s">
        <v>1871</v>
      </c>
      <c r="G10" s="6" t="str">
        <f t="shared" si="0"/>
        <v>BatchPkID nvarchar(16) Null,</v>
      </c>
    </row>
    <row r="11" spans="1:9" x14ac:dyDescent="0.25">
      <c r="A11" s="11">
        <v>8</v>
      </c>
      <c r="B11" s="12" t="s">
        <v>1814</v>
      </c>
      <c r="C11" s="13" t="s">
        <v>8</v>
      </c>
      <c r="D11" s="14">
        <v>1</v>
      </c>
      <c r="E11" s="15"/>
      <c r="F11" s="16" t="s">
        <v>1872</v>
      </c>
      <c r="G11" s="6" t="str">
        <f t="shared" si="0"/>
        <v>IncAccountPkID nvarchar(16) Null,</v>
      </c>
    </row>
    <row r="12" spans="1:9" ht="15.75" customHeight="1" x14ac:dyDescent="0.25">
      <c r="A12" s="11">
        <v>9</v>
      </c>
      <c r="B12" s="12" t="s">
        <v>1815</v>
      </c>
      <c r="C12" s="13" t="s">
        <v>8</v>
      </c>
      <c r="D12" s="14">
        <v>1</v>
      </c>
      <c r="E12" s="15"/>
      <c r="F12" s="16" t="s">
        <v>1873</v>
      </c>
      <c r="G12" s="6" t="str">
        <f t="shared" si="0"/>
        <v>DecAccount nvarchar(16) Null,</v>
      </c>
    </row>
    <row r="13" spans="1:9" ht="15" customHeight="1" x14ac:dyDescent="0.25">
      <c r="A13" s="11">
        <v>10</v>
      </c>
      <c r="B13" s="12" t="s">
        <v>1816</v>
      </c>
      <c r="C13" s="13" t="s">
        <v>10</v>
      </c>
      <c r="D13" s="14">
        <v>1</v>
      </c>
      <c r="E13" s="15"/>
      <c r="F13" s="16" t="s">
        <v>698</v>
      </c>
      <c r="G13" s="6" t="str">
        <f t="shared" si="0"/>
        <v>InvNo nvarchar(50) Null,</v>
      </c>
    </row>
    <row r="14" spans="1:9" x14ac:dyDescent="0.25">
      <c r="A14" s="18"/>
      <c r="B14" s="19"/>
      <c r="C14" s="19"/>
      <c r="D14" s="20"/>
      <c r="E14" s="20"/>
      <c r="F14" s="21"/>
      <c r="G14" s="6" t="str">
        <f>")"</f>
        <v>)</v>
      </c>
    </row>
    <row r="15" spans="1:9" x14ac:dyDescent="0.25">
      <c r="A15" s="22" t="s">
        <v>34</v>
      </c>
      <c r="B15" s="2" t="s">
        <v>1806</v>
      </c>
      <c r="C15" s="12" t="s">
        <v>1807</v>
      </c>
      <c r="D15" s="57"/>
      <c r="E15" s="57"/>
      <c r="F15" s="58"/>
      <c r="G15" s="6" t="str">
        <f>IF(AND(TRIM(A15) &lt;&gt; "", TRIM(B15) &lt;&gt; ""),
      IF(AND(A15 = "PK")," ALTER TABLE " &amp; B15 &amp; " ADD CONSTRAINT PK_" &amp; B15 &amp; D15 &amp; " PRIMARY KEY CLUSTERED (" &amp; C15  &amp; ") ",
           IF(AND(A15 = "UN"), " ALTER TABLE " &amp; B15 &amp; " ADD CONSTRAINT UN_" &amp; B15 &amp; D15 &amp; " UNIQUE NONCLUSTERED (" &amp; C15  &amp; ") ", ""))," ")</f>
        <v xml:space="preserve"> ALTER TABLE astAssetCount ADD CONSTRAINT PK_astAssetCount PRIMARY KEY CLUSTERED (CountPkdID) </v>
      </c>
    </row>
    <row r="16" spans="1:9" x14ac:dyDescent="0.25">
      <c r="A16" s="59" t="s">
        <v>35</v>
      </c>
      <c r="B16" s="35"/>
      <c r="C16" s="35"/>
      <c r="D16" s="35"/>
      <c r="E16" s="35"/>
      <c r="F16" s="35"/>
      <c r="G16" s="54"/>
    </row>
    <row r="17" spans="1:9" x14ac:dyDescent="0.25">
      <c r="A17" s="60" t="s">
        <v>36</v>
      </c>
      <c r="B17" s="35"/>
      <c r="C17" s="35"/>
      <c r="D17" s="35"/>
      <c r="E17" s="35"/>
      <c r="F17" s="35"/>
      <c r="G17" s="54"/>
    </row>
    <row r="19" spans="1:9" ht="33.75" x14ac:dyDescent="0.25">
      <c r="A19" s="1"/>
      <c r="B19" s="2" t="s">
        <v>1817</v>
      </c>
      <c r="C19" s="3"/>
      <c r="D19" s="3"/>
      <c r="E19" s="4"/>
      <c r="F19" s="5" t="s">
        <v>1874</v>
      </c>
      <c r="G19" s="6" t="str">
        <f>"CREATE TABLE " &amp; B19</f>
        <v>CREATE TABLE astAssetCountDetail</v>
      </c>
      <c r="H19" s="6" t="str">
        <f>"DROP TABLE " &amp; B19</f>
        <v>DROP TABLE astAssetCountDetail</v>
      </c>
      <c r="I19" s="54"/>
    </row>
    <row r="20" spans="1:9" x14ac:dyDescent="0.25">
      <c r="A20" s="7" t="s">
        <v>1</v>
      </c>
      <c r="B20" s="8" t="s">
        <v>2</v>
      </c>
      <c r="C20" s="9" t="s">
        <v>3</v>
      </c>
      <c r="D20" s="9" t="s">
        <v>4</v>
      </c>
      <c r="E20" s="9" t="s">
        <v>5</v>
      </c>
      <c r="F20" s="10" t="s">
        <v>6</v>
      </c>
      <c r="G20" s="6" t="str">
        <f>"("</f>
        <v>(</v>
      </c>
      <c r="H20" s="6"/>
      <c r="I20" s="54"/>
    </row>
    <row r="21" spans="1:9" x14ac:dyDescent="0.25">
      <c r="A21" s="11">
        <v>1</v>
      </c>
      <c r="B21" s="12" t="s">
        <v>1807</v>
      </c>
      <c r="C21" s="13" t="s">
        <v>8</v>
      </c>
      <c r="D21" s="14"/>
      <c r="E21" s="15"/>
      <c r="F21" s="16" t="s">
        <v>1875</v>
      </c>
      <c r="G21" s="6" t="str">
        <f>B21 &amp; " " &amp; C21 &amp; " " &amp; IF(D21 = "", "Not Null", "Null") &amp; ","</f>
        <v>CountPkdID nvarchar(16) Not Null,</v>
      </c>
      <c r="H21" s="54"/>
      <c r="I21" s="54"/>
    </row>
    <row r="22" spans="1:9" x14ac:dyDescent="0.25">
      <c r="A22" s="11">
        <v>2</v>
      </c>
      <c r="B22" s="12" t="s">
        <v>1818</v>
      </c>
      <c r="C22" s="13" t="s">
        <v>8</v>
      </c>
      <c r="D22" s="14"/>
      <c r="E22" s="15"/>
      <c r="F22" s="16" t="s">
        <v>1876</v>
      </c>
      <c r="G22" s="6" t="str">
        <f>B22 &amp; " " &amp; C22 &amp; " " &amp; IF(D22 = "", "Not Null", "Null") &amp; ","</f>
        <v>AssetPkID nvarchar(16) Not Null,</v>
      </c>
    </row>
    <row r="23" spans="1:9" x14ac:dyDescent="0.25">
      <c r="A23" s="11">
        <v>3</v>
      </c>
      <c r="B23" s="12" t="s">
        <v>1819</v>
      </c>
      <c r="C23" s="13" t="s">
        <v>135</v>
      </c>
      <c r="D23" s="14"/>
      <c r="E23" s="15"/>
      <c r="F23" s="16" t="s">
        <v>1877</v>
      </c>
      <c r="G23" s="6" t="str">
        <f>B23 &amp; " " &amp; C23 &amp; " " &amp; IF(D23 = "", "Not Null", "Null") &amp; ","</f>
        <v>BeginQty money Not Null,</v>
      </c>
    </row>
    <row r="24" spans="1:9" x14ac:dyDescent="0.25">
      <c r="A24" s="11">
        <v>4</v>
      </c>
      <c r="B24" s="12" t="s">
        <v>1820</v>
      </c>
      <c r="C24" s="13" t="s">
        <v>135</v>
      </c>
      <c r="D24" s="14"/>
      <c r="E24" s="15"/>
      <c r="F24" s="16" t="s">
        <v>1878</v>
      </c>
      <c r="G24" s="6" t="str">
        <f>B24 &amp; " " &amp; C24 &amp; " " &amp; IF(D24 = "", "Not Null", "Null") &amp; ","</f>
        <v>InQty money Not Null,</v>
      </c>
    </row>
    <row r="25" spans="1:9" ht="16.5" customHeight="1" x14ac:dyDescent="0.25">
      <c r="A25" s="11">
        <v>5</v>
      </c>
      <c r="B25" s="12" t="s">
        <v>1821</v>
      </c>
      <c r="C25" s="13" t="s">
        <v>135</v>
      </c>
      <c r="D25" s="14"/>
      <c r="E25" s="15"/>
      <c r="F25" s="16" t="s">
        <v>1879</v>
      </c>
      <c r="G25" s="6" t="str">
        <f t="shared" ref="G25:G31" si="1">B25 &amp; " " &amp; C25 &amp; " " &amp; IF(D25 = "", "Not Null", "Null") &amp; ","</f>
        <v>OutQty money Not Null,</v>
      </c>
    </row>
    <row r="26" spans="1:9" x14ac:dyDescent="0.25">
      <c r="A26" s="11">
        <v>6</v>
      </c>
      <c r="B26" s="12" t="s">
        <v>1823</v>
      </c>
      <c r="C26" s="13" t="s">
        <v>135</v>
      </c>
      <c r="D26" s="14"/>
      <c r="E26" s="15"/>
      <c r="F26" s="16" t="s">
        <v>1880</v>
      </c>
      <c r="G26" s="6" t="str">
        <f t="shared" si="1"/>
        <v>PosOutQty money Not Null,</v>
      </c>
    </row>
    <row r="27" spans="1:9" x14ac:dyDescent="0.25">
      <c r="A27" s="11">
        <v>7</v>
      </c>
      <c r="B27" s="12" t="s">
        <v>1824</v>
      </c>
      <c r="C27" s="13" t="s">
        <v>135</v>
      </c>
      <c r="D27" s="14"/>
      <c r="E27" s="15"/>
      <c r="F27" s="16" t="s">
        <v>1881</v>
      </c>
      <c r="G27" s="6" t="str">
        <f t="shared" si="1"/>
        <v>InvOutQty money Not Null,</v>
      </c>
    </row>
    <row r="28" spans="1:9" x14ac:dyDescent="0.25">
      <c r="A28" s="11">
        <v>8</v>
      </c>
      <c r="B28" s="12" t="s">
        <v>1825</v>
      </c>
      <c r="C28" s="13" t="s">
        <v>135</v>
      </c>
      <c r="D28" s="14">
        <v>1</v>
      </c>
      <c r="E28" s="15"/>
      <c r="F28" s="16" t="s">
        <v>1882</v>
      </c>
      <c r="G28" s="6" t="str">
        <f t="shared" si="1"/>
        <v>CountQty money Null,</v>
      </c>
    </row>
    <row r="29" spans="1:9" x14ac:dyDescent="0.25">
      <c r="A29" s="11">
        <v>9</v>
      </c>
      <c r="B29" s="12" t="s">
        <v>1826</v>
      </c>
      <c r="C29" s="13" t="s">
        <v>135</v>
      </c>
      <c r="D29" s="14">
        <v>1</v>
      </c>
      <c r="E29" s="15"/>
      <c r="F29" s="16" t="s">
        <v>1883</v>
      </c>
      <c r="G29" s="6" t="str">
        <f t="shared" si="1"/>
        <v>CountPrice money Null,</v>
      </c>
    </row>
    <row r="30" spans="1:9" x14ac:dyDescent="0.25">
      <c r="A30" s="11">
        <v>10</v>
      </c>
      <c r="B30" s="12" t="s">
        <v>1827</v>
      </c>
      <c r="C30" s="13" t="s">
        <v>135</v>
      </c>
      <c r="D30" s="14">
        <v>1</v>
      </c>
      <c r="E30" s="15"/>
      <c r="F30" s="16" t="s">
        <v>1884</v>
      </c>
      <c r="G30" s="6" t="str">
        <f t="shared" si="1"/>
        <v>DiffQty money Null,</v>
      </c>
    </row>
    <row r="31" spans="1:9" x14ac:dyDescent="0.25">
      <c r="A31" s="11">
        <v>11</v>
      </c>
      <c r="B31" s="12" t="s">
        <v>1828</v>
      </c>
      <c r="C31" s="13" t="s">
        <v>135</v>
      </c>
      <c r="D31" s="14">
        <v>1</v>
      </c>
      <c r="E31" s="15"/>
      <c r="F31" s="16" t="s">
        <v>1885</v>
      </c>
      <c r="G31" s="6" t="str">
        <f t="shared" si="1"/>
        <v>DiffAmt money Null,</v>
      </c>
    </row>
    <row r="32" spans="1:9" x14ac:dyDescent="0.25">
      <c r="A32" s="61"/>
      <c r="B32" s="62"/>
      <c r="C32" s="62"/>
      <c r="D32" s="57"/>
      <c r="E32" s="57"/>
      <c r="F32" s="58"/>
      <c r="G32" s="6" t="str">
        <f>")"</f>
        <v>)</v>
      </c>
    </row>
    <row r="33" spans="1:9" ht="22.5" x14ac:dyDescent="0.25">
      <c r="A33" s="63" t="s">
        <v>34</v>
      </c>
      <c r="B33" s="64" t="s">
        <v>1817</v>
      </c>
      <c r="C33" s="65" t="s">
        <v>1886</v>
      </c>
      <c r="D33" s="63"/>
      <c r="E33" s="63"/>
      <c r="F33" s="66"/>
      <c r="G33" s="6" t="str">
        <f>IF(AND(TRIM(A33) &lt;&gt; "", TRIM(B33) &lt;&gt; ""),
      IF(AND(A33 = "PK")," ALTER TABLE " &amp; B33 &amp; " ADD CONSTRAINT PK_" &amp; B33 &amp; D33 &amp; " PRIMARY KEY CLUSTERED (" &amp; C33  &amp; ") ",
           IF(AND(A33 = "UN"), " ALTER TABLE " &amp; B33 &amp; " ADD CONSTRAINT UN_" &amp; B33 &amp; D33 &amp; " UNIQUE NONCLUSTERED (" &amp; C33  &amp; ") ", ""))," ")</f>
        <v xml:space="preserve"> ALTER TABLE astAssetCountDetail ADD CONSTRAINT PK_astAssetCountDetail PRIMARY KEY CLUSTERED (CountPkdID, AssetPkID) </v>
      </c>
    </row>
    <row r="34" spans="1:9" x14ac:dyDescent="0.25">
      <c r="A34" s="63" t="s">
        <v>35</v>
      </c>
      <c r="B34" s="35"/>
      <c r="C34" s="35"/>
      <c r="D34" s="35"/>
      <c r="E34" s="35"/>
      <c r="F34" s="35"/>
      <c r="G34" s="54"/>
    </row>
    <row r="35" spans="1:9" x14ac:dyDescent="0.25">
      <c r="A35" s="63" t="s">
        <v>36</v>
      </c>
      <c r="B35" s="35"/>
      <c r="C35" s="35"/>
      <c r="D35" s="35"/>
      <c r="E35" s="35"/>
      <c r="F35" s="35"/>
      <c r="G35" s="54"/>
    </row>
    <row r="37" spans="1:9" x14ac:dyDescent="0.25">
      <c r="A37" s="1"/>
      <c r="B37" s="2" t="s">
        <v>1829</v>
      </c>
      <c r="C37" s="3"/>
      <c r="D37" s="3"/>
      <c r="E37" s="4"/>
      <c r="F37" s="5" t="s">
        <v>1887</v>
      </c>
      <c r="G37" s="6" t="str">
        <f>"CREATE TABLE " &amp; B37</f>
        <v>CREATE TABLE astAssetInfo</v>
      </c>
      <c r="H37" s="6" t="str">
        <f>"DROP TABLE " &amp; B37</f>
        <v>DROP TABLE astAssetInfo</v>
      </c>
      <c r="I37" s="54"/>
    </row>
    <row r="38" spans="1:9" x14ac:dyDescent="0.25">
      <c r="A38" s="7" t="s">
        <v>1</v>
      </c>
      <c r="B38" s="8" t="s">
        <v>2</v>
      </c>
      <c r="C38" s="9" t="s">
        <v>3</v>
      </c>
      <c r="D38" s="9" t="s">
        <v>4</v>
      </c>
      <c r="E38" s="9" t="s">
        <v>5</v>
      </c>
      <c r="F38" s="10" t="s">
        <v>6</v>
      </c>
      <c r="G38" s="6" t="str">
        <f>"("</f>
        <v>(</v>
      </c>
      <c r="H38" s="6"/>
      <c r="I38" s="54"/>
    </row>
    <row r="39" spans="1:9" x14ac:dyDescent="0.25">
      <c r="A39" s="11">
        <v>1</v>
      </c>
      <c r="B39" s="12" t="s">
        <v>1818</v>
      </c>
      <c r="C39" s="13" t="s">
        <v>8</v>
      </c>
      <c r="D39" s="14"/>
      <c r="E39" s="15"/>
      <c r="F39" s="16" t="s">
        <v>543</v>
      </c>
      <c r="G39" s="6" t="str">
        <f>B39 &amp; " " &amp; C39 &amp; " " &amp; IF(D39 = "", "Not Null", "Null") &amp; ","</f>
        <v>AssetPkID nvarchar(16) Not Null,</v>
      </c>
      <c r="H39" s="54"/>
      <c r="I39" s="54"/>
    </row>
    <row r="40" spans="1:9" x14ac:dyDescent="0.25">
      <c r="A40" s="11">
        <v>2</v>
      </c>
      <c r="B40" s="12" t="s">
        <v>1830</v>
      </c>
      <c r="C40" s="13" t="s">
        <v>10</v>
      </c>
      <c r="D40" s="14"/>
      <c r="E40" s="15"/>
      <c r="F40" s="16" t="s">
        <v>1888</v>
      </c>
      <c r="G40" s="6" t="str">
        <f>B40 &amp; " " &amp; C40 &amp; " " &amp; IF(D40 = "", "Not Null", "Null") &amp; ","</f>
        <v>AssetID nvarchar(50) Not Null,</v>
      </c>
    </row>
    <row r="41" spans="1:9" x14ac:dyDescent="0.25">
      <c r="A41" s="11">
        <v>3</v>
      </c>
      <c r="B41" s="12" t="s">
        <v>1425</v>
      </c>
      <c r="C41" s="13" t="s">
        <v>8</v>
      </c>
      <c r="D41" s="14"/>
      <c r="E41" s="15"/>
      <c r="F41" s="16" t="s">
        <v>1889</v>
      </c>
      <c r="G41" s="6" t="str">
        <f>B41 &amp; " " &amp; C41 &amp; " " &amp; IF(D41 = "", "Not Null", "Null") &amp; ","</f>
        <v>GroupPkID nvarchar(16) Not Null,</v>
      </c>
    </row>
    <row r="42" spans="1:9" x14ac:dyDescent="0.25">
      <c r="A42" s="11">
        <v>4</v>
      </c>
      <c r="B42" s="12" t="s">
        <v>1831</v>
      </c>
      <c r="C42" s="13" t="s">
        <v>155</v>
      </c>
      <c r="D42" s="14"/>
      <c r="E42" s="15"/>
      <c r="F42" s="16" t="s">
        <v>1890</v>
      </c>
      <c r="G42" s="6" t="str">
        <f>B42 &amp; " " &amp; C42 &amp; " " &amp; IF(D42 = "", "Not Null", "Null") &amp; ","</f>
        <v>AssetName nvarchar(250) Not Null,</v>
      </c>
    </row>
    <row r="43" spans="1:9" x14ac:dyDescent="0.25">
      <c r="A43" s="11">
        <v>5</v>
      </c>
      <c r="B43" s="12" t="s">
        <v>1832</v>
      </c>
      <c r="C43" s="13" t="s">
        <v>155</v>
      </c>
      <c r="D43" s="14">
        <v>1</v>
      </c>
      <c r="E43" s="15"/>
      <c r="F43" s="16" t="s">
        <v>597</v>
      </c>
      <c r="G43" s="6" t="str">
        <f t="shared" ref="G43:G68" si="2">B43 &amp; " " &amp; C43 &amp; " " &amp; IF(D43 = "", "Not Null", "Null") &amp; ","</f>
        <v>ExtraDesc nvarchar(250) Null,</v>
      </c>
    </row>
    <row r="44" spans="1:9" x14ac:dyDescent="0.25">
      <c r="A44" s="11">
        <v>6</v>
      </c>
      <c r="B44" s="12" t="s">
        <v>1488</v>
      </c>
      <c r="C44" s="13" t="s">
        <v>1490</v>
      </c>
      <c r="D44" s="14"/>
      <c r="E44" s="15"/>
      <c r="F44" s="16" t="s">
        <v>1491</v>
      </c>
      <c r="G44" s="6" t="str">
        <f t="shared" si="2"/>
        <v>UnitID nvarchar(6) Not Null,</v>
      </c>
    </row>
    <row r="45" spans="1:9" x14ac:dyDescent="0.25">
      <c r="A45" s="11">
        <v>7</v>
      </c>
      <c r="B45" s="12" t="s">
        <v>1833</v>
      </c>
      <c r="C45" s="13" t="s">
        <v>135</v>
      </c>
      <c r="D45" s="14"/>
      <c r="E45" s="15"/>
      <c r="F45" s="16" t="s">
        <v>1891</v>
      </c>
      <c r="G45" s="6" t="str">
        <f t="shared" si="2"/>
        <v>Price money Not Null,</v>
      </c>
    </row>
    <row r="46" spans="1:9" ht="22.5" x14ac:dyDescent="0.25">
      <c r="A46" s="11">
        <v>8</v>
      </c>
      <c r="B46" s="12" t="s">
        <v>1834</v>
      </c>
      <c r="C46" s="13" t="s">
        <v>62</v>
      </c>
      <c r="D46" s="14"/>
      <c r="E46" s="15"/>
      <c r="F46" s="16" t="s">
        <v>1892</v>
      </c>
      <c r="G46" s="6" t="str">
        <f t="shared" si="2"/>
        <v>IsExistent nvarchar(1) Not Null,</v>
      </c>
    </row>
    <row r="47" spans="1:9" x14ac:dyDescent="0.25">
      <c r="A47" s="11">
        <v>9</v>
      </c>
      <c r="B47" s="12" t="s">
        <v>1835</v>
      </c>
      <c r="C47" s="13" t="s">
        <v>8</v>
      </c>
      <c r="D47" s="14"/>
      <c r="E47" s="15"/>
      <c r="F47" s="16" t="s">
        <v>1893</v>
      </c>
      <c r="G47" s="6" t="str">
        <f t="shared" si="2"/>
        <v>FormulaID nvarchar(16) Not Null,</v>
      </c>
    </row>
    <row r="48" spans="1:9" x14ac:dyDescent="0.25">
      <c r="A48" s="11">
        <v>10</v>
      </c>
      <c r="B48" s="12" t="s">
        <v>1836</v>
      </c>
      <c r="C48" s="13" t="s">
        <v>23</v>
      </c>
      <c r="D48" s="14"/>
      <c r="E48" s="15"/>
      <c r="F48" s="16" t="s">
        <v>1894</v>
      </c>
      <c r="G48" s="6" t="str">
        <f t="shared" si="2"/>
        <v>UsingYear int Not Null,</v>
      </c>
    </row>
    <row r="49" spans="1:7" x14ac:dyDescent="0.25">
      <c r="A49" s="11">
        <v>11</v>
      </c>
      <c r="B49" s="12" t="s">
        <v>1837</v>
      </c>
      <c r="C49" s="13" t="s">
        <v>155</v>
      </c>
      <c r="D49" s="14">
        <v>1</v>
      </c>
      <c r="E49" s="15"/>
      <c r="F49" s="16" t="s">
        <v>1895</v>
      </c>
      <c r="G49" s="6" t="str">
        <f t="shared" si="2"/>
        <v>Mark nvarchar(250) Null,</v>
      </c>
    </row>
    <row r="50" spans="1:7" x14ac:dyDescent="0.25">
      <c r="A50" s="67">
        <v>12</v>
      </c>
      <c r="B50" s="68" t="s">
        <v>1838</v>
      </c>
      <c r="C50" s="69" t="s">
        <v>21</v>
      </c>
      <c r="D50" s="70"/>
      <c r="E50" s="71"/>
      <c r="F50" s="72" t="s">
        <v>1896</v>
      </c>
      <c r="G50" s="6" t="str">
        <f t="shared" si="2"/>
        <v>MadeDate datetime Not Null,</v>
      </c>
    </row>
    <row r="51" spans="1:7" x14ac:dyDescent="0.25">
      <c r="A51" s="67">
        <v>13</v>
      </c>
      <c r="B51" s="68" t="s">
        <v>600</v>
      </c>
      <c r="C51" s="69" t="s">
        <v>21</v>
      </c>
      <c r="D51" s="70"/>
      <c r="E51" s="71"/>
      <c r="F51" s="72" t="s">
        <v>1897</v>
      </c>
      <c r="G51" s="6" t="str">
        <f t="shared" si="2"/>
        <v>StartDate datetime Not Null,</v>
      </c>
    </row>
    <row r="52" spans="1:7" x14ac:dyDescent="0.25">
      <c r="A52" s="67">
        <v>14</v>
      </c>
      <c r="B52" s="68" t="s">
        <v>1839</v>
      </c>
      <c r="C52" s="69" t="s">
        <v>135</v>
      </c>
      <c r="D52" s="70"/>
      <c r="E52" s="71"/>
      <c r="F52" s="72" t="s">
        <v>1899</v>
      </c>
      <c r="G52" s="6" t="str">
        <f t="shared" si="2"/>
        <v>FirstCount money Not Null,</v>
      </c>
    </row>
    <row r="53" spans="1:7" x14ac:dyDescent="0.25">
      <c r="A53" s="67">
        <v>15</v>
      </c>
      <c r="B53" s="68" t="s">
        <v>1840</v>
      </c>
      <c r="C53" s="69" t="s">
        <v>135</v>
      </c>
      <c r="D53" s="70"/>
      <c r="E53" s="71"/>
      <c r="F53" s="72" t="s">
        <v>1898</v>
      </c>
      <c r="G53" s="6" t="str">
        <f t="shared" si="2"/>
        <v>UnitPrice money Not Null,</v>
      </c>
    </row>
    <row r="54" spans="1:7" x14ac:dyDescent="0.25">
      <c r="A54" s="67">
        <v>16</v>
      </c>
      <c r="B54" s="68" t="s">
        <v>1841</v>
      </c>
      <c r="C54" s="69" t="s">
        <v>135</v>
      </c>
      <c r="D54" s="70"/>
      <c r="E54" s="71"/>
      <c r="F54" s="72" t="s">
        <v>1902</v>
      </c>
      <c r="G54" s="6" t="str">
        <f t="shared" si="2"/>
        <v>DepAmt money Not Null,</v>
      </c>
    </row>
    <row r="55" spans="1:7" x14ac:dyDescent="0.25">
      <c r="A55" s="67">
        <v>17</v>
      </c>
      <c r="B55" s="68" t="s">
        <v>1842</v>
      </c>
      <c r="C55" s="69" t="s">
        <v>135</v>
      </c>
      <c r="D55" s="70"/>
      <c r="E55" s="71"/>
      <c r="F55" s="72" t="s">
        <v>1901</v>
      </c>
      <c r="G55" s="6" t="str">
        <f t="shared" si="2"/>
        <v>UnitAmtPrice money Not Null,</v>
      </c>
    </row>
    <row r="56" spans="1:7" x14ac:dyDescent="0.25">
      <c r="A56" s="67">
        <v>18</v>
      </c>
      <c r="B56" s="68" t="s">
        <v>1843</v>
      </c>
      <c r="C56" s="69" t="s">
        <v>135</v>
      </c>
      <c r="D56" s="70"/>
      <c r="E56" s="71"/>
      <c r="F56" s="72" t="s">
        <v>1900</v>
      </c>
      <c r="G56" s="6" t="str">
        <f t="shared" si="2"/>
        <v>DepRate money Not Null,</v>
      </c>
    </row>
    <row r="57" spans="1:7" x14ac:dyDescent="0.25">
      <c r="A57" s="67">
        <v>19</v>
      </c>
      <c r="B57" s="68" t="s">
        <v>1844</v>
      </c>
      <c r="C57" s="13" t="s">
        <v>8</v>
      </c>
      <c r="D57" s="70"/>
      <c r="E57" s="71"/>
      <c r="F57" s="72" t="s">
        <v>1904</v>
      </c>
      <c r="G57" s="6" t="str">
        <f t="shared" si="2"/>
        <v>CAPAccount nvarchar(16) Not Null,</v>
      </c>
    </row>
    <row r="58" spans="1:7" x14ac:dyDescent="0.25">
      <c r="A58" s="67">
        <v>20</v>
      </c>
      <c r="B58" s="68" t="s">
        <v>1845</v>
      </c>
      <c r="C58" s="13" t="s">
        <v>8</v>
      </c>
      <c r="D58" s="70"/>
      <c r="E58" s="71"/>
      <c r="F58" s="72" t="s">
        <v>1905</v>
      </c>
      <c r="G58" s="6" t="str">
        <f t="shared" si="2"/>
        <v>DEPAccount nvarchar(16) Not Null,</v>
      </c>
    </row>
    <row r="59" spans="1:7" x14ac:dyDescent="0.25">
      <c r="A59" s="67">
        <v>21</v>
      </c>
      <c r="B59" s="68" t="s">
        <v>1846</v>
      </c>
      <c r="C59" s="13" t="s">
        <v>8</v>
      </c>
      <c r="D59" s="70"/>
      <c r="E59" s="71"/>
      <c r="F59" s="72" t="s">
        <v>1906</v>
      </c>
      <c r="G59" s="6" t="str">
        <f t="shared" si="2"/>
        <v>SaleInAccount nvarchar(16) Not Null,</v>
      </c>
    </row>
    <row r="60" spans="1:7" x14ac:dyDescent="0.25">
      <c r="A60" s="67">
        <v>22</v>
      </c>
      <c r="B60" s="68" t="s">
        <v>1847</v>
      </c>
      <c r="C60" s="13" t="s">
        <v>8</v>
      </c>
      <c r="D60" s="70"/>
      <c r="E60" s="71"/>
      <c r="F60" s="72" t="s">
        <v>1907</v>
      </c>
      <c r="G60" s="6" t="str">
        <f t="shared" si="2"/>
        <v>SaleOutAccount nvarchar(16) Not Null,</v>
      </c>
    </row>
    <row r="61" spans="1:7" x14ac:dyDescent="0.25">
      <c r="A61" s="67">
        <v>23</v>
      </c>
      <c r="B61" s="68" t="s">
        <v>245</v>
      </c>
      <c r="C61" s="13" t="s">
        <v>29</v>
      </c>
      <c r="D61" s="70"/>
      <c r="E61" s="71"/>
      <c r="F61" s="72" t="s">
        <v>522</v>
      </c>
      <c r="G61" s="6" t="str">
        <f t="shared" si="2"/>
        <v>CreatedProgID nvarchar(10) Not Null,</v>
      </c>
    </row>
    <row r="62" spans="1:7" x14ac:dyDescent="0.25">
      <c r="A62" s="67">
        <v>24</v>
      </c>
      <c r="B62" s="68" t="s">
        <v>182</v>
      </c>
      <c r="C62" s="69" t="s">
        <v>21</v>
      </c>
      <c r="D62" s="70"/>
      <c r="E62" s="71"/>
      <c r="F62" s="72" t="s">
        <v>302</v>
      </c>
      <c r="G62" s="6" t="str">
        <f t="shared" si="2"/>
        <v>CreatedDate datetime Not Null,</v>
      </c>
    </row>
    <row r="63" spans="1:7" ht="22.5" x14ac:dyDescent="0.25">
      <c r="A63" s="67">
        <v>25</v>
      </c>
      <c r="B63" s="68" t="s">
        <v>247</v>
      </c>
      <c r="C63" s="69" t="s">
        <v>21</v>
      </c>
      <c r="D63" s="70"/>
      <c r="E63" s="71"/>
      <c r="F63" s="72" t="s">
        <v>848</v>
      </c>
      <c r="G63" s="6" t="str">
        <f t="shared" si="2"/>
        <v>LastUpdate datetime Not Null,</v>
      </c>
    </row>
    <row r="64" spans="1:7" ht="22.5" x14ac:dyDescent="0.25">
      <c r="A64" s="67">
        <v>26</v>
      </c>
      <c r="B64" s="68" t="s">
        <v>183</v>
      </c>
      <c r="C64" s="13" t="s">
        <v>159</v>
      </c>
      <c r="D64" s="70"/>
      <c r="E64" s="71"/>
      <c r="F64" s="72" t="s">
        <v>1908</v>
      </c>
      <c r="G64" s="6" t="str">
        <f t="shared" si="2"/>
        <v>LastUserName nvarchar(30) Not Null,</v>
      </c>
    </row>
    <row r="65" spans="1:9" x14ac:dyDescent="0.25">
      <c r="A65" s="67">
        <v>27</v>
      </c>
      <c r="B65" s="68" t="s">
        <v>243</v>
      </c>
      <c r="C65" s="13" t="s">
        <v>159</v>
      </c>
      <c r="D65" s="70"/>
      <c r="E65" s="71"/>
      <c r="F65" s="72" t="s">
        <v>1123</v>
      </c>
      <c r="G65" s="6" t="str">
        <f t="shared" si="2"/>
        <v>IPAddress nvarchar(30) Not Null,</v>
      </c>
    </row>
    <row r="66" spans="1:9" x14ac:dyDescent="0.25">
      <c r="A66" s="67">
        <v>28</v>
      </c>
      <c r="B66" s="68" t="s">
        <v>244</v>
      </c>
      <c r="C66" s="13" t="s">
        <v>159</v>
      </c>
      <c r="D66" s="70"/>
      <c r="E66" s="71"/>
      <c r="F66" s="72" t="s">
        <v>939</v>
      </c>
      <c r="G66" s="6" t="str">
        <f t="shared" si="2"/>
        <v>MACAddress nvarchar(30) Not Null,</v>
      </c>
    </row>
    <row r="67" spans="1:9" ht="22.5" x14ac:dyDescent="0.25">
      <c r="A67" s="67">
        <v>29</v>
      </c>
      <c r="B67" s="68" t="s">
        <v>499</v>
      </c>
      <c r="C67" s="13" t="s">
        <v>8</v>
      </c>
      <c r="D67" s="70"/>
      <c r="E67" s="71"/>
      <c r="F67" s="72" t="s">
        <v>1910</v>
      </c>
      <c r="G67" s="6" t="str">
        <f t="shared" si="2"/>
        <v>LocationCodePkID nvarchar(16) Not Null,</v>
      </c>
    </row>
    <row r="68" spans="1:9" x14ac:dyDescent="0.25">
      <c r="A68" s="67">
        <v>30</v>
      </c>
      <c r="B68" s="68" t="s">
        <v>1921</v>
      </c>
      <c r="C68" s="13" t="s">
        <v>8</v>
      </c>
      <c r="D68" s="70"/>
      <c r="E68" s="71"/>
      <c r="F68" s="72" t="s">
        <v>1903</v>
      </c>
      <c r="G68" s="6" t="str">
        <f t="shared" si="2"/>
        <v>TreasurerInfoPkID nvarchar(16) Not Null,</v>
      </c>
    </row>
    <row r="69" spans="1:9" x14ac:dyDescent="0.25">
      <c r="A69" s="61"/>
      <c r="B69" s="62"/>
      <c r="C69" s="62"/>
      <c r="D69" s="57"/>
      <c r="E69" s="57"/>
      <c r="F69" s="58"/>
      <c r="G69" s="6" t="str">
        <f>")"</f>
        <v>)</v>
      </c>
    </row>
    <row r="70" spans="1:9" x14ac:dyDescent="0.25">
      <c r="A70" s="63" t="s">
        <v>34</v>
      </c>
      <c r="B70" s="2" t="s">
        <v>1829</v>
      </c>
      <c r="C70" s="12" t="s">
        <v>1818</v>
      </c>
      <c r="D70" s="63"/>
      <c r="E70" s="63"/>
      <c r="F70" s="66"/>
      <c r="G70" s="6" t="str">
        <f>IF(AND(TRIM(A70) &lt;&gt; "", TRIM(B70) &lt;&gt; ""),
      IF(AND(A70 = "PK")," ALTER TABLE " &amp; B70 &amp; " ADD CONSTRAINT PK_" &amp; B70 &amp; D70 &amp; " PRIMARY KEY CLUSTERED (" &amp; C70  &amp; ") ",
           IF(AND(A70 = "UN"), " ALTER TABLE " &amp; B70 &amp; " ADD CONSTRAINT UN_" &amp; B70 &amp; D70 &amp; " UNIQUE NONCLUSTERED (" &amp; C70  &amp; ") ", ""))," ")</f>
        <v xml:space="preserve"> ALTER TABLE astAssetInfo ADD CONSTRAINT PK_astAssetInfo PRIMARY KEY CLUSTERED (AssetPkID) </v>
      </c>
    </row>
    <row r="71" spans="1:9" x14ac:dyDescent="0.25">
      <c r="A71" s="63" t="s">
        <v>35</v>
      </c>
      <c r="B71" s="35"/>
      <c r="C71" s="35"/>
      <c r="D71" s="35"/>
      <c r="E71" s="35"/>
      <c r="F71" s="35"/>
      <c r="G71" s="54"/>
    </row>
    <row r="72" spans="1:9" x14ac:dyDescent="0.25">
      <c r="A72" s="63" t="s">
        <v>36</v>
      </c>
      <c r="B72" s="35"/>
      <c r="C72" s="35"/>
      <c r="D72" s="35"/>
      <c r="E72" s="35"/>
      <c r="F72" s="35"/>
      <c r="G72" s="54"/>
    </row>
    <row r="74" spans="1:9" ht="22.5" x14ac:dyDescent="0.25">
      <c r="A74" s="1"/>
      <c r="B74" s="2" t="s">
        <v>1848</v>
      </c>
      <c r="C74" s="3"/>
      <c r="D74" s="3"/>
      <c r="E74" s="4"/>
      <c r="F74" s="5" t="s">
        <v>1911</v>
      </c>
      <c r="G74" s="6" t="str">
        <f>"CREATE TABLE " &amp; B74</f>
        <v>CREATE TABLE astGroupInfo</v>
      </c>
      <c r="H74" s="6" t="str">
        <f>"DROP TABLE " &amp; B74</f>
        <v>DROP TABLE astGroupInfo</v>
      </c>
      <c r="I74" s="54"/>
    </row>
    <row r="75" spans="1:9" x14ac:dyDescent="0.25">
      <c r="A75" s="7" t="s">
        <v>1</v>
      </c>
      <c r="B75" s="8" t="s">
        <v>2</v>
      </c>
      <c r="C75" s="9" t="s">
        <v>3</v>
      </c>
      <c r="D75" s="9" t="s">
        <v>4</v>
      </c>
      <c r="E75" s="9" t="s">
        <v>5</v>
      </c>
      <c r="F75" s="10" t="s">
        <v>6</v>
      </c>
      <c r="G75" s="6" t="str">
        <f>"("</f>
        <v>(</v>
      </c>
      <c r="H75" s="6"/>
      <c r="I75" s="54"/>
    </row>
    <row r="76" spans="1:9" x14ac:dyDescent="0.25">
      <c r="A76" s="11">
        <v>1</v>
      </c>
      <c r="B76" s="12" t="s">
        <v>1425</v>
      </c>
      <c r="C76" s="13" t="s">
        <v>8</v>
      </c>
      <c r="D76" s="14"/>
      <c r="E76" s="15"/>
      <c r="F76" s="16" t="s">
        <v>543</v>
      </c>
      <c r="G76" s="6" t="str">
        <f>B76 &amp; " " &amp; C76 &amp; " " &amp; IF(D76 = "", "Not Null", "Null") &amp; ","</f>
        <v>GroupPkID nvarchar(16) Not Null,</v>
      </c>
      <c r="H76" s="54"/>
      <c r="I76" s="54"/>
    </row>
    <row r="77" spans="1:9" x14ac:dyDescent="0.25">
      <c r="A77" s="11">
        <v>2</v>
      </c>
      <c r="B77" s="12" t="s">
        <v>43</v>
      </c>
      <c r="C77" s="13" t="s">
        <v>8</v>
      </c>
      <c r="D77" s="14"/>
      <c r="E77" s="15"/>
      <c r="F77" s="16" t="s">
        <v>1912</v>
      </c>
      <c r="G77" s="6" t="str">
        <f>B77 &amp; " " &amp; C77 &amp; " " &amp; IF(D77 = "", "Not Null", "Null") &amp; ","</f>
        <v>ParentPkID nvarchar(16) Not Null,</v>
      </c>
    </row>
    <row r="78" spans="1:9" x14ac:dyDescent="0.25">
      <c r="A78" s="11">
        <v>3</v>
      </c>
      <c r="B78" s="12" t="s">
        <v>173</v>
      </c>
      <c r="C78" s="13" t="s">
        <v>235</v>
      </c>
      <c r="D78" s="14"/>
      <c r="E78" s="15"/>
      <c r="F78" s="16" t="s">
        <v>930</v>
      </c>
      <c r="G78" s="6" t="str">
        <f>B78 &amp; " " &amp; C78 &amp; " " &amp; IF(D78 = "", "Not Null", "Null") &amp; ","</f>
        <v>GroupName nvarchar(75) Not Null,</v>
      </c>
    </row>
    <row r="79" spans="1:9" x14ac:dyDescent="0.25">
      <c r="A79" s="11">
        <v>4</v>
      </c>
      <c r="B79" s="12" t="s">
        <v>1013</v>
      </c>
      <c r="C79" s="13" t="s">
        <v>62</v>
      </c>
      <c r="D79" s="14"/>
      <c r="E79" s="15"/>
      <c r="F79" s="16" t="s">
        <v>1031</v>
      </c>
      <c r="G79" s="6" t="str">
        <f>B79 &amp; " " &amp; C79 &amp; " " &amp; IF(D79 = "", "Not Null", "Null") &amp; ","</f>
        <v>IsLastGroup nvarchar(1) Not Null,</v>
      </c>
    </row>
    <row r="80" spans="1:9" x14ac:dyDescent="0.25">
      <c r="A80" s="11">
        <v>5</v>
      </c>
      <c r="B80" s="12" t="s">
        <v>1011</v>
      </c>
      <c r="C80" s="13" t="s">
        <v>23</v>
      </c>
      <c r="D80" s="14"/>
      <c r="E80" s="15"/>
      <c r="F80" s="16" t="s">
        <v>1913</v>
      </c>
      <c r="G80" s="6" t="str">
        <f t="shared" ref="G80:G95" si="3">B80 &amp; " " &amp; C80 &amp; " " &amp; IF(D80 = "", "Not Null", "Null") &amp; ","</f>
        <v>GroupLevel int Not Null,</v>
      </c>
    </row>
    <row r="81" spans="1:7" x14ac:dyDescent="0.25">
      <c r="A81" s="11">
        <v>6</v>
      </c>
      <c r="B81" s="12" t="s">
        <v>1012</v>
      </c>
      <c r="C81" s="13" t="s">
        <v>62</v>
      </c>
      <c r="D81" s="14">
        <v>1</v>
      </c>
      <c r="E81" s="15"/>
      <c r="F81" s="16" t="s">
        <v>1030</v>
      </c>
      <c r="G81" s="6" t="str">
        <f t="shared" si="3"/>
        <v>GroupType nvarchar(1) Null,</v>
      </c>
    </row>
    <row r="82" spans="1:7" x14ac:dyDescent="0.25">
      <c r="A82" s="11">
        <v>7</v>
      </c>
      <c r="B82" s="12" t="s">
        <v>1431</v>
      </c>
      <c r="C82" s="13" t="s">
        <v>62</v>
      </c>
      <c r="D82" s="14"/>
      <c r="E82" s="15"/>
      <c r="F82" s="16" t="s">
        <v>1432</v>
      </c>
      <c r="G82" s="6" t="str">
        <f t="shared" si="3"/>
        <v>IsSystem nvarchar(1) Not Null,</v>
      </c>
    </row>
    <row r="83" spans="1:7" x14ac:dyDescent="0.25">
      <c r="A83" s="11">
        <v>8</v>
      </c>
      <c r="B83" s="12" t="s">
        <v>1014</v>
      </c>
      <c r="C83" s="13" t="s">
        <v>23</v>
      </c>
      <c r="D83" s="14"/>
      <c r="E83" s="15"/>
      <c r="F83" s="16" t="s">
        <v>1914</v>
      </c>
      <c r="G83" s="6" t="str">
        <f t="shared" si="3"/>
        <v>SequenceNo int Not Null,</v>
      </c>
    </row>
    <row r="84" spans="1:7" x14ac:dyDescent="0.25">
      <c r="A84" s="11">
        <v>9</v>
      </c>
      <c r="B84" s="12" t="s">
        <v>273</v>
      </c>
      <c r="C84" s="13" t="s">
        <v>10</v>
      </c>
      <c r="D84" s="14">
        <v>1</v>
      </c>
      <c r="E84" s="15"/>
      <c r="F84" s="16" t="s">
        <v>1915</v>
      </c>
      <c r="G84" s="6" t="str">
        <f t="shared" si="3"/>
        <v>SortedOrder nvarchar(50) Null,</v>
      </c>
    </row>
    <row r="85" spans="1:7" x14ac:dyDescent="0.25">
      <c r="A85" s="11">
        <v>10</v>
      </c>
      <c r="B85" s="12" t="s">
        <v>1836</v>
      </c>
      <c r="C85" s="13" t="s">
        <v>23</v>
      </c>
      <c r="D85" s="14"/>
      <c r="E85" s="15"/>
      <c r="F85" s="16" t="s">
        <v>1894</v>
      </c>
      <c r="G85" s="6" t="str">
        <f t="shared" si="3"/>
        <v>UsingYear int Not Null,</v>
      </c>
    </row>
    <row r="86" spans="1:7" x14ac:dyDescent="0.25">
      <c r="A86" s="11">
        <v>11</v>
      </c>
      <c r="B86" s="12" t="s">
        <v>1843</v>
      </c>
      <c r="C86" s="13" t="s">
        <v>135</v>
      </c>
      <c r="D86" s="14"/>
      <c r="E86" s="15"/>
      <c r="F86" s="16" t="s">
        <v>1900</v>
      </c>
      <c r="G86" s="6" t="str">
        <f t="shared" si="3"/>
        <v>DepRate money Not Null,</v>
      </c>
    </row>
    <row r="87" spans="1:7" x14ac:dyDescent="0.25">
      <c r="A87" s="67">
        <v>12</v>
      </c>
      <c r="B87" s="68" t="s">
        <v>1835</v>
      </c>
      <c r="C87" s="13" t="s">
        <v>8</v>
      </c>
      <c r="D87" s="70"/>
      <c r="E87" s="71"/>
      <c r="F87" s="72" t="s">
        <v>1916</v>
      </c>
      <c r="G87" s="6" t="str">
        <f t="shared" si="3"/>
        <v>FormulaID nvarchar(16) Not Null,</v>
      </c>
    </row>
    <row r="88" spans="1:7" x14ac:dyDescent="0.25">
      <c r="A88" s="67">
        <v>13</v>
      </c>
      <c r="B88" s="68" t="s">
        <v>1488</v>
      </c>
      <c r="C88" s="13" t="s">
        <v>8</v>
      </c>
      <c r="D88" s="70"/>
      <c r="E88" s="71"/>
      <c r="F88" s="72" t="s">
        <v>1491</v>
      </c>
      <c r="G88" s="6" t="str">
        <f t="shared" si="3"/>
        <v>UnitID nvarchar(16) Not Null,</v>
      </c>
    </row>
    <row r="89" spans="1:7" x14ac:dyDescent="0.25">
      <c r="A89" s="67">
        <v>14</v>
      </c>
      <c r="B89" s="68" t="s">
        <v>245</v>
      </c>
      <c r="C89" s="13" t="s">
        <v>29</v>
      </c>
      <c r="D89" s="70"/>
      <c r="E89" s="71"/>
      <c r="F89" s="72" t="s">
        <v>1917</v>
      </c>
      <c r="G89" s="6" t="str">
        <f t="shared" si="3"/>
        <v>CreatedProgID nvarchar(10) Not Null,</v>
      </c>
    </row>
    <row r="90" spans="1:7" x14ac:dyDescent="0.25">
      <c r="A90" s="67">
        <v>15</v>
      </c>
      <c r="B90" s="68" t="s">
        <v>182</v>
      </c>
      <c r="C90" s="69" t="s">
        <v>21</v>
      </c>
      <c r="D90" s="70"/>
      <c r="E90" s="71"/>
      <c r="F90" s="72" t="s">
        <v>302</v>
      </c>
      <c r="G90" s="6" t="str">
        <f t="shared" si="3"/>
        <v>CreatedDate datetime Not Null,</v>
      </c>
    </row>
    <row r="91" spans="1:7" x14ac:dyDescent="0.25">
      <c r="A91" s="67">
        <v>16</v>
      </c>
      <c r="B91" s="68" t="s">
        <v>247</v>
      </c>
      <c r="C91" s="69" t="s">
        <v>21</v>
      </c>
      <c r="D91" s="70"/>
      <c r="E91" s="71"/>
      <c r="F91" s="72" t="s">
        <v>1918</v>
      </c>
      <c r="G91" s="6" t="str">
        <f t="shared" si="3"/>
        <v>LastUpdate datetime Not Null,</v>
      </c>
    </row>
    <row r="92" spans="1:7" x14ac:dyDescent="0.25">
      <c r="A92" s="67">
        <v>17</v>
      </c>
      <c r="B92" s="68" t="s">
        <v>183</v>
      </c>
      <c r="C92" s="13" t="s">
        <v>159</v>
      </c>
      <c r="D92" s="70"/>
      <c r="E92" s="71"/>
      <c r="F92" s="72" t="s">
        <v>1919</v>
      </c>
      <c r="G92" s="6" t="str">
        <f t="shared" si="3"/>
        <v>LastUserName nvarchar(30) Not Null,</v>
      </c>
    </row>
    <row r="93" spans="1:7" x14ac:dyDescent="0.25">
      <c r="A93" s="67">
        <v>18</v>
      </c>
      <c r="B93" s="68" t="s">
        <v>1849</v>
      </c>
      <c r="C93" s="13" t="s">
        <v>159</v>
      </c>
      <c r="D93" s="70"/>
      <c r="E93" s="71"/>
      <c r="F93" s="72" t="s">
        <v>481</v>
      </c>
      <c r="G93" s="6" t="str">
        <f t="shared" si="3"/>
        <v>IPAddress  nvarchar(30) Not Null,</v>
      </c>
    </row>
    <row r="94" spans="1:7" x14ac:dyDescent="0.25">
      <c r="A94" s="67">
        <v>19</v>
      </c>
      <c r="B94" s="68" t="s">
        <v>244</v>
      </c>
      <c r="C94" s="13" t="s">
        <v>159</v>
      </c>
      <c r="D94" s="70"/>
      <c r="E94" s="71"/>
      <c r="F94" s="72" t="s">
        <v>939</v>
      </c>
      <c r="G94" s="6" t="str">
        <f t="shared" si="3"/>
        <v>MACAddress nvarchar(30) Not Null,</v>
      </c>
    </row>
    <row r="95" spans="1:7" x14ac:dyDescent="0.25">
      <c r="A95" s="11">
        <v>2</v>
      </c>
      <c r="B95" s="12" t="s">
        <v>1844</v>
      </c>
      <c r="C95" s="13" t="s">
        <v>8</v>
      </c>
      <c r="D95" s="14"/>
      <c r="E95" s="15"/>
      <c r="F95" s="72" t="s">
        <v>1904</v>
      </c>
      <c r="G95" s="6" t="str">
        <f t="shared" si="3"/>
        <v>CAPAccount nvarchar(16) Not Null,</v>
      </c>
    </row>
    <row r="96" spans="1:7" x14ac:dyDescent="0.25">
      <c r="A96" s="11">
        <v>3</v>
      </c>
      <c r="B96" s="12" t="s">
        <v>1845</v>
      </c>
      <c r="C96" s="13" t="s">
        <v>8</v>
      </c>
      <c r="D96" s="14"/>
      <c r="E96" s="15"/>
      <c r="F96" s="72" t="s">
        <v>1905</v>
      </c>
      <c r="G96" s="6" t="str">
        <f>B96 &amp; " " &amp; C96 &amp; " " &amp; IF(D96 = "", "Not Null", "Null") &amp; ","</f>
        <v>DEPAccount nvarchar(16) Not Null,</v>
      </c>
    </row>
    <row r="97" spans="1:9" x14ac:dyDescent="0.25">
      <c r="A97" s="11">
        <v>4</v>
      </c>
      <c r="B97" s="12" t="s">
        <v>1846</v>
      </c>
      <c r="C97" s="13" t="s">
        <v>8</v>
      </c>
      <c r="D97" s="14">
        <v>1</v>
      </c>
      <c r="E97" s="15"/>
      <c r="F97" s="72" t="s">
        <v>1906</v>
      </c>
      <c r="G97" s="6" t="str">
        <f>B97 &amp; " " &amp; C97 &amp; " " &amp; IF(D97 = "", "Not Null", "Null") &amp; ","</f>
        <v>SaleInAccount nvarchar(16) Null,</v>
      </c>
    </row>
    <row r="98" spans="1:9" ht="12.75" customHeight="1" x14ac:dyDescent="0.25">
      <c r="A98" s="11">
        <v>5</v>
      </c>
      <c r="B98" s="12" t="s">
        <v>1847</v>
      </c>
      <c r="C98" s="13" t="s">
        <v>8</v>
      </c>
      <c r="D98" s="14">
        <v>1</v>
      </c>
      <c r="E98" s="15"/>
      <c r="F98" s="72" t="s">
        <v>1907</v>
      </c>
      <c r="G98" s="6" t="str">
        <f>B98 &amp; " " &amp; C98 &amp; " " &amp; IF(D98 = "", "Not Null", "Null") &amp; ","</f>
        <v>SaleOutAccount nvarchar(16) Null,</v>
      </c>
    </row>
    <row r="99" spans="1:9" x14ac:dyDescent="0.25">
      <c r="A99" s="61"/>
      <c r="B99" s="62"/>
      <c r="C99" s="62"/>
      <c r="D99" s="57"/>
      <c r="E99" s="57"/>
      <c r="F99" s="58"/>
      <c r="G99" s="6" t="str">
        <f>")"</f>
        <v>)</v>
      </c>
    </row>
    <row r="100" spans="1:9" x14ac:dyDescent="0.25">
      <c r="A100" s="63" t="s">
        <v>34</v>
      </c>
      <c r="B100" s="64" t="s">
        <v>1848</v>
      </c>
      <c r="C100" s="65" t="s">
        <v>1425</v>
      </c>
      <c r="D100" s="63"/>
      <c r="E100" s="63"/>
      <c r="F100" s="66"/>
      <c r="G100" s="6" t="str">
        <f>IF(AND(TRIM(A100) &lt;&gt; "", TRIM(B100) &lt;&gt; ""),
      IF(AND(A100 = "PK")," ALTER TABLE " &amp; B100 &amp; " ADD CONSTRAINT PK_" &amp; B100 &amp; D100 &amp; " PRIMARY KEY CLUSTERED (" &amp; C100  &amp; ") ",
           IF(AND(A100 = "UN"), " ALTER TABLE " &amp; B100 &amp; " ADD CONSTRAINT UN_" &amp; B100 &amp; D100 &amp; " UNIQUE NONCLUSTERED (" &amp; C100  &amp; ") ", ""))," ")</f>
        <v xml:space="preserve"> ALTER TABLE astGroupInfo ADD CONSTRAINT PK_astGroupInfo PRIMARY KEY CLUSTERED (GroupPkID) </v>
      </c>
    </row>
    <row r="101" spans="1:9" x14ac:dyDescent="0.25">
      <c r="A101" s="63" t="s">
        <v>35</v>
      </c>
      <c r="B101" s="35"/>
      <c r="C101" s="35"/>
      <c r="D101" s="35"/>
      <c r="E101" s="35"/>
      <c r="F101" s="35"/>
      <c r="G101" s="54"/>
    </row>
    <row r="102" spans="1:9" x14ac:dyDescent="0.25">
      <c r="A102" s="63" t="s">
        <v>36</v>
      </c>
      <c r="B102" s="35"/>
      <c r="C102" s="35"/>
      <c r="D102" s="35"/>
      <c r="E102" s="35"/>
      <c r="F102" s="35"/>
      <c r="G102" s="54"/>
    </row>
    <row r="104" spans="1:9" ht="22.5" x14ac:dyDescent="0.25">
      <c r="A104" s="1"/>
      <c r="B104" s="2" t="s">
        <v>1850</v>
      </c>
      <c r="C104" s="3"/>
      <c r="D104" s="3"/>
      <c r="E104" s="4"/>
      <c r="F104" s="5" t="s">
        <v>1920</v>
      </c>
      <c r="G104" s="6" t="str">
        <f>"CREATE TABLE " &amp; B104</f>
        <v>CREATE TABLE astTreasurerInfo</v>
      </c>
      <c r="H104" s="6" t="str">
        <f>"DROP TABLE " &amp; B104</f>
        <v>DROP TABLE astTreasurerInfo</v>
      </c>
      <c r="I104" s="54"/>
    </row>
    <row r="105" spans="1:9" x14ac:dyDescent="0.25">
      <c r="A105" s="7" t="s">
        <v>1</v>
      </c>
      <c r="B105" s="8" t="s">
        <v>2</v>
      </c>
      <c r="C105" s="9" t="s">
        <v>3</v>
      </c>
      <c r="D105" s="9" t="s">
        <v>4</v>
      </c>
      <c r="E105" s="9" t="s">
        <v>5</v>
      </c>
      <c r="F105" s="10" t="s">
        <v>6</v>
      </c>
      <c r="G105" s="6" t="str">
        <f>"("</f>
        <v>(</v>
      </c>
      <c r="H105" s="6"/>
      <c r="I105" s="54"/>
    </row>
    <row r="106" spans="1:9" x14ac:dyDescent="0.25">
      <c r="A106" s="11">
        <v>1</v>
      </c>
      <c r="B106" s="12" t="s">
        <v>1921</v>
      </c>
      <c r="C106" s="13" t="s">
        <v>8</v>
      </c>
      <c r="D106" s="14"/>
      <c r="E106" s="15"/>
      <c r="F106" s="16" t="s">
        <v>543</v>
      </c>
      <c r="G106" s="6" t="str">
        <f>B106 &amp; " " &amp; C106 &amp; " " &amp; IF(D106 = "", "Not Null", "Null") &amp; ","</f>
        <v>TreasurerInfoPkID nvarchar(16) Not Null,</v>
      </c>
      <c r="H106" s="54"/>
      <c r="I106" s="54"/>
    </row>
    <row r="107" spans="1:9" x14ac:dyDescent="0.25">
      <c r="A107" s="11">
        <v>2</v>
      </c>
      <c r="B107" s="12" t="s">
        <v>1851</v>
      </c>
      <c r="C107" s="13" t="s">
        <v>53</v>
      </c>
      <c r="D107" s="14"/>
      <c r="E107" s="15"/>
      <c r="F107" s="16" t="s">
        <v>1922</v>
      </c>
      <c r="G107" s="6" t="str">
        <f>B107 &amp; " " &amp; C107 &amp; " " &amp; IF(D107 = "", "Not Null", "Null") &amp; ","</f>
        <v>TreasurerInfoName nvarchar(150) Not Null,</v>
      </c>
    </row>
    <row r="108" spans="1:9" x14ac:dyDescent="0.25">
      <c r="A108" s="18"/>
      <c r="B108" s="19"/>
      <c r="C108" s="19"/>
      <c r="D108" s="20"/>
      <c r="E108" s="20"/>
      <c r="F108" s="21"/>
      <c r="G108" s="6" t="str">
        <f>")"</f>
        <v>)</v>
      </c>
    </row>
    <row r="109" spans="1:9" ht="22.5" x14ac:dyDescent="0.25">
      <c r="A109" s="22" t="s">
        <v>34</v>
      </c>
      <c r="B109" s="2" t="s">
        <v>1850</v>
      </c>
      <c r="C109" s="12" t="s">
        <v>1921</v>
      </c>
      <c r="D109" s="57"/>
      <c r="E109" s="57"/>
      <c r="F109" s="58"/>
      <c r="G109" s="6" t="str">
        <f>IF(AND(TRIM(A109) &lt;&gt; "", TRIM(B109) &lt;&gt; ""),
      IF(AND(A109 = "PK")," ALTER TABLE " &amp; B109 &amp; " ADD CONSTRAINT PK_" &amp; B109 &amp; D109 &amp; " PRIMARY KEY CLUSTERED (" &amp; C109  &amp; ") ",
           IF(AND(A109 = "UN"), " ALTER TABLE " &amp; B109 &amp; " ADD CONSTRAINT UN_" &amp; B109 &amp; D109 &amp; " UNIQUE NONCLUSTERED (" &amp; C109  &amp; ") ", ""))," ")</f>
        <v xml:space="preserve"> ALTER TABLE astTreasurerInfo ADD CONSTRAINT PK_astTreasurerInfo PRIMARY KEY CLUSTERED (TreasurerInfoPkID) </v>
      </c>
    </row>
    <row r="110" spans="1:9" x14ac:dyDescent="0.25">
      <c r="A110" s="59" t="s">
        <v>35</v>
      </c>
      <c r="B110" s="35"/>
      <c r="C110" s="35"/>
      <c r="D110" s="35"/>
      <c r="E110" s="35"/>
      <c r="F110" s="35"/>
      <c r="G110" s="54"/>
    </row>
    <row r="111" spans="1:9" x14ac:dyDescent="0.25">
      <c r="A111" s="60" t="s">
        <v>36</v>
      </c>
      <c r="B111" s="35"/>
      <c r="C111" s="35"/>
      <c r="D111" s="35"/>
      <c r="E111" s="35"/>
      <c r="F111" s="35"/>
      <c r="G111" s="54"/>
    </row>
    <row r="113" spans="1:9" x14ac:dyDescent="0.25">
      <c r="A113" s="1"/>
      <c r="B113" s="2" t="s">
        <v>1852</v>
      </c>
      <c r="C113" s="3"/>
      <c r="D113" s="3"/>
      <c r="E113" s="4"/>
      <c r="F113" s="5"/>
      <c r="G113" s="6" t="str">
        <f>"CREATE TABLE " &amp; B113</f>
        <v>CREATE TABLE astVoucherDetail</v>
      </c>
      <c r="H113" s="6" t="str">
        <f>"DROP TABLE " &amp; B113</f>
        <v>DROP TABLE astVoucherDetail</v>
      </c>
      <c r="I113" s="54"/>
    </row>
    <row r="114" spans="1:9" x14ac:dyDescent="0.25">
      <c r="A114" s="7" t="s">
        <v>1</v>
      </c>
      <c r="B114" s="8" t="s">
        <v>2</v>
      </c>
      <c r="C114" s="9" t="s">
        <v>3</v>
      </c>
      <c r="D114" s="9" t="s">
        <v>4</v>
      </c>
      <c r="E114" s="9" t="s">
        <v>5</v>
      </c>
      <c r="F114" s="10" t="s">
        <v>6</v>
      </c>
      <c r="G114" s="6" t="str">
        <f>"("</f>
        <v>(</v>
      </c>
      <c r="H114" s="6"/>
      <c r="I114" s="54"/>
    </row>
    <row r="115" spans="1:9" x14ac:dyDescent="0.25">
      <c r="A115" s="11">
        <v>1</v>
      </c>
      <c r="B115" s="12" t="s">
        <v>1411</v>
      </c>
      <c r="C115" s="13" t="s">
        <v>8</v>
      </c>
      <c r="D115" s="14"/>
      <c r="E115" s="15"/>
      <c r="F115" s="16" t="s">
        <v>931</v>
      </c>
      <c r="G115" s="6" t="str">
        <f>B115 &amp; " " &amp; C115 &amp; " " &amp; IF(D115 = "", "Not Null", "Null") &amp; ","</f>
        <v>RecPkID nvarchar(16) Not Null,</v>
      </c>
      <c r="H115" s="54"/>
      <c r="I115" s="54"/>
    </row>
    <row r="116" spans="1:9" x14ac:dyDescent="0.25">
      <c r="A116" s="11">
        <v>2</v>
      </c>
      <c r="B116" s="12" t="s">
        <v>1853</v>
      </c>
      <c r="C116" s="13" t="s">
        <v>8</v>
      </c>
      <c r="D116" s="14"/>
      <c r="E116" s="15"/>
      <c r="F116" s="16" t="s">
        <v>1809</v>
      </c>
      <c r="G116" s="6" t="str">
        <f>B116 &amp; " " &amp; C116 &amp; " " &amp; IF(D116 = "", "Not Null", "Null") &amp; ","</f>
        <v>InvPkID nvarchar(16) Not Null,</v>
      </c>
    </row>
    <row r="117" spans="1:9" x14ac:dyDescent="0.25">
      <c r="A117" s="11">
        <v>3</v>
      </c>
      <c r="B117" s="12" t="s">
        <v>1854</v>
      </c>
      <c r="C117" s="13" t="s">
        <v>8</v>
      </c>
      <c r="D117" s="14"/>
      <c r="E117" s="15"/>
      <c r="F117" s="16" t="s">
        <v>269</v>
      </c>
      <c r="G117" s="6" t="str">
        <f>B117 &amp; " " &amp; C117 &amp; " " &amp; IF(D117 = "", "Not Null", "Null") &amp; ","</f>
        <v>AssetKeyPkID nvarchar(16) Not Null,</v>
      </c>
    </row>
    <row r="118" spans="1:9" x14ac:dyDescent="0.25">
      <c r="A118" s="11">
        <v>4</v>
      </c>
      <c r="B118" s="12" t="s">
        <v>1855</v>
      </c>
      <c r="C118" s="13" t="s">
        <v>62</v>
      </c>
      <c r="D118" s="14"/>
      <c r="E118" s="15"/>
      <c r="F118" s="16" t="s">
        <v>1811</v>
      </c>
      <c r="G118" s="6" t="str">
        <f>B118 &amp; " " &amp; C118 &amp; " " &amp; IF(D118 = "", "Not Null", "Null") &amp; ","</f>
        <v>IsDebit nvarchar(1) Not Null,</v>
      </c>
    </row>
    <row r="119" spans="1:9" x14ac:dyDescent="0.25">
      <c r="A119" s="11">
        <v>5</v>
      </c>
      <c r="B119" s="12" t="s">
        <v>1856</v>
      </c>
      <c r="C119" s="13" t="s">
        <v>135</v>
      </c>
      <c r="D119" s="14"/>
      <c r="E119" s="15"/>
      <c r="F119" s="16" t="s">
        <v>1822</v>
      </c>
      <c r="G119" s="6" t="str">
        <f t="shared" ref="G119:G131" si="4">B119 &amp; " " &amp; C119 &amp; " " &amp; IF(D119 = "", "Not Null", "Null") &amp; ","</f>
        <v>UnitCost money Not Null,</v>
      </c>
    </row>
    <row r="120" spans="1:9" x14ac:dyDescent="0.25">
      <c r="A120" s="11">
        <v>6</v>
      </c>
      <c r="B120" s="12" t="s">
        <v>1857</v>
      </c>
      <c r="C120" s="13" t="s">
        <v>135</v>
      </c>
      <c r="D120" s="14"/>
      <c r="E120" s="15"/>
      <c r="F120" s="16" t="s">
        <v>1812</v>
      </c>
      <c r="G120" s="6" t="str">
        <f t="shared" si="4"/>
        <v>UnitCostNOAT money Not Null,</v>
      </c>
    </row>
    <row r="121" spans="1:9" x14ac:dyDescent="0.25">
      <c r="A121" s="11">
        <v>7</v>
      </c>
      <c r="B121" s="12" t="s">
        <v>1462</v>
      </c>
      <c r="C121" s="13" t="s">
        <v>135</v>
      </c>
      <c r="D121" s="14"/>
      <c r="E121" s="15"/>
      <c r="F121" s="16"/>
      <c r="G121" s="6" t="str">
        <f t="shared" si="4"/>
        <v>Qty money Not Null,</v>
      </c>
    </row>
    <row r="122" spans="1:9" x14ac:dyDescent="0.25">
      <c r="A122" s="11">
        <v>8</v>
      </c>
      <c r="B122" s="12" t="s">
        <v>1858</v>
      </c>
      <c r="C122" s="13" t="s">
        <v>135</v>
      </c>
      <c r="D122" s="14"/>
      <c r="E122" s="15"/>
      <c r="F122" s="16"/>
      <c r="G122" s="6" t="str">
        <f t="shared" si="4"/>
        <v>SalePrice money Not Null,</v>
      </c>
    </row>
    <row r="123" spans="1:9" x14ac:dyDescent="0.25">
      <c r="A123" s="11">
        <v>9</v>
      </c>
      <c r="B123" s="12" t="s">
        <v>1859</v>
      </c>
      <c r="C123" s="13" t="s">
        <v>135</v>
      </c>
      <c r="D123" s="14"/>
      <c r="E123" s="15"/>
      <c r="F123" s="16"/>
      <c r="G123" s="6" t="str">
        <f t="shared" si="4"/>
        <v>SaleAmt money Not Null,</v>
      </c>
    </row>
    <row r="124" spans="1:9" x14ac:dyDescent="0.25">
      <c r="A124" s="11">
        <v>10</v>
      </c>
      <c r="B124" s="12" t="s">
        <v>1860</v>
      </c>
      <c r="C124" s="13" t="s">
        <v>62</v>
      </c>
      <c r="D124" s="14"/>
      <c r="E124" s="15"/>
      <c r="F124" s="16"/>
      <c r="G124" s="6" t="str">
        <f t="shared" si="4"/>
        <v>IsDebitDepr nvarchar(1) Not Null,</v>
      </c>
    </row>
    <row r="125" spans="1:9" x14ac:dyDescent="0.25">
      <c r="A125" s="11">
        <v>11</v>
      </c>
      <c r="B125" s="12" t="s">
        <v>1861</v>
      </c>
      <c r="C125" s="13" t="s">
        <v>135</v>
      </c>
      <c r="D125" s="14"/>
      <c r="E125" s="15"/>
      <c r="F125" s="16"/>
      <c r="G125" s="6" t="str">
        <f t="shared" si="4"/>
        <v>DtDeprAmt money Not Null,</v>
      </c>
    </row>
    <row r="126" spans="1:9" x14ac:dyDescent="0.25">
      <c r="A126" s="67">
        <v>12</v>
      </c>
      <c r="B126" s="68" t="s">
        <v>1862</v>
      </c>
      <c r="C126" s="13" t="s">
        <v>135</v>
      </c>
      <c r="D126" s="70"/>
      <c r="E126" s="71"/>
      <c r="F126" s="72"/>
      <c r="G126" s="6" t="str">
        <f t="shared" si="4"/>
        <v>ktDepAmt money Not Null,</v>
      </c>
    </row>
    <row r="127" spans="1:9" x14ac:dyDescent="0.25">
      <c r="A127" s="67">
        <v>13</v>
      </c>
      <c r="B127" s="68" t="s">
        <v>1863</v>
      </c>
      <c r="C127" s="13" t="s">
        <v>135</v>
      </c>
      <c r="D127" s="70"/>
      <c r="E127" s="71"/>
      <c r="F127" s="72"/>
      <c r="G127" s="6" t="str">
        <f t="shared" si="4"/>
        <v>EndQty money Not Null,</v>
      </c>
    </row>
    <row r="128" spans="1:9" x14ac:dyDescent="0.25">
      <c r="A128" s="67">
        <v>14</v>
      </c>
      <c r="B128" s="68" t="s">
        <v>1864</v>
      </c>
      <c r="C128" s="13" t="s">
        <v>135</v>
      </c>
      <c r="D128" s="70"/>
      <c r="E128" s="71"/>
      <c r="F128" s="72"/>
      <c r="G128" s="6" t="str">
        <f t="shared" si="4"/>
        <v>EndBal money Not Null,</v>
      </c>
    </row>
    <row r="129" spans="1:7" x14ac:dyDescent="0.25">
      <c r="A129" s="67">
        <v>15</v>
      </c>
      <c r="B129" s="68" t="s">
        <v>1865</v>
      </c>
      <c r="C129" s="69" t="s">
        <v>135</v>
      </c>
      <c r="D129" s="70"/>
      <c r="E129" s="71"/>
      <c r="F129" s="72"/>
      <c r="G129" s="6" t="str">
        <f t="shared" si="4"/>
        <v>DeprEndBal money Not Null,</v>
      </c>
    </row>
    <row r="130" spans="1:7" x14ac:dyDescent="0.25">
      <c r="A130" s="67">
        <v>16</v>
      </c>
      <c r="B130" s="68" t="s">
        <v>1838</v>
      </c>
      <c r="C130" s="69" t="s">
        <v>21</v>
      </c>
      <c r="D130" s="70"/>
      <c r="E130" s="71"/>
      <c r="F130" s="72"/>
      <c r="G130" s="6" t="str">
        <f t="shared" si="4"/>
        <v>MadeDate datetime Not Null,</v>
      </c>
    </row>
    <row r="131" spans="1:7" x14ac:dyDescent="0.25">
      <c r="A131" s="67">
        <v>17</v>
      </c>
      <c r="B131" s="68" t="s">
        <v>600</v>
      </c>
      <c r="C131" s="13" t="s">
        <v>21</v>
      </c>
      <c r="D131" s="70"/>
      <c r="E131" s="71"/>
      <c r="F131" s="72"/>
      <c r="G131" s="6" t="str">
        <f t="shared" si="4"/>
        <v>StartDate datetime Not Null,</v>
      </c>
    </row>
    <row r="132" spans="1:7" x14ac:dyDescent="0.25">
      <c r="A132" s="61"/>
      <c r="B132" s="62"/>
      <c r="C132" s="62"/>
      <c r="D132" s="57"/>
      <c r="E132" s="57"/>
      <c r="F132" s="58"/>
      <c r="G132" s="6" t="str">
        <f>")"</f>
        <v>)</v>
      </c>
    </row>
    <row r="133" spans="1:7" ht="22.5" x14ac:dyDescent="0.25">
      <c r="A133" s="63" t="s">
        <v>34</v>
      </c>
      <c r="B133" s="64" t="s">
        <v>1852</v>
      </c>
      <c r="C133" s="65" t="s">
        <v>1909</v>
      </c>
      <c r="D133" s="63"/>
      <c r="E133" s="63"/>
      <c r="F133" s="66"/>
      <c r="G133" s="6" t="str">
        <f>IF(AND(TRIM(A133) &lt;&gt; "", TRIM(B133) &lt;&gt; ""),
      IF(AND(A133 = "PK")," ALTER TABLE " &amp; B133 &amp; " ADD CONSTRAINT PK_" &amp; B133 &amp; D133 &amp; " PRIMARY KEY CLUSTERED (" &amp; C133  &amp; ") ",
           IF(AND(A133 = "UN"), " ALTER TABLE " &amp; B133 &amp; " ADD CONSTRAINT UN_" &amp; B133 &amp; D133 &amp; " UNIQUE NONCLUSTERED (" &amp; C133  &amp; ") ", ""))," ")</f>
        <v xml:space="preserve"> ALTER TABLE astVoucherDetail ADD CONSTRAINT PK_astVoucherDetail PRIMARY KEY CLUSTERED (RecPkID, InvPkID) </v>
      </c>
    </row>
    <row r="134" spans="1:7" x14ac:dyDescent="0.25">
      <c r="A134" s="63" t="s">
        <v>35</v>
      </c>
      <c r="B134" s="35"/>
      <c r="C134" s="35"/>
      <c r="D134" s="35"/>
      <c r="E134" s="35"/>
      <c r="F134" s="35"/>
      <c r="G134" s="54"/>
    </row>
    <row r="135" spans="1:7" x14ac:dyDescent="0.25">
      <c r="A135" s="63" t="s">
        <v>36</v>
      </c>
      <c r="B135" s="35"/>
      <c r="C135" s="35"/>
      <c r="D135" s="35"/>
      <c r="E135" s="35"/>
      <c r="F135" s="35"/>
      <c r="G135" s="5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95"/>
  <sheetViews>
    <sheetView topLeftCell="A100" workbookViewId="0">
      <selection activeCell="F130" sqref="F130"/>
    </sheetView>
  </sheetViews>
  <sheetFormatPr defaultRowHeight="15" x14ac:dyDescent="0.25"/>
  <cols>
    <col min="2" max="2" width="15.5703125" bestFit="1" customWidth="1"/>
    <col min="3" max="3" width="10.140625" bestFit="1" customWidth="1"/>
    <col min="6" max="6" width="25.85546875" customWidth="1"/>
    <col min="7" max="7" width="91.42578125" bestFit="1" customWidth="1"/>
  </cols>
  <sheetData>
    <row r="2" spans="1:8" s="56" customFormat="1" ht="11.25" x14ac:dyDescent="0.2">
      <c r="A2" s="1"/>
      <c r="B2" s="2" t="s">
        <v>1552</v>
      </c>
      <c r="C2" s="3"/>
      <c r="D2" s="3"/>
      <c r="E2" s="4"/>
      <c r="F2" s="5" t="s">
        <v>1556</v>
      </c>
      <c r="G2" s="6" t="str">
        <f>"CREATE TABLE " &amp; B2</f>
        <v>CREATE TABLE tshEmployeeAnswer</v>
      </c>
      <c r="H2" s="6" t="str">
        <f>"DROP TABLE " &amp; B2</f>
        <v>DROP TABLE tshEmployeeAnswer</v>
      </c>
    </row>
    <row r="3" spans="1:8" s="56" customFormat="1" ht="11.25" x14ac:dyDescent="0.2">
      <c r="A3" s="7" t="s">
        <v>1</v>
      </c>
      <c r="B3" s="8" t="s">
        <v>2</v>
      </c>
      <c r="C3" s="9" t="s">
        <v>3</v>
      </c>
      <c r="D3" s="9" t="s">
        <v>4</v>
      </c>
      <c r="E3" s="9" t="s">
        <v>5</v>
      </c>
      <c r="F3" s="10" t="s">
        <v>6</v>
      </c>
      <c r="G3" s="6" t="str">
        <f>"("</f>
        <v>(</v>
      </c>
      <c r="H3" s="6"/>
    </row>
    <row r="4" spans="1:8" s="56" customFormat="1" ht="22.5" x14ac:dyDescent="0.2">
      <c r="A4" s="11">
        <v>1</v>
      </c>
      <c r="B4" s="12" t="s">
        <v>1553</v>
      </c>
      <c r="C4" s="13" t="s">
        <v>8</v>
      </c>
      <c r="D4" s="14"/>
      <c r="E4" s="15"/>
      <c r="F4" s="16" t="s">
        <v>543</v>
      </c>
      <c r="G4" s="6" t="str">
        <f t="shared" ref="G4:G9" si="0">B4 &amp; " " &amp; C4 &amp; " " &amp; IF(D4 = "", "Not Null", "Null") &amp; ","</f>
        <v>EmployeeAnswerPkID nvarchar(16) Not Null,</v>
      </c>
      <c r="H4" s="17"/>
    </row>
    <row r="5" spans="1:8" s="56" customFormat="1" ht="11.25" x14ac:dyDescent="0.2">
      <c r="A5" s="11"/>
      <c r="B5" s="12" t="s">
        <v>290</v>
      </c>
      <c r="C5" s="13" t="s">
        <v>8</v>
      </c>
      <c r="D5" s="14"/>
      <c r="E5" s="15"/>
      <c r="F5" s="16" t="s">
        <v>9</v>
      </c>
      <c r="G5" s="6" t="str">
        <f t="shared" si="0"/>
        <v>EmployeeInfoPkID nvarchar(16) Not Null,</v>
      </c>
      <c r="H5" s="17"/>
    </row>
    <row r="6" spans="1:8" s="56" customFormat="1" ht="11.25" x14ac:dyDescent="0.2">
      <c r="A6" s="11"/>
      <c r="B6" s="12" t="s">
        <v>1324</v>
      </c>
      <c r="C6" s="13" t="s">
        <v>23</v>
      </c>
      <c r="D6" s="14"/>
      <c r="E6" s="15"/>
      <c r="F6" s="16" t="s">
        <v>1557</v>
      </c>
      <c r="G6" s="6" t="str">
        <f t="shared" si="0"/>
        <v>cYear int Not Null,</v>
      </c>
      <c r="H6" s="17"/>
    </row>
    <row r="7" spans="1:8" s="56" customFormat="1" ht="11.25" x14ac:dyDescent="0.2">
      <c r="A7" s="11">
        <v>2</v>
      </c>
      <c r="B7" s="12" t="s">
        <v>1323</v>
      </c>
      <c r="C7" s="13" t="s">
        <v>23</v>
      </c>
      <c r="D7" s="14"/>
      <c r="E7" s="15"/>
      <c r="F7" s="16" t="s">
        <v>911</v>
      </c>
      <c r="G7" s="6" t="str">
        <f t="shared" si="0"/>
        <v>cMonth int Not Null,</v>
      </c>
      <c r="H7" s="17"/>
    </row>
    <row r="8" spans="1:8" s="56" customFormat="1" ht="11.25" x14ac:dyDescent="0.2">
      <c r="A8" s="11"/>
      <c r="B8" s="12" t="s">
        <v>1554</v>
      </c>
      <c r="C8" s="13" t="s">
        <v>29</v>
      </c>
      <c r="D8" s="14"/>
      <c r="E8" s="15"/>
      <c r="F8" s="16" t="s">
        <v>1558</v>
      </c>
      <c r="G8" s="6" t="str">
        <f t="shared" si="0"/>
        <v>AnswerDate nvarchar(10) Not Null,</v>
      </c>
      <c r="H8" s="17"/>
    </row>
    <row r="9" spans="1:8" s="56" customFormat="1" ht="11.25" x14ac:dyDescent="0.2">
      <c r="A9" s="11"/>
      <c r="B9" s="12" t="s">
        <v>1555</v>
      </c>
      <c r="C9" s="13" t="s">
        <v>23</v>
      </c>
      <c r="D9" s="14"/>
      <c r="E9" s="15"/>
      <c r="F9" s="16" t="s">
        <v>1559</v>
      </c>
      <c r="G9" s="6" t="str">
        <f t="shared" si="0"/>
        <v>AnswerTime int Not Null,</v>
      </c>
      <c r="H9" s="17"/>
    </row>
    <row r="10" spans="1:8" s="56" customFormat="1" ht="11.25" x14ac:dyDescent="0.2">
      <c r="A10" s="18"/>
      <c r="B10" s="19"/>
      <c r="C10" s="19"/>
      <c r="D10" s="20"/>
      <c r="E10" s="20"/>
      <c r="F10" s="21"/>
      <c r="G10" s="6" t="s">
        <v>33</v>
      </c>
      <c r="H10" s="17"/>
    </row>
    <row r="11" spans="1:8" s="56" customFormat="1" ht="22.5" x14ac:dyDescent="0.2">
      <c r="A11" s="22" t="s">
        <v>34</v>
      </c>
      <c r="B11" s="2" t="s">
        <v>1552</v>
      </c>
      <c r="C11" s="12" t="s">
        <v>1553</v>
      </c>
      <c r="D11" s="20"/>
      <c r="E11" s="20"/>
      <c r="F11" s="21"/>
      <c r="G11" s="6" t="str">
        <f>IF(AND(TRIM(A11) &lt;&gt; "", TRIM(B11) &lt;&gt; ""),
      IF(AND(A11 = "PK")," ALTER TABLE " &amp; B11 &amp; " ADD CONSTRAINT PK_" &amp; B11 &amp; D11 &amp; " PRIMARY KEY CLUSTERED (" &amp; C11  &amp; ") ",
           IF(AND(A11 = "UN"), " ALTER TABLE " &amp; B11 &amp; " ADD CONSTRAINT UN_" &amp; B11 &amp; D11 &amp; " UNIQUE NONCLUSTERED (" &amp; C11  &amp; ") ", ""))," ")</f>
        <v xml:space="preserve"> ALTER TABLE tshEmployeeAnswer ADD CONSTRAINT PK_tshEmployeeAnswer PRIMARY KEY CLUSTERED (EmployeeAnswerPkID) </v>
      </c>
      <c r="H11" s="17"/>
    </row>
    <row r="12" spans="1:8" s="56" customFormat="1" ht="11.25" x14ac:dyDescent="0.2">
      <c r="A12" s="22" t="s">
        <v>35</v>
      </c>
      <c r="B12" s="19"/>
      <c r="C12" s="19"/>
      <c r="D12" s="20"/>
      <c r="E12" s="20"/>
      <c r="F12" s="21"/>
      <c r="G12" s="6"/>
      <c r="H12" s="17"/>
    </row>
    <row r="13" spans="1:8" s="56" customFormat="1" ht="11.25" x14ac:dyDescent="0.2">
      <c r="A13" s="23" t="s">
        <v>36</v>
      </c>
      <c r="B13" s="24"/>
      <c r="C13" s="24"/>
      <c r="D13" s="25"/>
      <c r="E13" s="25"/>
      <c r="F13" s="26"/>
      <c r="G13" s="6"/>
      <c r="H13" s="17"/>
    </row>
    <row r="15" spans="1:8" s="56" customFormat="1" ht="22.5" x14ac:dyDescent="0.2">
      <c r="A15" s="1"/>
      <c r="B15" s="2" t="s">
        <v>1560</v>
      </c>
      <c r="C15" s="3"/>
      <c r="D15" s="3"/>
      <c r="E15" s="4"/>
      <c r="F15" s="5" t="s">
        <v>1563</v>
      </c>
      <c r="G15" s="6" t="str">
        <f>"CREATE TABLE " &amp; B15</f>
        <v>CREATE TABLE tshEnrollUser</v>
      </c>
      <c r="H15" s="6" t="str">
        <f>"DROP TABLE " &amp; B15</f>
        <v>DROP TABLE tshEnrollUser</v>
      </c>
    </row>
    <row r="16" spans="1:8" s="56" customFormat="1" ht="11.25" x14ac:dyDescent="0.2">
      <c r="A16" s="7" t="s">
        <v>1</v>
      </c>
      <c r="B16" s="8" t="s">
        <v>2</v>
      </c>
      <c r="C16" s="9" t="s">
        <v>3</v>
      </c>
      <c r="D16" s="9" t="s">
        <v>4</v>
      </c>
      <c r="E16" s="9" t="s">
        <v>5</v>
      </c>
      <c r="F16" s="10" t="s">
        <v>6</v>
      </c>
      <c r="G16" s="6" t="str">
        <f>"("</f>
        <v>(</v>
      </c>
      <c r="H16" s="6"/>
    </row>
    <row r="17" spans="1:8" s="56" customFormat="1" ht="11.25" x14ac:dyDescent="0.2">
      <c r="A17" s="11">
        <v>1</v>
      </c>
      <c r="B17" s="12" t="s">
        <v>290</v>
      </c>
      <c r="C17" s="13" t="s">
        <v>8</v>
      </c>
      <c r="D17" s="14"/>
      <c r="E17" s="15"/>
      <c r="F17" s="16" t="s">
        <v>9</v>
      </c>
      <c r="G17" s="6" t="str">
        <f>B17 &amp; " " &amp; C17 &amp; " " &amp; IF(D17 = "", "Not Null", "Null") &amp; ","</f>
        <v>EmployeeInfoPkID nvarchar(16) Not Null,</v>
      </c>
      <c r="H17" s="17"/>
    </row>
    <row r="18" spans="1:8" s="56" customFormat="1" ht="11.25" x14ac:dyDescent="0.2">
      <c r="A18" s="11"/>
      <c r="B18" s="12" t="s">
        <v>128</v>
      </c>
      <c r="C18" s="13" t="s">
        <v>23</v>
      </c>
      <c r="D18" s="14"/>
      <c r="E18" s="15"/>
      <c r="F18" s="16" t="s">
        <v>1564</v>
      </c>
      <c r="G18" s="6" t="str">
        <f>B18 &amp; " " &amp; C18 &amp; " " &amp; IF(D18 = "", "Not Null", "Null") &amp; ","</f>
        <v>EnrollUserID int Not Null,</v>
      </c>
      <c r="H18" s="17"/>
    </row>
    <row r="19" spans="1:8" s="56" customFormat="1" ht="11.25" x14ac:dyDescent="0.2">
      <c r="A19" s="11"/>
      <c r="B19" s="12" t="s">
        <v>1561</v>
      </c>
      <c r="C19" s="13" t="s">
        <v>62</v>
      </c>
      <c r="D19" s="14"/>
      <c r="E19" s="15"/>
      <c r="F19" s="16" t="s">
        <v>1565</v>
      </c>
      <c r="G19" s="6" t="str">
        <f>B19 &amp; " " &amp; C19 &amp; " " &amp; IF(D19 = "", "Not Null", "Null") &amp; ","</f>
        <v>IsTimeAuto nvarchar(1) Not Null,</v>
      </c>
      <c r="H19" s="17"/>
    </row>
    <row r="20" spans="1:8" s="56" customFormat="1" ht="11.25" x14ac:dyDescent="0.2">
      <c r="A20" s="18"/>
      <c r="B20" s="19"/>
      <c r="C20" s="19"/>
      <c r="D20" s="20"/>
      <c r="E20" s="20"/>
      <c r="F20" s="21"/>
      <c r="G20" s="6" t="s">
        <v>33</v>
      </c>
      <c r="H20" s="17"/>
    </row>
    <row r="21" spans="1:8" s="56" customFormat="1" ht="33.75" x14ac:dyDescent="0.2">
      <c r="A21" s="22" t="s">
        <v>34</v>
      </c>
      <c r="B21" s="2" t="s">
        <v>1560</v>
      </c>
      <c r="C21" s="12" t="s">
        <v>1562</v>
      </c>
      <c r="D21" s="20"/>
      <c r="E21" s="20"/>
      <c r="F21" s="21"/>
      <c r="G21" s="6" t="str">
        <f>IF(AND(TRIM(A21) &lt;&gt; "", TRIM(B21) &lt;&gt; ""),
      IF(AND(A21 = "PK")," ALTER TABLE " &amp; B21 &amp; " ADD CONSTRAINT PK_" &amp; B21 &amp; D21 &amp; " PRIMARY KEY CLUSTERED (" &amp; C21  &amp; ") ",
           IF(AND(A21 = "UN"), " ALTER TABLE " &amp; B21 &amp; " ADD CONSTRAINT UN_" &amp; B21 &amp; D21 &amp; " UNIQUE NONCLUSTERED (" &amp; C21  &amp; ") ", ""))," ")</f>
        <v xml:space="preserve"> ALTER TABLE tshEnrollUser ADD CONSTRAINT PK_tshEnrollUser PRIMARY KEY CLUSTERED (EnrollUserID, EmployeeInfoPkID) </v>
      </c>
      <c r="H21" s="17"/>
    </row>
    <row r="22" spans="1:8" s="56" customFormat="1" ht="11.25" x14ac:dyDescent="0.2">
      <c r="A22" s="22" t="s">
        <v>35</v>
      </c>
      <c r="B22" s="19"/>
      <c r="C22" s="19"/>
      <c r="D22" s="20"/>
      <c r="E22" s="20"/>
      <c r="F22" s="21"/>
      <c r="G22" s="6"/>
      <c r="H22" s="17"/>
    </row>
    <row r="23" spans="1:8" s="56" customFormat="1" ht="11.25" x14ac:dyDescent="0.2">
      <c r="A23" s="23" t="s">
        <v>36</v>
      </c>
      <c r="B23" s="24"/>
      <c r="C23" s="24"/>
      <c r="D23" s="25"/>
      <c r="E23" s="25"/>
      <c r="F23" s="26"/>
      <c r="G23" s="6"/>
      <c r="H23" s="17"/>
    </row>
    <row r="25" spans="1:8" s="56" customFormat="1" ht="11.25" x14ac:dyDescent="0.2">
      <c r="A25" s="1"/>
      <c r="B25" s="2" t="s">
        <v>1566</v>
      </c>
      <c r="C25" s="3"/>
      <c r="D25" s="3"/>
      <c r="E25" s="4"/>
      <c r="F25" s="5" t="s">
        <v>1571</v>
      </c>
      <c r="G25" s="6" t="str">
        <f>"CREATE TABLE " &amp; B25</f>
        <v>CREATE TABLE tshExtraTime</v>
      </c>
      <c r="H25" s="6" t="str">
        <f>"DROP TABLE " &amp; B25</f>
        <v>DROP TABLE tshExtraTime</v>
      </c>
    </row>
    <row r="26" spans="1:8" s="56" customFormat="1" ht="11.25" x14ac:dyDescent="0.2">
      <c r="A26" s="7" t="s">
        <v>1</v>
      </c>
      <c r="B26" s="8" t="s">
        <v>2</v>
      </c>
      <c r="C26" s="9" t="s">
        <v>3</v>
      </c>
      <c r="D26" s="9" t="s">
        <v>4</v>
      </c>
      <c r="E26" s="9" t="s">
        <v>5</v>
      </c>
      <c r="F26" s="10" t="s">
        <v>6</v>
      </c>
      <c r="G26" s="6" t="str">
        <f>"("</f>
        <v>(</v>
      </c>
      <c r="H26" s="6"/>
    </row>
    <row r="27" spans="1:8" s="56" customFormat="1" ht="11.25" x14ac:dyDescent="0.2">
      <c r="A27" s="11">
        <v>1</v>
      </c>
      <c r="B27" s="12" t="s">
        <v>1567</v>
      </c>
      <c r="C27" s="13" t="s">
        <v>8</v>
      </c>
      <c r="D27" s="14"/>
      <c r="E27" s="15"/>
      <c r="F27" s="16" t="s">
        <v>543</v>
      </c>
      <c r="G27" s="6" t="str">
        <f>B27 &amp; " " &amp; C27 &amp; " " &amp; IF(D27 = "", "Not Null", "Null") &amp; ","</f>
        <v>ExtraTimePkID nvarchar(16) Not Null,</v>
      </c>
      <c r="H27" s="17"/>
    </row>
    <row r="28" spans="1:8" s="56" customFormat="1" ht="11.25" x14ac:dyDescent="0.2">
      <c r="A28" s="11"/>
      <c r="B28" s="12" t="s">
        <v>290</v>
      </c>
      <c r="C28" s="13" t="s">
        <v>8</v>
      </c>
      <c r="D28" s="14"/>
      <c r="E28" s="15"/>
      <c r="F28" s="16" t="s">
        <v>1572</v>
      </c>
      <c r="G28" s="6" t="str">
        <f t="shared" ref="G28:G33" si="1">B28 &amp; " " &amp; C28 &amp; " " &amp; IF(D28 = "", "Not Null", "Null") &amp; ","</f>
        <v>EmployeeInfoPkID nvarchar(16) Not Null,</v>
      </c>
      <c r="H28" s="17"/>
    </row>
    <row r="29" spans="1:8" s="56" customFormat="1" ht="11.25" x14ac:dyDescent="0.2">
      <c r="A29" s="11"/>
      <c r="B29" s="12" t="s">
        <v>1568</v>
      </c>
      <c r="C29" s="13" t="s">
        <v>21</v>
      </c>
      <c r="D29" s="14"/>
      <c r="E29" s="15"/>
      <c r="F29" s="16" t="s">
        <v>1573</v>
      </c>
      <c r="G29" s="6" t="str">
        <f t="shared" si="1"/>
        <v>ExtraDate datetime Not Null,</v>
      </c>
      <c r="H29" s="17"/>
    </row>
    <row r="30" spans="1:8" s="56" customFormat="1" ht="11.25" x14ac:dyDescent="0.2">
      <c r="A30" s="11"/>
      <c r="B30" s="12" t="s">
        <v>1570</v>
      </c>
      <c r="C30" s="13" t="s">
        <v>181</v>
      </c>
      <c r="D30" s="14"/>
      <c r="E30" s="15"/>
      <c r="F30" s="16" t="s">
        <v>1574</v>
      </c>
      <c r="G30" s="6" t="str">
        <f t="shared" si="1"/>
        <v>ExtraTime nvarchar(5) Not Null,</v>
      </c>
      <c r="H30" s="17"/>
    </row>
    <row r="31" spans="1:8" s="56" customFormat="1" ht="11.25" x14ac:dyDescent="0.2">
      <c r="A31" s="11"/>
      <c r="B31" s="12" t="s">
        <v>1569</v>
      </c>
      <c r="C31" s="13" t="s">
        <v>27</v>
      </c>
      <c r="D31" s="14"/>
      <c r="E31" s="15"/>
      <c r="F31" s="16" t="s">
        <v>102</v>
      </c>
      <c r="G31" s="6" t="str">
        <f t="shared" si="1"/>
        <v>ExtraDescr nvarchar(255) Not Null,</v>
      </c>
      <c r="H31" s="17"/>
    </row>
    <row r="32" spans="1:8" s="56" customFormat="1" ht="11.25" x14ac:dyDescent="0.2">
      <c r="A32" s="11"/>
      <c r="B32" s="12" t="s">
        <v>182</v>
      </c>
      <c r="C32" s="13" t="s">
        <v>21</v>
      </c>
      <c r="D32" s="14"/>
      <c r="E32" s="15"/>
      <c r="F32" s="16" t="s">
        <v>583</v>
      </c>
      <c r="G32" s="6" t="str">
        <f t="shared" si="1"/>
        <v>CreatedDate datetime Not Null,</v>
      </c>
      <c r="H32" s="17"/>
    </row>
    <row r="33" spans="1:8" s="56" customFormat="1" ht="11.25" x14ac:dyDescent="0.2">
      <c r="A33" s="11"/>
      <c r="B33" s="12" t="s">
        <v>32</v>
      </c>
      <c r="C33" s="13" t="s">
        <v>53</v>
      </c>
      <c r="D33" s="14"/>
      <c r="E33" s="15"/>
      <c r="F33" s="16" t="s">
        <v>940</v>
      </c>
      <c r="G33" s="6" t="str">
        <f t="shared" si="1"/>
        <v>UserName nvarchar(150) Not Null,</v>
      </c>
      <c r="H33" s="17"/>
    </row>
    <row r="34" spans="1:8" s="56" customFormat="1" ht="11.25" x14ac:dyDescent="0.2">
      <c r="A34" s="18"/>
      <c r="B34" s="19"/>
      <c r="C34" s="19"/>
      <c r="D34" s="20"/>
      <c r="E34" s="20"/>
      <c r="F34" s="21"/>
      <c r="G34" s="6" t="s">
        <v>33</v>
      </c>
      <c r="H34" s="17"/>
    </row>
    <row r="35" spans="1:8" s="56" customFormat="1" ht="22.5" x14ac:dyDescent="0.2">
      <c r="A35" s="22" t="s">
        <v>34</v>
      </c>
      <c r="B35" s="2" t="s">
        <v>1566</v>
      </c>
      <c r="C35" s="12" t="s">
        <v>1567</v>
      </c>
      <c r="D35" s="20"/>
      <c r="E35" s="20"/>
      <c r="F35" s="21"/>
      <c r="G35" s="6" t="str">
        <f>IF(AND(TRIM(A35) &lt;&gt; "", TRIM(B35) &lt;&gt; ""),
      IF(AND(A35 = "PK")," ALTER TABLE " &amp; B35 &amp; " ADD CONSTRAINT PK_" &amp; B35 &amp; D35 &amp; " PRIMARY KEY CLUSTERED (" &amp; C35  &amp; ") ",
           IF(AND(A35 = "UN"), " ALTER TABLE " &amp; B35 &amp; " ADD CONSTRAINT UN_" &amp; B35 &amp; D35 &amp; " UNIQUE NONCLUSTERED (" &amp; C35  &amp; ") ", ""))," ")</f>
        <v xml:space="preserve"> ALTER TABLE tshExtraTime ADD CONSTRAINT PK_tshExtraTime PRIMARY KEY CLUSTERED (ExtraTimePkID) </v>
      </c>
      <c r="H35" s="17"/>
    </row>
    <row r="36" spans="1:8" s="56" customFormat="1" ht="11.25" x14ac:dyDescent="0.2">
      <c r="A36" s="22" t="s">
        <v>35</v>
      </c>
      <c r="B36" s="19"/>
      <c r="C36" s="19"/>
      <c r="D36" s="20"/>
      <c r="E36" s="20"/>
      <c r="F36" s="21"/>
      <c r="G36" s="6"/>
      <c r="H36" s="17"/>
    </row>
    <row r="37" spans="1:8" s="56" customFormat="1" ht="11.25" x14ac:dyDescent="0.2">
      <c r="A37" s="23" t="s">
        <v>36</v>
      </c>
      <c r="B37" s="24"/>
      <c r="C37" s="24"/>
      <c r="D37" s="25"/>
      <c r="E37" s="25"/>
      <c r="F37" s="26"/>
      <c r="G37" s="6"/>
      <c r="H37" s="17"/>
    </row>
    <row r="39" spans="1:8" s="56" customFormat="1" ht="22.5" x14ac:dyDescent="0.2">
      <c r="A39" s="1"/>
      <c r="B39" s="2" t="s">
        <v>1575</v>
      </c>
      <c r="C39" s="3"/>
      <c r="D39" s="3"/>
      <c r="E39" s="4"/>
      <c r="F39" s="5" t="s">
        <v>1590</v>
      </c>
      <c r="G39" s="6" t="str">
        <f>"CREATE TABLE " &amp; B39</f>
        <v>CREATE TABLE tshMachineData</v>
      </c>
      <c r="H39" s="6" t="str">
        <f>"DROP TABLE " &amp; B39</f>
        <v>DROP TABLE tshMachineData</v>
      </c>
    </row>
    <row r="40" spans="1:8" s="56" customFormat="1" ht="11.25" x14ac:dyDescent="0.2">
      <c r="A40" s="7" t="s">
        <v>1</v>
      </c>
      <c r="B40" s="8" t="s">
        <v>2</v>
      </c>
      <c r="C40" s="9" t="s">
        <v>3</v>
      </c>
      <c r="D40" s="9" t="s">
        <v>4</v>
      </c>
      <c r="E40" s="9" t="s">
        <v>5</v>
      </c>
      <c r="F40" s="10" t="s">
        <v>6</v>
      </c>
      <c r="G40" s="6" t="str">
        <f>"("</f>
        <v>(</v>
      </c>
      <c r="H40" s="6"/>
    </row>
    <row r="41" spans="1:8" s="56" customFormat="1" ht="11.25" x14ac:dyDescent="0.2">
      <c r="A41" s="11">
        <v>1</v>
      </c>
      <c r="B41" s="12" t="s">
        <v>1576</v>
      </c>
      <c r="C41" s="13" t="s">
        <v>1173</v>
      </c>
      <c r="D41" s="14"/>
      <c r="E41" s="15"/>
      <c r="F41" s="16" t="s">
        <v>543</v>
      </c>
      <c r="G41" s="6" t="str">
        <f>B41 &amp; " " &amp; C41 &amp; " " &amp; IF(D41 = "", "Not Null", "Null") &amp; ","</f>
        <v>DataID int IDENTITY(1,1) Not Null,</v>
      </c>
      <c r="H41" s="17"/>
    </row>
    <row r="42" spans="1:8" s="56" customFormat="1" ht="11.25" x14ac:dyDescent="0.2">
      <c r="A42" s="11"/>
      <c r="B42" s="12" t="s">
        <v>1577</v>
      </c>
      <c r="C42" s="13" t="s">
        <v>23</v>
      </c>
      <c r="D42" s="14"/>
      <c r="E42" s="15"/>
      <c r="F42" s="16" t="s">
        <v>1583</v>
      </c>
      <c r="G42" s="6" t="str">
        <f t="shared" ref="G42:G48" si="2">B42 &amp; " " &amp; C42 &amp; " " &amp; IF(D42 = "", "Not Null", "Null") &amp; ","</f>
        <v>MachineNumber int Not Null,</v>
      </c>
      <c r="H42" s="17"/>
    </row>
    <row r="43" spans="1:8" s="56" customFormat="1" ht="11.25" x14ac:dyDescent="0.2">
      <c r="A43" s="11"/>
      <c r="B43" s="12" t="s">
        <v>128</v>
      </c>
      <c r="C43" s="13" t="s">
        <v>23</v>
      </c>
      <c r="D43" s="14"/>
      <c r="E43" s="15"/>
      <c r="F43" s="16" t="s">
        <v>1584</v>
      </c>
      <c r="G43" s="6" t="str">
        <f t="shared" si="2"/>
        <v>EnrollUserID int Not Null,</v>
      </c>
      <c r="H43" s="17"/>
    </row>
    <row r="44" spans="1:8" s="56" customFormat="1" ht="22.5" x14ac:dyDescent="0.2">
      <c r="A44" s="11"/>
      <c r="B44" s="12" t="s">
        <v>1578</v>
      </c>
      <c r="C44" s="13" t="s">
        <v>23</v>
      </c>
      <c r="D44" s="14"/>
      <c r="E44" s="15"/>
      <c r="F44" s="16" t="s">
        <v>1585</v>
      </c>
      <c r="G44" s="6" t="str">
        <f t="shared" si="2"/>
        <v>InOutMode int Not Null,</v>
      </c>
      <c r="H44" s="17"/>
    </row>
    <row r="45" spans="1:8" s="56" customFormat="1" ht="11.25" x14ac:dyDescent="0.2">
      <c r="A45" s="11"/>
      <c r="B45" s="12" t="s">
        <v>1579</v>
      </c>
      <c r="C45" s="13" t="s">
        <v>29</v>
      </c>
      <c r="D45" s="14"/>
      <c r="E45" s="15"/>
      <c r="F45" s="16" t="s">
        <v>1586</v>
      </c>
      <c r="G45" s="6" t="str">
        <f t="shared" si="2"/>
        <v>CheckDate nvarchar(10) Not Null,</v>
      </c>
      <c r="H45" s="17"/>
    </row>
    <row r="46" spans="1:8" s="56" customFormat="1" ht="11.25" x14ac:dyDescent="0.2">
      <c r="A46" s="11"/>
      <c r="B46" s="12" t="s">
        <v>1580</v>
      </c>
      <c r="C46" s="13" t="s">
        <v>181</v>
      </c>
      <c r="D46" s="14"/>
      <c r="E46" s="15"/>
      <c r="F46" s="16" t="s">
        <v>1587</v>
      </c>
      <c r="G46" s="6" t="str">
        <f t="shared" si="2"/>
        <v>CheckTime nvarchar(5) Not Null,</v>
      </c>
      <c r="H46" s="17"/>
    </row>
    <row r="47" spans="1:8" s="56" customFormat="1" ht="11.25" x14ac:dyDescent="0.2">
      <c r="A47" s="11"/>
      <c r="B47" s="12" t="s">
        <v>1581</v>
      </c>
      <c r="C47" s="13" t="s">
        <v>23</v>
      </c>
      <c r="D47" s="14"/>
      <c r="E47" s="15"/>
      <c r="F47" s="16" t="s">
        <v>1588</v>
      </c>
      <c r="G47" s="6" t="str">
        <f t="shared" si="2"/>
        <v>Verified int Not Null,</v>
      </c>
      <c r="H47" s="17"/>
    </row>
    <row r="48" spans="1:8" s="56" customFormat="1" ht="11.25" x14ac:dyDescent="0.2">
      <c r="A48" s="11"/>
      <c r="B48" s="12" t="s">
        <v>1582</v>
      </c>
      <c r="C48" s="13" t="s">
        <v>62</v>
      </c>
      <c r="D48" s="14"/>
      <c r="E48" s="15"/>
      <c r="F48" s="16" t="s">
        <v>1589</v>
      </c>
      <c r="G48" s="6" t="str">
        <f t="shared" si="2"/>
        <v>FromMachine nvarchar(1) Not Null,</v>
      </c>
      <c r="H48" s="17"/>
    </row>
    <row r="49" spans="1:8" s="56" customFormat="1" ht="11.25" x14ac:dyDescent="0.2">
      <c r="A49" s="18"/>
      <c r="B49" s="19"/>
      <c r="C49" s="19"/>
      <c r="D49" s="20"/>
      <c r="E49" s="20"/>
      <c r="F49" s="21"/>
      <c r="G49" s="6" t="s">
        <v>33</v>
      </c>
      <c r="H49" s="17"/>
    </row>
    <row r="50" spans="1:8" s="56" customFormat="1" ht="11.25" x14ac:dyDescent="0.2">
      <c r="A50" s="22" t="s">
        <v>34</v>
      </c>
      <c r="B50" s="2" t="s">
        <v>1575</v>
      </c>
      <c r="C50" s="12" t="s">
        <v>1576</v>
      </c>
      <c r="D50" s="20"/>
      <c r="E50" s="20"/>
      <c r="F50" s="21"/>
      <c r="G50" s="6" t="str">
        <f>IF(AND(TRIM(A50) &lt;&gt; "", TRIM(B50) &lt;&gt; ""),
      IF(AND(A50 = "PK")," ALTER TABLE " &amp; B50 &amp; " ADD CONSTRAINT PK_" &amp; B50 &amp; D50 &amp; " PRIMARY KEY CLUSTERED (" &amp; C50  &amp; ") ",
           IF(AND(A50 = "UN"), " ALTER TABLE " &amp; B50 &amp; " ADD CONSTRAINT UN_" &amp; B50 &amp; D50 &amp; " UNIQUE NONCLUSTERED (" &amp; C50  &amp; ") ", ""))," ")</f>
        <v xml:space="preserve"> ALTER TABLE tshMachineData ADD CONSTRAINT PK_tshMachineData PRIMARY KEY CLUSTERED (DataID) </v>
      </c>
      <c r="H50" s="17"/>
    </row>
    <row r="51" spans="1:8" s="56" customFormat="1" ht="11.25" x14ac:dyDescent="0.2">
      <c r="A51" s="22" t="s">
        <v>35</v>
      </c>
      <c r="B51" s="19"/>
      <c r="C51" s="19"/>
      <c r="D51" s="20"/>
      <c r="E51" s="20"/>
      <c r="F51" s="21"/>
      <c r="G51" s="6"/>
      <c r="H51" s="17"/>
    </row>
    <row r="52" spans="1:8" s="56" customFormat="1" ht="11.25" x14ac:dyDescent="0.2">
      <c r="A52" s="23" t="s">
        <v>36</v>
      </c>
      <c r="B52" s="24"/>
      <c r="C52" s="24"/>
      <c r="D52" s="25"/>
      <c r="E52" s="25"/>
      <c r="F52" s="26"/>
      <c r="G52" s="6"/>
      <c r="H52" s="17"/>
    </row>
    <row r="54" spans="1:8" s="56" customFormat="1" ht="22.5" x14ac:dyDescent="0.2">
      <c r="A54" s="1"/>
      <c r="B54" s="2" t="s">
        <v>1591</v>
      </c>
      <c r="C54" s="3"/>
      <c r="D54" s="3"/>
      <c r="E54" s="4"/>
      <c r="F54" s="5" t="s">
        <v>1590</v>
      </c>
      <c r="G54" s="6" t="str">
        <f>"CREATE TABLE " &amp; B54</f>
        <v>CREATE TABLE tshMachineDataCalc</v>
      </c>
      <c r="H54" s="6" t="str">
        <f>"DROP TABLE " &amp; B54</f>
        <v>DROP TABLE tshMachineDataCalc</v>
      </c>
    </row>
    <row r="55" spans="1:8" s="56" customFormat="1" ht="11.25" x14ac:dyDescent="0.2">
      <c r="A55" s="7" t="s">
        <v>1</v>
      </c>
      <c r="B55" s="8" t="s">
        <v>2</v>
      </c>
      <c r="C55" s="9" t="s">
        <v>3</v>
      </c>
      <c r="D55" s="9" t="s">
        <v>4</v>
      </c>
      <c r="E55" s="9" t="s">
        <v>5</v>
      </c>
      <c r="F55" s="10" t="s">
        <v>6</v>
      </c>
      <c r="G55" s="6" t="str">
        <f>"("</f>
        <v>(</v>
      </c>
      <c r="H55" s="6"/>
    </row>
    <row r="56" spans="1:8" s="56" customFormat="1" ht="11.25" x14ac:dyDescent="0.2">
      <c r="A56" s="11">
        <v>1</v>
      </c>
      <c r="B56" s="12" t="s">
        <v>1576</v>
      </c>
      <c r="C56" s="13" t="s">
        <v>1173</v>
      </c>
      <c r="D56" s="14"/>
      <c r="E56" s="15"/>
      <c r="F56" s="16" t="s">
        <v>543</v>
      </c>
      <c r="G56" s="6" t="str">
        <f>B56 &amp; " " &amp; C56 &amp; " " &amp; IF(D56 = "", "Not Null", "Null") &amp; ","</f>
        <v>DataID int IDENTITY(1,1) Not Null,</v>
      </c>
      <c r="H56" s="17"/>
    </row>
    <row r="57" spans="1:8" s="56" customFormat="1" ht="11.25" x14ac:dyDescent="0.2">
      <c r="A57" s="11"/>
      <c r="B57" s="12" t="s">
        <v>1577</v>
      </c>
      <c r="C57" s="13" t="s">
        <v>23</v>
      </c>
      <c r="D57" s="14"/>
      <c r="E57" s="15"/>
      <c r="F57" s="16" t="s">
        <v>1603</v>
      </c>
      <c r="G57" s="6" t="str">
        <f t="shared" ref="G57:G75" si="3">B57 &amp; " " &amp; C57 &amp; " " &amp; IF(D57 = "", "Not Null", "Null") &amp; ","</f>
        <v>MachineNumber int Not Null,</v>
      </c>
      <c r="H57" s="17"/>
    </row>
    <row r="58" spans="1:8" s="56" customFormat="1" ht="11.25" x14ac:dyDescent="0.2">
      <c r="A58" s="11"/>
      <c r="B58" s="12" t="s">
        <v>128</v>
      </c>
      <c r="C58" s="13" t="s">
        <v>23</v>
      </c>
      <c r="D58" s="14"/>
      <c r="E58" s="15"/>
      <c r="F58" s="16" t="s">
        <v>1584</v>
      </c>
      <c r="G58" s="6" t="str">
        <f t="shared" si="3"/>
        <v>EnrollUserID int Not Null,</v>
      </c>
      <c r="H58" s="17"/>
    </row>
    <row r="59" spans="1:8" s="56" customFormat="1" ht="11.25" x14ac:dyDescent="0.2">
      <c r="A59" s="11"/>
      <c r="B59" s="12" t="s">
        <v>1592</v>
      </c>
      <c r="C59" s="13" t="s">
        <v>8</v>
      </c>
      <c r="D59" s="14"/>
      <c r="E59" s="15"/>
      <c r="F59" s="16" t="s">
        <v>1605</v>
      </c>
      <c r="G59" s="6" t="str">
        <f t="shared" si="3"/>
        <v>TimeSheetPkID nvarchar(16) Not Null,</v>
      </c>
      <c r="H59" s="17"/>
    </row>
    <row r="60" spans="1:8" s="56" customFormat="1" ht="11.25" x14ac:dyDescent="0.2">
      <c r="A60" s="11"/>
      <c r="B60" s="12" t="s">
        <v>1593</v>
      </c>
      <c r="C60" s="13" t="s">
        <v>8</v>
      </c>
      <c r="D60" s="14"/>
      <c r="E60" s="15"/>
      <c r="F60" s="16" t="s">
        <v>1604</v>
      </c>
      <c r="G60" s="6" t="str">
        <f t="shared" si="3"/>
        <v>TimePkID nvarchar(16) Not Null,</v>
      </c>
      <c r="H60" s="17"/>
    </row>
    <row r="61" spans="1:8" s="56" customFormat="1" ht="11.25" x14ac:dyDescent="0.2">
      <c r="A61" s="11"/>
      <c r="B61" s="12" t="s">
        <v>1594</v>
      </c>
      <c r="C61" s="13" t="s">
        <v>29</v>
      </c>
      <c r="D61" s="14"/>
      <c r="E61" s="15"/>
      <c r="F61" s="16" t="s">
        <v>1606</v>
      </c>
      <c r="G61" s="6" t="str">
        <f t="shared" si="3"/>
        <v>InCheckDate nvarchar(10) Not Null,</v>
      </c>
      <c r="H61" s="17"/>
    </row>
    <row r="62" spans="1:8" s="56" customFormat="1" ht="11.25" x14ac:dyDescent="0.2">
      <c r="A62" s="11"/>
      <c r="B62" s="12" t="s">
        <v>1595</v>
      </c>
      <c r="C62" s="13" t="s">
        <v>29</v>
      </c>
      <c r="D62" s="14"/>
      <c r="E62" s="15"/>
      <c r="F62" s="16" t="s">
        <v>1607</v>
      </c>
      <c r="G62" s="6" t="str">
        <f t="shared" si="3"/>
        <v>OutCheckDate nvarchar(10) Not Null,</v>
      </c>
      <c r="H62" s="17"/>
    </row>
    <row r="63" spans="1:8" s="56" customFormat="1" ht="11.25" x14ac:dyDescent="0.2">
      <c r="A63" s="11"/>
      <c r="B63" s="12" t="s">
        <v>1596</v>
      </c>
      <c r="C63" s="13" t="s">
        <v>181</v>
      </c>
      <c r="D63" s="14"/>
      <c r="E63" s="15"/>
      <c r="F63" s="16" t="s">
        <v>1608</v>
      </c>
      <c r="G63" s="6" t="str">
        <f t="shared" si="3"/>
        <v>InCheckTime nvarchar(5) Not Null,</v>
      </c>
      <c r="H63" s="17"/>
    </row>
    <row r="64" spans="1:8" s="56" customFormat="1" ht="11.25" x14ac:dyDescent="0.2">
      <c r="A64" s="11"/>
      <c r="B64" s="12" t="s">
        <v>1597</v>
      </c>
      <c r="C64" s="13" t="s">
        <v>181</v>
      </c>
      <c r="D64" s="14"/>
      <c r="E64" s="15"/>
      <c r="F64" s="16" t="s">
        <v>1609</v>
      </c>
      <c r="G64" s="6" t="str">
        <f t="shared" si="3"/>
        <v>OutCheckTime nvarchar(5) Not Null,</v>
      </c>
      <c r="H64" s="17"/>
    </row>
    <row r="65" spans="1:8" s="56" customFormat="1" ht="11.25" x14ac:dyDescent="0.2">
      <c r="A65" s="11"/>
      <c r="B65" s="12" t="s">
        <v>1598</v>
      </c>
      <c r="C65" s="13" t="s">
        <v>8</v>
      </c>
      <c r="D65" s="14"/>
      <c r="E65" s="15"/>
      <c r="F65" s="16" t="s">
        <v>1610</v>
      </c>
      <c r="G65" s="6" t="str">
        <f t="shared" si="3"/>
        <v>ReasonID nvarchar(16) Not Null,</v>
      </c>
      <c r="H65" s="17"/>
    </row>
    <row r="66" spans="1:8" s="56" customFormat="1" ht="11.25" x14ac:dyDescent="0.2">
      <c r="A66" s="11"/>
      <c r="B66" s="12" t="s">
        <v>682</v>
      </c>
      <c r="C66" s="13" t="s">
        <v>62</v>
      </c>
      <c r="D66" s="14"/>
      <c r="E66" s="15"/>
      <c r="F66" s="16" t="s">
        <v>1611</v>
      </c>
      <c r="G66" s="6" t="str">
        <f t="shared" si="3"/>
        <v>IsTime nvarchar(1) Not Null,</v>
      </c>
      <c r="H66" s="17"/>
    </row>
    <row r="67" spans="1:8" s="56" customFormat="1" ht="11.25" x14ac:dyDescent="0.2">
      <c r="A67" s="11"/>
      <c r="B67" s="12" t="s">
        <v>687</v>
      </c>
      <c r="C67" s="13" t="s">
        <v>62</v>
      </c>
      <c r="D67" s="14"/>
      <c r="E67" s="15"/>
      <c r="F67" s="16" t="s">
        <v>1148</v>
      </c>
      <c r="G67" s="6" t="str">
        <f t="shared" si="3"/>
        <v>IsSalary nvarchar(1) Not Null,</v>
      </c>
      <c r="H67" s="17"/>
    </row>
    <row r="68" spans="1:8" s="56" customFormat="1" ht="22.5" x14ac:dyDescent="0.2">
      <c r="A68" s="11"/>
      <c r="B68" s="12" t="s">
        <v>742</v>
      </c>
      <c r="C68" s="13" t="s">
        <v>62</v>
      </c>
      <c r="D68" s="14"/>
      <c r="E68" s="15"/>
      <c r="F68" s="16" t="s">
        <v>1612</v>
      </c>
      <c r="G68" s="6" t="str">
        <f t="shared" si="3"/>
        <v>IsHoliday nvarchar(1) Not Null,</v>
      </c>
      <c r="H68" s="17"/>
    </row>
    <row r="69" spans="1:8" s="56" customFormat="1" ht="11.25" x14ac:dyDescent="0.2">
      <c r="A69" s="11"/>
      <c r="B69" s="12" t="s">
        <v>1599</v>
      </c>
      <c r="C69" s="13" t="s">
        <v>181</v>
      </c>
      <c r="D69" s="14"/>
      <c r="E69" s="15"/>
      <c r="F69" s="16" t="s">
        <v>1613</v>
      </c>
      <c r="G69" s="6" t="str">
        <f t="shared" si="3"/>
        <v>HoldayTime nvarchar(5) Not Null,</v>
      </c>
      <c r="H69" s="17"/>
    </row>
    <row r="70" spans="1:8" s="56" customFormat="1" ht="11.25" x14ac:dyDescent="0.2">
      <c r="A70" s="11"/>
      <c r="B70" s="12" t="s">
        <v>1600</v>
      </c>
      <c r="C70" s="13" t="s">
        <v>181</v>
      </c>
      <c r="D70" s="14"/>
      <c r="E70" s="15"/>
      <c r="F70" s="16" t="s">
        <v>1614</v>
      </c>
      <c r="G70" s="6" t="str">
        <f t="shared" si="3"/>
        <v>ReasonTime nvarchar(5) Not Null,</v>
      </c>
      <c r="H70" s="17"/>
    </row>
    <row r="71" spans="1:8" s="56" customFormat="1" ht="11.25" x14ac:dyDescent="0.2">
      <c r="A71" s="11"/>
      <c r="B71" s="12" t="s">
        <v>1570</v>
      </c>
      <c r="C71" s="13" t="s">
        <v>181</v>
      </c>
      <c r="D71" s="14"/>
      <c r="E71" s="15"/>
      <c r="F71" s="16" t="s">
        <v>1574</v>
      </c>
      <c r="G71" s="6" t="str">
        <f t="shared" si="3"/>
        <v>ExtraTime nvarchar(5) Not Null,</v>
      </c>
      <c r="H71" s="17"/>
    </row>
    <row r="72" spans="1:8" s="56" customFormat="1" ht="11.25" x14ac:dyDescent="0.2">
      <c r="A72" s="11"/>
      <c r="B72" s="12" t="s">
        <v>1601</v>
      </c>
      <c r="C72" s="13" t="s">
        <v>181</v>
      </c>
      <c r="D72" s="14"/>
      <c r="E72" s="15"/>
      <c r="F72" s="16" t="s">
        <v>1615</v>
      </c>
      <c r="G72" s="6" t="str">
        <f t="shared" si="3"/>
        <v>NightTime nvarchar(5) Not Null,</v>
      </c>
      <c r="H72" s="17"/>
    </row>
    <row r="73" spans="1:8" s="56" customFormat="1" ht="11.25" x14ac:dyDescent="0.2">
      <c r="A73" s="11"/>
      <c r="B73" s="12" t="s">
        <v>1602</v>
      </c>
      <c r="C73" s="13" t="s">
        <v>23</v>
      </c>
      <c r="D73" s="14"/>
      <c r="E73" s="15"/>
      <c r="F73" s="16" t="s">
        <v>1616</v>
      </c>
      <c r="G73" s="6" t="str">
        <f t="shared" si="3"/>
        <v>LateTimeMin int Not Null,</v>
      </c>
      <c r="H73" s="17"/>
    </row>
    <row r="74" spans="1:8" s="56" customFormat="1" ht="11.25" x14ac:dyDescent="0.2">
      <c r="A74" s="11"/>
      <c r="B74" s="12" t="s">
        <v>1581</v>
      </c>
      <c r="C74" s="13" t="s">
        <v>23</v>
      </c>
      <c r="D74" s="14"/>
      <c r="E74" s="15"/>
      <c r="F74" s="16"/>
      <c r="G74" s="6" t="str">
        <f t="shared" si="3"/>
        <v>Verified int Not Null,</v>
      </c>
      <c r="H74" s="17"/>
    </row>
    <row r="75" spans="1:8" s="56" customFormat="1" ht="11.25" x14ac:dyDescent="0.2">
      <c r="A75" s="11"/>
      <c r="B75" s="12" t="s">
        <v>1555</v>
      </c>
      <c r="C75" s="13" t="s">
        <v>181</v>
      </c>
      <c r="D75" s="14"/>
      <c r="E75" s="15"/>
      <c r="F75" s="16" t="s">
        <v>1559</v>
      </c>
      <c r="G75" s="6" t="str">
        <f t="shared" si="3"/>
        <v>AnswerTime nvarchar(5) Not Null,</v>
      </c>
      <c r="H75" s="17"/>
    </row>
    <row r="76" spans="1:8" s="56" customFormat="1" ht="11.25" x14ac:dyDescent="0.2">
      <c r="A76" s="18"/>
      <c r="B76" s="19"/>
      <c r="C76" s="19"/>
      <c r="D76" s="20"/>
      <c r="E76" s="20"/>
      <c r="F76" s="21"/>
      <c r="G76" s="6" t="s">
        <v>33</v>
      </c>
      <c r="H76" s="17"/>
    </row>
    <row r="77" spans="1:8" s="56" customFormat="1" ht="11.25" x14ac:dyDescent="0.2">
      <c r="A77" s="22" t="s">
        <v>34</v>
      </c>
      <c r="B77" s="2" t="s">
        <v>1591</v>
      </c>
      <c r="C77" s="12" t="s">
        <v>1576</v>
      </c>
      <c r="D77" s="20"/>
      <c r="E77" s="20"/>
      <c r="F77" s="21"/>
      <c r="G77" s="6" t="str">
        <f>IF(AND(TRIM(A77) &lt;&gt; "", TRIM(B77) &lt;&gt; ""),
      IF(AND(A77 = "PK")," ALTER TABLE " &amp; B77 &amp; " ADD CONSTRAINT PK_" &amp; B77 &amp; D77 &amp; " PRIMARY KEY CLUSTERED (" &amp; C77  &amp; ") ",
           IF(AND(A77 = "UN"), " ALTER TABLE " &amp; B77 &amp; " ADD CONSTRAINT UN_" &amp; B77 &amp; D77 &amp; " UNIQUE NONCLUSTERED (" &amp; C77  &amp; ") ", ""))," ")</f>
        <v xml:space="preserve"> ALTER TABLE tshMachineDataCalc ADD CONSTRAINT PK_tshMachineDataCalc PRIMARY KEY CLUSTERED (DataID) </v>
      </c>
      <c r="H77" s="17"/>
    </row>
    <row r="78" spans="1:8" s="56" customFormat="1" ht="11.25" x14ac:dyDescent="0.2">
      <c r="A78" s="22" t="s">
        <v>35</v>
      </c>
      <c r="B78" s="19"/>
      <c r="C78" s="19"/>
      <c r="D78" s="20"/>
      <c r="E78" s="20"/>
      <c r="F78" s="21"/>
      <c r="G78" s="6"/>
      <c r="H78" s="17"/>
    </row>
    <row r="79" spans="1:8" s="56" customFormat="1" ht="11.25" x14ac:dyDescent="0.2">
      <c r="A79" s="23" t="s">
        <v>36</v>
      </c>
      <c r="B79" s="24"/>
      <c r="C79" s="24"/>
      <c r="D79" s="25"/>
      <c r="E79" s="25"/>
      <c r="F79" s="26"/>
      <c r="G79" s="6"/>
      <c r="H79" s="17"/>
    </row>
    <row r="81" spans="1:8" s="56" customFormat="1" ht="22.5" x14ac:dyDescent="0.2">
      <c r="A81" s="1"/>
      <c r="B81" s="2" t="s">
        <v>1617</v>
      </c>
      <c r="C81" s="3"/>
      <c r="D81" s="3"/>
      <c r="E81" s="4"/>
      <c r="F81" s="5" t="s">
        <v>1590</v>
      </c>
      <c r="G81" s="6" t="str">
        <f>"CREATE TABLE " &amp; B81</f>
        <v>CREATE TABLE tshMachineInfo</v>
      </c>
      <c r="H81" s="6" t="str">
        <f>"DROP TABLE " &amp; B81</f>
        <v>DROP TABLE tshMachineInfo</v>
      </c>
    </row>
    <row r="82" spans="1:8" s="56" customFormat="1" ht="11.25" x14ac:dyDescent="0.2">
      <c r="A82" s="7" t="s">
        <v>1</v>
      </c>
      <c r="B82" s="8" t="s">
        <v>2</v>
      </c>
      <c r="C82" s="9" t="s">
        <v>3</v>
      </c>
      <c r="D82" s="9" t="s">
        <v>4</v>
      </c>
      <c r="E82" s="9" t="s">
        <v>5</v>
      </c>
      <c r="F82" s="10" t="s">
        <v>6</v>
      </c>
      <c r="G82" s="6" t="str">
        <f>"("</f>
        <v>(</v>
      </c>
      <c r="H82" s="6"/>
    </row>
    <row r="83" spans="1:8" s="56" customFormat="1" ht="11.25" x14ac:dyDescent="0.2">
      <c r="A83" s="11">
        <v>1</v>
      </c>
      <c r="B83" s="12" t="s">
        <v>1577</v>
      </c>
      <c r="C83" s="13" t="s">
        <v>1173</v>
      </c>
      <c r="D83" s="14"/>
      <c r="E83" s="15"/>
      <c r="F83" s="16" t="s">
        <v>543</v>
      </c>
      <c r="G83" s="6" t="str">
        <f>B83 &amp; " " &amp; C83 &amp; " " &amp; IF(D83 = "", "Not Null", "Null") &amp; ","</f>
        <v>MachineNumber int IDENTITY(1,1) Not Null,</v>
      </c>
      <c r="H83" s="17"/>
    </row>
    <row r="84" spans="1:8" s="56" customFormat="1" ht="11.25" x14ac:dyDescent="0.2">
      <c r="A84" s="11"/>
      <c r="B84" s="12" t="s">
        <v>1618</v>
      </c>
      <c r="C84" s="13" t="s">
        <v>10</v>
      </c>
      <c r="D84" s="14"/>
      <c r="E84" s="15"/>
      <c r="F84" s="16" t="s">
        <v>1627</v>
      </c>
      <c r="G84" s="6" t="str">
        <f t="shared" ref="G84:G93" si="4">B84 &amp; " " &amp; C84 &amp; " " &amp; IF(D84 = "", "Not Null", "Null") &amp; ","</f>
        <v>MachineModel nvarchar(50) Not Null,</v>
      </c>
      <c r="H84" s="17"/>
    </row>
    <row r="85" spans="1:8" s="56" customFormat="1" ht="11.25" x14ac:dyDescent="0.2">
      <c r="A85" s="11"/>
      <c r="B85" s="12" t="s">
        <v>1619</v>
      </c>
      <c r="C85" s="13" t="s">
        <v>53</v>
      </c>
      <c r="D85" s="14"/>
      <c r="E85" s="15"/>
      <c r="F85" s="16" t="s">
        <v>1628</v>
      </c>
      <c r="G85" s="6" t="str">
        <f t="shared" si="4"/>
        <v>MachineName nvarchar(150) Not Null,</v>
      </c>
      <c r="H85" s="17"/>
    </row>
    <row r="86" spans="1:8" s="56" customFormat="1" ht="11.25" x14ac:dyDescent="0.2">
      <c r="A86" s="11"/>
      <c r="B86" s="12" t="s">
        <v>1620</v>
      </c>
      <c r="C86" s="13" t="s">
        <v>10</v>
      </c>
      <c r="D86" s="14"/>
      <c r="E86" s="15"/>
      <c r="F86" s="16" t="s">
        <v>1629</v>
      </c>
      <c r="G86" s="6" t="str">
        <f t="shared" si="4"/>
        <v>SerialNo nvarchar(50) Not Null,</v>
      </c>
      <c r="H86" s="17"/>
    </row>
    <row r="87" spans="1:8" s="56" customFormat="1" ht="11.25" x14ac:dyDescent="0.2">
      <c r="A87" s="11"/>
      <c r="B87" s="12" t="s">
        <v>1621</v>
      </c>
      <c r="C87" s="13" t="s">
        <v>10</v>
      </c>
      <c r="D87" s="14"/>
      <c r="E87" s="15"/>
      <c r="F87" s="16" t="s">
        <v>938</v>
      </c>
      <c r="G87" s="6" t="str">
        <f t="shared" si="4"/>
        <v>NetIP nvarchar(50) Not Null,</v>
      </c>
      <c r="H87" s="17"/>
    </row>
    <row r="88" spans="1:8" s="56" customFormat="1" ht="11.25" x14ac:dyDescent="0.2">
      <c r="A88" s="11"/>
      <c r="B88" s="12" t="s">
        <v>1622</v>
      </c>
      <c r="C88" s="13" t="s">
        <v>23</v>
      </c>
      <c r="D88" s="14"/>
      <c r="E88" s="15"/>
      <c r="F88" s="16" t="s">
        <v>1630</v>
      </c>
      <c r="G88" s="6" t="str">
        <f t="shared" si="4"/>
        <v>SerialRate int Not Null,</v>
      </c>
      <c r="H88" s="17"/>
    </row>
    <row r="89" spans="1:8" s="56" customFormat="1" ht="11.25" x14ac:dyDescent="0.2">
      <c r="A89" s="11"/>
      <c r="B89" s="12" t="s">
        <v>1623</v>
      </c>
      <c r="C89" s="13" t="s">
        <v>23</v>
      </c>
      <c r="D89" s="14"/>
      <c r="E89" s="15"/>
      <c r="F89" s="16" t="s">
        <v>1631</v>
      </c>
      <c r="G89" s="6" t="str">
        <f t="shared" si="4"/>
        <v>Port int Not Null,</v>
      </c>
      <c r="H89" s="17"/>
    </row>
    <row r="90" spans="1:8" s="56" customFormat="1" ht="11.25" x14ac:dyDescent="0.2">
      <c r="A90" s="11"/>
      <c r="B90" s="12" t="s">
        <v>1624</v>
      </c>
      <c r="C90" s="13" t="s">
        <v>10</v>
      </c>
      <c r="D90" s="14"/>
      <c r="E90" s="15"/>
      <c r="F90" s="16" t="s">
        <v>1632</v>
      </c>
      <c r="G90" s="6" t="str">
        <f t="shared" si="4"/>
        <v>ConnType nvarchar(50) Not Null,</v>
      </c>
      <c r="H90" s="17"/>
    </row>
    <row r="91" spans="1:8" s="56" customFormat="1" ht="11.25" x14ac:dyDescent="0.2">
      <c r="A91" s="11"/>
      <c r="B91" s="12" t="s">
        <v>1625</v>
      </c>
      <c r="C91" s="13" t="s">
        <v>23</v>
      </c>
      <c r="D91" s="14"/>
      <c r="E91" s="15"/>
      <c r="F91" s="16"/>
      <c r="G91" s="6" t="str">
        <f t="shared" si="4"/>
        <v>CheckInOut int Not Null,</v>
      </c>
      <c r="H91" s="17"/>
    </row>
    <row r="92" spans="1:8" s="56" customFormat="1" ht="11.25" x14ac:dyDescent="0.2">
      <c r="A92" s="11"/>
      <c r="B92" s="12" t="s">
        <v>1626</v>
      </c>
      <c r="C92" s="13" t="s">
        <v>10</v>
      </c>
      <c r="D92" s="14"/>
      <c r="E92" s="15"/>
      <c r="F92" s="16" t="s">
        <v>1633</v>
      </c>
      <c r="G92" s="6" t="str">
        <f t="shared" si="4"/>
        <v>CommKey nvarchar(50) Not Null,</v>
      </c>
      <c r="H92" s="17"/>
    </row>
    <row r="93" spans="1:8" s="56" customFormat="1" ht="11.25" x14ac:dyDescent="0.2">
      <c r="A93" s="11"/>
      <c r="B93" s="12" t="s">
        <v>294</v>
      </c>
      <c r="C93" s="13" t="s">
        <v>62</v>
      </c>
      <c r="D93" s="14"/>
      <c r="E93" s="15"/>
      <c r="F93" s="16" t="s">
        <v>942</v>
      </c>
      <c r="G93" s="6" t="str">
        <f t="shared" si="4"/>
        <v>IsDelete nvarchar(1) Not Null,</v>
      </c>
      <c r="H93" s="17"/>
    </row>
    <row r="94" spans="1:8" s="56" customFormat="1" ht="11.25" x14ac:dyDescent="0.2">
      <c r="A94" s="18"/>
      <c r="B94" s="19"/>
      <c r="C94" s="19"/>
      <c r="D94" s="20"/>
      <c r="E94" s="20"/>
      <c r="F94" s="21"/>
      <c r="G94" s="6" t="s">
        <v>33</v>
      </c>
      <c r="H94" s="17"/>
    </row>
    <row r="95" spans="1:8" s="56" customFormat="1" ht="22.5" x14ac:dyDescent="0.2">
      <c r="A95" s="22" t="s">
        <v>34</v>
      </c>
      <c r="B95" s="2" t="s">
        <v>1617</v>
      </c>
      <c r="C95" s="12" t="s">
        <v>1577</v>
      </c>
      <c r="D95" s="20"/>
      <c r="E95" s="20"/>
      <c r="F95" s="21"/>
      <c r="G95" s="6" t="str">
        <f>IF(AND(TRIM(A95) &lt;&gt; "", TRIM(B95) &lt;&gt; ""),
      IF(AND(A95 = "PK")," ALTER TABLE " &amp; B95 &amp; " ADD CONSTRAINT PK_" &amp; B95 &amp; D95 &amp; " PRIMARY KEY CLUSTERED (" &amp; C95  &amp; ") ",
           IF(AND(A95 = "UN"), " ALTER TABLE " &amp; B95 &amp; " ADD CONSTRAINT UN_" &amp; B95 &amp; D95 &amp; " UNIQUE NONCLUSTERED (" &amp; C95  &amp; ") ", ""))," ")</f>
        <v xml:space="preserve"> ALTER TABLE tshMachineInfo ADD CONSTRAINT PK_tshMachineInfo PRIMARY KEY CLUSTERED (MachineNumber) </v>
      </c>
      <c r="H95" s="17"/>
    </row>
    <row r="96" spans="1:8" s="56" customFormat="1" ht="11.25" x14ac:dyDescent="0.2">
      <c r="A96" s="22" t="s">
        <v>35</v>
      </c>
      <c r="B96" s="19"/>
      <c r="C96" s="19"/>
      <c r="D96" s="20"/>
      <c r="E96" s="20"/>
      <c r="F96" s="21"/>
      <c r="G96" s="6"/>
      <c r="H96" s="17"/>
    </row>
    <row r="97" spans="1:8" s="56" customFormat="1" ht="11.25" x14ac:dyDescent="0.2">
      <c r="A97" s="23" t="s">
        <v>36</v>
      </c>
      <c r="B97" s="24"/>
      <c r="C97" s="24"/>
      <c r="D97" s="25"/>
      <c r="E97" s="25"/>
      <c r="F97" s="26"/>
      <c r="G97" s="6"/>
      <c r="H97" s="17"/>
    </row>
    <row r="99" spans="1:8" s="56" customFormat="1" ht="11.25" x14ac:dyDescent="0.2">
      <c r="A99" s="1"/>
      <c r="B99" s="2" t="s">
        <v>1634</v>
      </c>
      <c r="C99" s="3"/>
      <c r="D99" s="3"/>
      <c r="E99" s="4"/>
      <c r="F99" s="5" t="s">
        <v>129</v>
      </c>
      <c r="G99" s="6" t="str">
        <f>"CREATE TABLE " &amp; B99</f>
        <v>CREATE TABLE tshTimeInfo</v>
      </c>
      <c r="H99" s="6" t="str">
        <f>"DROP TABLE " &amp; B99</f>
        <v>DROP TABLE tshTimeInfo</v>
      </c>
    </row>
    <row r="100" spans="1:8" s="56" customFormat="1" ht="11.25" x14ac:dyDescent="0.2">
      <c r="A100" s="7" t="s">
        <v>1</v>
      </c>
      <c r="B100" s="8" t="s">
        <v>2</v>
      </c>
      <c r="C100" s="9" t="s">
        <v>3</v>
      </c>
      <c r="D100" s="9" t="s">
        <v>4</v>
      </c>
      <c r="E100" s="9" t="s">
        <v>5</v>
      </c>
      <c r="F100" s="10" t="s">
        <v>6</v>
      </c>
      <c r="G100" s="6" t="str">
        <f>"("</f>
        <v>(</v>
      </c>
      <c r="H100" s="6"/>
    </row>
    <row r="101" spans="1:8" s="56" customFormat="1" ht="11.25" x14ac:dyDescent="0.2">
      <c r="A101" s="11">
        <v>1</v>
      </c>
      <c r="B101" s="12" t="s">
        <v>1593</v>
      </c>
      <c r="C101" s="13" t="s">
        <v>8</v>
      </c>
      <c r="D101" s="14"/>
      <c r="E101" s="15"/>
      <c r="F101" s="16" t="s">
        <v>543</v>
      </c>
      <c r="G101" s="6" t="str">
        <f>B101 &amp; " " &amp; C101 &amp; " " &amp; IF(D101 = "", "Not Null", "Null") &amp; ","</f>
        <v>TimePkID nvarchar(16) Not Null,</v>
      </c>
      <c r="H101" s="17"/>
    </row>
    <row r="102" spans="1:8" s="56" customFormat="1" ht="11.25" x14ac:dyDescent="0.2">
      <c r="A102" s="11"/>
      <c r="B102" s="12" t="s">
        <v>1635</v>
      </c>
      <c r="C102" s="13" t="s">
        <v>235</v>
      </c>
      <c r="D102" s="14"/>
      <c r="E102" s="15"/>
      <c r="F102" s="16" t="s">
        <v>1659</v>
      </c>
      <c r="G102" s="6" t="str">
        <f t="shared" ref="G102:G129" si="5">B102 &amp; " " &amp; C102 &amp; " " &amp; IF(D102 = "", "Not Null", "Null") &amp; ","</f>
        <v>TimeName nvarchar(75) Not Null,</v>
      </c>
      <c r="H102" s="17"/>
    </row>
    <row r="103" spans="1:8" s="56" customFormat="1" ht="11.25" x14ac:dyDescent="0.2">
      <c r="A103" s="11"/>
      <c r="B103" s="12" t="s">
        <v>693</v>
      </c>
      <c r="C103" s="13" t="s">
        <v>181</v>
      </c>
      <c r="D103" s="14"/>
      <c r="E103" s="15"/>
      <c r="F103" s="16" t="s">
        <v>1660</v>
      </c>
      <c r="G103" s="6" t="str">
        <f t="shared" si="5"/>
        <v>StartTime nvarchar(5) Not Null,</v>
      </c>
      <c r="H103" s="17"/>
    </row>
    <row r="104" spans="1:8" s="56" customFormat="1" ht="11.25" x14ac:dyDescent="0.2">
      <c r="A104" s="11"/>
      <c r="B104" s="12" t="s">
        <v>691</v>
      </c>
      <c r="C104" s="13" t="s">
        <v>181</v>
      </c>
      <c r="D104" s="14"/>
      <c r="E104" s="15"/>
      <c r="F104" s="16" t="s">
        <v>1661</v>
      </c>
      <c r="G104" s="6"/>
      <c r="H104" s="17"/>
    </row>
    <row r="105" spans="1:8" s="56" customFormat="1" ht="22.5" x14ac:dyDescent="0.2">
      <c r="A105" s="11"/>
      <c r="B105" s="12" t="s">
        <v>1636</v>
      </c>
      <c r="C105" s="13" t="s">
        <v>181</v>
      </c>
      <c r="D105" s="14"/>
      <c r="E105" s="15"/>
      <c r="F105" s="16" t="s">
        <v>1662</v>
      </c>
      <c r="G105" s="6" t="str">
        <f t="shared" si="5"/>
        <v>StartBeginTime nvarchar(5) Not Null,</v>
      </c>
      <c r="H105" s="17"/>
    </row>
    <row r="106" spans="1:8" s="56" customFormat="1" ht="22.5" x14ac:dyDescent="0.2">
      <c r="A106" s="11"/>
      <c r="B106" s="12" t="s">
        <v>1637</v>
      </c>
      <c r="C106" s="13" t="s">
        <v>181</v>
      </c>
      <c r="D106" s="14"/>
      <c r="E106" s="15"/>
      <c r="F106" s="16" t="s">
        <v>1663</v>
      </c>
      <c r="G106" s="6" t="str">
        <f t="shared" si="5"/>
        <v>StartEndTime nvarchar(5) Not Null,</v>
      </c>
      <c r="H106" s="17"/>
    </row>
    <row r="107" spans="1:8" s="56" customFormat="1" ht="11.25" x14ac:dyDescent="0.2">
      <c r="A107" s="11"/>
      <c r="B107" s="12" t="s">
        <v>1638</v>
      </c>
      <c r="C107" s="13" t="s">
        <v>181</v>
      </c>
      <c r="D107" s="14"/>
      <c r="E107" s="15"/>
      <c r="F107" s="16" t="s">
        <v>1664</v>
      </c>
      <c r="G107" s="6" t="str">
        <f t="shared" si="5"/>
        <v>FinishBeginTime nvarchar(5) Not Null,</v>
      </c>
      <c r="H107" s="17"/>
    </row>
    <row r="108" spans="1:8" s="56" customFormat="1" ht="11.25" x14ac:dyDescent="0.2">
      <c r="A108" s="11"/>
      <c r="B108" s="12" t="s">
        <v>1639</v>
      </c>
      <c r="C108" s="13" t="s">
        <v>181</v>
      </c>
      <c r="D108" s="14"/>
      <c r="E108" s="15"/>
      <c r="F108" s="16" t="s">
        <v>1665</v>
      </c>
      <c r="G108" s="6" t="str">
        <f t="shared" si="5"/>
        <v>FinishEndTime nvarchar(5) Not Null,</v>
      </c>
      <c r="H108" s="17"/>
    </row>
    <row r="109" spans="1:8" s="56" customFormat="1" ht="11.25" x14ac:dyDescent="0.2">
      <c r="A109" s="11"/>
      <c r="B109" s="12" t="s">
        <v>1640</v>
      </c>
      <c r="C109" s="13" t="s">
        <v>181</v>
      </c>
      <c r="D109" s="14"/>
      <c r="E109" s="15"/>
      <c r="F109" s="16" t="s">
        <v>1666</v>
      </c>
      <c r="G109" s="6" t="str">
        <f t="shared" si="5"/>
        <v>LunchTimeStart nvarchar(5) Not Null,</v>
      </c>
      <c r="H109" s="17"/>
    </row>
    <row r="110" spans="1:8" s="56" customFormat="1" ht="11.25" x14ac:dyDescent="0.2">
      <c r="A110" s="11"/>
      <c r="B110" s="12" t="s">
        <v>1641</v>
      </c>
      <c r="C110" s="13" t="s">
        <v>181</v>
      </c>
      <c r="D110" s="14"/>
      <c r="E110" s="15"/>
      <c r="F110" s="16" t="s">
        <v>1667</v>
      </c>
      <c r="G110" s="6" t="str">
        <f t="shared" si="5"/>
        <v>LunchTimeFinish nvarchar(5) Not Null,</v>
      </c>
      <c r="H110" s="17"/>
    </row>
    <row r="111" spans="1:8" s="56" customFormat="1" ht="11.25" x14ac:dyDescent="0.2">
      <c r="A111" s="11"/>
      <c r="B111" s="12" t="s">
        <v>1642</v>
      </c>
      <c r="C111" s="13" t="s">
        <v>62</v>
      </c>
      <c r="D111" s="14"/>
      <c r="E111" s="15"/>
      <c r="F111" s="16" t="s">
        <v>1668</v>
      </c>
      <c r="G111" s="6" t="str">
        <f t="shared" si="5"/>
        <v>IsLunchTimeUse nvarchar(1) Not Null,</v>
      </c>
      <c r="H111" s="17"/>
    </row>
    <row r="112" spans="1:8" s="56" customFormat="1" ht="11.25" x14ac:dyDescent="0.2">
      <c r="A112" s="11"/>
      <c r="B112" s="12" t="s">
        <v>1643</v>
      </c>
      <c r="C112" s="13" t="s">
        <v>23</v>
      </c>
      <c r="D112" s="14"/>
      <c r="E112" s="15"/>
      <c r="F112" s="16" t="s">
        <v>1669</v>
      </c>
      <c r="G112" s="6" t="str">
        <f t="shared" si="5"/>
        <v>DayLenght int Not Null,</v>
      </c>
      <c r="H112" s="17"/>
    </row>
    <row r="113" spans="1:8" s="56" customFormat="1" ht="11.25" x14ac:dyDescent="0.2">
      <c r="A113" s="11"/>
      <c r="B113" s="12" t="s">
        <v>1644</v>
      </c>
      <c r="C113" s="13" t="s">
        <v>135</v>
      </c>
      <c r="D113" s="14"/>
      <c r="E113" s="15"/>
      <c r="F113" s="16" t="s">
        <v>1670</v>
      </c>
      <c r="G113" s="6" t="str">
        <f t="shared" si="5"/>
        <v>LateMoneyPerMinut money Not Null,</v>
      </c>
      <c r="H113" s="17"/>
    </row>
    <row r="114" spans="1:8" s="56" customFormat="1" ht="11.25" x14ac:dyDescent="0.2">
      <c r="A114" s="11"/>
      <c r="B114" s="12" t="s">
        <v>1645</v>
      </c>
      <c r="C114" s="13" t="s">
        <v>62</v>
      </c>
      <c r="D114" s="14"/>
      <c r="E114" s="15"/>
      <c r="F114" s="16" t="s">
        <v>1671</v>
      </c>
      <c r="G114" s="6" t="str">
        <f t="shared" si="5"/>
        <v>IsLateTime nvarchar(1) Not Null,</v>
      </c>
      <c r="H114" s="17"/>
    </row>
    <row r="115" spans="1:8" s="56" customFormat="1" ht="11.25" x14ac:dyDescent="0.2">
      <c r="A115" s="11"/>
      <c r="B115" s="12" t="s">
        <v>1646</v>
      </c>
      <c r="C115" s="13" t="s">
        <v>23</v>
      </c>
      <c r="D115" s="14"/>
      <c r="E115" s="15"/>
      <c r="F115" s="16" t="s">
        <v>1672</v>
      </c>
      <c r="G115" s="6" t="str">
        <f t="shared" si="5"/>
        <v>LateWaitMin int Not Null,</v>
      </c>
      <c r="H115" s="17"/>
    </row>
    <row r="116" spans="1:8" s="56" customFormat="1" ht="11.25" x14ac:dyDescent="0.2">
      <c r="A116" s="11"/>
      <c r="B116" s="12" t="s">
        <v>1647</v>
      </c>
      <c r="C116" s="13" t="s">
        <v>62</v>
      </c>
      <c r="D116" s="14"/>
      <c r="E116" s="15"/>
      <c r="F116" s="16" t="s">
        <v>1673</v>
      </c>
      <c r="G116" s="6" t="str">
        <f t="shared" si="5"/>
        <v>IsExtraTime nvarchar(1) Not Null,</v>
      </c>
      <c r="H116" s="17"/>
    </row>
    <row r="117" spans="1:8" s="56" customFormat="1" ht="11.25" x14ac:dyDescent="0.2">
      <c r="A117" s="11"/>
      <c r="B117" s="12" t="s">
        <v>1570</v>
      </c>
      <c r="C117" s="13" t="s">
        <v>181</v>
      </c>
      <c r="D117" s="14"/>
      <c r="E117" s="15"/>
      <c r="F117" s="16" t="s">
        <v>1674</v>
      </c>
      <c r="G117" s="6" t="str">
        <f t="shared" si="5"/>
        <v>ExtraTime nvarchar(5) Not Null,</v>
      </c>
      <c r="H117" s="17"/>
    </row>
    <row r="118" spans="1:8" s="56" customFormat="1" ht="11.25" x14ac:dyDescent="0.2">
      <c r="A118" s="11"/>
      <c r="B118" s="12" t="s">
        <v>1648</v>
      </c>
      <c r="C118" s="13" t="s">
        <v>62</v>
      </c>
      <c r="D118" s="14"/>
      <c r="E118" s="15"/>
      <c r="F118" s="16" t="s">
        <v>1675</v>
      </c>
      <c r="G118" s="6" t="str">
        <f t="shared" si="5"/>
        <v>IsNight nvarchar(1) Not Null,</v>
      </c>
      <c r="H118" s="17"/>
    </row>
    <row r="119" spans="1:8" s="56" customFormat="1" ht="11.25" x14ac:dyDescent="0.2">
      <c r="A119" s="11"/>
      <c r="B119" s="12" t="s">
        <v>1649</v>
      </c>
      <c r="C119" s="13" t="s">
        <v>181</v>
      </c>
      <c r="D119" s="14"/>
      <c r="E119" s="15"/>
      <c r="F119" s="16" t="s">
        <v>1676</v>
      </c>
      <c r="G119" s="6" t="str">
        <f t="shared" si="5"/>
        <v>NightStartTime nvarchar(5) Not Null,</v>
      </c>
      <c r="H119" s="17"/>
    </row>
    <row r="120" spans="1:8" s="56" customFormat="1" ht="11.25" x14ac:dyDescent="0.2">
      <c r="A120" s="11"/>
      <c r="B120" s="12" t="s">
        <v>1650</v>
      </c>
      <c r="C120" s="13" t="s">
        <v>181</v>
      </c>
      <c r="D120" s="14"/>
      <c r="E120" s="15"/>
      <c r="F120" s="16" t="s">
        <v>1677</v>
      </c>
      <c r="G120" s="6" t="str">
        <f t="shared" si="5"/>
        <v>NightFinishTime nvarchar(5) Not Null,</v>
      </c>
      <c r="H120" s="17"/>
    </row>
    <row r="121" spans="1:8" s="56" customFormat="1" ht="11.25" x14ac:dyDescent="0.2">
      <c r="A121" s="11"/>
      <c r="B121" s="12" t="s">
        <v>1651</v>
      </c>
      <c r="C121" s="13" t="s">
        <v>62</v>
      </c>
      <c r="D121" s="14"/>
      <c r="E121" s="15"/>
      <c r="F121" s="16" t="s">
        <v>1678</v>
      </c>
      <c r="G121" s="6" t="str">
        <f t="shared" si="5"/>
        <v>IsExtraAllTime nvarchar(1) Not Null,</v>
      </c>
      <c r="H121" s="17"/>
    </row>
    <row r="122" spans="1:8" s="56" customFormat="1" ht="11.25" x14ac:dyDescent="0.2">
      <c r="A122" s="11"/>
      <c r="B122" s="12" t="s">
        <v>1652</v>
      </c>
      <c r="C122" s="13" t="s">
        <v>62</v>
      </c>
      <c r="D122" s="14"/>
      <c r="E122" s="15"/>
      <c r="F122" s="16" t="s">
        <v>1679</v>
      </c>
      <c r="G122" s="6" t="str">
        <f t="shared" si="5"/>
        <v>IsFullTime nvarchar(1) Not Null,</v>
      </c>
      <c r="H122" s="17"/>
    </row>
    <row r="123" spans="1:8" s="56" customFormat="1" ht="11.25" x14ac:dyDescent="0.2">
      <c r="A123" s="11"/>
      <c r="B123" s="12" t="s">
        <v>1658</v>
      </c>
      <c r="C123" s="13" t="s">
        <v>23</v>
      </c>
      <c r="D123" s="14"/>
      <c r="E123" s="15"/>
      <c r="F123" s="16" t="s">
        <v>1680</v>
      </c>
      <c r="G123" s="6" t="str">
        <f t="shared" si="5"/>
        <v>TimeLength int Not Null,</v>
      </c>
      <c r="H123" s="17"/>
    </row>
    <row r="124" spans="1:8" s="56" customFormat="1" ht="11.25" x14ac:dyDescent="0.2">
      <c r="A124" s="11"/>
      <c r="B124" s="12" t="s">
        <v>1653</v>
      </c>
      <c r="C124" s="13" t="s">
        <v>23</v>
      </c>
      <c r="D124" s="14"/>
      <c r="E124" s="15"/>
      <c r="F124" s="16" t="s">
        <v>1681</v>
      </c>
      <c r="G124" s="6" t="str">
        <f t="shared" si="5"/>
        <v>ConstExtraTime int Not Null,</v>
      </c>
      <c r="H124" s="17"/>
    </row>
    <row r="125" spans="1:8" s="56" customFormat="1" ht="11.25" x14ac:dyDescent="0.2">
      <c r="A125" s="11"/>
      <c r="B125" s="12" t="s">
        <v>1654</v>
      </c>
      <c r="C125" s="13" t="s">
        <v>62</v>
      </c>
      <c r="D125" s="14"/>
      <c r="E125" s="15"/>
      <c r="F125" s="16" t="s">
        <v>1682</v>
      </c>
      <c r="G125" s="6" t="str">
        <f t="shared" si="5"/>
        <v>IsTimeExtra nvarchar(1) Not Null,</v>
      </c>
      <c r="H125" s="17"/>
    </row>
    <row r="126" spans="1:8" s="56" customFormat="1" ht="11.25" x14ac:dyDescent="0.2">
      <c r="A126" s="11"/>
      <c r="B126" s="12" t="s">
        <v>1657</v>
      </c>
      <c r="C126" s="13" t="s">
        <v>62</v>
      </c>
      <c r="D126" s="14"/>
      <c r="E126" s="15"/>
      <c r="F126" s="16" t="s">
        <v>1683</v>
      </c>
      <c r="G126" s="6" t="str">
        <f t="shared" si="5"/>
        <v>IsOfficeTime nvarchar(1) Not Null,</v>
      </c>
      <c r="H126" s="17"/>
    </row>
    <row r="127" spans="1:8" s="56" customFormat="1" ht="11.25" x14ac:dyDescent="0.2">
      <c r="A127" s="11"/>
      <c r="B127" s="12" t="s">
        <v>1655</v>
      </c>
      <c r="C127" s="13" t="s">
        <v>23</v>
      </c>
      <c r="D127" s="14"/>
      <c r="E127" s="15"/>
      <c r="F127" s="16" t="s">
        <v>1684</v>
      </c>
      <c r="G127" s="6" t="str">
        <f t="shared" si="5"/>
        <v>OfficeTimeQty int Not Null,</v>
      </c>
      <c r="H127" s="17"/>
    </row>
    <row r="128" spans="1:8" s="56" customFormat="1" ht="11.25" x14ac:dyDescent="0.2">
      <c r="A128" s="11"/>
      <c r="B128" s="12" t="s">
        <v>1656</v>
      </c>
      <c r="C128" s="13" t="s">
        <v>23</v>
      </c>
      <c r="D128" s="14"/>
      <c r="E128" s="15"/>
      <c r="F128" s="16" t="s">
        <v>1685</v>
      </c>
      <c r="G128" s="6" t="str">
        <f t="shared" si="5"/>
        <v>NotOfficeTimeQty int Not Null,</v>
      </c>
      <c r="H128" s="17"/>
    </row>
    <row r="129" spans="1:8" s="56" customFormat="1" ht="33.75" x14ac:dyDescent="0.2">
      <c r="A129" s="11"/>
      <c r="B129" s="12" t="s">
        <v>1768</v>
      </c>
      <c r="C129" s="13" t="s">
        <v>23</v>
      </c>
      <c r="D129" s="14"/>
      <c r="E129" s="15"/>
      <c r="F129" s="16" t="s">
        <v>1769</v>
      </c>
      <c r="G129" s="6" t="str">
        <f t="shared" si="5"/>
        <v>InOutTime int Not Null,</v>
      </c>
      <c r="H129" s="17"/>
    </row>
    <row r="130" spans="1:8" s="56" customFormat="1" ht="11.25" x14ac:dyDescent="0.2">
      <c r="A130" s="18"/>
      <c r="B130" s="19"/>
      <c r="C130" s="19"/>
      <c r="D130" s="20"/>
      <c r="E130" s="20"/>
      <c r="F130" s="21"/>
      <c r="G130" s="6" t="s">
        <v>33</v>
      </c>
      <c r="H130" s="17"/>
    </row>
    <row r="131" spans="1:8" s="56" customFormat="1" ht="11.25" x14ac:dyDescent="0.2">
      <c r="A131" s="22" t="s">
        <v>34</v>
      </c>
      <c r="B131" s="2" t="s">
        <v>1634</v>
      </c>
      <c r="C131" s="12" t="s">
        <v>1593</v>
      </c>
      <c r="D131" s="20"/>
      <c r="E131" s="20"/>
      <c r="F131" s="21"/>
      <c r="G131" s="6" t="str">
        <f>IF(AND(TRIM(A131) &lt;&gt; "", TRIM(B131) &lt;&gt; ""),
      IF(AND(A131 = "PK")," ALTER TABLE " &amp; B131 &amp; " ADD CONSTRAINT PK_" &amp; B131 &amp; D131 &amp; " PRIMARY KEY CLUSTERED (" &amp; C131  &amp; ") ",
           IF(AND(A131 = "UN"), " ALTER TABLE " &amp; B131 &amp; " ADD CONSTRAINT UN_" &amp; B131 &amp; D131 &amp; " UNIQUE NONCLUSTERED (" &amp; C131  &amp; ") ", ""))," ")</f>
        <v xml:space="preserve"> ALTER TABLE tshTimeInfo ADD CONSTRAINT PK_tshTimeInfo PRIMARY KEY CLUSTERED (TimePkID) </v>
      </c>
      <c r="H131" s="17"/>
    </row>
    <row r="132" spans="1:8" s="56" customFormat="1" ht="11.25" x14ac:dyDescent="0.2">
      <c r="A132" s="22" t="s">
        <v>35</v>
      </c>
      <c r="B132" s="19"/>
      <c r="C132" s="19"/>
      <c r="D132" s="20"/>
      <c r="E132" s="20"/>
      <c r="F132" s="21"/>
      <c r="G132" s="6"/>
      <c r="H132" s="17"/>
    </row>
    <row r="133" spans="1:8" s="56" customFormat="1" ht="11.25" x14ac:dyDescent="0.2">
      <c r="A133" s="23" t="s">
        <v>36</v>
      </c>
      <c r="B133" s="24"/>
      <c r="C133" s="24"/>
      <c r="D133" s="25"/>
      <c r="E133" s="25"/>
      <c r="F133" s="26"/>
      <c r="G133" s="6"/>
      <c r="H133" s="17"/>
    </row>
    <row r="135" spans="1:8" s="56" customFormat="1" ht="11.25" x14ac:dyDescent="0.2">
      <c r="A135" s="1"/>
      <c r="B135" s="2" t="s">
        <v>1748</v>
      </c>
      <c r="C135" s="3"/>
      <c r="D135" s="3"/>
      <c r="E135" s="4"/>
      <c r="F135" s="5" t="s">
        <v>1686</v>
      </c>
      <c r="G135" s="6" t="str">
        <f>"CREATE TABLE " &amp; B135</f>
        <v>CREATE TABLE tshTimeSheet</v>
      </c>
      <c r="H135" s="6" t="str">
        <f>"DROP TABLE " &amp; B135</f>
        <v>DROP TABLE tshTimeSheet</v>
      </c>
    </row>
    <row r="136" spans="1:8" s="56" customFormat="1" ht="11.25" x14ac:dyDescent="0.2">
      <c r="A136" s="7" t="s">
        <v>1</v>
      </c>
      <c r="B136" s="8" t="s">
        <v>2</v>
      </c>
      <c r="C136" s="9" t="s">
        <v>3</v>
      </c>
      <c r="D136" s="9" t="s">
        <v>4</v>
      </c>
      <c r="E136" s="9" t="s">
        <v>5</v>
      </c>
      <c r="F136" s="10" t="s">
        <v>6</v>
      </c>
      <c r="G136" s="6" t="str">
        <f>"("</f>
        <v>(</v>
      </c>
      <c r="H136" s="6"/>
    </row>
    <row r="137" spans="1:8" s="56" customFormat="1" ht="11.25" x14ac:dyDescent="0.2">
      <c r="A137" s="11">
        <v>1</v>
      </c>
      <c r="B137" s="12" t="s">
        <v>1592</v>
      </c>
      <c r="C137" s="13" t="s">
        <v>8</v>
      </c>
      <c r="D137" s="14"/>
      <c r="E137" s="15"/>
      <c r="F137" s="16" t="s">
        <v>543</v>
      </c>
      <c r="G137" s="6" t="str">
        <f>B137 &amp; " " &amp; C137 &amp; " " &amp; IF(D137 = "", "Not Null", "Null") &amp; ","</f>
        <v>TimeSheetPkID nvarchar(16) Not Null,</v>
      </c>
      <c r="H137" s="17"/>
    </row>
    <row r="138" spans="1:8" s="56" customFormat="1" ht="11.25" x14ac:dyDescent="0.2">
      <c r="A138" s="11"/>
      <c r="B138" s="12" t="s">
        <v>1687</v>
      </c>
      <c r="C138" s="13" t="s">
        <v>235</v>
      </c>
      <c r="D138" s="14"/>
      <c r="E138" s="15"/>
      <c r="F138" s="16" t="s">
        <v>1697</v>
      </c>
      <c r="G138" s="6" t="str">
        <f>B138 &amp; " " &amp; C138 &amp; " " &amp; IF(D138 = "", "Not Null", "Null") &amp; ","</f>
        <v>TimeSheetName nvarchar(75) Not Null,</v>
      </c>
      <c r="H138" s="17"/>
    </row>
    <row r="139" spans="1:8" s="56" customFormat="1" ht="11.25" x14ac:dyDescent="0.2">
      <c r="A139" s="11"/>
      <c r="B139" s="12" t="s">
        <v>1688</v>
      </c>
      <c r="C139" s="13" t="s">
        <v>62</v>
      </c>
      <c r="D139" s="14"/>
      <c r="E139" s="15"/>
      <c r="F139" s="16" t="s">
        <v>1698</v>
      </c>
      <c r="G139" s="6" t="str">
        <f>B139 &amp; " " &amp; C139 &amp; " " &amp; IF(D139 = "", "Not Null", "Null") &amp; ","</f>
        <v>IsSheetByMonth nvarchar(1) Not Null,</v>
      </c>
      <c r="H139" s="17"/>
    </row>
    <row r="140" spans="1:8" s="56" customFormat="1" ht="11.25" x14ac:dyDescent="0.2">
      <c r="A140" s="11"/>
      <c r="B140" s="12" t="s">
        <v>1689</v>
      </c>
      <c r="C140" s="13" t="s">
        <v>23</v>
      </c>
      <c r="D140" s="14"/>
      <c r="E140" s="15"/>
      <c r="F140" s="16" t="s">
        <v>1699</v>
      </c>
      <c r="G140" s="6"/>
      <c r="H140" s="17"/>
    </row>
    <row r="141" spans="1:8" s="56" customFormat="1" ht="11.25" x14ac:dyDescent="0.2">
      <c r="A141" s="11"/>
      <c r="B141" s="12" t="s">
        <v>1690</v>
      </c>
      <c r="C141" s="13" t="s">
        <v>62</v>
      </c>
      <c r="D141" s="14"/>
      <c r="E141" s="15"/>
      <c r="F141" s="16" t="s">
        <v>1700</v>
      </c>
      <c r="G141" s="6" t="str">
        <f t="shared" ref="G141:G147" si="6">B141 &amp; " " &amp; C141 &amp; " " &amp; IF(D141 = "", "Not Null", "Null") &amp; ","</f>
        <v>IsAllTimeExtra nvarchar(1) Not Null,</v>
      </c>
      <c r="H141" s="17"/>
    </row>
    <row r="142" spans="1:8" s="56" customFormat="1" ht="11.25" x14ac:dyDescent="0.2">
      <c r="A142" s="11"/>
      <c r="B142" s="12" t="s">
        <v>1691</v>
      </c>
      <c r="C142" s="13" t="s">
        <v>23</v>
      </c>
      <c r="D142" s="14"/>
      <c r="E142" s="15"/>
      <c r="F142" s="16" t="s">
        <v>1701</v>
      </c>
      <c r="G142" s="6" t="str">
        <f t="shared" si="6"/>
        <v>FondDay int Not Null,</v>
      </c>
      <c r="H142" s="17"/>
    </row>
    <row r="143" spans="1:8" s="56" customFormat="1" ht="11.25" x14ac:dyDescent="0.2">
      <c r="A143" s="11"/>
      <c r="B143" s="12" t="s">
        <v>1692</v>
      </c>
      <c r="C143" s="13" t="s">
        <v>62</v>
      </c>
      <c r="D143" s="14"/>
      <c r="E143" s="15"/>
      <c r="F143" s="16" t="s">
        <v>1702</v>
      </c>
      <c r="G143" s="6" t="str">
        <f t="shared" si="6"/>
        <v>IsConstFondDay nvarchar(1) Not Null,</v>
      </c>
      <c r="H143" s="17"/>
    </row>
    <row r="144" spans="1:8" s="56" customFormat="1" ht="11.25" x14ac:dyDescent="0.2">
      <c r="A144" s="11"/>
      <c r="B144" s="12" t="s">
        <v>1693</v>
      </c>
      <c r="C144" s="13" t="s">
        <v>62</v>
      </c>
      <c r="D144" s="14"/>
      <c r="E144" s="15"/>
      <c r="F144" s="16" t="s">
        <v>1703</v>
      </c>
      <c r="G144" s="6" t="str">
        <f t="shared" si="6"/>
        <v>IsSaturday nvarchar(1) Not Null,</v>
      </c>
      <c r="H144" s="17"/>
    </row>
    <row r="145" spans="1:8" s="56" customFormat="1" ht="11.25" x14ac:dyDescent="0.2">
      <c r="A145" s="11"/>
      <c r="B145" s="12" t="s">
        <v>1694</v>
      </c>
      <c r="C145" s="13" t="s">
        <v>62</v>
      </c>
      <c r="D145" s="14"/>
      <c r="E145" s="15"/>
      <c r="F145" s="16" t="s">
        <v>1704</v>
      </c>
      <c r="G145" s="6" t="str">
        <f t="shared" si="6"/>
        <v>IsSunDay nvarchar(1) Not Null,</v>
      </c>
      <c r="H145" s="17"/>
    </row>
    <row r="146" spans="1:8" s="56" customFormat="1" ht="11.25" x14ac:dyDescent="0.2">
      <c r="A146" s="11"/>
      <c r="B146" s="12" t="s">
        <v>1695</v>
      </c>
      <c r="C146" s="13" t="s">
        <v>62</v>
      </c>
      <c r="D146" s="14"/>
      <c r="E146" s="15"/>
      <c r="F146" s="16"/>
      <c r="G146" s="6" t="str">
        <f t="shared" si="6"/>
        <v>IsInOut nvarchar(1) Not Null,</v>
      </c>
      <c r="H146" s="17"/>
    </row>
    <row r="147" spans="1:8" s="56" customFormat="1" ht="11.25" x14ac:dyDescent="0.2">
      <c r="A147" s="11"/>
      <c r="B147" s="12" t="s">
        <v>1696</v>
      </c>
      <c r="C147" s="13" t="s">
        <v>62</v>
      </c>
      <c r="D147" s="14"/>
      <c r="E147" s="15"/>
      <c r="F147" s="16"/>
      <c r="G147" s="6" t="str">
        <f t="shared" si="6"/>
        <v>IsInOutFondTime nvarchar(1) Not Null,</v>
      </c>
      <c r="H147" s="17"/>
    </row>
    <row r="148" spans="1:8" s="56" customFormat="1" ht="11.25" x14ac:dyDescent="0.2">
      <c r="A148" s="18"/>
      <c r="B148" s="19"/>
      <c r="C148" s="19"/>
      <c r="D148" s="20"/>
      <c r="E148" s="20"/>
      <c r="F148" s="21"/>
      <c r="G148" s="6" t="s">
        <v>33</v>
      </c>
      <c r="H148" s="17"/>
    </row>
    <row r="149" spans="1:8" s="56" customFormat="1" ht="22.5" x14ac:dyDescent="0.2">
      <c r="A149" s="22" t="s">
        <v>34</v>
      </c>
      <c r="B149" s="2" t="s">
        <v>1748</v>
      </c>
      <c r="C149" s="12" t="s">
        <v>1592</v>
      </c>
      <c r="D149" s="20"/>
      <c r="E149" s="20"/>
      <c r="F149" s="21"/>
      <c r="G149" s="6" t="str">
        <f>IF(AND(TRIM(A149) &lt;&gt; "", TRIM(B149) &lt;&gt; ""),
      IF(AND(A149 = "PK")," ALTER TABLE " &amp; B149 &amp; " ADD CONSTRAINT PK_" &amp; B149 &amp; D149 &amp; " PRIMARY KEY CLUSTERED (" &amp; C149  &amp; ") ",
           IF(AND(A149 = "UN"), " ALTER TABLE " &amp; B149 &amp; " ADD CONSTRAINT UN_" &amp; B149 &amp; D149 &amp; " UNIQUE NONCLUSTERED (" &amp; C149  &amp; ") ", ""))," ")</f>
        <v xml:space="preserve"> ALTER TABLE tshTimeSheet ADD CONSTRAINT PK_tshTimeSheet PRIMARY KEY CLUSTERED (TimeSheetPkID) </v>
      </c>
      <c r="H149" s="17"/>
    </row>
    <row r="150" spans="1:8" s="56" customFormat="1" ht="11.25" x14ac:dyDescent="0.2">
      <c r="A150" s="22" t="s">
        <v>35</v>
      </c>
      <c r="B150" s="19"/>
      <c r="C150" s="19"/>
      <c r="D150" s="20"/>
      <c r="E150" s="20"/>
      <c r="F150" s="21"/>
      <c r="G150" s="6"/>
      <c r="H150" s="17"/>
    </row>
    <row r="151" spans="1:8" s="56" customFormat="1" ht="11.25" x14ac:dyDescent="0.2">
      <c r="A151" s="23" t="s">
        <v>36</v>
      </c>
      <c r="B151" s="24"/>
      <c r="C151" s="24"/>
      <c r="D151" s="25"/>
      <c r="E151" s="25"/>
      <c r="F151" s="26"/>
      <c r="G151" s="6"/>
      <c r="H151" s="17"/>
    </row>
    <row r="152" spans="1:8" s="56" customFormat="1" ht="11.25" x14ac:dyDescent="0.2">
      <c r="A152" s="1"/>
      <c r="B152" s="2" t="s">
        <v>1747</v>
      </c>
      <c r="C152" s="3"/>
      <c r="D152" s="3"/>
      <c r="E152" s="4"/>
      <c r="F152" s="5" t="s">
        <v>1686</v>
      </c>
      <c r="G152" s="6" t="str">
        <f>"CREATE TABLE " &amp; B152</f>
        <v>CREATE TABLE tshTimeSheetDetail</v>
      </c>
      <c r="H152" s="6" t="str">
        <f>"DROP TABLE " &amp; B152</f>
        <v>DROP TABLE tshTimeSheetDetail</v>
      </c>
    </row>
    <row r="153" spans="1:8" s="56" customFormat="1" ht="11.25" x14ac:dyDescent="0.2">
      <c r="A153" s="7" t="s">
        <v>1</v>
      </c>
      <c r="B153" s="8" t="s">
        <v>2</v>
      </c>
      <c r="C153" s="9" t="s">
        <v>3</v>
      </c>
      <c r="D153" s="9" t="s">
        <v>4</v>
      </c>
      <c r="E153" s="9" t="s">
        <v>5</v>
      </c>
      <c r="F153" s="10" t="s">
        <v>6</v>
      </c>
      <c r="G153" s="6" t="str">
        <f>"("</f>
        <v>(</v>
      </c>
      <c r="H153" s="6"/>
    </row>
    <row r="154" spans="1:8" s="56" customFormat="1" ht="11.25" x14ac:dyDescent="0.2">
      <c r="A154" s="11">
        <v>1</v>
      </c>
      <c r="B154" s="12" t="s">
        <v>1749</v>
      </c>
      <c r="C154" s="13" t="s">
        <v>1173</v>
      </c>
      <c r="D154" s="14"/>
      <c r="E154" s="15"/>
      <c r="F154" s="16" t="s">
        <v>543</v>
      </c>
      <c r="G154" s="6" t="str">
        <f>B154 &amp; " " &amp; C154 &amp; " " &amp; IF(D154 = "", "Not Null", "Null") &amp; ","</f>
        <v>TimeSheetDetailID int IDENTITY(1,1) Not Null,</v>
      </c>
      <c r="H154" s="17"/>
    </row>
    <row r="155" spans="1:8" s="56" customFormat="1" ht="22.5" x14ac:dyDescent="0.2">
      <c r="A155" s="11"/>
      <c r="B155" s="12" t="s">
        <v>1592</v>
      </c>
      <c r="C155" s="13" t="s">
        <v>8</v>
      </c>
      <c r="D155" s="14"/>
      <c r="E155" s="15"/>
      <c r="F155" s="16" t="s">
        <v>1750</v>
      </c>
      <c r="G155" s="6" t="str">
        <f t="shared" ref="G155:G160" si="7">B155 &amp; " " &amp; C155 &amp; " " &amp; IF(D155 = "", "Not Null", "Null") &amp; ","</f>
        <v>TimeSheetPkID nvarchar(16) Not Null,</v>
      </c>
      <c r="H155" s="17"/>
    </row>
    <row r="156" spans="1:8" s="56" customFormat="1" ht="22.5" x14ac:dyDescent="0.2">
      <c r="A156" s="11"/>
      <c r="B156" s="12" t="s">
        <v>1593</v>
      </c>
      <c r="C156" s="13" t="s">
        <v>8</v>
      </c>
      <c r="D156" s="14"/>
      <c r="E156" s="15"/>
      <c r="F156" s="16" t="s">
        <v>1751</v>
      </c>
      <c r="G156" s="6" t="str">
        <f t="shared" si="7"/>
        <v>TimePkID nvarchar(16) Not Null,</v>
      </c>
      <c r="H156" s="17"/>
    </row>
    <row r="157" spans="1:8" s="56" customFormat="1" ht="11.25" x14ac:dyDescent="0.2">
      <c r="A157" s="11"/>
      <c r="B157" s="12" t="s">
        <v>1413</v>
      </c>
      <c r="C157" s="13" t="s">
        <v>29</v>
      </c>
      <c r="D157" s="14"/>
      <c r="E157" s="15"/>
      <c r="F157" s="16" t="s">
        <v>601</v>
      </c>
      <c r="G157" s="6" t="str">
        <f t="shared" si="7"/>
        <v>StartDay nvarchar(10) Not Null,</v>
      </c>
      <c r="H157" s="17"/>
    </row>
    <row r="158" spans="1:8" s="56" customFormat="1" ht="11.25" x14ac:dyDescent="0.2">
      <c r="A158" s="11"/>
      <c r="B158" s="12" t="s">
        <v>1722</v>
      </c>
      <c r="C158" s="13" t="s">
        <v>29</v>
      </c>
      <c r="D158" s="14"/>
      <c r="E158" s="15"/>
      <c r="F158" s="16" t="s">
        <v>603</v>
      </c>
      <c r="G158" s="6" t="str">
        <f t="shared" si="7"/>
        <v>EndDay nvarchar(10) Not Null,</v>
      </c>
      <c r="H158" s="17"/>
    </row>
    <row r="159" spans="1:8" s="56" customFormat="1" ht="11.25" x14ac:dyDescent="0.2">
      <c r="A159" s="11"/>
      <c r="B159" s="12" t="s">
        <v>693</v>
      </c>
      <c r="C159" s="13" t="s">
        <v>181</v>
      </c>
      <c r="D159" s="14"/>
      <c r="E159" s="15"/>
      <c r="F159" s="16" t="s">
        <v>692</v>
      </c>
      <c r="G159" s="6" t="str">
        <f t="shared" si="7"/>
        <v>StartTime nvarchar(5) Not Null,</v>
      </c>
      <c r="H159" s="17"/>
    </row>
    <row r="160" spans="1:8" s="56" customFormat="1" ht="11.25" x14ac:dyDescent="0.2">
      <c r="A160" s="11"/>
      <c r="B160" s="12" t="s">
        <v>1719</v>
      </c>
      <c r="C160" s="13" t="s">
        <v>181</v>
      </c>
      <c r="D160" s="14"/>
      <c r="E160" s="15"/>
      <c r="F160" s="16" t="s">
        <v>690</v>
      </c>
      <c r="G160" s="6" t="str">
        <f t="shared" si="7"/>
        <v>EndTime nvarchar(5) Not Null,</v>
      </c>
      <c r="H160" s="17"/>
    </row>
    <row r="161" spans="1:8" s="56" customFormat="1" ht="11.25" x14ac:dyDescent="0.2">
      <c r="A161" s="18"/>
      <c r="B161" s="19"/>
      <c r="C161" s="19"/>
      <c r="D161" s="20"/>
      <c r="E161" s="20"/>
      <c r="F161" s="21"/>
      <c r="G161" s="6" t="s">
        <v>33</v>
      </c>
      <c r="H161" s="17"/>
    </row>
    <row r="162" spans="1:8" s="56" customFormat="1" ht="22.5" x14ac:dyDescent="0.2">
      <c r="A162" s="22" t="s">
        <v>34</v>
      </c>
      <c r="B162" s="2" t="s">
        <v>1747</v>
      </c>
      <c r="C162" s="12" t="s">
        <v>1749</v>
      </c>
      <c r="D162" s="20"/>
      <c r="E162" s="20"/>
      <c r="F162" s="21"/>
      <c r="G162" s="6" t="str">
        <f>IF(AND(TRIM(A162) &lt;&gt; "", TRIM(B162) &lt;&gt; ""),
      IF(AND(A162 = "PK")," ALTER TABLE " &amp; B162 &amp; " ADD CONSTRAINT PK_" &amp; B162 &amp; D162 &amp; " PRIMARY KEY CLUSTERED (" &amp; C162  &amp; ") ",
           IF(AND(A162 = "UN"), " ALTER TABLE " &amp; B162 &amp; " ADD CONSTRAINT UN_" &amp; B162 &amp; D162 &amp; " UNIQUE NONCLUSTERED (" &amp; C162  &amp; ") ", ""))," ")</f>
        <v xml:space="preserve"> ALTER TABLE tshTimeSheetDetail ADD CONSTRAINT PK_tshTimeSheetDetail PRIMARY KEY CLUSTERED (TimeSheetDetailID) </v>
      </c>
      <c r="H162" s="17"/>
    </row>
    <row r="163" spans="1:8" s="56" customFormat="1" ht="11.25" x14ac:dyDescent="0.2">
      <c r="A163" s="22" t="s">
        <v>35</v>
      </c>
      <c r="B163" s="19"/>
      <c r="C163" s="19"/>
      <c r="D163" s="20"/>
      <c r="E163" s="20"/>
      <c r="F163" s="21"/>
      <c r="G163" s="6"/>
      <c r="H163" s="17"/>
    </row>
    <row r="164" spans="1:8" s="56" customFormat="1" ht="11.25" x14ac:dyDescent="0.2">
      <c r="A164" s="23" t="s">
        <v>36</v>
      </c>
      <c r="B164" s="24"/>
      <c r="C164" s="24"/>
      <c r="D164" s="25"/>
      <c r="E164" s="25"/>
      <c r="F164" s="26"/>
      <c r="G164" s="6"/>
      <c r="H164" s="17"/>
    </row>
    <row r="166" spans="1:8" s="56" customFormat="1" ht="11.25" x14ac:dyDescent="0.2">
      <c r="A166" s="1"/>
      <c r="B166" s="2" t="s">
        <v>1705</v>
      </c>
      <c r="C166" s="3"/>
      <c r="D166" s="3"/>
      <c r="E166" s="4"/>
      <c r="F166" s="5" t="s">
        <v>1707</v>
      </c>
      <c r="G166" s="6" t="str">
        <f>"CREATE TABLE " &amp; B166</f>
        <v>CREATE TABLE tshUserDepartment</v>
      </c>
      <c r="H166" s="6" t="str">
        <f>"DROP TABLE " &amp; B166</f>
        <v>DROP TABLE tshUserDepartment</v>
      </c>
    </row>
    <row r="167" spans="1:8" s="56" customFormat="1" ht="11.25" x14ac:dyDescent="0.2">
      <c r="A167" s="7" t="s">
        <v>1</v>
      </c>
      <c r="B167" s="8" t="s">
        <v>2</v>
      </c>
      <c r="C167" s="9" t="s">
        <v>3</v>
      </c>
      <c r="D167" s="9" t="s">
        <v>4</v>
      </c>
      <c r="E167" s="9" t="s">
        <v>5</v>
      </c>
      <c r="F167" s="10" t="s">
        <v>6</v>
      </c>
      <c r="G167" s="6" t="str">
        <f>"("</f>
        <v>(</v>
      </c>
      <c r="H167" s="6"/>
    </row>
    <row r="168" spans="1:8" s="56" customFormat="1" ht="11.25" x14ac:dyDescent="0.2">
      <c r="A168" s="11">
        <v>1</v>
      </c>
      <c r="B168" s="12" t="s">
        <v>185</v>
      </c>
      <c r="C168" s="13" t="s">
        <v>8</v>
      </c>
      <c r="D168" s="14"/>
      <c r="E168" s="15"/>
      <c r="F168" s="16" t="s">
        <v>931</v>
      </c>
      <c r="G168" s="6" t="str">
        <f>B168 &amp; " " &amp; C168 &amp; " " &amp; IF(D168 = "", "Not Null", "Null") &amp; ","</f>
        <v>UserPkID nvarchar(16) Not Null,</v>
      </c>
      <c r="H168" s="17"/>
    </row>
    <row r="169" spans="1:8" s="56" customFormat="1" ht="22.5" x14ac:dyDescent="0.2">
      <c r="A169" s="11"/>
      <c r="B169" s="12" t="s">
        <v>11</v>
      </c>
      <c r="C169" s="13" t="s">
        <v>8</v>
      </c>
      <c r="D169" s="14"/>
      <c r="E169" s="15"/>
      <c r="F169" s="16" t="s">
        <v>1708</v>
      </c>
      <c r="G169" s="6" t="str">
        <f>B169 &amp; " " &amp; C169 &amp; " " &amp; IF(D169 = "", "Not Null", "Null") &amp; ","</f>
        <v>DepartmentPkID nvarchar(16) Not Null,</v>
      </c>
      <c r="H169" s="17"/>
    </row>
    <row r="170" spans="1:8" s="56" customFormat="1" ht="11.25" x14ac:dyDescent="0.2">
      <c r="A170" s="18"/>
      <c r="B170" s="19"/>
      <c r="C170" s="19"/>
      <c r="D170" s="20"/>
      <c r="E170" s="20"/>
      <c r="F170" s="21"/>
      <c r="G170" s="6" t="s">
        <v>33</v>
      </c>
      <c r="H170" s="17"/>
    </row>
    <row r="171" spans="1:8" s="56" customFormat="1" ht="22.5" x14ac:dyDescent="0.2">
      <c r="A171" s="22" t="s">
        <v>34</v>
      </c>
      <c r="B171" s="2" t="s">
        <v>1705</v>
      </c>
      <c r="C171" s="12" t="s">
        <v>1706</v>
      </c>
      <c r="D171" s="20"/>
      <c r="E171" s="20"/>
      <c r="F171" s="21"/>
      <c r="G171" s="6" t="str">
        <f>IF(AND(TRIM(A171) &lt;&gt; "", TRIM(B171) &lt;&gt; ""),
      IF(AND(A171 = "PK")," ALTER TABLE " &amp; B171 &amp; " ADD CONSTRAINT PK_" &amp; B171 &amp; D171 &amp; " PRIMARY KEY CLUSTERED (" &amp; C171  &amp; ") ",
           IF(AND(A171 = "UN"), " ALTER TABLE " &amp; B171 &amp; " ADD CONSTRAINT UN_" &amp; B171 &amp; D171 &amp; " UNIQUE NONCLUSTERED (" &amp; C171  &amp; ") ", ""))," ")</f>
        <v xml:space="preserve"> ALTER TABLE tshUserDepartment ADD CONSTRAINT PK_tshUserDepartment PRIMARY KEY CLUSTERED (UserPkID,DepartmentPkID) </v>
      </c>
      <c r="H171" s="17"/>
    </row>
    <row r="172" spans="1:8" s="56" customFormat="1" ht="11.25" x14ac:dyDescent="0.2">
      <c r="A172" s="22" t="s">
        <v>35</v>
      </c>
      <c r="B172" s="19"/>
      <c r="C172" s="19"/>
      <c r="D172" s="20"/>
      <c r="E172" s="20"/>
      <c r="F172" s="21"/>
      <c r="G172" s="6"/>
      <c r="H172" s="17"/>
    </row>
    <row r="173" spans="1:8" s="56" customFormat="1" ht="11.25" x14ac:dyDescent="0.2">
      <c r="A173" s="23" t="s">
        <v>36</v>
      </c>
      <c r="B173" s="24"/>
      <c r="C173" s="24"/>
      <c r="D173" s="25"/>
      <c r="E173" s="25"/>
      <c r="F173" s="26"/>
      <c r="G173" s="6"/>
      <c r="H173" s="17"/>
    </row>
    <row r="175" spans="1:8" s="56" customFormat="1" ht="22.5" x14ac:dyDescent="0.2">
      <c r="A175" s="1"/>
      <c r="B175" s="2" t="s">
        <v>1709</v>
      </c>
      <c r="C175" s="3"/>
      <c r="D175" s="3"/>
      <c r="E175" s="4"/>
      <c r="F175" s="5" t="s">
        <v>1711</v>
      </c>
      <c r="G175" s="6" t="str">
        <f>"CREATE TABLE " &amp; B175</f>
        <v>CREATE TABLE tshWorkerTimeSheet</v>
      </c>
      <c r="H175" s="6" t="str">
        <f>"DROP TABLE " &amp; B175</f>
        <v>DROP TABLE tshWorkerTimeSheet</v>
      </c>
    </row>
    <row r="176" spans="1:8" s="56" customFormat="1" ht="11.25" x14ac:dyDescent="0.2">
      <c r="A176" s="7" t="s">
        <v>1</v>
      </c>
      <c r="B176" s="8" t="s">
        <v>2</v>
      </c>
      <c r="C176" s="9" t="s">
        <v>3</v>
      </c>
      <c r="D176" s="9" t="s">
        <v>4</v>
      </c>
      <c r="E176" s="9" t="s">
        <v>5</v>
      </c>
      <c r="F176" s="10" t="s">
        <v>6</v>
      </c>
      <c r="G176" s="6" t="str">
        <f>"("</f>
        <v>(</v>
      </c>
      <c r="H176" s="6"/>
    </row>
    <row r="177" spans="1:8" s="56" customFormat="1" ht="11.25" x14ac:dyDescent="0.2">
      <c r="A177" s="11">
        <v>1</v>
      </c>
      <c r="B177" s="12" t="s">
        <v>290</v>
      </c>
      <c r="C177" s="13" t="s">
        <v>8</v>
      </c>
      <c r="D177" s="14"/>
      <c r="E177" s="15"/>
      <c r="F177" s="16" t="s">
        <v>1712</v>
      </c>
      <c r="G177" s="6" t="str">
        <f>B177 &amp; " " &amp; C177 &amp; " " &amp; IF(D177 = "", "Not Null", "Null") &amp; ","</f>
        <v>EmployeeInfoPkID nvarchar(16) Not Null,</v>
      </c>
      <c r="H177" s="17"/>
    </row>
    <row r="178" spans="1:8" s="56" customFormat="1" ht="11.25" x14ac:dyDescent="0.2">
      <c r="A178" s="11"/>
      <c r="B178" s="12" t="s">
        <v>1592</v>
      </c>
      <c r="C178" s="13" t="s">
        <v>8</v>
      </c>
      <c r="D178" s="14"/>
      <c r="E178" s="15"/>
      <c r="F178" s="16" t="s">
        <v>1713</v>
      </c>
      <c r="G178" s="6" t="str">
        <f>B178 &amp; " " &amp; C178 &amp; " " &amp; IF(D178 = "", "Not Null", "Null") &amp; ","</f>
        <v>TimeSheetPkID nvarchar(16) Not Null,</v>
      </c>
      <c r="H178" s="17"/>
    </row>
    <row r="179" spans="1:8" s="56" customFormat="1" ht="11.25" x14ac:dyDescent="0.2">
      <c r="A179" s="18"/>
      <c r="B179" s="19"/>
      <c r="C179" s="19"/>
      <c r="D179" s="20"/>
      <c r="E179" s="20"/>
      <c r="F179" s="21"/>
      <c r="G179" s="6" t="s">
        <v>33</v>
      </c>
      <c r="H179" s="17"/>
    </row>
    <row r="180" spans="1:8" s="56" customFormat="1" ht="33.75" x14ac:dyDescent="0.2">
      <c r="A180" s="22" t="s">
        <v>34</v>
      </c>
      <c r="B180" s="2" t="s">
        <v>1709</v>
      </c>
      <c r="C180" s="12" t="s">
        <v>1710</v>
      </c>
      <c r="D180" s="20"/>
      <c r="E180" s="20"/>
      <c r="F180" s="21"/>
      <c r="G180" s="6" t="str">
        <f>IF(AND(TRIM(A180) &lt;&gt; "", TRIM(B180) &lt;&gt; ""),
      IF(AND(A180 = "PK")," ALTER TABLE " &amp; B180 &amp; " ADD CONSTRAINT PK_" &amp; B180 &amp; D180 &amp; " PRIMARY KEY CLUSTERED (" &amp; C180  &amp; ") ",
           IF(AND(A180 = "UN"), " ALTER TABLE " &amp; B180 &amp; " ADD CONSTRAINT UN_" &amp; B180 &amp; D180 &amp; " UNIQUE NONCLUSTERED (" &amp; C180  &amp; ") ", ""))," ")</f>
        <v xml:space="preserve"> ALTER TABLE tshWorkerTimeSheet ADD CONSTRAINT PK_tshWorkerTimeSheet PRIMARY KEY CLUSTERED (EmployeeInfoPkID,TimeSheetPkID) </v>
      </c>
      <c r="H180" s="17"/>
    </row>
    <row r="181" spans="1:8" s="56" customFormat="1" ht="11.25" x14ac:dyDescent="0.2">
      <c r="A181" s="22" t="s">
        <v>35</v>
      </c>
      <c r="B181" s="19"/>
      <c r="C181" s="19"/>
      <c r="D181" s="20"/>
      <c r="E181" s="20"/>
      <c r="F181" s="21"/>
      <c r="G181" s="6"/>
      <c r="H181" s="17"/>
    </row>
    <row r="182" spans="1:8" s="56" customFormat="1" ht="11.25" x14ac:dyDescent="0.2">
      <c r="A182" s="23" t="s">
        <v>36</v>
      </c>
      <c r="B182" s="24"/>
      <c r="C182" s="24"/>
      <c r="D182" s="25"/>
      <c r="E182" s="25"/>
      <c r="F182" s="26"/>
      <c r="G182" s="6"/>
      <c r="H182" s="17"/>
    </row>
    <row r="184" spans="1:8" s="56" customFormat="1" ht="22.5" x14ac:dyDescent="0.2">
      <c r="A184" s="1"/>
      <c r="B184" s="2" t="s">
        <v>1714</v>
      </c>
      <c r="C184" s="3"/>
      <c r="D184" s="3"/>
      <c r="E184" s="4"/>
      <c r="F184" s="5" t="s">
        <v>1716</v>
      </c>
      <c r="G184" s="6" t="str">
        <f>"CREATE TABLE " &amp; B184</f>
        <v>CREATE TABLE tshMachineUser</v>
      </c>
      <c r="H184" s="6" t="str">
        <f>"DROP TABLE " &amp; B184</f>
        <v>DROP TABLE tshMachineUser</v>
      </c>
    </row>
    <row r="185" spans="1:8" s="56" customFormat="1" ht="11.25" x14ac:dyDescent="0.2">
      <c r="A185" s="7" t="s">
        <v>1</v>
      </c>
      <c r="B185" s="8" t="s">
        <v>2</v>
      </c>
      <c r="C185" s="9" t="s">
        <v>3</v>
      </c>
      <c r="D185" s="9" t="s">
        <v>4</v>
      </c>
      <c r="E185" s="9" t="s">
        <v>5</v>
      </c>
      <c r="F185" s="10" t="s">
        <v>6</v>
      </c>
      <c r="G185" s="6" t="str">
        <f>"("</f>
        <v>(</v>
      </c>
      <c r="H185" s="6"/>
    </row>
    <row r="186" spans="1:8" s="56" customFormat="1" ht="11.25" x14ac:dyDescent="0.2">
      <c r="A186" s="11">
        <v>1</v>
      </c>
      <c r="B186" s="12" t="s">
        <v>1577</v>
      </c>
      <c r="C186" s="13" t="s">
        <v>8</v>
      </c>
      <c r="D186" s="14"/>
      <c r="E186" s="15"/>
      <c r="F186" s="16" t="s">
        <v>1603</v>
      </c>
      <c r="G186" s="6" t="str">
        <f>B186 &amp; " " &amp; C186 &amp; " " &amp; IF(D186 = "", "Not Null", "Null") &amp; ","</f>
        <v>MachineNumber nvarchar(16) Not Null,</v>
      </c>
      <c r="H186" s="17"/>
    </row>
    <row r="187" spans="1:8" s="56" customFormat="1" ht="11.25" x14ac:dyDescent="0.2">
      <c r="A187" s="11"/>
      <c r="B187" s="12" t="s">
        <v>185</v>
      </c>
      <c r="C187" s="13" t="s">
        <v>8</v>
      </c>
      <c r="D187" s="14"/>
      <c r="E187" s="15"/>
      <c r="F187" s="16" t="s">
        <v>931</v>
      </c>
      <c r="G187" s="6" t="str">
        <f>B187 &amp; " " &amp; C187 &amp; " " &amp; IF(D187 = "", "Not Null", "Null") &amp; ","</f>
        <v>UserPkID nvarchar(16) Not Null,</v>
      </c>
      <c r="H187" s="17"/>
    </row>
    <row r="188" spans="1:8" s="56" customFormat="1" ht="11.25" x14ac:dyDescent="0.2">
      <c r="A188" s="18"/>
      <c r="B188" s="19"/>
      <c r="C188" s="19"/>
      <c r="D188" s="20"/>
      <c r="E188" s="20"/>
      <c r="F188" s="21"/>
      <c r="G188" s="6" t="s">
        <v>33</v>
      </c>
      <c r="H188" s="17"/>
    </row>
    <row r="189" spans="1:8" s="56" customFormat="1" ht="22.5" x14ac:dyDescent="0.2">
      <c r="A189" s="22" t="s">
        <v>34</v>
      </c>
      <c r="B189" s="2" t="s">
        <v>1714</v>
      </c>
      <c r="C189" s="12" t="s">
        <v>1715</v>
      </c>
      <c r="D189" s="20"/>
      <c r="E189" s="20"/>
      <c r="F189" s="21"/>
      <c r="G189" s="6" t="str">
        <f>IF(AND(TRIM(A189) &lt;&gt; "", TRIM(B189) &lt;&gt; ""),
      IF(AND(A189 = "PK")," ALTER TABLE " &amp; B189 &amp; " ADD CONSTRAINT PK_" &amp; B189 &amp; D189 &amp; " PRIMARY KEY CLUSTERED (" &amp; C189  &amp; ") ",
           IF(AND(A189 = "UN"), " ALTER TABLE " &amp; B189 &amp; " ADD CONSTRAINT UN_" &amp; B189 &amp; D189 &amp; " UNIQUE NONCLUSTERED (" &amp; C189  &amp; ") ", ""))," ")</f>
        <v xml:space="preserve"> ALTER TABLE tshMachineUser ADD CONSTRAINT PK_tshMachineUser PRIMARY KEY CLUSTERED (MachineNumber,UserPkID) </v>
      </c>
      <c r="H189" s="17"/>
    </row>
    <row r="190" spans="1:8" s="56" customFormat="1" ht="11.25" x14ac:dyDescent="0.2">
      <c r="A190" s="22" t="s">
        <v>35</v>
      </c>
      <c r="B190" s="19"/>
      <c r="C190" s="19"/>
      <c r="D190" s="20"/>
      <c r="E190" s="20"/>
      <c r="F190" s="21"/>
      <c r="G190" s="6"/>
      <c r="H190" s="17"/>
    </row>
    <row r="191" spans="1:8" s="56" customFormat="1" ht="11.25" x14ac:dyDescent="0.2">
      <c r="A191" s="23" t="s">
        <v>36</v>
      </c>
      <c r="B191" s="24"/>
      <c r="C191" s="24"/>
      <c r="D191" s="25"/>
      <c r="E191" s="25"/>
      <c r="F191" s="26"/>
      <c r="G191" s="6"/>
      <c r="H191" s="17"/>
    </row>
    <row r="193" spans="1:8" s="56" customFormat="1" ht="11.25" x14ac:dyDescent="0.2">
      <c r="A193" s="1"/>
      <c r="B193" s="2" t="s">
        <v>1717</v>
      </c>
      <c r="C193" s="3"/>
      <c r="D193" s="3"/>
      <c r="E193" s="4"/>
      <c r="F193" s="5" t="s">
        <v>1720</v>
      </c>
      <c r="G193" s="6" t="str">
        <f>"CREATE TABLE " &amp; B193</f>
        <v>CREATE TABLE tshNigthTimeConfig</v>
      </c>
      <c r="H193" s="6" t="str">
        <f>"DROP TABLE " &amp; B193</f>
        <v>DROP TABLE tshNigthTimeConfig</v>
      </c>
    </row>
    <row r="194" spans="1:8" s="56" customFormat="1" ht="11.25" x14ac:dyDescent="0.2">
      <c r="A194" s="7" t="s">
        <v>1</v>
      </c>
      <c r="B194" s="8" t="s">
        <v>2</v>
      </c>
      <c r="C194" s="9" t="s">
        <v>3</v>
      </c>
      <c r="D194" s="9" t="s">
        <v>4</v>
      </c>
      <c r="E194" s="9" t="s">
        <v>5</v>
      </c>
      <c r="F194" s="10" t="s">
        <v>6</v>
      </c>
      <c r="G194" s="6" t="str">
        <f>"("</f>
        <v>(</v>
      </c>
      <c r="H194" s="6"/>
    </row>
    <row r="195" spans="1:8" s="56" customFormat="1" ht="11.25" x14ac:dyDescent="0.2">
      <c r="A195" s="11">
        <v>1</v>
      </c>
      <c r="B195" s="12" t="s">
        <v>1718</v>
      </c>
      <c r="C195" s="13" t="s">
        <v>23</v>
      </c>
      <c r="D195" s="14"/>
      <c r="E195" s="15"/>
      <c r="F195" s="16" t="s">
        <v>543</v>
      </c>
      <c r="G195" s="6" t="str">
        <f>B195 &amp; " " &amp; C195 &amp; " " &amp; IF(D195 = "", "Not Null", "Null") &amp; ","</f>
        <v>ID int Not Null,</v>
      </c>
      <c r="H195" s="17"/>
    </row>
    <row r="196" spans="1:8" s="56" customFormat="1" ht="11.25" x14ac:dyDescent="0.2">
      <c r="A196" s="11"/>
      <c r="B196" s="12" t="s">
        <v>693</v>
      </c>
      <c r="C196" s="13" t="s">
        <v>181</v>
      </c>
      <c r="D196" s="14"/>
      <c r="E196" s="15"/>
      <c r="F196" s="16" t="s">
        <v>692</v>
      </c>
      <c r="G196" s="6" t="str">
        <f>B196 &amp; " " &amp; C196 &amp; " " &amp; IF(D196 = "", "Not Null", "Null") &amp; ","</f>
        <v>StartTime nvarchar(5) Not Null,</v>
      </c>
      <c r="H196" s="17"/>
    </row>
    <row r="197" spans="1:8" s="56" customFormat="1" ht="11.25" x14ac:dyDescent="0.2">
      <c r="A197" s="11"/>
      <c r="B197" s="12" t="s">
        <v>1719</v>
      </c>
      <c r="C197" s="13" t="s">
        <v>181</v>
      </c>
      <c r="D197" s="14"/>
      <c r="E197" s="15"/>
      <c r="F197" s="16" t="s">
        <v>690</v>
      </c>
      <c r="G197" s="6" t="str">
        <f>B197 &amp; " " &amp; C197 &amp; " " &amp; IF(D197 = "", "Not Null", "Null") &amp; ","</f>
        <v>EndTime nvarchar(5) Not Null,</v>
      </c>
      <c r="H197" s="17"/>
    </row>
    <row r="198" spans="1:8" s="56" customFormat="1" ht="11.25" x14ac:dyDescent="0.2">
      <c r="A198" s="18"/>
      <c r="B198" s="19"/>
      <c r="C198" s="19"/>
      <c r="D198" s="20"/>
      <c r="E198" s="20"/>
      <c r="F198" s="21"/>
      <c r="G198" s="6" t="s">
        <v>33</v>
      </c>
      <c r="H198" s="17"/>
    </row>
    <row r="199" spans="1:8" s="56" customFormat="1" ht="11.25" x14ac:dyDescent="0.2">
      <c r="A199" s="22" t="s">
        <v>34</v>
      </c>
      <c r="B199" s="2" t="s">
        <v>1717</v>
      </c>
      <c r="C199" s="12" t="s">
        <v>1718</v>
      </c>
      <c r="D199" s="20"/>
      <c r="E199" s="20"/>
      <c r="F199" s="21"/>
      <c r="G199" s="6" t="str">
        <f>IF(AND(TRIM(A199) &lt;&gt; "", TRIM(B199) &lt;&gt; ""),
      IF(AND(A199 = "PK")," ALTER TABLE " &amp; B199 &amp; " ADD CONSTRAINT PK_" &amp; B199 &amp; D199 &amp; " PRIMARY KEY CLUSTERED (" &amp; C199  &amp; ") ",
           IF(AND(A199 = "UN"), " ALTER TABLE " &amp; B199 &amp; " ADD CONSTRAINT UN_" &amp; B199 &amp; D199 &amp; " UNIQUE NONCLUSTERED (" &amp; C199  &amp; ") ", ""))," ")</f>
        <v xml:space="preserve"> ALTER TABLE tshNigthTimeConfig ADD CONSTRAINT PK_tshNigthTimeConfig PRIMARY KEY CLUSTERED (ID) </v>
      </c>
      <c r="H199" s="17"/>
    </row>
    <row r="200" spans="1:8" s="56" customFormat="1" ht="11.25" x14ac:dyDescent="0.2">
      <c r="A200" s="22" t="s">
        <v>35</v>
      </c>
      <c r="B200" s="19"/>
      <c r="C200" s="19"/>
      <c r="D200" s="20"/>
      <c r="E200" s="20"/>
      <c r="F200" s="21"/>
      <c r="G200" s="6"/>
      <c r="H200" s="17"/>
    </row>
    <row r="201" spans="1:8" s="56" customFormat="1" ht="11.25" x14ac:dyDescent="0.2">
      <c r="A201" s="23" t="s">
        <v>36</v>
      </c>
      <c r="B201" s="24"/>
      <c r="C201" s="24"/>
      <c r="D201" s="25"/>
      <c r="E201" s="25"/>
      <c r="F201" s="26"/>
      <c r="G201" s="6"/>
      <c r="H201" s="17"/>
    </row>
    <row r="203" spans="1:8" s="56" customFormat="1" ht="33.75" x14ac:dyDescent="0.2">
      <c r="A203" s="1"/>
      <c r="B203" s="2" t="s">
        <v>1721</v>
      </c>
      <c r="C203" s="3"/>
      <c r="D203" s="3"/>
      <c r="E203" s="4"/>
      <c r="F203" s="5" t="s">
        <v>1725</v>
      </c>
      <c r="G203" s="6" t="str">
        <f>"CREATE TABLE " &amp; B203</f>
        <v>CREATE TABLE tshOtherTimeSheet</v>
      </c>
      <c r="H203" s="6" t="str">
        <f>"DROP TABLE " &amp; B203</f>
        <v>DROP TABLE tshOtherTimeSheet</v>
      </c>
    </row>
    <row r="204" spans="1:8" s="56" customFormat="1" ht="11.25" x14ac:dyDescent="0.2">
      <c r="A204" s="7" t="s">
        <v>1</v>
      </c>
      <c r="B204" s="8" t="s">
        <v>2</v>
      </c>
      <c r="C204" s="9" t="s">
        <v>3</v>
      </c>
      <c r="D204" s="9" t="s">
        <v>4</v>
      </c>
      <c r="E204" s="9" t="s">
        <v>5</v>
      </c>
      <c r="F204" s="10" t="s">
        <v>6</v>
      </c>
      <c r="G204" s="6" t="str">
        <f>"("</f>
        <v>(</v>
      </c>
      <c r="H204" s="6"/>
    </row>
    <row r="205" spans="1:8" s="56" customFormat="1" ht="11.25" x14ac:dyDescent="0.2">
      <c r="A205" s="11">
        <v>1</v>
      </c>
      <c r="B205" s="12" t="s">
        <v>1576</v>
      </c>
      <c r="C205" s="13" t="s">
        <v>1173</v>
      </c>
      <c r="D205" s="14"/>
      <c r="E205" s="15"/>
      <c r="F205" s="16" t="s">
        <v>543</v>
      </c>
      <c r="G205" s="6" t="str">
        <f t="shared" ref="G205:G210" si="8">B205 &amp; " " &amp; C205 &amp; " " &amp; IF(D205 = "", "Not Null", "Null") &amp; ","</f>
        <v>DataID int IDENTITY(1,1) Not Null,</v>
      </c>
      <c r="H205" s="17"/>
    </row>
    <row r="206" spans="1:8" s="56" customFormat="1" ht="11.25" x14ac:dyDescent="0.2">
      <c r="A206" s="11"/>
      <c r="B206" s="12" t="s">
        <v>290</v>
      </c>
      <c r="C206" s="13" t="s">
        <v>235</v>
      </c>
      <c r="D206" s="14"/>
      <c r="E206" s="15"/>
      <c r="F206" s="16" t="s">
        <v>1723</v>
      </c>
      <c r="G206" s="6" t="str">
        <f t="shared" si="8"/>
        <v>EmployeeInfoPkID nvarchar(75) Not Null,</v>
      </c>
      <c r="H206" s="17"/>
    </row>
    <row r="207" spans="1:8" s="56" customFormat="1" ht="11.25" x14ac:dyDescent="0.2">
      <c r="A207" s="11"/>
      <c r="B207" s="12" t="s">
        <v>1592</v>
      </c>
      <c r="C207" s="13" t="s">
        <v>62</v>
      </c>
      <c r="D207" s="14"/>
      <c r="E207" s="15"/>
      <c r="F207" s="16" t="s">
        <v>1724</v>
      </c>
      <c r="G207" s="6" t="str">
        <f t="shared" si="8"/>
        <v>TimeSheetPkID nvarchar(1) Not Null,</v>
      </c>
      <c r="H207" s="17"/>
    </row>
    <row r="208" spans="1:8" s="56" customFormat="1" ht="11.25" x14ac:dyDescent="0.2">
      <c r="A208" s="11"/>
      <c r="B208" s="12" t="s">
        <v>1593</v>
      </c>
      <c r="C208" s="13" t="s">
        <v>23</v>
      </c>
      <c r="D208" s="14"/>
      <c r="E208" s="15"/>
      <c r="F208" s="16" t="s">
        <v>1604</v>
      </c>
      <c r="G208" s="6" t="str">
        <f t="shared" si="8"/>
        <v>TimePkID int Not Null,</v>
      </c>
      <c r="H208" s="17"/>
    </row>
    <row r="209" spans="1:8" s="56" customFormat="1" ht="11.25" x14ac:dyDescent="0.2">
      <c r="A209" s="11"/>
      <c r="B209" s="12" t="s">
        <v>1413</v>
      </c>
      <c r="C209" s="13" t="s">
        <v>62</v>
      </c>
      <c r="D209" s="14"/>
      <c r="E209" s="15"/>
      <c r="F209" s="16" t="s">
        <v>1416</v>
      </c>
      <c r="G209" s="6" t="str">
        <f t="shared" si="8"/>
        <v>StartDay nvarchar(1) Not Null,</v>
      </c>
      <c r="H209" s="17"/>
    </row>
    <row r="210" spans="1:8" s="56" customFormat="1" ht="11.25" x14ac:dyDescent="0.2">
      <c r="A210" s="11"/>
      <c r="B210" s="12" t="s">
        <v>1722</v>
      </c>
      <c r="C210" s="13" t="s">
        <v>23</v>
      </c>
      <c r="D210" s="14"/>
      <c r="E210" s="15"/>
      <c r="F210" s="16" t="s">
        <v>1417</v>
      </c>
      <c r="G210" s="6" t="str">
        <f t="shared" si="8"/>
        <v>EndDay int Not Null,</v>
      </c>
      <c r="H210" s="17"/>
    </row>
    <row r="211" spans="1:8" s="56" customFormat="1" ht="11.25" x14ac:dyDescent="0.2">
      <c r="A211" s="18"/>
      <c r="B211" s="19"/>
      <c r="C211" s="19"/>
      <c r="D211" s="20"/>
      <c r="E211" s="20"/>
      <c r="F211" s="21"/>
      <c r="G211" s="6" t="s">
        <v>33</v>
      </c>
      <c r="H211" s="17"/>
    </row>
    <row r="212" spans="1:8" s="56" customFormat="1" ht="11.25" x14ac:dyDescent="0.2">
      <c r="A212" s="22" t="s">
        <v>34</v>
      </c>
      <c r="B212" s="2" t="s">
        <v>1721</v>
      </c>
      <c r="C212" s="12" t="s">
        <v>1576</v>
      </c>
      <c r="D212" s="20"/>
      <c r="E212" s="20"/>
      <c r="F212" s="21"/>
      <c r="G212" s="6" t="str">
        <f>IF(AND(TRIM(A212) &lt;&gt; "", TRIM(B212) &lt;&gt; ""),
      IF(AND(A212 = "PK")," ALTER TABLE " &amp; B212 &amp; " ADD CONSTRAINT PK_" &amp; B212 &amp; D212 &amp; " PRIMARY KEY CLUSTERED (" &amp; C212  &amp; ") ",
           IF(AND(A212 = "UN"), " ALTER TABLE " &amp; B212 &amp; " ADD CONSTRAINT UN_" &amp; B212 &amp; D212 &amp; " UNIQUE NONCLUSTERED (" &amp; C212  &amp; ") ", ""))," ")</f>
        <v xml:space="preserve"> ALTER TABLE tshOtherTimeSheet ADD CONSTRAINT PK_tshOtherTimeSheet PRIMARY KEY CLUSTERED (DataID) </v>
      </c>
      <c r="H212" s="17"/>
    </row>
    <row r="213" spans="1:8" s="56" customFormat="1" ht="11.25" x14ac:dyDescent="0.2">
      <c r="A213" s="22" t="s">
        <v>35</v>
      </c>
      <c r="B213" s="19"/>
      <c r="C213" s="19"/>
      <c r="D213" s="20"/>
      <c r="E213" s="20"/>
      <c r="F213" s="21"/>
      <c r="G213" s="6"/>
      <c r="H213" s="17"/>
    </row>
    <row r="214" spans="1:8" s="56" customFormat="1" ht="11.25" x14ac:dyDescent="0.2">
      <c r="A214" s="23" t="s">
        <v>36</v>
      </c>
      <c r="B214" s="24"/>
      <c r="C214" s="24"/>
      <c r="D214" s="25"/>
      <c r="E214" s="25"/>
      <c r="F214" s="26"/>
      <c r="G214" s="6"/>
      <c r="H214" s="17"/>
    </row>
    <row r="216" spans="1:8" s="56" customFormat="1" ht="33.75" x14ac:dyDescent="0.2">
      <c r="A216" s="1"/>
      <c r="B216" s="2" t="s">
        <v>1721</v>
      </c>
      <c r="C216" s="3"/>
      <c r="D216" s="3"/>
      <c r="E216" s="4"/>
      <c r="F216" s="5" t="s">
        <v>1725</v>
      </c>
      <c r="G216" s="6" t="str">
        <f>"CREATE TABLE " &amp; B216</f>
        <v>CREATE TABLE tshOtherTimeSheet</v>
      </c>
      <c r="H216" s="6" t="str">
        <f>"DROP TABLE " &amp; B216</f>
        <v>DROP TABLE tshOtherTimeSheet</v>
      </c>
    </row>
    <row r="217" spans="1:8" s="56" customFormat="1" ht="11.25" x14ac:dyDescent="0.2">
      <c r="A217" s="7" t="s">
        <v>1</v>
      </c>
      <c r="B217" s="8" t="s">
        <v>2</v>
      </c>
      <c r="C217" s="9" t="s">
        <v>3</v>
      </c>
      <c r="D217" s="9" t="s">
        <v>4</v>
      </c>
      <c r="E217" s="9" t="s">
        <v>5</v>
      </c>
      <c r="F217" s="10" t="s">
        <v>6</v>
      </c>
      <c r="G217" s="6" t="str">
        <f>"("</f>
        <v>(</v>
      </c>
      <c r="H217" s="6"/>
    </row>
    <row r="218" spans="1:8" s="56" customFormat="1" ht="11.25" x14ac:dyDescent="0.2">
      <c r="A218" s="11">
        <v>1</v>
      </c>
      <c r="B218" s="12" t="s">
        <v>1576</v>
      </c>
      <c r="C218" s="13" t="s">
        <v>1173</v>
      </c>
      <c r="D218" s="14"/>
      <c r="E218" s="15"/>
      <c r="F218" s="16" t="s">
        <v>543</v>
      </c>
      <c r="G218" s="6" t="str">
        <f t="shared" ref="G218:G223" si="9">B218 &amp; " " &amp; C218 &amp; " " &amp; IF(D218 = "", "Not Null", "Null") &amp; ","</f>
        <v>DataID int IDENTITY(1,1) Not Null,</v>
      </c>
      <c r="H218" s="17"/>
    </row>
    <row r="219" spans="1:8" s="56" customFormat="1" ht="11.25" x14ac:dyDescent="0.2">
      <c r="A219" s="11"/>
      <c r="B219" s="12" t="s">
        <v>290</v>
      </c>
      <c r="C219" s="13" t="s">
        <v>235</v>
      </c>
      <c r="D219" s="14"/>
      <c r="E219" s="15"/>
      <c r="F219" s="16" t="s">
        <v>1723</v>
      </c>
      <c r="G219" s="6" t="str">
        <f t="shared" si="9"/>
        <v>EmployeeInfoPkID nvarchar(75) Not Null,</v>
      </c>
      <c r="H219" s="17"/>
    </row>
    <row r="220" spans="1:8" s="56" customFormat="1" ht="11.25" x14ac:dyDescent="0.2">
      <c r="A220" s="11"/>
      <c r="B220" s="12" t="s">
        <v>1592</v>
      </c>
      <c r="C220" s="13" t="s">
        <v>62</v>
      </c>
      <c r="D220" s="14"/>
      <c r="E220" s="15"/>
      <c r="F220" s="16" t="s">
        <v>1724</v>
      </c>
      <c r="G220" s="6" t="str">
        <f t="shared" si="9"/>
        <v>TimeSheetPkID nvarchar(1) Not Null,</v>
      </c>
      <c r="H220" s="17"/>
    </row>
    <row r="221" spans="1:8" s="56" customFormat="1" ht="11.25" x14ac:dyDescent="0.2">
      <c r="A221" s="11"/>
      <c r="B221" s="12" t="s">
        <v>1593</v>
      </c>
      <c r="C221" s="13" t="s">
        <v>23</v>
      </c>
      <c r="D221" s="14"/>
      <c r="E221" s="15"/>
      <c r="F221" s="16" t="s">
        <v>1604</v>
      </c>
      <c r="G221" s="6" t="str">
        <f t="shared" si="9"/>
        <v>TimePkID int Not Null,</v>
      </c>
      <c r="H221" s="17"/>
    </row>
    <row r="222" spans="1:8" s="56" customFormat="1" ht="11.25" x14ac:dyDescent="0.2">
      <c r="A222" s="11"/>
      <c r="B222" s="12" t="s">
        <v>1413</v>
      </c>
      <c r="C222" s="13" t="s">
        <v>62</v>
      </c>
      <c r="D222" s="14"/>
      <c r="E222" s="15"/>
      <c r="F222" s="16" t="s">
        <v>1416</v>
      </c>
      <c r="G222" s="6" t="str">
        <f t="shared" si="9"/>
        <v>StartDay nvarchar(1) Not Null,</v>
      </c>
      <c r="H222" s="17"/>
    </row>
    <row r="223" spans="1:8" s="56" customFormat="1" ht="11.25" x14ac:dyDescent="0.2">
      <c r="A223" s="11"/>
      <c r="B223" s="12" t="s">
        <v>1722</v>
      </c>
      <c r="C223" s="13" t="s">
        <v>23</v>
      </c>
      <c r="D223" s="14"/>
      <c r="E223" s="15"/>
      <c r="F223" s="16" t="s">
        <v>1417</v>
      </c>
      <c r="G223" s="6" t="str">
        <f t="shared" si="9"/>
        <v>EndDay int Not Null,</v>
      </c>
      <c r="H223" s="17"/>
    </row>
    <row r="224" spans="1:8" s="56" customFormat="1" ht="11.25" x14ac:dyDescent="0.2">
      <c r="A224" s="18"/>
      <c r="B224" s="19"/>
      <c r="C224" s="19"/>
      <c r="D224" s="20"/>
      <c r="E224" s="20"/>
      <c r="F224" s="21"/>
      <c r="G224" s="6" t="s">
        <v>33</v>
      </c>
      <c r="H224" s="17"/>
    </row>
    <row r="225" spans="1:8" s="56" customFormat="1" ht="11.25" x14ac:dyDescent="0.2">
      <c r="A225" s="22" t="s">
        <v>34</v>
      </c>
      <c r="B225" s="2" t="s">
        <v>1721</v>
      </c>
      <c r="C225" s="12" t="s">
        <v>1576</v>
      </c>
      <c r="D225" s="20"/>
      <c r="E225" s="20"/>
      <c r="F225" s="21"/>
      <c r="G225" s="6" t="str">
        <f>IF(AND(TRIM(A225) &lt;&gt; "", TRIM(B225) &lt;&gt; ""),
      IF(AND(A225 = "PK")," ALTER TABLE " &amp; B225 &amp; " ADD CONSTRAINT PK_" &amp; B225 &amp; D225 &amp; " PRIMARY KEY CLUSTERED (" &amp; C225  &amp; ") ",
           IF(AND(A225 = "UN"), " ALTER TABLE " &amp; B225 &amp; " ADD CONSTRAINT UN_" &amp; B225 &amp; D225 &amp; " UNIQUE NONCLUSTERED (" &amp; C225  &amp; ") ", ""))," ")</f>
        <v xml:space="preserve"> ALTER TABLE tshOtherTimeSheet ADD CONSTRAINT PK_tshOtherTimeSheet PRIMARY KEY CLUSTERED (DataID) </v>
      </c>
      <c r="H225" s="17"/>
    </row>
    <row r="226" spans="1:8" s="56" customFormat="1" ht="11.25" x14ac:dyDescent="0.2">
      <c r="A226" s="22" t="s">
        <v>35</v>
      </c>
      <c r="B226" s="19"/>
      <c r="C226" s="19"/>
      <c r="D226" s="20"/>
      <c r="E226" s="20"/>
      <c r="F226" s="21"/>
      <c r="G226" s="6"/>
      <c r="H226" s="17"/>
    </row>
    <row r="227" spans="1:8" s="56" customFormat="1" ht="11.25" x14ac:dyDescent="0.2">
      <c r="A227" s="23" t="s">
        <v>36</v>
      </c>
      <c r="B227" s="24"/>
      <c r="C227" s="24"/>
      <c r="D227" s="25"/>
      <c r="E227" s="25"/>
      <c r="F227" s="26"/>
      <c r="G227" s="6"/>
      <c r="H227" s="17"/>
    </row>
    <row r="229" spans="1:8" s="56" customFormat="1" ht="11.25" x14ac:dyDescent="0.2">
      <c r="A229" s="1"/>
      <c r="B229" s="2" t="s">
        <v>1726</v>
      </c>
      <c r="C229" s="3"/>
      <c r="D229" s="3"/>
      <c r="E229" s="4"/>
      <c r="F229" s="5" t="s">
        <v>1746</v>
      </c>
      <c r="G229" s="6" t="str">
        <f>"CREATE TABLE " &amp; B229</f>
        <v>CREATE TABLE tshReportData</v>
      </c>
      <c r="H229" s="6" t="str">
        <f>"DROP TABLE " &amp; B229</f>
        <v>DROP TABLE tshReportData</v>
      </c>
    </row>
    <row r="230" spans="1:8" s="56" customFormat="1" ht="11.25" x14ac:dyDescent="0.2">
      <c r="A230" s="7" t="s">
        <v>1</v>
      </c>
      <c r="B230" s="8" t="s">
        <v>2</v>
      </c>
      <c r="C230" s="9" t="s">
        <v>3</v>
      </c>
      <c r="D230" s="9" t="s">
        <v>4</v>
      </c>
      <c r="E230" s="9" t="s">
        <v>5</v>
      </c>
      <c r="F230" s="10" t="s">
        <v>6</v>
      </c>
      <c r="G230" s="6" t="str">
        <f>"("</f>
        <v>(</v>
      </c>
      <c r="H230" s="6"/>
    </row>
    <row r="231" spans="1:8" s="56" customFormat="1" ht="11.25" x14ac:dyDescent="0.2">
      <c r="A231" s="11">
        <v>1</v>
      </c>
      <c r="B231" s="12" t="s">
        <v>1576</v>
      </c>
      <c r="C231" s="13" t="s">
        <v>1173</v>
      </c>
      <c r="D231" s="14"/>
      <c r="E231" s="15"/>
      <c r="F231" s="16" t="s">
        <v>543</v>
      </c>
      <c r="G231" s="6" t="str">
        <f>B231 &amp; " " &amp; C231 &amp; " " &amp; IF(D231 = "", "Not Null", "Null") &amp; ","</f>
        <v>DataID int IDENTITY(1,1) Not Null,</v>
      </c>
      <c r="H231" s="17"/>
    </row>
    <row r="232" spans="1:8" s="56" customFormat="1" ht="11.25" x14ac:dyDescent="0.2">
      <c r="A232" s="11"/>
      <c r="B232" s="12" t="s">
        <v>244</v>
      </c>
      <c r="C232" s="13" t="s">
        <v>235</v>
      </c>
      <c r="D232" s="14"/>
      <c r="E232" s="15"/>
      <c r="F232" s="16" t="s">
        <v>1659</v>
      </c>
      <c r="G232" s="6" t="str">
        <f>B232 &amp; " " &amp; C232 &amp; " " &amp; IF(D232 = "", "Not Null", "Null") &amp; ","</f>
        <v>MACAddress nvarchar(75) Not Null,</v>
      </c>
      <c r="H232" s="17"/>
    </row>
    <row r="233" spans="1:8" s="56" customFormat="1" ht="11.25" x14ac:dyDescent="0.2">
      <c r="A233" s="11"/>
      <c r="B233" s="12" t="s">
        <v>290</v>
      </c>
      <c r="C233" s="13" t="s">
        <v>181</v>
      </c>
      <c r="D233" s="14"/>
      <c r="E233" s="15"/>
      <c r="F233" s="16" t="s">
        <v>1660</v>
      </c>
      <c r="G233" s="6" t="str">
        <f>B233 &amp; " " &amp; C233 &amp; " " &amp; IF(D233 = "", "Not Null", "Null") &amp; ","</f>
        <v>EmployeeInfoPkID nvarchar(5) Not Null,</v>
      </c>
      <c r="H233" s="17"/>
    </row>
    <row r="234" spans="1:8" s="56" customFormat="1" ht="11.25" x14ac:dyDescent="0.2">
      <c r="A234" s="11"/>
      <c r="B234" s="12" t="s">
        <v>1727</v>
      </c>
      <c r="C234" s="13" t="s">
        <v>181</v>
      </c>
      <c r="D234" s="14"/>
      <c r="E234" s="15"/>
      <c r="F234" s="16" t="s">
        <v>1661</v>
      </c>
      <c r="G234" s="6"/>
      <c r="H234" s="17"/>
    </row>
    <row r="235" spans="1:8" s="56" customFormat="1" ht="22.5" x14ac:dyDescent="0.2">
      <c r="A235" s="11"/>
      <c r="B235" s="12" t="s">
        <v>1728</v>
      </c>
      <c r="C235" s="13" t="s">
        <v>181</v>
      </c>
      <c r="D235" s="14"/>
      <c r="E235" s="15"/>
      <c r="F235" s="16" t="s">
        <v>1662</v>
      </c>
      <c r="G235" s="6" t="str">
        <f t="shared" ref="G235:G254" si="10">B235 &amp; " " &amp; C235 &amp; " " &amp; IF(D235 = "", "Not Null", "Null") &amp; ","</f>
        <v>WorkDay nvarchar(5) Not Null,</v>
      </c>
      <c r="H235" s="17"/>
    </row>
    <row r="236" spans="1:8" s="56" customFormat="1" ht="22.5" x14ac:dyDescent="0.2">
      <c r="A236" s="11"/>
      <c r="B236" s="12" t="s">
        <v>1729</v>
      </c>
      <c r="C236" s="13" t="s">
        <v>181</v>
      </c>
      <c r="D236" s="14"/>
      <c r="E236" s="15"/>
      <c r="F236" s="16" t="s">
        <v>1663</v>
      </c>
      <c r="G236" s="6" t="str">
        <f t="shared" si="10"/>
        <v>WorkTime nvarchar(5) Not Null,</v>
      </c>
      <c r="H236" s="17"/>
    </row>
    <row r="237" spans="1:8" s="56" customFormat="1" ht="11.25" x14ac:dyDescent="0.2">
      <c r="A237" s="11"/>
      <c r="B237" s="12" t="s">
        <v>1548</v>
      </c>
      <c r="C237" s="13" t="s">
        <v>181</v>
      </c>
      <c r="D237" s="14"/>
      <c r="E237" s="15"/>
      <c r="F237" s="16" t="s">
        <v>1664</v>
      </c>
      <c r="G237" s="6" t="str">
        <f t="shared" si="10"/>
        <v>WorkedDay nvarchar(5) Not Null,</v>
      </c>
      <c r="H237" s="17"/>
    </row>
    <row r="238" spans="1:8" s="56" customFormat="1" ht="11.25" x14ac:dyDescent="0.2">
      <c r="A238" s="11"/>
      <c r="B238" s="12" t="s">
        <v>1730</v>
      </c>
      <c r="C238" s="13" t="s">
        <v>181</v>
      </c>
      <c r="D238" s="14"/>
      <c r="E238" s="15"/>
      <c r="F238" s="16" t="s">
        <v>1665</v>
      </c>
      <c r="G238" s="6" t="str">
        <f t="shared" si="10"/>
        <v>WorkedTime nvarchar(5) Not Null,</v>
      </c>
      <c r="H238" s="17"/>
    </row>
    <row r="239" spans="1:8" s="56" customFormat="1" ht="11.25" x14ac:dyDescent="0.2">
      <c r="A239" s="11"/>
      <c r="B239" s="12" t="s">
        <v>1731</v>
      </c>
      <c r="C239" s="13" t="s">
        <v>181</v>
      </c>
      <c r="D239" s="14"/>
      <c r="E239" s="15"/>
      <c r="F239" s="16" t="s">
        <v>1666</v>
      </c>
      <c r="G239" s="6" t="str">
        <f t="shared" si="10"/>
        <v>LateTime nvarchar(5) Not Null,</v>
      </c>
      <c r="H239" s="17"/>
    </row>
    <row r="240" spans="1:8" s="56" customFormat="1" ht="11.25" x14ac:dyDescent="0.2">
      <c r="A240" s="11"/>
      <c r="B240" s="12" t="s">
        <v>1732</v>
      </c>
      <c r="C240" s="13" t="s">
        <v>181</v>
      </c>
      <c r="D240" s="14"/>
      <c r="E240" s="15"/>
      <c r="F240" s="16" t="s">
        <v>1667</v>
      </c>
      <c r="G240" s="6" t="str">
        <f t="shared" si="10"/>
        <v>LateMoney nvarchar(5) Not Null,</v>
      </c>
      <c r="H240" s="17"/>
    </row>
    <row r="241" spans="1:8" s="56" customFormat="1" ht="11.25" x14ac:dyDescent="0.2">
      <c r="A241" s="11"/>
      <c r="B241" s="12" t="s">
        <v>1733</v>
      </c>
      <c r="C241" s="13" t="s">
        <v>62</v>
      </c>
      <c r="D241" s="14"/>
      <c r="E241" s="15"/>
      <c r="F241" s="16" t="s">
        <v>1668</v>
      </c>
      <c r="G241" s="6" t="str">
        <f t="shared" si="10"/>
        <v>SickDay nvarchar(1) Not Null,</v>
      </c>
      <c r="H241" s="17"/>
    </row>
    <row r="242" spans="1:8" s="56" customFormat="1" ht="11.25" x14ac:dyDescent="0.2">
      <c r="A242" s="11"/>
      <c r="B242" s="12" t="s">
        <v>1734</v>
      </c>
      <c r="C242" s="13" t="s">
        <v>23</v>
      </c>
      <c r="D242" s="14"/>
      <c r="E242" s="15"/>
      <c r="F242" s="16" t="s">
        <v>1669</v>
      </c>
      <c r="G242" s="6" t="str">
        <f t="shared" si="10"/>
        <v>SickTime int Not Null,</v>
      </c>
      <c r="H242" s="17"/>
    </row>
    <row r="243" spans="1:8" s="56" customFormat="1" ht="11.25" x14ac:dyDescent="0.2">
      <c r="A243" s="11"/>
      <c r="B243" s="12" t="s">
        <v>1735</v>
      </c>
      <c r="C243" s="13" t="s">
        <v>135</v>
      </c>
      <c r="D243" s="14"/>
      <c r="E243" s="15"/>
      <c r="F243" s="16" t="s">
        <v>1670</v>
      </c>
      <c r="G243" s="6" t="str">
        <f t="shared" si="10"/>
        <v>FreeDay money Not Null,</v>
      </c>
      <c r="H243" s="17"/>
    </row>
    <row r="244" spans="1:8" s="56" customFormat="1" ht="11.25" x14ac:dyDescent="0.2">
      <c r="A244" s="11"/>
      <c r="B244" s="12" t="s">
        <v>1736</v>
      </c>
      <c r="C244" s="13" t="s">
        <v>62</v>
      </c>
      <c r="D244" s="14"/>
      <c r="E244" s="15"/>
      <c r="F244" s="16" t="s">
        <v>1671</v>
      </c>
      <c r="G244" s="6" t="str">
        <f t="shared" si="10"/>
        <v>FreeTime nvarchar(1) Not Null,</v>
      </c>
      <c r="H244" s="17"/>
    </row>
    <row r="245" spans="1:8" s="56" customFormat="1" ht="11.25" x14ac:dyDescent="0.2">
      <c r="A245" s="11"/>
      <c r="B245" s="12" t="s">
        <v>1737</v>
      </c>
      <c r="C245" s="13" t="s">
        <v>23</v>
      </c>
      <c r="D245" s="14"/>
      <c r="E245" s="15"/>
      <c r="F245" s="16" t="s">
        <v>1672</v>
      </c>
      <c r="G245" s="6" t="str">
        <f t="shared" si="10"/>
        <v>NotWorkedDay int Not Null,</v>
      </c>
      <c r="H245" s="17"/>
    </row>
    <row r="246" spans="1:8" s="56" customFormat="1" ht="11.25" x14ac:dyDescent="0.2">
      <c r="A246" s="11"/>
      <c r="B246" s="12" t="s">
        <v>1738</v>
      </c>
      <c r="C246" s="13" t="s">
        <v>62</v>
      </c>
      <c r="D246" s="14"/>
      <c r="E246" s="15"/>
      <c r="F246" s="16" t="s">
        <v>1673</v>
      </c>
      <c r="G246" s="6" t="str">
        <f t="shared" si="10"/>
        <v>NotWorkedTime nvarchar(1) Not Null,</v>
      </c>
      <c r="H246" s="17"/>
    </row>
    <row r="247" spans="1:8" s="56" customFormat="1" ht="11.25" x14ac:dyDescent="0.2">
      <c r="A247" s="11"/>
      <c r="B247" s="12" t="s">
        <v>1739</v>
      </c>
      <c r="C247" s="13" t="s">
        <v>181</v>
      </c>
      <c r="D247" s="14"/>
      <c r="E247" s="15"/>
      <c r="F247" s="16" t="s">
        <v>1674</v>
      </c>
      <c r="G247" s="6" t="str">
        <f t="shared" si="10"/>
        <v>Holiday nvarchar(5) Not Null,</v>
      </c>
      <c r="H247" s="17"/>
    </row>
    <row r="248" spans="1:8" s="56" customFormat="1" ht="11.25" x14ac:dyDescent="0.2">
      <c r="A248" s="11"/>
      <c r="B248" s="12" t="s">
        <v>1740</v>
      </c>
      <c r="C248" s="13" t="s">
        <v>62</v>
      </c>
      <c r="D248" s="14"/>
      <c r="E248" s="15"/>
      <c r="F248" s="16" t="s">
        <v>1675</v>
      </c>
      <c r="G248" s="6" t="str">
        <f t="shared" si="10"/>
        <v>HolidayTime nvarchar(1) Not Null,</v>
      </c>
      <c r="H248" s="17"/>
    </row>
    <row r="249" spans="1:8" s="56" customFormat="1" ht="11.25" x14ac:dyDescent="0.2">
      <c r="A249" s="11"/>
      <c r="B249" s="12" t="s">
        <v>1741</v>
      </c>
      <c r="C249" s="13" t="s">
        <v>181</v>
      </c>
      <c r="D249" s="14"/>
      <c r="E249" s="15"/>
      <c r="F249" s="16" t="s">
        <v>1676</v>
      </c>
      <c r="G249" s="6" t="str">
        <f t="shared" si="10"/>
        <v>OutWorkDay nvarchar(5) Not Null,</v>
      </c>
      <c r="H249" s="17"/>
    </row>
    <row r="250" spans="1:8" s="56" customFormat="1" ht="11.25" x14ac:dyDescent="0.2">
      <c r="A250" s="11"/>
      <c r="B250" s="12" t="s">
        <v>1742</v>
      </c>
      <c r="C250" s="13" t="s">
        <v>181</v>
      </c>
      <c r="D250" s="14"/>
      <c r="E250" s="15"/>
      <c r="F250" s="16" t="s">
        <v>1677</v>
      </c>
      <c r="G250" s="6" t="str">
        <f t="shared" si="10"/>
        <v>OutWorkTime nvarchar(5) Not Null,</v>
      </c>
      <c r="H250" s="17"/>
    </row>
    <row r="251" spans="1:8" s="56" customFormat="1" ht="11.25" x14ac:dyDescent="0.2">
      <c r="A251" s="11"/>
      <c r="B251" s="12" t="s">
        <v>1570</v>
      </c>
      <c r="C251" s="13" t="s">
        <v>62</v>
      </c>
      <c r="D251" s="14"/>
      <c r="E251" s="15"/>
      <c r="F251" s="16" t="s">
        <v>1678</v>
      </c>
      <c r="G251" s="6" t="str">
        <f t="shared" si="10"/>
        <v>ExtraTime nvarchar(1) Not Null,</v>
      </c>
      <c r="H251" s="17"/>
    </row>
    <row r="252" spans="1:8" s="56" customFormat="1" ht="11.25" x14ac:dyDescent="0.2">
      <c r="A252" s="11"/>
      <c r="B252" s="12" t="s">
        <v>1743</v>
      </c>
      <c r="C252" s="13" t="s">
        <v>62</v>
      </c>
      <c r="D252" s="14"/>
      <c r="E252" s="15"/>
      <c r="F252" s="16" t="s">
        <v>1679</v>
      </c>
      <c r="G252" s="6" t="str">
        <f t="shared" si="10"/>
        <v>NigthTime nvarchar(1) Not Null,</v>
      </c>
      <c r="H252" s="17"/>
    </row>
    <row r="253" spans="1:8" s="56" customFormat="1" ht="11.25" x14ac:dyDescent="0.2">
      <c r="A253" s="11"/>
      <c r="B253" s="12" t="s">
        <v>1744</v>
      </c>
      <c r="C253" s="13" t="s">
        <v>23</v>
      </c>
      <c r="D253" s="14"/>
      <c r="E253" s="15"/>
      <c r="F253" s="16" t="s">
        <v>1680</v>
      </c>
      <c r="G253" s="6" t="str">
        <f t="shared" si="10"/>
        <v>OtherDay int Not Null,</v>
      </c>
      <c r="H253" s="17"/>
    </row>
    <row r="254" spans="1:8" s="56" customFormat="1" ht="11.25" x14ac:dyDescent="0.2">
      <c r="A254" s="11"/>
      <c r="B254" s="12" t="s">
        <v>1745</v>
      </c>
      <c r="C254" s="13" t="s">
        <v>23</v>
      </c>
      <c r="D254" s="14"/>
      <c r="E254" s="15"/>
      <c r="F254" s="16" t="s">
        <v>1681</v>
      </c>
      <c r="G254" s="6" t="str">
        <f t="shared" si="10"/>
        <v>OtherTime int Not Null,</v>
      </c>
      <c r="H254" s="17"/>
    </row>
    <row r="255" spans="1:8" s="56" customFormat="1" ht="11.25" x14ac:dyDescent="0.2">
      <c r="A255" s="18"/>
      <c r="B255" s="19"/>
      <c r="C255" s="19"/>
      <c r="D255" s="20"/>
      <c r="E255" s="20"/>
      <c r="F255" s="21"/>
      <c r="G255" s="6" t="s">
        <v>33</v>
      </c>
      <c r="H255" s="17"/>
    </row>
    <row r="256" spans="1:8" s="56" customFormat="1" ht="11.25" x14ac:dyDescent="0.2">
      <c r="A256" s="22" t="s">
        <v>34</v>
      </c>
      <c r="B256" s="2" t="s">
        <v>1726</v>
      </c>
      <c r="C256" s="12" t="s">
        <v>1576</v>
      </c>
      <c r="D256" s="20"/>
      <c r="E256" s="20"/>
      <c r="F256" s="21"/>
      <c r="G256" s="6" t="str">
        <f>IF(AND(TRIM(A256) &lt;&gt; "", TRIM(B256) &lt;&gt; ""),
      IF(AND(A256 = "PK")," ALTER TABLE " &amp; B256 &amp; " ADD CONSTRAINT PK_" &amp; B256 &amp; D256 &amp; " PRIMARY KEY CLUSTERED (" &amp; C256  &amp; ") ",
           IF(AND(A256 = "UN"), " ALTER TABLE " &amp; B256 &amp; " ADD CONSTRAINT UN_" &amp; B256 &amp; D256 &amp; " UNIQUE NONCLUSTERED (" &amp; C256  &amp; ") ", ""))," ")</f>
        <v xml:space="preserve"> ALTER TABLE tshReportData ADD CONSTRAINT PK_tshReportData PRIMARY KEY CLUSTERED (DataID) </v>
      </c>
      <c r="H256" s="17"/>
    </row>
    <row r="257" spans="1:8" s="56" customFormat="1" ht="11.25" x14ac:dyDescent="0.2">
      <c r="A257" s="22" t="s">
        <v>35</v>
      </c>
      <c r="B257" s="19"/>
      <c r="C257" s="19"/>
      <c r="D257" s="20"/>
      <c r="E257" s="20"/>
      <c r="F257" s="21"/>
      <c r="G257" s="6"/>
      <c r="H257" s="17"/>
    </row>
    <row r="258" spans="1:8" s="56" customFormat="1" ht="11.25" x14ac:dyDescent="0.2">
      <c r="A258" s="23" t="s">
        <v>36</v>
      </c>
      <c r="B258" s="24"/>
      <c r="C258" s="24"/>
      <c r="D258" s="25"/>
      <c r="E258" s="25"/>
      <c r="F258" s="26"/>
      <c r="G258" s="6"/>
      <c r="H258" s="17"/>
    </row>
    <row r="260" spans="1:8" s="56" customFormat="1" ht="33.75" x14ac:dyDescent="0.2">
      <c r="A260" s="1"/>
      <c r="B260" s="2" t="s">
        <v>1752</v>
      </c>
      <c r="C260" s="3"/>
      <c r="D260" s="3"/>
      <c r="E260" s="4"/>
      <c r="F260" s="5" t="s">
        <v>1754</v>
      </c>
      <c r="G260" s="6" t="str">
        <f>"CREATE TABLE " &amp; B260</f>
        <v>CREATE TABLE tshUserTimeInfo</v>
      </c>
      <c r="H260" s="6" t="str">
        <f>"DROP TABLE " &amp; B260</f>
        <v>DROP TABLE tshUserTimeInfo</v>
      </c>
    </row>
    <row r="261" spans="1:8" s="56" customFormat="1" ht="11.25" x14ac:dyDescent="0.2">
      <c r="A261" s="7" t="s">
        <v>1</v>
      </c>
      <c r="B261" s="8" t="s">
        <v>2</v>
      </c>
      <c r="C261" s="9" t="s">
        <v>3</v>
      </c>
      <c r="D261" s="9" t="s">
        <v>4</v>
      </c>
      <c r="E261" s="9" t="s">
        <v>5</v>
      </c>
      <c r="F261" s="10" t="s">
        <v>6</v>
      </c>
      <c r="G261" s="6" t="str">
        <f>"("</f>
        <v>(</v>
      </c>
      <c r="H261" s="6"/>
    </row>
    <row r="262" spans="1:8" s="56" customFormat="1" ht="11.25" x14ac:dyDescent="0.2">
      <c r="A262" s="11">
        <v>1</v>
      </c>
      <c r="B262" s="12" t="s">
        <v>1593</v>
      </c>
      <c r="C262" s="13" t="s">
        <v>8</v>
      </c>
      <c r="D262" s="14"/>
      <c r="E262" s="15"/>
      <c r="F262" s="16" t="s">
        <v>1604</v>
      </c>
      <c r="G262" s="6" t="str">
        <f>B262 &amp; " " &amp; C262 &amp; " " &amp; IF(D262 = "", "Not Null", "Null") &amp; ","</f>
        <v>TimePkID nvarchar(16) Not Null,</v>
      </c>
      <c r="H262" s="17"/>
    </row>
    <row r="263" spans="1:8" s="56" customFormat="1" ht="11.25" x14ac:dyDescent="0.2">
      <c r="A263" s="11"/>
      <c r="B263" s="12" t="s">
        <v>185</v>
      </c>
      <c r="C263" s="13" t="s">
        <v>8</v>
      </c>
      <c r="D263" s="14"/>
      <c r="E263" s="15"/>
      <c r="F263" s="16" t="s">
        <v>931</v>
      </c>
      <c r="G263" s="6" t="str">
        <f>B263 &amp; " " &amp; C263 &amp; " " &amp; IF(D263 = "", "Not Null", "Null") &amp; ","</f>
        <v>UserPkID nvarchar(16) Not Null,</v>
      </c>
      <c r="H263" s="17"/>
    </row>
    <row r="264" spans="1:8" s="56" customFormat="1" ht="11.25" x14ac:dyDescent="0.2">
      <c r="A264" s="18"/>
      <c r="B264" s="19"/>
      <c r="C264" s="19"/>
      <c r="D264" s="20"/>
      <c r="E264" s="20"/>
      <c r="F264" s="21"/>
      <c r="G264" s="6" t="s">
        <v>33</v>
      </c>
      <c r="H264" s="17"/>
    </row>
    <row r="265" spans="1:8" s="56" customFormat="1" ht="22.5" x14ac:dyDescent="0.2">
      <c r="A265" s="22" t="s">
        <v>34</v>
      </c>
      <c r="B265" s="2" t="s">
        <v>1752</v>
      </c>
      <c r="C265" s="12" t="s">
        <v>1753</v>
      </c>
      <c r="D265" s="20"/>
      <c r="E265" s="20"/>
      <c r="F265" s="21"/>
      <c r="G265" s="6" t="str">
        <f>IF(AND(TRIM(A265) &lt;&gt; "", TRIM(B265) &lt;&gt; ""),
      IF(AND(A265 = "PK")," ALTER TABLE " &amp; B265 &amp; " ADD CONSTRAINT PK_" &amp; B265 &amp; D265 &amp; " PRIMARY KEY CLUSTERED (" &amp; C265  &amp; ") ",
           IF(AND(A265 = "UN"), " ALTER TABLE " &amp; B265 &amp; " ADD CONSTRAINT UN_" &amp; B265 &amp; D265 &amp; " UNIQUE NONCLUSTERED (" &amp; C265  &amp; ") ", ""))," ")</f>
        <v xml:space="preserve"> ALTER TABLE tshUserTimeInfo ADD CONSTRAINT PK_tshUserTimeInfo PRIMARY KEY CLUSTERED (TimePkID,UserPkID) </v>
      </c>
      <c r="H265" s="17"/>
    </row>
    <row r="266" spans="1:8" s="56" customFormat="1" ht="11.25" x14ac:dyDescent="0.2">
      <c r="A266" s="22" t="s">
        <v>35</v>
      </c>
      <c r="B266" s="19"/>
      <c r="C266" s="19"/>
      <c r="D266" s="20"/>
      <c r="E266" s="20"/>
      <c r="F266" s="21"/>
      <c r="G266" s="6"/>
      <c r="H266" s="17"/>
    </row>
    <row r="267" spans="1:8" s="56" customFormat="1" ht="11.25" x14ac:dyDescent="0.2">
      <c r="A267" s="23" t="s">
        <v>36</v>
      </c>
      <c r="B267" s="24"/>
      <c r="C267" s="24"/>
      <c r="D267" s="25"/>
      <c r="E267" s="25"/>
      <c r="F267" s="26"/>
      <c r="G267" s="6"/>
      <c r="H267" s="17"/>
    </row>
    <row r="269" spans="1:8" s="56" customFormat="1" ht="22.5" x14ac:dyDescent="0.2">
      <c r="A269" s="1"/>
      <c r="B269" s="2" t="s">
        <v>1755</v>
      </c>
      <c r="C269" s="3"/>
      <c r="D269" s="3"/>
      <c r="E269" s="4"/>
      <c r="F269" s="5" t="s">
        <v>1716</v>
      </c>
      <c r="G269" s="6" t="str">
        <f>"CREATE TABLE " &amp; B269</f>
        <v>CREATE TABLE tshWorkedDetail</v>
      </c>
      <c r="H269" s="6" t="str">
        <f>"DROP TABLE " &amp; B269</f>
        <v>DROP TABLE tshWorkedDetail</v>
      </c>
    </row>
    <row r="270" spans="1:8" s="56" customFormat="1" ht="11.25" x14ac:dyDescent="0.2">
      <c r="A270" s="7" t="s">
        <v>1</v>
      </c>
      <c r="B270" s="8" t="s">
        <v>2</v>
      </c>
      <c r="C270" s="9" t="s">
        <v>3</v>
      </c>
      <c r="D270" s="9" t="s">
        <v>4</v>
      </c>
      <c r="E270" s="9" t="s">
        <v>5</v>
      </c>
      <c r="F270" s="10" t="s">
        <v>6</v>
      </c>
      <c r="G270" s="6" t="str">
        <f>"("</f>
        <v>(</v>
      </c>
      <c r="H270" s="6"/>
    </row>
    <row r="271" spans="1:8" s="56" customFormat="1" ht="11.25" x14ac:dyDescent="0.2">
      <c r="A271" s="11">
        <v>1</v>
      </c>
      <c r="B271" s="12" t="s">
        <v>1463</v>
      </c>
      <c r="C271" s="13" t="s">
        <v>21</v>
      </c>
      <c r="D271" s="14"/>
      <c r="E271" s="15"/>
      <c r="F271" s="16" t="s">
        <v>1603</v>
      </c>
      <c r="G271" s="6" t="str">
        <f>B271 &amp; " " &amp; C271 &amp; " " &amp; IF(D271 = "", "Not Null", "Null") &amp; ","</f>
        <v>WorkedDate datetime Not Null,</v>
      </c>
      <c r="H271" s="17"/>
    </row>
    <row r="272" spans="1:8" s="56" customFormat="1" ht="11.25" x14ac:dyDescent="0.2">
      <c r="A272" s="18"/>
      <c r="B272" s="19"/>
      <c r="C272" s="19"/>
      <c r="D272" s="20"/>
      <c r="E272" s="20"/>
      <c r="F272" s="21"/>
      <c r="G272" s="6" t="s">
        <v>33</v>
      </c>
      <c r="H272" s="17"/>
    </row>
    <row r="273" spans="1:8" s="56" customFormat="1" ht="11.25" x14ac:dyDescent="0.2">
      <c r="A273" s="22" t="s">
        <v>34</v>
      </c>
      <c r="B273" s="2"/>
      <c r="C273" s="12"/>
      <c r="D273" s="20"/>
      <c r="E273" s="20"/>
      <c r="F273" s="21"/>
      <c r="G273" s="6" t="str">
        <f>IF(AND(TRIM(A273) &lt;&gt; "", TRIM(B273) &lt;&gt; ""),
      IF(AND(A273 = "PK")," ALTER TABLE " &amp; B273 &amp; " ADD CONSTRAINT PK_" &amp; B273 &amp; D273 &amp; " PRIMARY KEY CLUSTERED (" &amp; C273  &amp; ") ",
           IF(AND(A273 = "UN"), " ALTER TABLE " &amp; B273 &amp; " ADD CONSTRAINT UN_" &amp; B273 &amp; D273 &amp; " UNIQUE NONCLUSTERED (" &amp; C273  &amp; ") ", ""))," ")</f>
        <v xml:space="preserve"> </v>
      </c>
      <c r="H273" s="17"/>
    </row>
    <row r="274" spans="1:8" s="56" customFormat="1" ht="11.25" x14ac:dyDescent="0.2">
      <c r="A274" s="22" t="s">
        <v>35</v>
      </c>
      <c r="B274" s="19"/>
      <c r="C274" s="19"/>
      <c r="D274" s="20"/>
      <c r="E274" s="20"/>
      <c r="F274" s="21"/>
      <c r="G274" s="6"/>
      <c r="H274" s="17"/>
    </row>
    <row r="275" spans="1:8" s="56" customFormat="1" ht="11.25" x14ac:dyDescent="0.2">
      <c r="A275" s="23" t="s">
        <v>36</v>
      </c>
      <c r="B275" s="24"/>
      <c r="C275" s="24"/>
      <c r="D275" s="25"/>
      <c r="E275" s="25"/>
      <c r="F275" s="26"/>
      <c r="G275" s="6"/>
      <c r="H275" s="17"/>
    </row>
    <row r="277" spans="1:8" s="56" customFormat="1" ht="45" x14ac:dyDescent="0.2">
      <c r="A277" s="1"/>
      <c r="B277" s="2" t="s">
        <v>1756</v>
      </c>
      <c r="C277" s="3"/>
      <c r="D277" s="3"/>
      <c r="E277" s="4"/>
      <c r="F277" s="5" t="s">
        <v>1758</v>
      </c>
      <c r="G277" s="6" t="str">
        <f>"CREATE TABLE " &amp; B277</f>
        <v>CREATE TABLE tshEmployeeTimeSheet</v>
      </c>
      <c r="H277" s="6" t="str">
        <f>"DROP TABLE " &amp; B277</f>
        <v>DROP TABLE tshEmployeeTimeSheet</v>
      </c>
    </row>
    <row r="278" spans="1:8" s="56" customFormat="1" ht="11.25" x14ac:dyDescent="0.2">
      <c r="A278" s="7" t="s">
        <v>1</v>
      </c>
      <c r="B278" s="8" t="s">
        <v>2</v>
      </c>
      <c r="C278" s="9" t="s">
        <v>3</v>
      </c>
      <c r="D278" s="9" t="s">
        <v>4</v>
      </c>
      <c r="E278" s="9" t="s">
        <v>5</v>
      </c>
      <c r="F278" s="10" t="s">
        <v>6</v>
      </c>
      <c r="G278" s="6" t="str">
        <f>"("</f>
        <v>(</v>
      </c>
      <c r="H278" s="6"/>
    </row>
    <row r="279" spans="1:8" s="56" customFormat="1" ht="11.25" x14ac:dyDescent="0.2">
      <c r="A279" s="11">
        <v>1</v>
      </c>
      <c r="B279" s="12" t="s">
        <v>290</v>
      </c>
      <c r="C279" s="13" t="s">
        <v>8</v>
      </c>
      <c r="D279" s="14"/>
      <c r="E279" s="15"/>
      <c r="F279" s="16" t="s">
        <v>9</v>
      </c>
      <c r="G279" s="6" t="str">
        <f>B279 &amp; " " &amp; C279 &amp; " " &amp; IF(D279 = "", "Not Null", "Null") &amp; ","</f>
        <v>EmployeeInfoPkID nvarchar(16) Not Null,</v>
      </c>
      <c r="H279" s="17"/>
    </row>
    <row r="280" spans="1:8" s="56" customFormat="1" ht="11.25" x14ac:dyDescent="0.2">
      <c r="A280" s="11"/>
      <c r="B280" s="12" t="s">
        <v>600</v>
      </c>
      <c r="C280" s="13" t="s">
        <v>21</v>
      </c>
      <c r="D280" s="14"/>
      <c r="E280" s="15"/>
      <c r="F280" s="16" t="s">
        <v>1759</v>
      </c>
      <c r="G280" s="6" t="str">
        <f>B280 &amp; " " &amp; C280 &amp; " " &amp; IF(D280 = "", "Not Null", "Null") &amp; ","</f>
        <v>StartDate datetime Not Null,</v>
      </c>
      <c r="H280" s="17"/>
    </row>
    <row r="281" spans="1:8" s="56" customFormat="1" ht="11.25" x14ac:dyDescent="0.2">
      <c r="A281" s="11"/>
      <c r="B281" s="12" t="s">
        <v>1757</v>
      </c>
      <c r="C281" s="13" t="s">
        <v>8</v>
      </c>
      <c r="D281" s="14"/>
      <c r="E281" s="15"/>
      <c r="F281" s="16" t="s">
        <v>1760</v>
      </c>
      <c r="G281" s="6" t="str">
        <f>B281 &amp; " " &amp; C281 &amp; " " &amp; IF(D281 = "", "Not Null", "Null") &amp; ","</f>
        <v>TimeInfoPkID nvarchar(16) Not Null,</v>
      </c>
      <c r="H281" s="17"/>
    </row>
    <row r="282" spans="1:8" s="56" customFormat="1" ht="11.25" x14ac:dyDescent="0.2">
      <c r="A282" s="18"/>
      <c r="B282" s="19"/>
      <c r="C282" s="19"/>
      <c r="D282" s="20"/>
      <c r="E282" s="20"/>
      <c r="F282" s="21"/>
      <c r="G282" s="6" t="s">
        <v>33</v>
      </c>
      <c r="H282" s="17"/>
    </row>
    <row r="283" spans="1:8" s="56" customFormat="1" ht="45" x14ac:dyDescent="0.2">
      <c r="A283" s="22" t="s">
        <v>34</v>
      </c>
      <c r="B283" s="2" t="s">
        <v>1756</v>
      </c>
      <c r="C283" s="12" t="s">
        <v>1761</v>
      </c>
      <c r="D283" s="20"/>
      <c r="E283" s="20"/>
      <c r="F283" s="21"/>
      <c r="G283" s="6" t="str">
        <f>IF(AND(TRIM(A283) &lt;&gt; "", TRIM(B283) &lt;&gt; ""),
      IF(AND(A283 = "PK")," ALTER TABLE " &amp; B283 &amp; " ADD CONSTRAINT PK_" &amp; B283 &amp; D283 &amp; " PRIMARY KEY CLUSTERED (" &amp; C283  &amp; ") ",
           IF(AND(A283 = "UN"), " ALTER TABLE " &amp; B283 &amp; " ADD CONSTRAINT UN_" &amp; B283 &amp; D283 &amp; " UNIQUE NONCLUSTERED (" &amp; C283  &amp; ") ", ""))," ")</f>
        <v xml:space="preserve"> ALTER TABLE tshEmployeeTimeSheet ADD CONSTRAINT PK_tshEmployeeTimeSheet PRIMARY KEY CLUSTERED (EmployeeInfoPkID,StartDate,TimeInfoPkID) </v>
      </c>
      <c r="H283" s="17"/>
    </row>
    <row r="284" spans="1:8" s="56" customFormat="1" ht="11.25" x14ac:dyDescent="0.2">
      <c r="A284" s="22" t="s">
        <v>35</v>
      </c>
      <c r="B284" s="19"/>
      <c r="C284" s="19"/>
      <c r="D284" s="20"/>
      <c r="E284" s="20"/>
      <c r="F284" s="21"/>
      <c r="G284" s="6"/>
      <c r="H284" s="17"/>
    </row>
    <row r="285" spans="1:8" s="56" customFormat="1" ht="11.25" x14ac:dyDescent="0.2">
      <c r="A285" s="23" t="s">
        <v>36</v>
      </c>
      <c r="B285" s="24"/>
      <c r="C285" s="24"/>
      <c r="D285" s="25"/>
      <c r="E285" s="25"/>
      <c r="F285" s="26"/>
      <c r="G285" s="6"/>
      <c r="H285" s="17"/>
    </row>
    <row r="287" spans="1:8" s="56" customFormat="1" ht="56.25" x14ac:dyDescent="0.2">
      <c r="A287" s="1"/>
      <c r="B287" s="2" t="s">
        <v>1762</v>
      </c>
      <c r="C287" s="3"/>
      <c r="D287" s="3"/>
      <c r="E287" s="4"/>
      <c r="F287" s="5" t="s">
        <v>1763</v>
      </c>
      <c r="G287" s="6" t="str">
        <f>"CREATE TABLE " &amp; B287</f>
        <v>CREATE TABLE tshEmployeeTimeSheetOut</v>
      </c>
      <c r="H287" s="6" t="str">
        <f>"DROP TABLE " &amp; B287</f>
        <v>DROP TABLE tshEmployeeTimeSheetOut</v>
      </c>
    </row>
    <row r="288" spans="1:8" s="56" customFormat="1" ht="11.25" x14ac:dyDescent="0.2">
      <c r="A288" s="7" t="s">
        <v>1</v>
      </c>
      <c r="B288" s="8" t="s">
        <v>2</v>
      </c>
      <c r="C288" s="9" t="s">
        <v>3</v>
      </c>
      <c r="D288" s="9" t="s">
        <v>4</v>
      </c>
      <c r="E288" s="9" t="s">
        <v>5</v>
      </c>
      <c r="F288" s="10" t="s">
        <v>6</v>
      </c>
      <c r="G288" s="6" t="str">
        <f>"("</f>
        <v>(</v>
      </c>
      <c r="H288" s="6"/>
    </row>
    <row r="289" spans="1:8" s="56" customFormat="1" ht="11.25" x14ac:dyDescent="0.2">
      <c r="A289" s="11">
        <v>1</v>
      </c>
      <c r="B289" s="12" t="s">
        <v>290</v>
      </c>
      <c r="C289" s="13" t="s">
        <v>8</v>
      </c>
      <c r="D289" s="14"/>
      <c r="E289" s="15"/>
      <c r="F289" s="16" t="s">
        <v>9</v>
      </c>
      <c r="G289" s="6" t="str">
        <f>B289 &amp; " " &amp; C289 &amp; " " &amp; IF(D289 = "", "Not Null", "Null") &amp; ","</f>
        <v>EmployeeInfoPkID nvarchar(16) Not Null,</v>
      </c>
      <c r="H289" s="17"/>
    </row>
    <row r="290" spans="1:8" s="56" customFormat="1" ht="11.25" x14ac:dyDescent="0.2">
      <c r="A290" s="11"/>
      <c r="B290" s="12" t="s">
        <v>600</v>
      </c>
      <c r="C290" s="13" t="s">
        <v>21</v>
      </c>
      <c r="D290" s="14"/>
      <c r="E290" s="15"/>
      <c r="F290" s="16" t="s">
        <v>1759</v>
      </c>
      <c r="G290" s="6" t="str">
        <f>B290 &amp; " " &amp; C290 &amp; " " &amp; IF(D290 = "", "Not Null", "Null") &amp; ","</f>
        <v>StartDate datetime Not Null,</v>
      </c>
      <c r="H290" s="17"/>
    </row>
    <row r="291" spans="1:8" s="56" customFormat="1" ht="11.25" x14ac:dyDescent="0.2">
      <c r="A291" s="11"/>
      <c r="B291" s="12" t="s">
        <v>1757</v>
      </c>
      <c r="C291" s="13" t="s">
        <v>8</v>
      </c>
      <c r="D291" s="14"/>
      <c r="E291" s="15"/>
      <c r="F291" s="16" t="s">
        <v>1760</v>
      </c>
      <c r="G291" s="6" t="str">
        <f>B291 &amp; " " &amp; C291 &amp; " " &amp; IF(D291 = "", "Not Null", "Null") &amp; ","</f>
        <v>TimeInfoPkID nvarchar(16) Not Null,</v>
      </c>
      <c r="H291" s="17"/>
    </row>
    <row r="292" spans="1:8" s="56" customFormat="1" ht="11.25" x14ac:dyDescent="0.2">
      <c r="A292" s="18"/>
      <c r="B292" s="19"/>
      <c r="C292" s="19"/>
      <c r="D292" s="20"/>
      <c r="E292" s="20"/>
      <c r="F292" s="21"/>
      <c r="G292" s="6" t="s">
        <v>33</v>
      </c>
      <c r="H292" s="17"/>
    </row>
    <row r="293" spans="1:8" s="56" customFormat="1" ht="45" x14ac:dyDescent="0.2">
      <c r="A293" s="22" t="s">
        <v>34</v>
      </c>
      <c r="B293" s="2" t="s">
        <v>1762</v>
      </c>
      <c r="C293" s="12" t="s">
        <v>1761</v>
      </c>
      <c r="D293" s="20"/>
      <c r="E293" s="20"/>
      <c r="F293" s="21"/>
      <c r="G293" s="6" t="str">
        <f>IF(AND(TRIM(A293) &lt;&gt; "", TRIM(B293) &lt;&gt; ""),
      IF(AND(A293 = "PK")," ALTER TABLE " &amp; B293 &amp; " ADD CONSTRAINT PK_" &amp; B293 &amp; D293 &amp; " PRIMARY KEY CLUSTERED (" &amp; C293  &amp; ") ",
           IF(AND(A293 = "UN"), " ALTER TABLE " &amp; B293 &amp; " ADD CONSTRAINT UN_" &amp; B293 &amp; D293 &amp; " UNIQUE NONCLUSTERED (" &amp; C293  &amp; ") ", ""))," ")</f>
        <v xml:space="preserve"> ALTER TABLE tshEmployeeTimeSheetOut ADD CONSTRAINT PK_tshEmployeeTimeSheetOut PRIMARY KEY CLUSTERED (EmployeeInfoPkID,StartDate,TimeInfoPkID) </v>
      </c>
      <c r="H293" s="17"/>
    </row>
    <row r="294" spans="1:8" s="56" customFormat="1" ht="11.25" x14ac:dyDescent="0.2">
      <c r="A294" s="22" t="s">
        <v>35</v>
      </c>
      <c r="B294" s="19"/>
      <c r="C294" s="19"/>
      <c r="D294" s="20"/>
      <c r="E294" s="20"/>
      <c r="F294" s="21"/>
      <c r="G294" s="6"/>
      <c r="H294" s="17"/>
    </row>
    <row r="295" spans="1:8" s="56" customFormat="1" ht="11.25" x14ac:dyDescent="0.2">
      <c r="A295" s="23" t="s">
        <v>36</v>
      </c>
      <c r="B295" s="24"/>
      <c r="C295" s="24"/>
      <c r="D295" s="25"/>
      <c r="E295" s="25"/>
      <c r="F295" s="26"/>
      <c r="G295" s="6"/>
      <c r="H295"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42"/>
  <sheetViews>
    <sheetView topLeftCell="A199" workbookViewId="0">
      <selection activeCell="G205" sqref="G205"/>
    </sheetView>
  </sheetViews>
  <sheetFormatPr defaultRowHeight="11.25" x14ac:dyDescent="0.2"/>
  <cols>
    <col min="1" max="1" width="9.140625" style="56"/>
    <col min="2" max="2" width="17.42578125" style="56" bestFit="1" customWidth="1"/>
    <col min="3" max="3" width="11" style="56" bestFit="1" customWidth="1"/>
    <col min="4" max="5" width="9.140625" style="56"/>
    <col min="6" max="6" width="20.28515625" style="56" customWidth="1"/>
    <col min="7" max="7" width="96.7109375" style="56" bestFit="1" customWidth="1"/>
    <col min="8" max="16384" width="9.140625" style="56"/>
  </cols>
  <sheetData>
    <row r="2" spans="1:8" ht="22.5" x14ac:dyDescent="0.2">
      <c r="A2" s="1"/>
      <c r="B2" s="2" t="s">
        <v>1383</v>
      </c>
      <c r="C2" s="3"/>
      <c r="D2" s="3"/>
      <c r="E2" s="4"/>
      <c r="F2" s="5" t="s">
        <v>1384</v>
      </c>
      <c r="G2" s="6" t="str">
        <f>"CREATE TABLE " &amp; B2</f>
        <v>CREATE TABLE prlDepartmentInfo</v>
      </c>
      <c r="H2" s="6" t="str">
        <f>"DROP TABLE " &amp; B2</f>
        <v>DROP TABLE prlDepartmentInfo</v>
      </c>
    </row>
    <row r="3" spans="1:8" x14ac:dyDescent="0.2">
      <c r="A3" s="7" t="s">
        <v>1</v>
      </c>
      <c r="B3" s="8" t="s">
        <v>2</v>
      </c>
      <c r="C3" s="9" t="s">
        <v>3</v>
      </c>
      <c r="D3" s="9" t="s">
        <v>4</v>
      </c>
      <c r="E3" s="9" t="s">
        <v>5</v>
      </c>
      <c r="F3" s="10" t="s">
        <v>6</v>
      </c>
      <c r="G3" s="6" t="str">
        <f>"("</f>
        <v>(</v>
      </c>
      <c r="H3" s="6"/>
    </row>
    <row r="4" spans="1:8" ht="22.5" x14ac:dyDescent="0.2">
      <c r="A4" s="11">
        <v>1</v>
      </c>
      <c r="B4" s="12" t="s">
        <v>11</v>
      </c>
      <c r="C4" s="13" t="s">
        <v>8</v>
      </c>
      <c r="D4" s="14"/>
      <c r="E4" s="15"/>
      <c r="F4" s="16" t="s">
        <v>1385</v>
      </c>
      <c r="G4" s="6" t="str">
        <f>B4 &amp; " " &amp; C4 &amp; " " &amp; IF(D4 = "", "Not Null", "Null") &amp; ","</f>
        <v>DepartmentPkID nvarchar(16) Not Null,</v>
      </c>
      <c r="H4" s="17"/>
    </row>
    <row r="5" spans="1:8" x14ac:dyDescent="0.2">
      <c r="A5" s="11">
        <v>2</v>
      </c>
      <c r="B5" s="12" t="s">
        <v>43</v>
      </c>
      <c r="C5" s="13" t="s">
        <v>8</v>
      </c>
      <c r="D5" s="14">
        <v>1</v>
      </c>
      <c r="E5" s="15"/>
      <c r="F5" s="16" t="s">
        <v>1386</v>
      </c>
      <c r="G5" s="6" t="str">
        <f t="shared" ref="G5:G10" si="0">B5 &amp; " " &amp; C5 &amp; " " &amp; IF(D5 = "", "Not Null", "Null") &amp; ","</f>
        <v>ParentPkID nvarchar(16) Null,</v>
      </c>
      <c r="H5" s="17"/>
    </row>
    <row r="6" spans="1:8" x14ac:dyDescent="0.2">
      <c r="A6" s="11"/>
      <c r="B6" s="12" t="s">
        <v>1011</v>
      </c>
      <c r="C6" s="13" t="s">
        <v>23</v>
      </c>
      <c r="D6" s="14"/>
      <c r="E6" s="15"/>
      <c r="F6" s="16" t="s">
        <v>929</v>
      </c>
      <c r="G6" s="6" t="str">
        <f t="shared" si="0"/>
        <v>GroupLevel int Not Null,</v>
      </c>
      <c r="H6" s="17"/>
    </row>
    <row r="7" spans="1:8" x14ac:dyDescent="0.2">
      <c r="A7" s="11"/>
      <c r="B7" s="12" t="s">
        <v>47</v>
      </c>
      <c r="C7" s="13" t="s">
        <v>155</v>
      </c>
      <c r="D7" s="14"/>
      <c r="E7" s="15"/>
      <c r="F7" s="16" t="s">
        <v>1387</v>
      </c>
      <c r="G7" s="6" t="str">
        <f t="shared" si="0"/>
        <v>DepartmentName nvarchar(250) Not Null,</v>
      </c>
      <c r="H7" s="17"/>
    </row>
    <row r="8" spans="1:8" ht="22.5" x14ac:dyDescent="0.2">
      <c r="A8" s="11"/>
      <c r="B8" s="12" t="s">
        <v>1013</v>
      </c>
      <c r="C8" s="13" t="s">
        <v>62</v>
      </c>
      <c r="D8" s="14"/>
      <c r="E8" s="15"/>
      <c r="F8" s="16" t="s">
        <v>1031</v>
      </c>
      <c r="G8" s="6" t="str">
        <f t="shared" si="0"/>
        <v>IsLastGroup nvarchar(1) Not Null,</v>
      </c>
      <c r="H8" s="17"/>
    </row>
    <row r="9" spans="1:8" x14ac:dyDescent="0.2">
      <c r="A9" s="11"/>
      <c r="B9" s="12" t="s">
        <v>1014</v>
      </c>
      <c r="C9" s="13" t="s">
        <v>23</v>
      </c>
      <c r="D9" s="14"/>
      <c r="E9" s="15"/>
      <c r="F9" s="16" t="s">
        <v>1388</v>
      </c>
      <c r="G9" s="6" t="str">
        <f t="shared" si="0"/>
        <v>SequenceNo int Not Null,</v>
      </c>
      <c r="H9" s="17"/>
    </row>
    <row r="10" spans="1:8" x14ac:dyDescent="0.2">
      <c r="A10" s="11"/>
      <c r="B10" s="12" t="s">
        <v>273</v>
      </c>
      <c r="C10" s="13" t="s">
        <v>27</v>
      </c>
      <c r="D10" s="14">
        <v>1</v>
      </c>
      <c r="E10" s="15"/>
      <c r="F10" s="16" t="s">
        <v>263</v>
      </c>
      <c r="G10" s="6" t="str">
        <f t="shared" si="0"/>
        <v>SortedOrder nvarchar(255) Null,</v>
      </c>
      <c r="H10" s="17"/>
    </row>
    <row r="11" spans="1:8" x14ac:dyDescent="0.2">
      <c r="A11" s="18"/>
      <c r="B11" s="19"/>
      <c r="C11" s="19"/>
      <c r="D11" s="20"/>
      <c r="E11" s="20"/>
      <c r="F11" s="21"/>
      <c r="G11" s="6" t="s">
        <v>33</v>
      </c>
      <c r="H11" s="17"/>
    </row>
    <row r="12" spans="1:8" ht="22.5" x14ac:dyDescent="0.2">
      <c r="A12" s="22" t="s">
        <v>34</v>
      </c>
      <c r="B12" s="2" t="s">
        <v>1383</v>
      </c>
      <c r="C12" s="12" t="s">
        <v>11</v>
      </c>
      <c r="D12" s="20"/>
      <c r="E12" s="20"/>
      <c r="F12" s="21"/>
      <c r="G12" s="6" t="str">
        <f>IF(AND(TRIM(A12) &lt;&gt; "", TRIM(B12) &lt;&gt; ""),
      IF(AND(A12 = "PK")," ALTER TABLE " &amp; B12 &amp; " ADD CONSTRAINT PK_" &amp; B12 &amp; D12 &amp; " PRIMARY KEY CLUSTERED (" &amp; C12  &amp; ") ",
           IF(AND(A12 = "UN"), " ALTER TABLE " &amp; B12 &amp; " ADD CONSTRAINT UN_" &amp; B12 &amp; D12 &amp; " UNIQUE NONCLUSTERED (" &amp; C12  &amp; ") ", ""))," ")</f>
        <v xml:space="preserve"> ALTER TABLE prlDepartmentInfo ADD CONSTRAINT PK_prlDepartmentInfo PRIMARY KEY CLUSTERED (DepartmentPkID) </v>
      </c>
      <c r="H12" s="17"/>
    </row>
    <row r="13" spans="1:8" x14ac:dyDescent="0.2">
      <c r="A13" s="22" t="s">
        <v>35</v>
      </c>
      <c r="B13" s="19"/>
      <c r="C13" s="19"/>
      <c r="D13" s="20"/>
      <c r="E13" s="20"/>
      <c r="F13" s="21"/>
      <c r="G13" s="6"/>
      <c r="H13" s="17"/>
    </row>
    <row r="14" spans="1:8" x14ac:dyDescent="0.2">
      <c r="A14" s="23" t="s">
        <v>36</v>
      </c>
      <c r="B14" s="24"/>
      <c r="C14" s="24"/>
      <c r="D14" s="25"/>
      <c r="E14" s="25"/>
      <c r="F14" s="26"/>
      <c r="G14" s="6"/>
      <c r="H14" s="17"/>
    </row>
    <row r="16" spans="1:8" ht="22.5" x14ac:dyDescent="0.2">
      <c r="A16" s="1"/>
      <c r="B16" s="2" t="s">
        <v>1391</v>
      </c>
      <c r="C16" s="3"/>
      <c r="D16" s="3"/>
      <c r="E16" s="4"/>
      <c r="F16" s="5" t="s">
        <v>1392</v>
      </c>
      <c r="G16" s="6" t="str">
        <f>"CREATE TABLE " &amp; B16</f>
        <v>CREATE TABLE prlRestDayConfig</v>
      </c>
      <c r="H16" s="6" t="str">
        <f>"DROP TABLE " &amp; B16</f>
        <v>DROP TABLE prlRestDayConfig</v>
      </c>
    </row>
    <row r="17" spans="1:8" x14ac:dyDescent="0.2">
      <c r="A17" s="7" t="s">
        <v>1</v>
      </c>
      <c r="B17" s="8" t="s">
        <v>2</v>
      </c>
      <c r="C17" s="9" t="s">
        <v>3</v>
      </c>
      <c r="D17" s="9" t="s">
        <v>4</v>
      </c>
      <c r="E17" s="9" t="s">
        <v>5</v>
      </c>
      <c r="F17" s="10" t="s">
        <v>6</v>
      </c>
      <c r="G17" s="6" t="str">
        <f>"("</f>
        <v>(</v>
      </c>
      <c r="H17" s="6"/>
    </row>
    <row r="18" spans="1:8" x14ac:dyDescent="0.2">
      <c r="A18" s="11">
        <v>1</v>
      </c>
      <c r="B18" s="12" t="s">
        <v>1155</v>
      </c>
      <c r="C18" s="13" t="s">
        <v>8</v>
      </c>
      <c r="D18" s="14"/>
      <c r="E18" s="15"/>
      <c r="F18" s="16" t="s">
        <v>543</v>
      </c>
      <c r="G18" s="6" t="str">
        <f>B18 &amp; " " &amp; C18 &amp; " " &amp; IF(D18 = "", "Not Null", "Null") &amp; ","</f>
        <v>RestConfigPkID nvarchar(16) Not Null,</v>
      </c>
      <c r="H18" s="17"/>
    </row>
    <row r="19" spans="1:8" x14ac:dyDescent="0.2">
      <c r="A19" s="11">
        <v>2</v>
      </c>
      <c r="B19" s="12" t="s">
        <v>1156</v>
      </c>
      <c r="C19" s="13" t="s">
        <v>23</v>
      </c>
      <c r="D19" s="14"/>
      <c r="E19" s="15"/>
      <c r="F19" s="16" t="s">
        <v>1393</v>
      </c>
      <c r="G19" s="6" t="str">
        <f>B19 &amp; " " &amp; C19 &amp; " " &amp; IF(D19 = "", "Not Null", "Null") &amp; ","</f>
        <v>LowLevel int Not Null,</v>
      </c>
      <c r="H19" s="17"/>
    </row>
    <row r="20" spans="1:8" x14ac:dyDescent="0.2">
      <c r="A20" s="11"/>
      <c r="B20" s="12" t="s">
        <v>1157</v>
      </c>
      <c r="C20" s="13" t="s">
        <v>23</v>
      </c>
      <c r="D20" s="14"/>
      <c r="E20" s="15"/>
      <c r="F20" s="16" t="s">
        <v>1394</v>
      </c>
      <c r="G20" s="6" t="str">
        <f>B20 &amp; " " &amp; C20 &amp; " " &amp; IF(D20 = "", "Not Null", "Null") &amp; ","</f>
        <v>HighLevel int Not Null,</v>
      </c>
      <c r="H20" s="17"/>
    </row>
    <row r="21" spans="1:8" x14ac:dyDescent="0.2">
      <c r="A21" s="11"/>
      <c r="B21" s="12" t="s">
        <v>1158</v>
      </c>
      <c r="C21" s="13" t="s">
        <v>23</v>
      </c>
      <c r="D21" s="14"/>
      <c r="E21" s="15"/>
      <c r="F21" s="16" t="s">
        <v>378</v>
      </c>
      <c r="G21" s="6" t="str">
        <f>B21 &amp; " " &amp; C21 &amp; " " &amp; IF(D21 = "", "Not Null", "Null") &amp; ","</f>
        <v>NormalDay int Not Null,</v>
      </c>
      <c r="H21" s="17"/>
    </row>
    <row r="22" spans="1:8" x14ac:dyDescent="0.2">
      <c r="A22" s="11"/>
      <c r="B22" s="12" t="s">
        <v>1159</v>
      </c>
      <c r="C22" s="13" t="s">
        <v>23</v>
      </c>
      <c r="D22" s="14"/>
      <c r="E22" s="15"/>
      <c r="F22" s="16" t="s">
        <v>995</v>
      </c>
      <c r="G22" s="6" t="str">
        <f>B22 &amp; " " &amp; C22 &amp; " " &amp; IF(D22 = "", "Not Null", "Null") &amp; ","</f>
        <v>HardDay int Not Null,</v>
      </c>
      <c r="H22" s="17"/>
    </row>
    <row r="23" spans="1:8" x14ac:dyDescent="0.2">
      <c r="A23" s="18"/>
      <c r="B23" s="19"/>
      <c r="C23" s="19"/>
      <c r="D23" s="20"/>
      <c r="E23" s="20"/>
      <c r="F23" s="21"/>
      <c r="G23" s="6" t="s">
        <v>33</v>
      </c>
      <c r="H23" s="17"/>
    </row>
    <row r="24" spans="1:8" ht="22.5" x14ac:dyDescent="0.2">
      <c r="A24" s="22" t="s">
        <v>34</v>
      </c>
      <c r="B24" s="2" t="s">
        <v>1391</v>
      </c>
      <c r="C24" s="12" t="s">
        <v>1155</v>
      </c>
      <c r="D24" s="20"/>
      <c r="E24" s="20"/>
      <c r="F24" s="21"/>
      <c r="G24" s="6" t="str">
        <f>IF(AND(TRIM(A24) &lt;&gt; "", TRIM(B24) &lt;&gt; ""),
      IF(AND(A24 = "PK")," ALTER TABLE " &amp; B24 &amp; " ADD CONSTRAINT PK_" &amp; B24 &amp; D24 &amp; " PRIMARY KEY CLUSTERED (" &amp; C24  &amp; ") ",
           IF(AND(A24 = "UN"), " ALTER TABLE " &amp; B24 &amp; " ADD CONSTRAINT UN_" &amp; B24 &amp; D24 &amp; " UNIQUE NONCLUSTERED (" &amp; C24  &amp; ") ", ""))," ")</f>
        <v xml:space="preserve"> ALTER TABLE prlRestDayConfig ADD CONSTRAINT PK_prlRestDayConfig PRIMARY KEY CLUSTERED (RestConfigPkID) </v>
      </c>
      <c r="H24" s="17"/>
    </row>
    <row r="25" spans="1:8" x14ac:dyDescent="0.2">
      <c r="A25" s="22" t="s">
        <v>35</v>
      </c>
      <c r="B25" s="19"/>
      <c r="C25" s="19"/>
      <c r="D25" s="20"/>
      <c r="E25" s="20"/>
      <c r="F25" s="21"/>
      <c r="G25" s="6"/>
      <c r="H25" s="17"/>
    </row>
    <row r="26" spans="1:8" x14ac:dyDescent="0.2">
      <c r="A26" s="23" t="s">
        <v>36</v>
      </c>
      <c r="B26" s="24"/>
      <c r="C26" s="24"/>
      <c r="D26" s="25"/>
      <c r="E26" s="25"/>
      <c r="F26" s="26"/>
      <c r="G26" s="6"/>
      <c r="H26" s="17"/>
    </row>
    <row r="28" spans="1:8" ht="33.75" x14ac:dyDescent="0.2">
      <c r="A28" s="1"/>
      <c r="B28" s="2" t="s">
        <v>1396</v>
      </c>
      <c r="C28" s="3"/>
      <c r="D28" s="3"/>
      <c r="E28" s="4"/>
      <c r="F28" s="5" t="s">
        <v>1395</v>
      </c>
      <c r="G28" s="6" t="str">
        <f>"CREATE TABLE " &amp; B28</f>
        <v>CREATE TABLE prlActDayConfig</v>
      </c>
      <c r="H28" s="6" t="str">
        <f>"DROP TABLE " &amp; B28</f>
        <v>DROP TABLE prlActDayConfig</v>
      </c>
    </row>
    <row r="29" spans="1:8" x14ac:dyDescent="0.2">
      <c r="A29" s="7" t="s">
        <v>1</v>
      </c>
      <c r="B29" s="8" t="s">
        <v>2</v>
      </c>
      <c r="C29" s="9" t="s">
        <v>3</v>
      </c>
      <c r="D29" s="9" t="s">
        <v>4</v>
      </c>
      <c r="E29" s="9" t="s">
        <v>5</v>
      </c>
      <c r="F29" s="10" t="s">
        <v>6</v>
      </c>
      <c r="G29" s="6" t="str">
        <f>"("</f>
        <v>(</v>
      </c>
      <c r="H29" s="6"/>
    </row>
    <row r="30" spans="1:8" x14ac:dyDescent="0.2">
      <c r="A30" s="11">
        <v>1</v>
      </c>
      <c r="B30" s="12" t="s">
        <v>1397</v>
      </c>
      <c r="C30" s="13" t="s">
        <v>8</v>
      </c>
      <c r="D30" s="14"/>
      <c r="E30" s="15"/>
      <c r="F30" s="16" t="s">
        <v>543</v>
      </c>
      <c r="G30" s="6" t="str">
        <f>B30 &amp; " " &amp; C30 &amp; " " &amp; IF(D30 = "", "Not Null", "Null") &amp; ","</f>
        <v>ActConfigPkID nvarchar(16) Not Null,</v>
      </c>
      <c r="H30" s="17"/>
    </row>
    <row r="31" spans="1:8" x14ac:dyDescent="0.2">
      <c r="A31" s="11">
        <v>2</v>
      </c>
      <c r="B31" s="12" t="s">
        <v>1156</v>
      </c>
      <c r="C31" s="13" t="s">
        <v>23</v>
      </c>
      <c r="D31" s="14"/>
      <c r="E31" s="15"/>
      <c r="F31" s="16" t="s">
        <v>1393</v>
      </c>
      <c r="G31" s="6" t="str">
        <f>B31 &amp; " " &amp; C31 &amp; " " &amp; IF(D31 = "", "Not Null", "Null") &amp; ","</f>
        <v>LowLevel int Not Null,</v>
      </c>
      <c r="H31" s="17"/>
    </row>
    <row r="32" spans="1:8" x14ac:dyDescent="0.2">
      <c r="A32" s="11"/>
      <c r="B32" s="12" t="s">
        <v>1157</v>
      </c>
      <c r="C32" s="13" t="s">
        <v>23</v>
      </c>
      <c r="D32" s="14"/>
      <c r="E32" s="15"/>
      <c r="F32" s="16" t="s">
        <v>1394</v>
      </c>
      <c r="G32" s="6" t="str">
        <f>B32 &amp; " " &amp; C32 &amp; " " &amp; IF(D32 = "", "Not Null", "Null") &amp; ","</f>
        <v>HighLevel int Not Null,</v>
      </c>
      <c r="H32" s="17"/>
    </row>
    <row r="33" spans="1:8" x14ac:dyDescent="0.2">
      <c r="A33" s="11"/>
      <c r="B33" s="12" t="s">
        <v>1398</v>
      </c>
      <c r="C33" s="13" t="s">
        <v>23</v>
      </c>
      <c r="D33" s="14"/>
      <c r="E33" s="15"/>
      <c r="F33" s="16" t="s">
        <v>1399</v>
      </c>
      <c r="G33" s="6" t="str">
        <f>B33 &amp; " " &amp; C33 &amp; " " &amp; IF(D33 = "", "Not Null", "Null") &amp; ","</f>
        <v>ActPercent int Not Null,</v>
      </c>
      <c r="H33" s="17"/>
    </row>
    <row r="34" spans="1:8" x14ac:dyDescent="0.2">
      <c r="A34" s="18"/>
      <c r="B34" s="19"/>
      <c r="C34" s="19"/>
      <c r="D34" s="20"/>
      <c r="E34" s="20"/>
      <c r="F34" s="21"/>
      <c r="G34" s="6" t="s">
        <v>33</v>
      </c>
      <c r="H34" s="17"/>
    </row>
    <row r="35" spans="1:8" x14ac:dyDescent="0.2">
      <c r="A35" s="22" t="s">
        <v>34</v>
      </c>
      <c r="B35" s="2" t="s">
        <v>1396</v>
      </c>
      <c r="C35" s="12" t="s">
        <v>1397</v>
      </c>
      <c r="D35" s="20"/>
      <c r="E35" s="20"/>
      <c r="F35" s="21"/>
      <c r="G35" s="6" t="str">
        <f>IF(AND(TRIM(A35) &lt;&gt; "", TRIM(B35) &lt;&gt; ""),
      IF(AND(A35 = "PK")," ALTER TABLE " &amp; B35 &amp; " ADD CONSTRAINT PK_" &amp; B35 &amp; D35 &amp; " PRIMARY KEY CLUSTERED (" &amp; C35  &amp; ") ",
           IF(AND(A35 = "UN"), " ALTER TABLE " &amp; B35 &amp; " ADD CONSTRAINT UN_" &amp; B35 &amp; D35 &amp; " UNIQUE NONCLUSTERED (" &amp; C35  &amp; ") ", ""))," ")</f>
        <v xml:space="preserve"> ALTER TABLE prlActDayConfig ADD CONSTRAINT PK_prlActDayConfig PRIMARY KEY CLUSTERED (ActConfigPkID) </v>
      </c>
      <c r="H35" s="17"/>
    </row>
    <row r="36" spans="1:8" x14ac:dyDescent="0.2">
      <c r="A36" s="22" t="s">
        <v>35</v>
      </c>
      <c r="B36" s="19"/>
      <c r="C36" s="19"/>
      <c r="D36" s="20"/>
      <c r="E36" s="20"/>
      <c r="F36" s="21"/>
      <c r="G36" s="6"/>
      <c r="H36" s="17"/>
    </row>
    <row r="37" spans="1:8" x14ac:dyDescent="0.2">
      <c r="A37" s="23" t="s">
        <v>36</v>
      </c>
      <c r="B37" s="24"/>
      <c r="C37" s="24"/>
      <c r="D37" s="25"/>
      <c r="E37" s="25"/>
      <c r="F37" s="26"/>
      <c r="G37" s="6"/>
      <c r="H37" s="17"/>
    </row>
    <row r="39" spans="1:8" ht="22.5" x14ac:dyDescent="0.2">
      <c r="A39" s="1"/>
      <c r="B39" s="2" t="s">
        <v>1400</v>
      </c>
      <c r="C39" s="3"/>
      <c r="D39" s="3"/>
      <c r="E39" s="4"/>
      <c r="F39" s="5" t="s">
        <v>1404</v>
      </c>
      <c r="G39" s="6" t="str">
        <f>"CREATE TABLE " &amp; B39</f>
        <v>CREATE TABLE prlPositionTarif</v>
      </c>
      <c r="H39" s="6" t="str">
        <f>"DROP TABLE " &amp; B39</f>
        <v>DROP TABLE prlPositionTarif</v>
      </c>
    </row>
    <row r="40" spans="1:8" x14ac:dyDescent="0.2">
      <c r="A40" s="7" t="s">
        <v>1</v>
      </c>
      <c r="B40" s="8" t="s">
        <v>2</v>
      </c>
      <c r="C40" s="9" t="s">
        <v>3</v>
      </c>
      <c r="D40" s="9" t="s">
        <v>4</v>
      </c>
      <c r="E40" s="9" t="s">
        <v>5</v>
      </c>
      <c r="F40" s="10" t="s">
        <v>6</v>
      </c>
      <c r="G40" s="6" t="str">
        <f>"("</f>
        <v>(</v>
      </c>
      <c r="H40" s="6"/>
    </row>
    <row r="41" spans="1:8" x14ac:dyDescent="0.2">
      <c r="A41" s="11">
        <v>1</v>
      </c>
      <c r="B41" s="12" t="s">
        <v>1401</v>
      </c>
      <c r="C41" s="13" t="s">
        <v>8</v>
      </c>
      <c r="D41" s="14"/>
      <c r="E41" s="15"/>
      <c r="F41" s="16" t="s">
        <v>543</v>
      </c>
      <c r="G41" s="6" t="str">
        <f>B41 &amp; " " &amp; C41 &amp; " " &amp; IF(D41 = "", "Not Null", "Null") &amp; ","</f>
        <v>PositionTarifPkID nvarchar(16) Not Null,</v>
      </c>
      <c r="H41" s="17"/>
    </row>
    <row r="42" spans="1:8" x14ac:dyDescent="0.2">
      <c r="A42" s="11">
        <v>2</v>
      </c>
      <c r="B42" s="12" t="s">
        <v>13</v>
      </c>
      <c r="C42" s="13" t="s">
        <v>8</v>
      </c>
      <c r="D42" s="14"/>
      <c r="E42" s="15"/>
      <c r="F42" s="16" t="s">
        <v>14</v>
      </c>
      <c r="G42" s="6" t="str">
        <f>B42 &amp; " " &amp; C42 &amp; " " &amp; IF(D42 = "", "Not Null", "Null") &amp; ","</f>
        <v>PositionPkID nvarchar(16) Not Null,</v>
      </c>
      <c r="H42" s="17"/>
    </row>
    <row r="43" spans="1:8" x14ac:dyDescent="0.2">
      <c r="A43" s="11"/>
      <c r="B43" s="12" t="s">
        <v>1402</v>
      </c>
      <c r="C43" s="13" t="s">
        <v>23</v>
      </c>
      <c r="D43" s="14"/>
      <c r="E43" s="15"/>
      <c r="F43" s="16" t="s">
        <v>1405</v>
      </c>
      <c r="G43" s="6" t="str">
        <f>B43 &amp; " " &amp; C43 &amp; " " &amp; IF(D43 = "", "Not Null", "Null") &amp; ","</f>
        <v>ProfLevel int Not Null,</v>
      </c>
      <c r="H43" s="17"/>
    </row>
    <row r="44" spans="1:8" x14ac:dyDescent="0.2">
      <c r="A44" s="11"/>
      <c r="B44" s="12" t="s">
        <v>1403</v>
      </c>
      <c r="C44" s="13" t="s">
        <v>135</v>
      </c>
      <c r="D44" s="14"/>
      <c r="E44" s="15"/>
      <c r="F44" s="16" t="s">
        <v>1406</v>
      </c>
      <c r="G44" s="6" t="str">
        <f>B44 &amp; " " &amp; C44 &amp; " " &amp; IF(D44 = "", "Not Null", "Null") &amp; ","</f>
        <v>HourTarif money Not Null,</v>
      </c>
      <c r="H44" s="17"/>
    </row>
    <row r="45" spans="1:8" x14ac:dyDescent="0.2">
      <c r="A45" s="18"/>
      <c r="B45" s="19"/>
      <c r="C45" s="19"/>
      <c r="D45" s="20"/>
      <c r="E45" s="20"/>
      <c r="F45" s="21"/>
      <c r="G45" s="6" t="s">
        <v>33</v>
      </c>
      <c r="H45" s="17"/>
    </row>
    <row r="46" spans="1:8" ht="22.5" x14ac:dyDescent="0.2">
      <c r="A46" s="22" t="s">
        <v>34</v>
      </c>
      <c r="B46" s="2" t="s">
        <v>1400</v>
      </c>
      <c r="C46" s="12" t="s">
        <v>1401</v>
      </c>
      <c r="D46" s="20"/>
      <c r="E46" s="20"/>
      <c r="F46" s="21"/>
      <c r="G46" s="6" t="str">
        <f>IF(AND(TRIM(A46) &lt;&gt; "", TRIM(B46) &lt;&gt; ""),
      IF(AND(A46 = "PK")," ALTER TABLE " &amp; B46 &amp; " ADD CONSTRAINT PK_" &amp; B46 &amp; D46 &amp; " PRIMARY KEY CLUSTERED (" &amp; C46  &amp; ") ",
           IF(AND(A46 = "UN"), " ALTER TABLE " &amp; B46 &amp; " ADD CONSTRAINT UN_" &amp; B46 &amp; D46 &amp; " UNIQUE NONCLUSTERED (" &amp; C46  &amp; ") ", ""))," ")</f>
        <v xml:space="preserve"> ALTER TABLE prlPositionTarif ADD CONSTRAINT PK_prlPositionTarif PRIMARY KEY CLUSTERED (PositionTarifPkID) </v>
      </c>
      <c r="H46" s="17"/>
    </row>
    <row r="47" spans="1:8" x14ac:dyDescent="0.2">
      <c r="A47" s="22" t="s">
        <v>35</v>
      </c>
      <c r="B47" s="19"/>
      <c r="C47" s="19"/>
      <c r="D47" s="20"/>
      <c r="E47" s="20"/>
      <c r="F47" s="21"/>
      <c r="G47" s="6"/>
      <c r="H47" s="17"/>
    </row>
    <row r="48" spans="1:8" x14ac:dyDescent="0.2">
      <c r="A48" s="23" t="s">
        <v>36</v>
      </c>
      <c r="B48" s="24"/>
      <c r="C48" s="24"/>
      <c r="D48" s="25"/>
      <c r="E48" s="25"/>
      <c r="F48" s="26"/>
      <c r="G48" s="6"/>
      <c r="H48" s="17"/>
    </row>
    <row r="50" spans="1:8" x14ac:dyDescent="0.2">
      <c r="A50" s="1"/>
      <c r="B50" s="2" t="s">
        <v>1407</v>
      </c>
      <c r="C50" s="3"/>
      <c r="D50" s="3"/>
      <c r="E50" s="4"/>
      <c r="F50" s="5" t="s">
        <v>1409</v>
      </c>
      <c r="G50" s="6" t="str">
        <f>"CREATE TABLE " &amp; B50</f>
        <v>CREATE TABLE prlHourTarif</v>
      </c>
      <c r="H50" s="6" t="str">
        <f>"DROP TABLE " &amp; B50</f>
        <v>DROP TABLE prlHourTarif</v>
      </c>
    </row>
    <row r="51" spans="1:8" x14ac:dyDescent="0.2">
      <c r="A51" s="7" t="s">
        <v>1</v>
      </c>
      <c r="B51" s="8" t="s">
        <v>2</v>
      </c>
      <c r="C51" s="9" t="s">
        <v>3</v>
      </c>
      <c r="D51" s="9" t="s">
        <v>4</v>
      </c>
      <c r="E51" s="9" t="s">
        <v>5</v>
      </c>
      <c r="F51" s="10" t="s">
        <v>6</v>
      </c>
      <c r="G51" s="6" t="str">
        <f>"("</f>
        <v>(</v>
      </c>
      <c r="H51" s="6"/>
    </row>
    <row r="52" spans="1:8" x14ac:dyDescent="0.2">
      <c r="A52" s="11">
        <v>1</v>
      </c>
      <c r="B52" s="12" t="s">
        <v>1408</v>
      </c>
      <c r="C52" s="13" t="s">
        <v>8</v>
      </c>
      <c r="D52" s="14"/>
      <c r="E52" s="15"/>
      <c r="F52" s="16" t="s">
        <v>543</v>
      </c>
      <c r="G52" s="6" t="str">
        <f>B52 &amp; " " &amp; C52 &amp; " " &amp; IF(D52 = "", "Not Null", "Null") &amp; ","</f>
        <v>HourTarifPkID nvarchar(16) Not Null,</v>
      </c>
      <c r="H52" s="17"/>
    </row>
    <row r="53" spans="1:8" x14ac:dyDescent="0.2">
      <c r="A53" s="11">
        <v>2</v>
      </c>
      <c r="B53" s="12" t="s">
        <v>456</v>
      </c>
      <c r="C53" s="13" t="s">
        <v>8</v>
      </c>
      <c r="D53" s="14"/>
      <c r="E53" s="15"/>
      <c r="F53" s="16" t="s">
        <v>14</v>
      </c>
      <c r="G53" s="6" t="str">
        <f>B53 &amp; " " &amp; C53 &amp; " " &amp; IF(D53 = "", "Not Null", "Null") &amp; ","</f>
        <v>DegreeInfoPkID nvarchar(16) Not Null,</v>
      </c>
      <c r="H53" s="17"/>
    </row>
    <row r="54" spans="1:8" x14ac:dyDescent="0.2">
      <c r="A54" s="11"/>
      <c r="B54" s="12" t="s">
        <v>1403</v>
      </c>
      <c r="C54" s="13" t="s">
        <v>135</v>
      </c>
      <c r="D54" s="14"/>
      <c r="E54" s="15"/>
      <c r="F54" s="16" t="s">
        <v>1406</v>
      </c>
      <c r="G54" s="6" t="str">
        <f>B54 &amp; " " &amp; C54 &amp; " " &amp; IF(D54 = "", "Not Null", "Null") &amp; ","</f>
        <v>HourTarif money Not Null,</v>
      </c>
      <c r="H54" s="17"/>
    </row>
    <row r="55" spans="1:8" x14ac:dyDescent="0.2">
      <c r="A55" s="18"/>
      <c r="B55" s="19"/>
      <c r="C55" s="19"/>
      <c r="D55" s="20"/>
      <c r="E55" s="20"/>
      <c r="F55" s="21"/>
      <c r="G55" s="6" t="s">
        <v>33</v>
      </c>
      <c r="H55" s="17"/>
    </row>
    <row r="56" spans="1:8" x14ac:dyDescent="0.2">
      <c r="A56" s="22" t="s">
        <v>34</v>
      </c>
      <c r="B56" s="2" t="s">
        <v>1407</v>
      </c>
      <c r="C56" s="12" t="s">
        <v>1408</v>
      </c>
      <c r="D56" s="20"/>
      <c r="E56" s="20"/>
      <c r="F56" s="21"/>
      <c r="G56" s="6" t="str">
        <f>IF(AND(TRIM(A56) &lt;&gt; "", TRIM(B56) &lt;&gt; ""),
      IF(AND(A56 = "PK")," ALTER TABLE " &amp; B56 &amp; " ADD CONSTRAINT PK_" &amp; B56 &amp; D56 &amp; " PRIMARY KEY CLUSTERED (" &amp; C56  &amp; ") ",
           IF(AND(A56 = "UN"), " ALTER TABLE " &amp; B56 &amp; " ADD CONSTRAINT UN_" &amp; B56 &amp; D56 &amp; " UNIQUE NONCLUSTERED (" &amp; C56  &amp; ") ", ""))," ")</f>
        <v xml:space="preserve"> ALTER TABLE prlHourTarif ADD CONSTRAINT PK_prlHourTarif PRIMARY KEY CLUSTERED (HourTarifPkID) </v>
      </c>
      <c r="H56" s="17"/>
    </row>
    <row r="57" spans="1:8" x14ac:dyDescent="0.2">
      <c r="A57" s="22" t="s">
        <v>35</v>
      </c>
      <c r="B57" s="19"/>
      <c r="C57" s="19"/>
      <c r="D57" s="20"/>
      <c r="E57" s="20"/>
      <c r="F57" s="21"/>
      <c r="G57" s="6"/>
      <c r="H57" s="17"/>
    </row>
    <row r="58" spans="1:8" x14ac:dyDescent="0.2">
      <c r="A58" s="23" t="s">
        <v>36</v>
      </c>
      <c r="B58" s="24"/>
      <c r="C58" s="24"/>
      <c r="D58" s="25"/>
      <c r="E58" s="25"/>
      <c r="F58" s="26"/>
      <c r="G58" s="6"/>
      <c r="H58" s="17"/>
    </row>
    <row r="60" spans="1:8" ht="22.5" x14ac:dyDescent="0.2">
      <c r="A60" s="1"/>
      <c r="B60" s="2" t="s">
        <v>1410</v>
      </c>
      <c r="C60" s="3"/>
      <c r="D60" s="3"/>
      <c r="E60" s="4"/>
      <c r="F60" s="5" t="s">
        <v>1418</v>
      </c>
      <c r="G60" s="6" t="str">
        <f>"CREATE TABLE " &amp; B60</f>
        <v>CREATE TABLE prlChkHeader</v>
      </c>
      <c r="H60" s="6" t="str">
        <f>"DROP TABLE " &amp; B60</f>
        <v>DROP TABLE prlChkHeader</v>
      </c>
    </row>
    <row r="61" spans="1:8" x14ac:dyDescent="0.2">
      <c r="A61" s="7" t="s">
        <v>1</v>
      </c>
      <c r="B61" s="8" t="s">
        <v>2</v>
      </c>
      <c r="C61" s="9" t="s">
        <v>3</v>
      </c>
      <c r="D61" s="9" t="s">
        <v>4</v>
      </c>
      <c r="E61" s="9" t="s">
        <v>5</v>
      </c>
      <c r="F61" s="10" t="s">
        <v>6</v>
      </c>
      <c r="G61" s="6" t="str">
        <f>"("</f>
        <v>(</v>
      </c>
      <c r="H61" s="6"/>
    </row>
    <row r="62" spans="1:8" x14ac:dyDescent="0.2">
      <c r="A62" s="11">
        <v>1</v>
      </c>
      <c r="B62" s="12" t="s">
        <v>1411</v>
      </c>
      <c r="C62" s="13" t="s">
        <v>8</v>
      </c>
      <c r="D62" s="14"/>
      <c r="E62" s="15"/>
      <c r="F62" s="16" t="s">
        <v>543</v>
      </c>
      <c r="G62" s="6" t="str">
        <f>B62 &amp; " " &amp; C62 &amp; " " &amp; IF(D62 = "", "Not Null", "Null") &amp; ","</f>
        <v>RecPkID nvarchar(16) Not Null,</v>
      </c>
      <c r="H62" s="17"/>
    </row>
    <row r="63" spans="1:8" x14ac:dyDescent="0.2">
      <c r="A63" s="11">
        <v>2</v>
      </c>
      <c r="B63" s="12" t="s">
        <v>1412</v>
      </c>
      <c r="C63" s="13" t="s">
        <v>163</v>
      </c>
      <c r="D63" s="14"/>
      <c r="E63" s="15"/>
      <c r="F63" s="16" t="s">
        <v>1415</v>
      </c>
      <c r="G63" s="6" t="str">
        <f>B63 &amp; " " &amp; C63 &amp; " " &amp; IF(D63 = "", "Not Null", "Null") &amp; ","</f>
        <v>ChkDescr nvarchar(200) Not Null,</v>
      </c>
      <c r="H63" s="17"/>
    </row>
    <row r="64" spans="1:8" x14ac:dyDescent="0.2">
      <c r="A64" s="11"/>
      <c r="B64" s="12" t="s">
        <v>1413</v>
      </c>
      <c r="C64" s="13" t="s">
        <v>23</v>
      </c>
      <c r="D64" s="14"/>
      <c r="E64" s="15"/>
      <c r="F64" s="16" t="s">
        <v>1416</v>
      </c>
      <c r="G64" s="6" t="str">
        <f>B64 &amp; " " &amp; C64 &amp; " " &amp; IF(D64 = "", "Not Null", "Null") &amp; ","</f>
        <v>StartDay int Not Null,</v>
      </c>
      <c r="H64" s="17"/>
    </row>
    <row r="65" spans="1:8" x14ac:dyDescent="0.2">
      <c r="A65" s="11"/>
      <c r="B65" s="12" t="s">
        <v>1414</v>
      </c>
      <c r="C65" s="13" t="s">
        <v>23</v>
      </c>
      <c r="D65" s="14"/>
      <c r="E65" s="15"/>
      <c r="F65" s="16" t="s">
        <v>1417</v>
      </c>
      <c r="G65" s="6" t="str">
        <f>B65 &amp; " " &amp; C65 &amp; " " &amp; IF(D65 = "", "Not Null", "Null") &amp; ","</f>
        <v>FinishDay int Not Null,</v>
      </c>
      <c r="H65" s="17"/>
    </row>
    <row r="66" spans="1:8" x14ac:dyDescent="0.2">
      <c r="A66" s="18"/>
      <c r="B66" s="19"/>
      <c r="C66" s="19"/>
      <c r="D66" s="20"/>
      <c r="E66" s="20"/>
      <c r="F66" s="21"/>
      <c r="G66" s="6" t="s">
        <v>33</v>
      </c>
      <c r="H66" s="17"/>
    </row>
    <row r="67" spans="1:8" x14ac:dyDescent="0.2">
      <c r="A67" s="22" t="s">
        <v>34</v>
      </c>
      <c r="B67" s="2" t="s">
        <v>1410</v>
      </c>
      <c r="C67" s="12" t="s">
        <v>1411</v>
      </c>
      <c r="D67" s="20"/>
      <c r="E67" s="20"/>
      <c r="F67" s="21"/>
      <c r="G67" s="6" t="str">
        <f>IF(AND(TRIM(A67) &lt;&gt; "", TRIM(B67) &lt;&gt; ""),
      IF(AND(A67 = "PK")," ALTER TABLE " &amp; B67 &amp; " ADD CONSTRAINT PK_" &amp; B67 &amp; D67 &amp; " PRIMARY KEY CLUSTERED (" &amp; C67  &amp; ") ",
           IF(AND(A67 = "UN"), " ALTER TABLE " &amp; B67 &amp; " ADD CONSTRAINT UN_" &amp; B67 &amp; D67 &amp; " UNIQUE NONCLUSTERED (" &amp; C67  &amp; ") ", ""))," ")</f>
        <v xml:space="preserve"> ALTER TABLE prlChkHeader ADD CONSTRAINT PK_prlChkHeader PRIMARY KEY CLUSTERED (RecPkID) </v>
      </c>
      <c r="H67" s="17"/>
    </row>
    <row r="68" spans="1:8" x14ac:dyDescent="0.2">
      <c r="A68" s="22" t="s">
        <v>35</v>
      </c>
      <c r="B68" s="19"/>
      <c r="C68" s="19"/>
      <c r="D68" s="20"/>
      <c r="E68" s="20"/>
      <c r="F68" s="21"/>
      <c r="G68" s="6"/>
      <c r="H68" s="17"/>
    </row>
    <row r="69" spans="1:8" x14ac:dyDescent="0.2">
      <c r="A69" s="23" t="s">
        <v>36</v>
      </c>
      <c r="B69" s="24"/>
      <c r="C69" s="24"/>
      <c r="D69" s="25"/>
      <c r="E69" s="25"/>
      <c r="F69" s="26"/>
      <c r="G69" s="6"/>
      <c r="H69" s="17"/>
    </row>
    <row r="71" spans="1:8" ht="22.5" x14ac:dyDescent="0.2">
      <c r="A71" s="1"/>
      <c r="B71" s="2" t="s">
        <v>1419</v>
      </c>
      <c r="C71" s="3"/>
      <c r="D71" s="3"/>
      <c r="E71" s="4"/>
      <c r="F71" s="5" t="s">
        <v>1420</v>
      </c>
      <c r="G71" s="6" t="str">
        <f>"CREATE TABLE " &amp; B71</f>
        <v>CREATE TABLE prlChkDetail</v>
      </c>
      <c r="H71" s="6" t="str">
        <f>"DROP TABLE " &amp; B71</f>
        <v>DROP TABLE prlChkDetail</v>
      </c>
    </row>
    <row r="72" spans="1:8" x14ac:dyDescent="0.2">
      <c r="A72" s="7" t="s">
        <v>1</v>
      </c>
      <c r="B72" s="8" t="s">
        <v>2</v>
      </c>
      <c r="C72" s="9" t="s">
        <v>3</v>
      </c>
      <c r="D72" s="9" t="s">
        <v>4</v>
      </c>
      <c r="E72" s="9" t="s">
        <v>5</v>
      </c>
      <c r="F72" s="10" t="s">
        <v>6</v>
      </c>
      <c r="G72" s="6" t="str">
        <f>"("</f>
        <v>(</v>
      </c>
      <c r="H72" s="6"/>
    </row>
    <row r="73" spans="1:8" x14ac:dyDescent="0.2">
      <c r="A73" s="11">
        <v>1</v>
      </c>
      <c r="B73" s="12" t="s">
        <v>1411</v>
      </c>
      <c r="C73" s="13" t="s">
        <v>8</v>
      </c>
      <c r="D73" s="14"/>
      <c r="E73" s="15"/>
      <c r="F73" s="16" t="s">
        <v>543</v>
      </c>
      <c r="G73" s="6" t="str">
        <f>B73 &amp; " " &amp; C73 &amp; " " &amp; IF(D73 = "", "Not Null", "Null") &amp; ","</f>
        <v>RecPkID nvarchar(16) Not Null,</v>
      </c>
      <c r="H73" s="17"/>
    </row>
    <row r="74" spans="1:8" x14ac:dyDescent="0.2">
      <c r="A74" s="11">
        <v>2</v>
      </c>
      <c r="B74" s="12" t="s">
        <v>1421</v>
      </c>
      <c r="C74" s="13" t="s">
        <v>23</v>
      </c>
      <c r="D74" s="14"/>
      <c r="E74" s="15"/>
      <c r="F74" s="16" t="s">
        <v>1415</v>
      </c>
      <c r="G74" s="6" t="str">
        <f>B74 &amp; " " &amp; C74 &amp; " " &amp; IF(D74 = "", "Not Null", "Null") &amp; ","</f>
        <v>VarRecNo int Not Null,</v>
      </c>
      <c r="H74" s="17"/>
    </row>
    <row r="75" spans="1:8" x14ac:dyDescent="0.2">
      <c r="A75" s="11"/>
      <c r="B75" s="12" t="s">
        <v>1422</v>
      </c>
      <c r="C75" s="13" t="s">
        <v>62</v>
      </c>
      <c r="D75" s="14"/>
      <c r="E75" s="15"/>
      <c r="F75" s="16" t="s">
        <v>1416</v>
      </c>
      <c r="G75" s="6" t="str">
        <f>B75 &amp; " " &amp; C75 &amp; " " &amp; IF(D75 = "", "Not Null", "Null") &amp; ","</f>
        <v>IsPrint nvarchar(1) Not Null,</v>
      </c>
      <c r="H75" s="17"/>
    </row>
    <row r="76" spans="1:8" x14ac:dyDescent="0.2">
      <c r="A76" s="18"/>
      <c r="B76" s="19"/>
      <c r="C76" s="19"/>
      <c r="D76" s="20"/>
      <c r="E76" s="20"/>
      <c r="F76" s="21"/>
      <c r="G76" s="6" t="s">
        <v>33</v>
      </c>
      <c r="H76" s="17"/>
    </row>
    <row r="77" spans="1:8" ht="22.5" x14ac:dyDescent="0.2">
      <c r="A77" s="22" t="s">
        <v>34</v>
      </c>
      <c r="B77" s="2" t="s">
        <v>1419</v>
      </c>
      <c r="C77" s="12" t="s">
        <v>1423</v>
      </c>
      <c r="D77" s="20"/>
      <c r="E77" s="20"/>
      <c r="F77" s="21"/>
      <c r="G77" s="6" t="str">
        <f>IF(AND(TRIM(A77) &lt;&gt; "", TRIM(B77) &lt;&gt; ""),
      IF(AND(A77 = "PK")," ALTER TABLE " &amp; B77 &amp; " ADD CONSTRAINT PK_" &amp; B77 &amp; D77 &amp; " PRIMARY KEY CLUSTERED (" &amp; C77  &amp; ") ",
           IF(AND(A77 = "UN"), " ALTER TABLE " &amp; B77 &amp; " ADD CONSTRAINT UN_" &amp; B77 &amp; D77 &amp; " UNIQUE NONCLUSTERED (" &amp; C77  &amp; ") ", ""))," ")</f>
        <v xml:space="preserve"> ALTER TABLE prlChkDetail ADD CONSTRAINT PK_prlChkDetail PRIMARY KEY CLUSTERED (RecPkID, VarRecNo) </v>
      </c>
      <c r="H77" s="17"/>
    </row>
    <row r="78" spans="1:8" x14ac:dyDescent="0.2">
      <c r="A78" s="22" t="s">
        <v>35</v>
      </c>
      <c r="B78" s="19"/>
      <c r="C78" s="19"/>
      <c r="D78" s="20"/>
      <c r="E78" s="20"/>
      <c r="F78" s="21"/>
      <c r="G78" s="6"/>
      <c r="H78" s="17"/>
    </row>
    <row r="79" spans="1:8" x14ac:dyDescent="0.2">
      <c r="A79" s="23" t="s">
        <v>36</v>
      </c>
      <c r="B79" s="24"/>
      <c r="C79" s="24"/>
      <c r="D79" s="25"/>
      <c r="E79" s="25"/>
      <c r="F79" s="26"/>
      <c r="G79" s="6"/>
      <c r="H79" s="17"/>
    </row>
    <row r="81" spans="1:8" ht="22.5" x14ac:dyDescent="0.2">
      <c r="A81" s="1"/>
      <c r="B81" s="2" t="s">
        <v>1424</v>
      </c>
      <c r="C81" s="3"/>
      <c r="D81" s="3"/>
      <c r="E81" s="4"/>
      <c r="F81" s="5" t="s">
        <v>1420</v>
      </c>
      <c r="G81" s="6" t="str">
        <f>"CREATE TABLE " &amp; B81</f>
        <v>CREATE TABLE prlVarGroupInfo</v>
      </c>
      <c r="H81" s="6" t="str">
        <f>"DROP TABLE " &amp; B81</f>
        <v>DROP TABLE prlVarGroupInfo</v>
      </c>
    </row>
    <row r="82" spans="1:8" x14ac:dyDescent="0.2">
      <c r="A82" s="7" t="s">
        <v>1</v>
      </c>
      <c r="B82" s="8" t="s">
        <v>2</v>
      </c>
      <c r="C82" s="9" t="s">
        <v>3</v>
      </c>
      <c r="D82" s="9" t="s">
        <v>4</v>
      </c>
      <c r="E82" s="9" t="s">
        <v>5</v>
      </c>
      <c r="F82" s="10" t="s">
        <v>6</v>
      </c>
      <c r="G82" s="6" t="str">
        <f>"("</f>
        <v>(</v>
      </c>
      <c r="H82" s="6"/>
    </row>
    <row r="83" spans="1:8" x14ac:dyDescent="0.2">
      <c r="A83" s="11">
        <v>1</v>
      </c>
      <c r="B83" s="12" t="s">
        <v>1425</v>
      </c>
      <c r="C83" s="13" t="s">
        <v>8</v>
      </c>
      <c r="D83" s="14"/>
      <c r="E83" s="15"/>
      <c r="F83" s="16" t="s">
        <v>543</v>
      </c>
      <c r="G83" s="6" t="str">
        <f>B83 &amp; " " &amp; C83 &amp; " " &amp; IF(D83 = "", "Not Null", "Null") &amp; ","</f>
        <v>GroupPkID nvarchar(16) Not Null,</v>
      </c>
      <c r="H83" s="17"/>
    </row>
    <row r="84" spans="1:8" x14ac:dyDescent="0.2">
      <c r="A84" s="11">
        <v>2</v>
      </c>
      <c r="B84" s="12" t="s">
        <v>43</v>
      </c>
      <c r="C84" s="13" t="s">
        <v>8</v>
      </c>
      <c r="D84" s="14"/>
      <c r="E84" s="15"/>
      <c r="F84" s="16" t="s">
        <v>1427</v>
      </c>
      <c r="G84" s="6" t="str">
        <f t="shared" ref="G84:G92" si="1">B84 &amp; " " &amp; C84 &amp; " " &amp; IF(D84 = "", "Not Null", "Null") &amp; ","</f>
        <v>ParentPkID nvarchar(16) Not Null,</v>
      </c>
      <c r="H84" s="17"/>
    </row>
    <row r="85" spans="1:8" x14ac:dyDescent="0.2">
      <c r="A85" s="11"/>
      <c r="B85" s="12" t="s">
        <v>173</v>
      </c>
      <c r="C85" s="13" t="s">
        <v>235</v>
      </c>
      <c r="D85" s="14"/>
      <c r="E85" s="15"/>
      <c r="F85" s="16" t="s">
        <v>930</v>
      </c>
      <c r="G85" s="6" t="str">
        <f t="shared" si="1"/>
        <v>GroupName nvarchar(75) Not Null,</v>
      </c>
      <c r="H85" s="17"/>
    </row>
    <row r="86" spans="1:8" ht="22.5" x14ac:dyDescent="0.2">
      <c r="A86" s="11"/>
      <c r="B86" s="12" t="s">
        <v>1013</v>
      </c>
      <c r="C86" s="13" t="s">
        <v>62</v>
      </c>
      <c r="D86" s="14">
        <v>1</v>
      </c>
      <c r="E86" s="15"/>
      <c r="F86" s="16" t="s">
        <v>1428</v>
      </c>
      <c r="G86" s="6" t="str">
        <f t="shared" si="1"/>
        <v>IsLastGroup nvarchar(1) Null,</v>
      </c>
      <c r="H86" s="17"/>
    </row>
    <row r="87" spans="1:8" x14ac:dyDescent="0.2">
      <c r="A87" s="11"/>
      <c r="B87" s="12" t="s">
        <v>1011</v>
      </c>
      <c r="C87" s="13" t="s">
        <v>23</v>
      </c>
      <c r="D87" s="14">
        <v>1</v>
      </c>
      <c r="E87" s="15"/>
      <c r="F87" s="16" t="s">
        <v>1429</v>
      </c>
      <c r="G87" s="6" t="str">
        <f t="shared" si="1"/>
        <v>GroupLevel int Null,</v>
      </c>
      <c r="H87" s="17"/>
    </row>
    <row r="88" spans="1:8" x14ac:dyDescent="0.2">
      <c r="A88" s="11"/>
      <c r="B88" s="12" t="s">
        <v>1014</v>
      </c>
      <c r="C88" s="13" t="s">
        <v>1426</v>
      </c>
      <c r="D88" s="14">
        <v>1</v>
      </c>
      <c r="E88" s="15"/>
      <c r="F88" s="16" t="s">
        <v>1430</v>
      </c>
      <c r="G88" s="6" t="str">
        <f t="shared" si="1"/>
        <v>SequenceNo numeric(5) Null,</v>
      </c>
      <c r="H88" s="17"/>
    </row>
    <row r="89" spans="1:8" x14ac:dyDescent="0.2">
      <c r="A89" s="11"/>
      <c r="B89" s="12" t="s">
        <v>273</v>
      </c>
      <c r="C89" s="13" t="s">
        <v>27</v>
      </c>
      <c r="D89" s="14">
        <v>1</v>
      </c>
      <c r="E89" s="15"/>
      <c r="F89" s="16" t="s">
        <v>263</v>
      </c>
      <c r="G89" s="6" t="str">
        <f t="shared" si="1"/>
        <v>SortedOrder nvarchar(255) Null,</v>
      </c>
      <c r="H89" s="17"/>
    </row>
    <row r="90" spans="1:8" x14ac:dyDescent="0.2">
      <c r="A90" s="11"/>
      <c r="B90" s="12" t="s">
        <v>1431</v>
      </c>
      <c r="C90" s="13" t="s">
        <v>62</v>
      </c>
      <c r="D90" s="14">
        <v>1</v>
      </c>
      <c r="E90" s="15"/>
      <c r="F90" s="16" t="s">
        <v>1432</v>
      </c>
      <c r="G90" s="6" t="str">
        <f t="shared" si="1"/>
        <v>IsSystem nvarchar(1) Null,</v>
      </c>
      <c r="H90" s="17"/>
    </row>
    <row r="91" spans="1:8" ht="22.5" x14ac:dyDescent="0.2">
      <c r="A91" s="11"/>
      <c r="B91" s="12" t="s">
        <v>245</v>
      </c>
      <c r="C91" s="13" t="s">
        <v>151</v>
      </c>
      <c r="D91" s="14">
        <v>1</v>
      </c>
      <c r="E91" s="15"/>
      <c r="F91" s="16" t="s">
        <v>522</v>
      </c>
      <c r="G91" s="6" t="str">
        <f t="shared" si="1"/>
        <v>CreatedProgID nvarchar(3) Null,</v>
      </c>
      <c r="H91" s="17"/>
    </row>
    <row r="92" spans="1:8" x14ac:dyDescent="0.2">
      <c r="A92" s="11"/>
      <c r="B92" s="12" t="s">
        <v>182</v>
      </c>
      <c r="C92" s="13" t="s">
        <v>21</v>
      </c>
      <c r="D92" s="14">
        <v>1</v>
      </c>
      <c r="E92" s="15"/>
      <c r="F92" s="16" t="s">
        <v>302</v>
      </c>
      <c r="G92" s="6" t="str">
        <f t="shared" si="1"/>
        <v>CreatedDate datetime Null,</v>
      </c>
      <c r="H92" s="17"/>
    </row>
    <row r="93" spans="1:8" x14ac:dyDescent="0.2">
      <c r="A93" s="18"/>
      <c r="B93" s="19"/>
      <c r="C93" s="19"/>
      <c r="D93" s="20"/>
      <c r="E93" s="20"/>
      <c r="F93" s="21"/>
      <c r="G93" s="6" t="s">
        <v>33</v>
      </c>
      <c r="H93" s="17"/>
    </row>
    <row r="94" spans="1:8" x14ac:dyDescent="0.2">
      <c r="A94" s="22" t="s">
        <v>34</v>
      </c>
      <c r="B94" s="2" t="s">
        <v>1424</v>
      </c>
      <c r="C94" s="12" t="s">
        <v>1425</v>
      </c>
      <c r="D94" s="20"/>
      <c r="E94" s="20"/>
      <c r="F94" s="21"/>
      <c r="G94" s="6" t="str">
        <f>IF(AND(TRIM(A94) &lt;&gt; "", TRIM(B94) &lt;&gt; ""),
      IF(AND(A94 = "PK")," ALTER TABLE " &amp; B94 &amp; " ADD CONSTRAINT PK_" &amp; B94 &amp; D94 &amp; " PRIMARY KEY CLUSTERED (" &amp; C94  &amp; ") ",
           IF(AND(A94 = "UN"), " ALTER TABLE " &amp; B94 &amp; " ADD CONSTRAINT UN_" &amp; B94 &amp; D94 &amp; " UNIQUE NONCLUSTERED (" &amp; C94  &amp; ") ", ""))," ")</f>
        <v xml:space="preserve"> ALTER TABLE prlVarGroupInfo ADD CONSTRAINT PK_prlVarGroupInfo PRIMARY KEY CLUSTERED (GroupPkID) </v>
      </c>
      <c r="H94" s="17"/>
    </row>
    <row r="95" spans="1:8" x14ac:dyDescent="0.2">
      <c r="A95" s="22" t="s">
        <v>35</v>
      </c>
      <c r="B95" s="19"/>
      <c r="C95" s="19"/>
      <c r="D95" s="20"/>
      <c r="E95" s="20"/>
      <c r="F95" s="21"/>
      <c r="G95" s="6"/>
      <c r="H95" s="17"/>
    </row>
    <row r="96" spans="1:8" x14ac:dyDescent="0.2">
      <c r="A96" s="23" t="s">
        <v>36</v>
      </c>
      <c r="B96" s="24"/>
      <c r="C96" s="24"/>
      <c r="D96" s="25"/>
      <c r="E96" s="25"/>
      <c r="F96" s="26"/>
      <c r="G96" s="6"/>
      <c r="H96" s="17"/>
    </row>
    <row r="98" spans="1:8" ht="22.5" x14ac:dyDescent="0.2">
      <c r="A98" s="1"/>
      <c r="B98" s="2" t="s">
        <v>1433</v>
      </c>
      <c r="C98" s="3"/>
      <c r="D98" s="3"/>
      <c r="E98" s="4"/>
      <c r="F98" s="5" t="s">
        <v>1420</v>
      </c>
      <c r="G98" s="6" t="str">
        <f>"CREATE TABLE " &amp; B98</f>
        <v>CREATE TABLE prlVarInfo</v>
      </c>
      <c r="H98" s="6" t="str">
        <f>"DROP TABLE " &amp; B98</f>
        <v>DROP TABLE prlVarInfo</v>
      </c>
    </row>
    <row r="99" spans="1:8" x14ac:dyDescent="0.2">
      <c r="A99" s="7" t="s">
        <v>1</v>
      </c>
      <c r="B99" s="8" t="s">
        <v>2</v>
      </c>
      <c r="C99" s="9" t="s">
        <v>3</v>
      </c>
      <c r="D99" s="9" t="s">
        <v>4</v>
      </c>
      <c r="E99" s="9" t="s">
        <v>5</v>
      </c>
      <c r="F99" s="10" t="s">
        <v>6</v>
      </c>
      <c r="G99" s="6" t="str">
        <f>"("</f>
        <v>(</v>
      </c>
      <c r="H99" s="6"/>
    </row>
    <row r="100" spans="1:8" x14ac:dyDescent="0.2">
      <c r="A100" s="11">
        <v>1</v>
      </c>
      <c r="B100" s="12" t="s">
        <v>1421</v>
      </c>
      <c r="C100" s="13" t="s">
        <v>23</v>
      </c>
      <c r="D100" s="14"/>
      <c r="E100" s="15"/>
      <c r="F100" s="16" t="s">
        <v>543</v>
      </c>
      <c r="G100" s="6" t="str">
        <f>B100 &amp; " " &amp; C100 &amp; " " &amp; IF(D100 = "", "Not Null", "Null") &amp; ","</f>
        <v>VarRecNo int Not Null,</v>
      </c>
      <c r="H100" s="17"/>
    </row>
    <row r="101" spans="1:8" x14ac:dyDescent="0.2">
      <c r="A101" s="11">
        <v>2</v>
      </c>
      <c r="B101" s="12" t="s">
        <v>43</v>
      </c>
      <c r="C101" s="13" t="s">
        <v>8</v>
      </c>
      <c r="D101" s="14"/>
      <c r="E101" s="15"/>
      <c r="F101" s="16" t="s">
        <v>1427</v>
      </c>
      <c r="G101" s="6" t="str">
        <f t="shared" ref="G101:G110" si="2">B101 &amp; " " &amp; C101 &amp; " " &amp; IF(D101 = "", "Not Null", "Null") &amp; ","</f>
        <v>ParentPkID nvarchar(16) Not Null,</v>
      </c>
      <c r="H101" s="17"/>
    </row>
    <row r="102" spans="1:8" x14ac:dyDescent="0.2">
      <c r="A102" s="11"/>
      <c r="B102" s="12" t="s">
        <v>1434</v>
      </c>
      <c r="C102" s="13" t="s">
        <v>190</v>
      </c>
      <c r="D102" s="14">
        <v>1</v>
      </c>
      <c r="E102" s="15"/>
      <c r="F102" s="16" t="s">
        <v>1443</v>
      </c>
      <c r="G102" s="6" t="str">
        <f t="shared" si="2"/>
        <v>VarName nvarchar(100) Null,</v>
      </c>
      <c r="H102" s="17"/>
    </row>
    <row r="103" spans="1:8" x14ac:dyDescent="0.2">
      <c r="A103" s="11"/>
      <c r="B103" s="12" t="s">
        <v>1435</v>
      </c>
      <c r="C103" s="13" t="s">
        <v>151</v>
      </c>
      <c r="D103" s="14">
        <v>1</v>
      </c>
      <c r="E103" s="15"/>
      <c r="F103" s="16" t="s">
        <v>1444</v>
      </c>
      <c r="G103" s="6" t="str">
        <f t="shared" si="2"/>
        <v>VarTypeID nvarchar(3) Null,</v>
      </c>
      <c r="H103" s="17"/>
    </row>
    <row r="104" spans="1:8" x14ac:dyDescent="0.2">
      <c r="A104" s="11"/>
      <c r="B104" s="12" t="s">
        <v>1436</v>
      </c>
      <c r="C104" s="13" t="s">
        <v>1442</v>
      </c>
      <c r="D104" s="14">
        <v>1</v>
      </c>
      <c r="E104" s="15"/>
      <c r="F104" s="16" t="s">
        <v>1445</v>
      </c>
      <c r="G104" s="6" t="str">
        <f t="shared" si="2"/>
        <v>Formula nvarchar(max) Null,</v>
      </c>
      <c r="H104" s="17"/>
    </row>
    <row r="105" spans="1:8" x14ac:dyDescent="0.2">
      <c r="A105" s="11"/>
      <c r="B105" s="12" t="s">
        <v>1437</v>
      </c>
      <c r="C105" s="13" t="s">
        <v>1442</v>
      </c>
      <c r="D105" s="14">
        <v>1</v>
      </c>
      <c r="E105" s="15"/>
      <c r="F105" s="16" t="s">
        <v>1446</v>
      </c>
      <c r="G105" s="6" t="str">
        <f t="shared" si="2"/>
        <v>QuickFormula nvarchar(max) Null,</v>
      </c>
      <c r="H105" s="17"/>
    </row>
    <row r="106" spans="1:8" x14ac:dyDescent="0.2">
      <c r="A106" s="11"/>
      <c r="B106" s="12" t="s">
        <v>1438</v>
      </c>
      <c r="C106" s="13" t="s">
        <v>23</v>
      </c>
      <c r="D106" s="14">
        <v>1</v>
      </c>
      <c r="E106" s="15"/>
      <c r="F106" s="16" t="s">
        <v>1447</v>
      </c>
      <c r="G106" s="6" t="str">
        <f t="shared" si="2"/>
        <v>ColumnOrder int Null,</v>
      </c>
      <c r="H106" s="17"/>
    </row>
    <row r="107" spans="1:8" x14ac:dyDescent="0.2">
      <c r="A107" s="11"/>
      <c r="B107" s="12" t="s">
        <v>1439</v>
      </c>
      <c r="C107" s="13" t="s">
        <v>190</v>
      </c>
      <c r="D107" s="14">
        <v>1</v>
      </c>
      <c r="E107" s="15"/>
      <c r="F107" s="16" t="s">
        <v>1448</v>
      </c>
      <c r="G107" s="6" t="str">
        <f t="shared" si="2"/>
        <v>ColumnHeader nvarchar(100) Null,</v>
      </c>
      <c r="H107" s="17"/>
    </row>
    <row r="108" spans="1:8" x14ac:dyDescent="0.2">
      <c r="A108" s="11"/>
      <c r="B108" s="12" t="s">
        <v>1451</v>
      </c>
      <c r="C108" s="13" t="s">
        <v>23</v>
      </c>
      <c r="D108" s="14">
        <v>1</v>
      </c>
      <c r="E108" s="15"/>
      <c r="F108" s="16" t="s">
        <v>1452</v>
      </c>
      <c r="G108" s="6" t="str">
        <f t="shared" si="2"/>
        <v>ColumnWidth int Null,</v>
      </c>
      <c r="H108" s="17"/>
    </row>
    <row r="109" spans="1:8" ht="33.75" x14ac:dyDescent="0.2">
      <c r="A109" s="11"/>
      <c r="B109" s="12" t="s">
        <v>1440</v>
      </c>
      <c r="C109" s="13" t="s">
        <v>8</v>
      </c>
      <c r="D109" s="14"/>
      <c r="E109" s="15"/>
      <c r="F109" s="16" t="s">
        <v>1449</v>
      </c>
      <c r="G109" s="6" t="str">
        <f t="shared" si="2"/>
        <v>IsCheck nvarchar(16) Not Null,</v>
      </c>
      <c r="H109" s="17"/>
    </row>
    <row r="110" spans="1:8" ht="22.5" x14ac:dyDescent="0.2">
      <c r="A110" s="11"/>
      <c r="B110" s="12" t="s">
        <v>1441</v>
      </c>
      <c r="C110" s="13" t="s">
        <v>235</v>
      </c>
      <c r="D110" s="14">
        <v>1</v>
      </c>
      <c r="E110" s="15"/>
      <c r="F110" s="16" t="s">
        <v>1450</v>
      </c>
      <c r="G110" s="6" t="str">
        <f t="shared" si="2"/>
        <v>Tag nvarchar(75) Null,</v>
      </c>
      <c r="H110" s="17"/>
    </row>
    <row r="111" spans="1:8" x14ac:dyDescent="0.2">
      <c r="A111" s="18"/>
      <c r="B111" s="19"/>
      <c r="C111" s="19"/>
      <c r="D111" s="20"/>
      <c r="E111" s="20"/>
      <c r="F111" s="21"/>
      <c r="G111" s="6" t="s">
        <v>33</v>
      </c>
      <c r="H111" s="17"/>
    </row>
    <row r="112" spans="1:8" x14ac:dyDescent="0.2">
      <c r="A112" s="22" t="s">
        <v>34</v>
      </c>
      <c r="B112" s="2" t="s">
        <v>1433</v>
      </c>
      <c r="C112" s="12" t="s">
        <v>1421</v>
      </c>
      <c r="D112" s="20"/>
      <c r="E112" s="20"/>
      <c r="F112" s="21"/>
      <c r="G112" s="6" t="str">
        <f>IF(AND(TRIM(A112) &lt;&gt; "", TRIM(B112) &lt;&gt; ""),
      IF(AND(A112 = "PK")," ALTER TABLE " &amp; B112 &amp; " ADD CONSTRAINT PK_" &amp; B112 &amp; D112 &amp; " PRIMARY KEY CLUSTERED (" &amp; C112  &amp; ") ",
           IF(AND(A112 = "UN"), " ALTER TABLE " &amp; B112 &amp; " ADD CONSTRAINT UN_" &amp; B112 &amp; D112 &amp; " UNIQUE NONCLUSTERED (" &amp; C112  &amp; ") ", ""))," ")</f>
        <v xml:space="preserve"> ALTER TABLE prlVarInfo ADD CONSTRAINT PK_prlVarInfo PRIMARY KEY CLUSTERED (VarRecNo) </v>
      </c>
      <c r="H112" s="17"/>
    </row>
    <row r="113" spans="1:8" x14ac:dyDescent="0.2">
      <c r="A113" s="22" t="s">
        <v>35</v>
      </c>
      <c r="B113" s="19"/>
      <c r="C113" s="19"/>
      <c r="D113" s="20"/>
      <c r="E113" s="20"/>
      <c r="F113" s="21"/>
      <c r="G113" s="6"/>
      <c r="H113" s="17"/>
    </row>
    <row r="114" spans="1:8" x14ac:dyDescent="0.2">
      <c r="A114" s="23" t="s">
        <v>36</v>
      </c>
      <c r="B114" s="24"/>
      <c r="C114" s="24"/>
      <c r="D114" s="25"/>
      <c r="E114" s="25"/>
      <c r="F114" s="26"/>
      <c r="G114" s="6"/>
      <c r="H114" s="17"/>
    </row>
    <row r="116" spans="1:8" x14ac:dyDescent="0.2">
      <c r="A116" s="1"/>
      <c r="B116" s="2" t="s">
        <v>1453</v>
      </c>
      <c r="C116" s="3"/>
      <c r="D116" s="3"/>
      <c r="E116" s="4"/>
      <c r="F116" s="5" t="s">
        <v>1456</v>
      </c>
      <c r="G116" s="6" t="str">
        <f>"CREATE TABLE " &amp; B116</f>
        <v>CREATE TABLE prlVarType</v>
      </c>
      <c r="H116" s="6" t="str">
        <f>"DROP TABLE " &amp; B116</f>
        <v>DROP TABLE prlVarType</v>
      </c>
    </row>
    <row r="117" spans="1:8" x14ac:dyDescent="0.2">
      <c r="A117" s="7" t="s">
        <v>1</v>
      </c>
      <c r="B117" s="8" t="s">
        <v>2</v>
      </c>
      <c r="C117" s="9" t="s">
        <v>3</v>
      </c>
      <c r="D117" s="9" t="s">
        <v>4</v>
      </c>
      <c r="E117" s="9" t="s">
        <v>5</v>
      </c>
      <c r="F117" s="10" t="s">
        <v>6</v>
      </c>
      <c r="G117" s="6" t="str">
        <f>"("</f>
        <v>(</v>
      </c>
      <c r="H117" s="6"/>
    </row>
    <row r="118" spans="1:8" x14ac:dyDescent="0.2">
      <c r="A118" s="11">
        <v>1</v>
      </c>
      <c r="B118" s="12" t="s">
        <v>1435</v>
      </c>
      <c r="C118" s="13" t="s">
        <v>151</v>
      </c>
      <c r="D118" s="14"/>
      <c r="E118" s="15"/>
      <c r="F118" s="16" t="s">
        <v>543</v>
      </c>
      <c r="G118" s="6" t="str">
        <f>B118 &amp; " " &amp; C118 &amp; " " &amp; IF(D118 = "", "Not Null", "Null") &amp; ","</f>
        <v>VarTypeID nvarchar(3) Not Null,</v>
      </c>
      <c r="H118" s="17"/>
    </row>
    <row r="119" spans="1:8" x14ac:dyDescent="0.2">
      <c r="A119" s="11">
        <v>2</v>
      </c>
      <c r="B119" s="12" t="s">
        <v>1454</v>
      </c>
      <c r="C119" s="13" t="s">
        <v>159</v>
      </c>
      <c r="D119" s="14"/>
      <c r="E119" s="15"/>
      <c r="F119" s="16" t="s">
        <v>900</v>
      </c>
      <c r="G119" s="6" t="str">
        <f>B119 &amp; " " &amp; C119 &amp; " " &amp; IF(D119 = "", "Not Null", "Null") &amp; ","</f>
        <v>VarTypeNameL nvarchar(30) Not Null,</v>
      </c>
      <c r="H119" s="17"/>
    </row>
    <row r="120" spans="1:8" x14ac:dyDescent="0.2">
      <c r="A120" s="11"/>
      <c r="B120" s="12" t="s">
        <v>1455</v>
      </c>
      <c r="C120" s="13" t="s">
        <v>159</v>
      </c>
      <c r="D120" s="14"/>
      <c r="E120" s="15"/>
      <c r="F120" s="16" t="s">
        <v>901</v>
      </c>
      <c r="G120" s="6" t="str">
        <f>B120 &amp; " " &amp; C120 &amp; " " &amp; IF(D120 = "", "Not Null", "Null") &amp; ","</f>
        <v>VarTypeNameF nvarchar(30) Not Null,</v>
      </c>
      <c r="H120" s="17"/>
    </row>
    <row r="121" spans="1:8" x14ac:dyDescent="0.2">
      <c r="A121" s="18"/>
      <c r="B121" s="19"/>
      <c r="C121" s="19"/>
      <c r="D121" s="20"/>
      <c r="E121" s="20"/>
      <c r="F121" s="21"/>
      <c r="G121" s="6" t="s">
        <v>33</v>
      </c>
      <c r="H121" s="17"/>
    </row>
    <row r="122" spans="1:8" x14ac:dyDescent="0.2">
      <c r="A122" s="22" t="s">
        <v>34</v>
      </c>
      <c r="B122" s="2" t="s">
        <v>1453</v>
      </c>
      <c r="C122" s="12" t="s">
        <v>1435</v>
      </c>
      <c r="D122" s="20"/>
      <c r="E122" s="20"/>
      <c r="F122" s="21"/>
      <c r="G122" s="6" t="str">
        <f>IF(AND(TRIM(A122) &lt;&gt; "", TRIM(B122) &lt;&gt; ""),
      IF(AND(A122 = "PK")," ALTER TABLE " &amp; B122 &amp; " ADD CONSTRAINT PK_" &amp; B122 &amp; D122 &amp; " PRIMARY KEY CLUSTERED (" &amp; C122  &amp; ") ",
           IF(AND(A122 = "UN"), " ALTER TABLE " &amp; B122 &amp; " ADD CONSTRAINT UN_" &amp; B122 &amp; D122 &amp; " UNIQUE NONCLUSTERED (" &amp; C122  &amp; ") ", ""))," ")</f>
        <v xml:space="preserve"> ALTER TABLE prlVarType ADD CONSTRAINT PK_prlVarType PRIMARY KEY CLUSTERED (VarTypeID) </v>
      </c>
      <c r="H122" s="17"/>
    </row>
    <row r="123" spans="1:8" x14ac:dyDescent="0.2">
      <c r="A123" s="22" t="s">
        <v>35</v>
      </c>
      <c r="B123" s="19"/>
      <c r="C123" s="19"/>
      <c r="D123" s="20"/>
      <c r="E123" s="20"/>
      <c r="F123" s="21"/>
      <c r="G123" s="6"/>
      <c r="H123" s="17"/>
    </row>
    <row r="124" spans="1:8" x14ac:dyDescent="0.2">
      <c r="A124" s="23" t="s">
        <v>36</v>
      </c>
      <c r="B124" s="24"/>
      <c r="C124" s="24"/>
      <c r="D124" s="25"/>
      <c r="E124" s="25"/>
      <c r="F124" s="26"/>
      <c r="G124" s="6"/>
      <c r="H124" s="17"/>
    </row>
    <row r="126" spans="1:8" x14ac:dyDescent="0.2">
      <c r="A126" s="1"/>
      <c r="B126" s="2" t="s">
        <v>1457</v>
      </c>
      <c r="C126" s="3"/>
      <c r="D126" s="3"/>
      <c r="E126" s="4"/>
      <c r="F126" s="5" t="s">
        <v>1458</v>
      </c>
      <c r="G126" s="6" t="str">
        <f>"CREATE TABLE " &amp; B126</f>
        <v>CREATE TABLE prlJobNaryadInfo</v>
      </c>
      <c r="H126" s="6" t="str">
        <f>"DROP TABLE " &amp; B126</f>
        <v>DROP TABLE prlJobNaryadInfo</v>
      </c>
    </row>
    <row r="127" spans="1:8" x14ac:dyDescent="0.2">
      <c r="A127" s="7" t="s">
        <v>1</v>
      </c>
      <c r="B127" s="8" t="s">
        <v>2</v>
      </c>
      <c r="C127" s="9" t="s">
        <v>3</v>
      </c>
      <c r="D127" s="9" t="s">
        <v>4</v>
      </c>
      <c r="E127" s="9" t="s">
        <v>5</v>
      </c>
      <c r="F127" s="10" t="s">
        <v>6</v>
      </c>
      <c r="G127" s="6" t="str">
        <f>"("</f>
        <v>(</v>
      </c>
      <c r="H127" s="6"/>
    </row>
    <row r="128" spans="1:8" x14ac:dyDescent="0.2">
      <c r="A128" s="11">
        <v>1</v>
      </c>
      <c r="B128" s="12" t="s">
        <v>1459</v>
      </c>
      <c r="C128" s="13" t="s">
        <v>8</v>
      </c>
      <c r="D128" s="14"/>
      <c r="E128" s="15"/>
      <c r="F128" s="16" t="s">
        <v>543</v>
      </c>
      <c r="G128" s="6" t="str">
        <f>B128 &amp; " " &amp; C128 &amp; " " &amp; IF(D128 = "", "Not Null", "Null") &amp; ","</f>
        <v>NaryadPkiD nvarchar(16) Not Null,</v>
      </c>
      <c r="H128" s="17"/>
    </row>
    <row r="129" spans="1:8" x14ac:dyDescent="0.2">
      <c r="A129" s="11"/>
      <c r="B129" s="12" t="s">
        <v>1460</v>
      </c>
      <c r="C129" s="13" t="s">
        <v>8</v>
      </c>
      <c r="D129" s="14"/>
      <c r="E129" s="15"/>
      <c r="F129" s="16"/>
      <c r="G129" s="6" t="str">
        <f t="shared" ref="G129:G136" si="3">B129 &amp; " " &amp; C129 &amp; " " &amp; IF(D129 = "", "Not Null", "Null") &amp; ","</f>
        <v>NaryadID nvarchar(16) Not Null,</v>
      </c>
      <c r="H129" s="17"/>
    </row>
    <row r="130" spans="1:8" x14ac:dyDescent="0.2">
      <c r="A130" s="11"/>
      <c r="B130" s="12" t="s">
        <v>738</v>
      </c>
      <c r="C130" s="13" t="s">
        <v>8</v>
      </c>
      <c r="D130" s="14"/>
      <c r="E130" s="15"/>
      <c r="F130" s="16"/>
      <c r="G130" s="6" t="str">
        <f t="shared" si="3"/>
        <v>CustomerPkID nvarchar(16) Not Null,</v>
      </c>
      <c r="H130" s="17"/>
    </row>
    <row r="131" spans="1:8" x14ac:dyDescent="0.2">
      <c r="A131" s="11">
        <v>2</v>
      </c>
      <c r="B131" s="12" t="s">
        <v>1461</v>
      </c>
      <c r="C131" s="13" t="s">
        <v>8</v>
      </c>
      <c r="D131" s="14"/>
      <c r="E131" s="15"/>
      <c r="F131" s="16" t="s">
        <v>900</v>
      </c>
      <c r="G131" s="6" t="str">
        <f t="shared" si="3"/>
        <v>WorkTarifPkID nvarchar(16) Not Null,</v>
      </c>
      <c r="H131" s="17"/>
    </row>
    <row r="132" spans="1:8" x14ac:dyDescent="0.2">
      <c r="A132" s="11"/>
      <c r="B132" s="12" t="s">
        <v>1462</v>
      </c>
      <c r="C132" s="13" t="s">
        <v>29</v>
      </c>
      <c r="D132" s="14"/>
      <c r="E132" s="15"/>
      <c r="F132" s="16" t="s">
        <v>901</v>
      </c>
      <c r="G132" s="6" t="str">
        <f t="shared" si="3"/>
        <v>Qty nvarchar(10) Not Null,</v>
      </c>
      <c r="H132" s="17"/>
    </row>
    <row r="133" spans="1:8" x14ac:dyDescent="0.2">
      <c r="A133" s="11"/>
      <c r="B133" s="12" t="s">
        <v>1463</v>
      </c>
      <c r="C133" s="13" t="s">
        <v>21</v>
      </c>
      <c r="D133" s="14"/>
      <c r="E133" s="15"/>
      <c r="F133" s="16"/>
      <c r="G133" s="6" t="str">
        <f t="shared" si="3"/>
        <v>WorkedDate datetime Not Null,</v>
      </c>
      <c r="H133" s="17"/>
    </row>
    <row r="134" spans="1:8" x14ac:dyDescent="0.2">
      <c r="A134" s="11"/>
      <c r="B134" s="12" t="s">
        <v>182</v>
      </c>
      <c r="C134" s="13" t="s">
        <v>21</v>
      </c>
      <c r="D134" s="14"/>
      <c r="E134" s="15"/>
      <c r="F134" s="16"/>
      <c r="G134" s="6" t="str">
        <f t="shared" si="3"/>
        <v>CreatedDate datetime Not Null,</v>
      </c>
      <c r="H134" s="17"/>
    </row>
    <row r="135" spans="1:8" x14ac:dyDescent="0.2">
      <c r="A135" s="11"/>
      <c r="B135" s="12" t="s">
        <v>1464</v>
      </c>
      <c r="C135" s="13" t="s">
        <v>135</v>
      </c>
      <c r="D135" s="14"/>
      <c r="E135" s="15"/>
      <c r="F135" s="16"/>
      <c r="G135" s="6" t="str">
        <f t="shared" si="3"/>
        <v>Amount money Not Null,</v>
      </c>
      <c r="H135" s="17"/>
    </row>
    <row r="136" spans="1:8" x14ac:dyDescent="0.2">
      <c r="A136" s="11"/>
      <c r="B136" s="12" t="s">
        <v>1465</v>
      </c>
      <c r="C136" s="13" t="s">
        <v>1442</v>
      </c>
      <c r="D136" s="14"/>
      <c r="E136" s="15"/>
      <c r="F136" s="16"/>
      <c r="G136" s="6" t="str">
        <f t="shared" si="3"/>
        <v>JobDesc nvarchar(max) Not Null,</v>
      </c>
      <c r="H136" s="17"/>
    </row>
    <row r="137" spans="1:8" x14ac:dyDescent="0.2">
      <c r="A137" s="18"/>
      <c r="B137" s="19"/>
      <c r="C137" s="19"/>
      <c r="D137" s="20"/>
      <c r="E137" s="20"/>
      <c r="F137" s="21"/>
      <c r="G137" s="6" t="s">
        <v>33</v>
      </c>
      <c r="H137" s="17"/>
    </row>
    <row r="138" spans="1:8" ht="33.75" x14ac:dyDescent="0.2">
      <c r="A138" s="22" t="s">
        <v>34</v>
      </c>
      <c r="B138" s="2" t="s">
        <v>1457</v>
      </c>
      <c r="C138" s="12" t="s">
        <v>1466</v>
      </c>
      <c r="D138" s="20"/>
      <c r="E138" s="20"/>
      <c r="F138" s="21"/>
      <c r="G138" s="6" t="str">
        <f>IF(AND(TRIM(A138) &lt;&gt; "", TRIM(B138) &lt;&gt; ""),
      IF(AND(A138 = "PK")," ALTER TABLE " &amp; B138 &amp; " ADD CONSTRAINT PK_" &amp; B138 &amp; D138 &amp; " PRIMARY KEY CLUSTERED (" &amp; C138  &amp; ") ",
           IF(AND(A138 = "UN"), " ALTER TABLE " &amp; B138 &amp; " ADD CONSTRAINT UN_" &amp; B138 &amp; D138 &amp; " UNIQUE NONCLUSTERED (" &amp; C138  &amp; ") ", ""))," ")</f>
        <v xml:space="preserve"> ALTER TABLE prlJobNaryadInfo ADD CONSTRAINT PK_prlJobNaryadInfo PRIMARY KEY CLUSTERED (NaryadPkID,NaryadID,CustomerPkID) </v>
      </c>
      <c r="H138" s="17"/>
    </row>
    <row r="139" spans="1:8" x14ac:dyDescent="0.2">
      <c r="A139" s="22" t="s">
        <v>35</v>
      </c>
      <c r="B139" s="19"/>
      <c r="C139" s="19"/>
      <c r="D139" s="20"/>
      <c r="E139" s="20"/>
      <c r="F139" s="21"/>
      <c r="G139" s="6"/>
      <c r="H139" s="17"/>
    </row>
    <row r="140" spans="1:8" x14ac:dyDescent="0.2">
      <c r="A140" s="23" t="s">
        <v>36</v>
      </c>
      <c r="B140" s="24"/>
      <c r="C140" s="24"/>
      <c r="D140" s="25"/>
      <c r="E140" s="25"/>
      <c r="F140" s="26"/>
      <c r="G140" s="6"/>
      <c r="H140" s="17"/>
    </row>
    <row r="142" spans="1:8" ht="22.5" x14ac:dyDescent="0.2">
      <c r="A142" s="1"/>
      <c r="B142" s="2" t="s">
        <v>1467</v>
      </c>
      <c r="C142" s="3"/>
      <c r="D142" s="3"/>
      <c r="E142" s="4"/>
      <c r="F142" s="5" t="s">
        <v>1468</v>
      </c>
      <c r="G142" s="6" t="str">
        <f>"CREATE TABLE " &amp; B142</f>
        <v>CREATE TABLE prlConfig</v>
      </c>
      <c r="H142" s="6" t="str">
        <f>"DROP TABLE " &amp; B142</f>
        <v>DROP TABLE prlConfig</v>
      </c>
    </row>
    <row r="143" spans="1:8" x14ac:dyDescent="0.2">
      <c r="A143" s="7" t="s">
        <v>1</v>
      </c>
      <c r="B143" s="8" t="s">
        <v>2</v>
      </c>
      <c r="C143" s="9" t="s">
        <v>3</v>
      </c>
      <c r="D143" s="9" t="s">
        <v>4</v>
      </c>
      <c r="E143" s="9" t="s">
        <v>5</v>
      </c>
      <c r="F143" s="10" t="s">
        <v>6</v>
      </c>
      <c r="G143" s="6" t="str">
        <f>"("</f>
        <v>(</v>
      </c>
      <c r="H143" s="6"/>
    </row>
    <row r="144" spans="1:8" x14ac:dyDescent="0.2">
      <c r="A144" s="11">
        <v>1</v>
      </c>
      <c r="B144" s="12" t="s">
        <v>152</v>
      </c>
      <c r="C144" s="13" t="s">
        <v>151</v>
      </c>
      <c r="D144" s="14"/>
      <c r="E144" s="15"/>
      <c r="F144" s="16" t="s">
        <v>543</v>
      </c>
      <c r="G144" s="6" t="str">
        <f>B144 &amp; " " &amp; C144 &amp; " " &amp; IF(D144 = "", "Not Null", "Null") &amp; ","</f>
        <v>ConfigID nvarchar(3) Not Null,</v>
      </c>
      <c r="H144" s="17"/>
    </row>
    <row r="145" spans="1:8" x14ac:dyDescent="0.2">
      <c r="A145" s="11">
        <v>2</v>
      </c>
      <c r="B145" s="12" t="s">
        <v>154</v>
      </c>
      <c r="C145" s="13" t="s">
        <v>159</v>
      </c>
      <c r="D145" s="14"/>
      <c r="E145" s="15"/>
      <c r="F145" s="16" t="s">
        <v>262</v>
      </c>
      <c r="G145" s="6" t="str">
        <f>B145 &amp; " " &amp; C145 &amp; " " &amp; IF(D145 = "", "Not Null", "Null") &amp; ","</f>
        <v>ConfigValue nvarchar(30) Not Null,</v>
      </c>
      <c r="H145" s="17"/>
    </row>
    <row r="146" spans="1:8" x14ac:dyDescent="0.2">
      <c r="A146" s="18"/>
      <c r="B146" s="19"/>
      <c r="C146" s="19"/>
      <c r="D146" s="20"/>
      <c r="E146" s="20"/>
      <c r="F146" s="21"/>
      <c r="G146" s="6" t="s">
        <v>33</v>
      </c>
      <c r="H146" s="17"/>
    </row>
    <row r="147" spans="1:8" x14ac:dyDescent="0.2">
      <c r="A147" s="22" t="s">
        <v>34</v>
      </c>
      <c r="B147" s="2"/>
      <c r="C147" s="12"/>
      <c r="D147" s="20"/>
      <c r="E147" s="20"/>
      <c r="F147" s="21"/>
      <c r="G147" s="6" t="str">
        <f>IF(AND(TRIM(A147) &lt;&gt; "", TRIM(B147) &lt;&gt; ""),
      IF(AND(A147 = "PK")," ALTER TABLE " &amp; B147 &amp; " ADD CONSTRAINT PK_" &amp; B147 &amp; D147 &amp; " PRIMARY KEY CLUSTERED (" &amp; C147  &amp; ") ",
           IF(AND(A147 = "UN"), " ALTER TABLE " &amp; B147 &amp; " ADD CONSTRAINT UN_" &amp; B147 &amp; D147 &amp; " UNIQUE NONCLUSTERED (" &amp; C147  &amp; ") ", ""))," ")</f>
        <v xml:space="preserve"> </v>
      </c>
      <c r="H147" s="17"/>
    </row>
    <row r="148" spans="1:8" x14ac:dyDescent="0.2">
      <c r="A148" s="22" t="s">
        <v>35</v>
      </c>
      <c r="B148" s="19"/>
      <c r="C148" s="19"/>
      <c r="D148" s="20"/>
      <c r="E148" s="20"/>
      <c r="F148" s="21"/>
      <c r="G148" s="6"/>
      <c r="H148" s="17"/>
    </row>
    <row r="149" spans="1:8" x14ac:dyDescent="0.2">
      <c r="A149" s="23" t="s">
        <v>36</v>
      </c>
      <c r="B149" s="24"/>
      <c r="C149" s="24"/>
      <c r="D149" s="25"/>
      <c r="E149" s="25"/>
      <c r="F149" s="26"/>
      <c r="G149" s="6"/>
      <c r="H149" s="17"/>
    </row>
    <row r="151" spans="1:8" ht="22.5" x14ac:dyDescent="0.2">
      <c r="A151" s="1"/>
      <c r="B151" s="2" t="s">
        <v>1469</v>
      </c>
      <c r="C151" s="3"/>
      <c r="D151" s="3"/>
      <c r="E151" s="4"/>
      <c r="F151" s="5" t="s">
        <v>1470</v>
      </c>
      <c r="G151" s="6" t="str">
        <f>"CREATE TABLE " &amp; B151</f>
        <v>CREATE TABLE prlDataSheet</v>
      </c>
      <c r="H151" s="6" t="str">
        <f>"DROP TABLE " &amp; B151</f>
        <v>DROP TABLE prlDataSheet</v>
      </c>
    </row>
    <row r="152" spans="1:8" x14ac:dyDescent="0.2">
      <c r="A152" s="7" t="s">
        <v>1</v>
      </c>
      <c r="B152" s="8" t="s">
        <v>2</v>
      </c>
      <c r="C152" s="9" t="s">
        <v>3</v>
      </c>
      <c r="D152" s="9" t="s">
        <v>4</v>
      </c>
      <c r="E152" s="9" t="s">
        <v>5</v>
      </c>
      <c r="F152" s="10" t="s">
        <v>6</v>
      </c>
      <c r="G152" s="6" t="str">
        <f>"("</f>
        <v>(</v>
      </c>
      <c r="H152" s="6"/>
    </row>
    <row r="153" spans="1:8" x14ac:dyDescent="0.2">
      <c r="A153" s="11">
        <v>1</v>
      </c>
      <c r="B153" s="12" t="s">
        <v>1324</v>
      </c>
      <c r="C153" s="13" t="s">
        <v>23</v>
      </c>
      <c r="D153" s="14"/>
      <c r="E153" s="15"/>
      <c r="F153" s="16" t="s">
        <v>910</v>
      </c>
      <c r="G153" s="6" t="str">
        <f>B153 &amp; " " &amp; C153 &amp; " " &amp; IF(D153 = "", "Not Null", "Null") &amp; ","</f>
        <v>cYear int Not Null,</v>
      </c>
      <c r="H153" s="17"/>
    </row>
    <row r="154" spans="1:8" x14ac:dyDescent="0.2">
      <c r="A154" s="11"/>
      <c r="B154" s="12" t="s">
        <v>1323</v>
      </c>
      <c r="C154" s="13" t="s">
        <v>23</v>
      </c>
      <c r="D154" s="14"/>
      <c r="E154" s="15"/>
      <c r="F154" s="16" t="s">
        <v>911</v>
      </c>
      <c r="G154" s="6" t="str">
        <f t="shared" ref="G154:G161" si="4">B154 &amp; " " &amp; C154 &amp; " " &amp; IF(D154 = "", "Not Null", "Null") &amp; ","</f>
        <v>cMonth int Not Null,</v>
      </c>
      <c r="H154" s="17"/>
    </row>
    <row r="155" spans="1:8" x14ac:dyDescent="0.2">
      <c r="A155" s="11"/>
      <c r="B155" s="12" t="s">
        <v>738</v>
      </c>
      <c r="C155" s="13" t="s">
        <v>8</v>
      </c>
      <c r="D155" s="14"/>
      <c r="E155" s="15"/>
      <c r="F155" s="16" t="s">
        <v>737</v>
      </c>
      <c r="G155" s="6" t="str">
        <f t="shared" si="4"/>
        <v>CustomerPkID nvarchar(16) Not Null,</v>
      </c>
      <c r="H155" s="17"/>
    </row>
    <row r="156" spans="1:8" x14ac:dyDescent="0.2">
      <c r="A156" s="11">
        <v>2</v>
      </c>
      <c r="B156" s="12" t="s">
        <v>791</v>
      </c>
      <c r="C156" s="13" t="s">
        <v>8</v>
      </c>
      <c r="D156" s="14"/>
      <c r="E156" s="15"/>
      <c r="F156" s="16" t="s">
        <v>524</v>
      </c>
      <c r="G156" s="6" t="str">
        <f t="shared" si="4"/>
        <v>Period nvarchar(16) Not Null,</v>
      </c>
      <c r="H156" s="17"/>
    </row>
    <row r="157" spans="1:8" x14ac:dyDescent="0.2">
      <c r="A157" s="11"/>
      <c r="B157" s="12" t="s">
        <v>1471</v>
      </c>
      <c r="C157" s="13" t="s">
        <v>62</v>
      </c>
      <c r="D157" s="14"/>
      <c r="E157" s="15"/>
      <c r="F157" s="16" t="s">
        <v>1473</v>
      </c>
      <c r="G157" s="6" t="str">
        <f t="shared" si="4"/>
        <v>IsCalc nvarchar(1) Not Null,</v>
      </c>
      <c r="H157" s="17"/>
    </row>
    <row r="158" spans="1:8" x14ac:dyDescent="0.2">
      <c r="A158" s="11"/>
      <c r="B158" s="12" t="s">
        <v>11</v>
      </c>
      <c r="C158" s="13" t="s">
        <v>8</v>
      </c>
      <c r="D158" s="14"/>
      <c r="E158" s="15"/>
      <c r="F158" s="16" t="s">
        <v>1474</v>
      </c>
      <c r="G158" s="6" t="str">
        <f t="shared" si="4"/>
        <v>DepartmentPkID nvarchar(16) Not Null,</v>
      </c>
      <c r="H158" s="17"/>
    </row>
    <row r="159" spans="1:8" x14ac:dyDescent="0.2">
      <c r="A159" s="11"/>
      <c r="B159" s="12" t="s">
        <v>47</v>
      </c>
      <c r="C159" s="13" t="s">
        <v>53</v>
      </c>
      <c r="D159" s="14"/>
      <c r="E159" s="15"/>
      <c r="F159" s="16" t="s">
        <v>1475</v>
      </c>
      <c r="G159" s="6" t="str">
        <f t="shared" si="4"/>
        <v>DepartmentName nvarchar(150) Not Null,</v>
      </c>
      <c r="H159" s="17"/>
    </row>
    <row r="160" spans="1:8" ht="22.5" x14ac:dyDescent="0.2">
      <c r="A160" s="11"/>
      <c r="B160" s="12" t="s">
        <v>1472</v>
      </c>
      <c r="C160" s="13" t="s">
        <v>53</v>
      </c>
      <c r="D160" s="14"/>
      <c r="E160" s="15"/>
      <c r="F160" s="16" t="s">
        <v>1476</v>
      </c>
      <c r="G160" s="6" t="str">
        <f t="shared" si="4"/>
        <v>CustomerID nvarchar(150) Not Null,</v>
      </c>
      <c r="H160" s="17"/>
    </row>
    <row r="161" spans="1:8" x14ac:dyDescent="0.2">
      <c r="A161" s="11"/>
      <c r="B161" s="12" t="s">
        <v>1135</v>
      </c>
      <c r="C161" s="13" t="s">
        <v>53</v>
      </c>
      <c r="D161" s="14"/>
      <c r="E161" s="15"/>
      <c r="F161" s="16" t="s">
        <v>1144</v>
      </c>
      <c r="G161" s="6" t="str">
        <f t="shared" si="4"/>
        <v>CustomerName nvarchar(150) Not Null,</v>
      </c>
      <c r="H161" s="17"/>
    </row>
    <row r="162" spans="1:8" x14ac:dyDescent="0.2">
      <c r="A162" s="18"/>
      <c r="B162" s="19"/>
      <c r="C162" s="19"/>
      <c r="D162" s="20"/>
      <c r="E162" s="20"/>
      <c r="F162" s="21"/>
      <c r="G162" s="6" t="s">
        <v>33</v>
      </c>
      <c r="H162" s="17"/>
    </row>
    <row r="163" spans="1:8" x14ac:dyDescent="0.2">
      <c r="A163" s="22" t="s">
        <v>34</v>
      </c>
      <c r="B163" s="2"/>
      <c r="C163" s="12"/>
      <c r="D163" s="20"/>
      <c r="E163" s="20"/>
      <c r="F163" s="21"/>
      <c r="G163" s="6" t="str">
        <f>IF(AND(TRIM(A163) &lt;&gt; "", TRIM(B163) &lt;&gt; ""),
      IF(AND(A163 = "PK")," ALTER TABLE " &amp; B163 &amp; " ADD CONSTRAINT PK_" &amp; B163 &amp; D163 &amp; " PRIMARY KEY CLUSTERED (" &amp; C163  &amp; ") ",
           IF(AND(A163 = "UN"), " ALTER TABLE " &amp; B163 &amp; " ADD CONSTRAINT UN_" &amp; B163 &amp; D163 &amp; " UNIQUE NONCLUSTERED (" &amp; C163  &amp; ") ", ""))," ")</f>
        <v xml:space="preserve"> </v>
      </c>
      <c r="H163" s="17"/>
    </row>
    <row r="164" spans="1:8" x14ac:dyDescent="0.2">
      <c r="A164" s="22" t="s">
        <v>35</v>
      </c>
      <c r="B164" s="19"/>
      <c r="C164" s="19"/>
      <c r="D164" s="20"/>
      <c r="E164" s="20"/>
      <c r="F164" s="21"/>
      <c r="G164" s="6"/>
      <c r="H164" s="17"/>
    </row>
    <row r="165" spans="1:8" x14ac:dyDescent="0.2">
      <c r="A165" s="23" t="s">
        <v>36</v>
      </c>
      <c r="B165" s="24"/>
      <c r="C165" s="24"/>
      <c r="D165" s="25"/>
      <c r="E165" s="25"/>
      <c r="F165" s="26"/>
      <c r="G165" s="6"/>
      <c r="H165" s="17"/>
    </row>
    <row r="167" spans="1:8" ht="22.5" x14ac:dyDescent="0.2">
      <c r="A167" s="1"/>
      <c r="B167" s="2" t="s">
        <v>1477</v>
      </c>
      <c r="C167" s="3"/>
      <c r="D167" s="3"/>
      <c r="E167" s="4"/>
      <c r="F167" s="5" t="s">
        <v>1478</v>
      </c>
      <c r="G167" s="6" t="str">
        <f>"CREATE TABLE " &amp; B167</f>
        <v>CREATE TABLE prlHoliday</v>
      </c>
      <c r="H167" s="6" t="str">
        <f>"DROP TABLE " &amp; B167</f>
        <v>DROP TABLE prlHoliday</v>
      </c>
    </row>
    <row r="168" spans="1:8" x14ac:dyDescent="0.2">
      <c r="A168" s="7" t="s">
        <v>1</v>
      </c>
      <c r="B168" s="8" t="s">
        <v>2</v>
      </c>
      <c r="C168" s="9" t="s">
        <v>3</v>
      </c>
      <c r="D168" s="9" t="s">
        <v>4</v>
      </c>
      <c r="E168" s="9" t="s">
        <v>5</v>
      </c>
      <c r="F168" s="10" t="s">
        <v>6</v>
      </c>
      <c r="G168" s="6" t="str">
        <f>"("</f>
        <v>(</v>
      </c>
      <c r="H168" s="6"/>
    </row>
    <row r="169" spans="1:8" x14ac:dyDescent="0.2">
      <c r="A169" s="11">
        <v>1</v>
      </c>
      <c r="B169" s="12" t="s">
        <v>1479</v>
      </c>
      <c r="C169" s="13" t="s">
        <v>1173</v>
      </c>
      <c r="D169" s="14"/>
      <c r="E169" s="15"/>
      <c r="F169" s="16" t="s">
        <v>910</v>
      </c>
      <c r="G169" s="6" t="str">
        <f>B169 &amp; " " &amp; C169 &amp; " " &amp; IF(D169 = "", "Not Null", "Null") &amp; ","</f>
        <v>HolidayID int IDENTITY(1,1) Not Null,</v>
      </c>
      <c r="H169" s="17"/>
    </row>
    <row r="170" spans="1:8" x14ac:dyDescent="0.2">
      <c r="A170" s="11"/>
      <c r="B170" s="12" t="s">
        <v>1480</v>
      </c>
      <c r="C170" s="13" t="s">
        <v>23</v>
      </c>
      <c r="D170" s="14"/>
      <c r="E170" s="15"/>
      <c r="F170" s="16" t="s">
        <v>911</v>
      </c>
      <c r="G170" s="6" t="str">
        <f>B170 &amp; " " &amp; C170 &amp; " " &amp; IF(D170 = "", "Not Null", "Null") &amp; ","</f>
        <v>HolidayName int Not Null,</v>
      </c>
      <c r="H170" s="17"/>
    </row>
    <row r="171" spans="1:8" x14ac:dyDescent="0.2">
      <c r="A171" s="11"/>
      <c r="B171" s="12" t="s">
        <v>1481</v>
      </c>
      <c r="C171" s="13" t="s">
        <v>8</v>
      </c>
      <c r="D171" s="14"/>
      <c r="E171" s="15"/>
      <c r="F171" s="16" t="s">
        <v>737</v>
      </c>
      <c r="G171" s="6" t="str">
        <f>B171 &amp; " " &amp; C171 &amp; " " &amp; IF(D171 = "", "Not Null", "Null") &amp; ","</f>
        <v>HolidayDate nvarchar(16) Not Null,</v>
      </c>
      <c r="H171" s="17"/>
    </row>
    <row r="172" spans="1:8" x14ac:dyDescent="0.2">
      <c r="A172" s="11">
        <v>2</v>
      </c>
      <c r="B172" s="12" t="s">
        <v>1482</v>
      </c>
      <c r="C172" s="13" t="s">
        <v>8</v>
      </c>
      <c r="D172" s="14"/>
      <c r="E172" s="15"/>
      <c r="F172" s="16" t="s">
        <v>524</v>
      </c>
      <c r="G172" s="6" t="str">
        <f>B172 &amp; " " &amp; C172 &amp; " " &amp; IF(D172 = "", "Not Null", "Null") &amp; ","</f>
        <v>HolidayQty nvarchar(16) Not Null,</v>
      </c>
      <c r="H172" s="17"/>
    </row>
    <row r="173" spans="1:8" x14ac:dyDescent="0.2">
      <c r="A173" s="18"/>
      <c r="B173" s="19"/>
      <c r="C173" s="19"/>
      <c r="D173" s="20"/>
      <c r="E173" s="20"/>
      <c r="F173" s="21"/>
      <c r="G173" s="6" t="s">
        <v>33</v>
      </c>
      <c r="H173" s="17"/>
    </row>
    <row r="174" spans="1:8" x14ac:dyDescent="0.2">
      <c r="A174" s="22" t="s">
        <v>34</v>
      </c>
      <c r="B174" s="2" t="s">
        <v>1477</v>
      </c>
      <c r="C174" s="12" t="s">
        <v>1479</v>
      </c>
      <c r="D174" s="20"/>
      <c r="E174" s="20"/>
      <c r="F174" s="21"/>
      <c r="G174" s="6" t="str">
        <f>IF(AND(TRIM(A174) &lt;&gt; "", TRIM(B174) &lt;&gt; ""),
      IF(AND(A174 = "PK")," ALTER TABLE " &amp; B174 &amp; " ADD CONSTRAINT PK_" &amp; B174 &amp; D174 &amp; " PRIMARY KEY CLUSTERED (" &amp; C174  &amp; ") ",
           IF(AND(A174 = "UN"), " ALTER TABLE " &amp; B174 &amp; " ADD CONSTRAINT UN_" &amp; B174 &amp; D174 &amp; " UNIQUE NONCLUSTERED (" &amp; C174  &amp; ") ", ""))," ")</f>
        <v xml:space="preserve"> ALTER TABLE prlHoliday ADD CONSTRAINT PK_prlHoliday PRIMARY KEY CLUSTERED (HolidayID) </v>
      </c>
      <c r="H174" s="17"/>
    </row>
    <row r="175" spans="1:8" x14ac:dyDescent="0.2">
      <c r="A175" s="22" t="s">
        <v>35</v>
      </c>
      <c r="B175" s="19"/>
      <c r="C175" s="19"/>
      <c r="D175" s="20"/>
      <c r="E175" s="20"/>
      <c r="F175" s="21"/>
      <c r="G175" s="6"/>
      <c r="H175" s="17"/>
    </row>
    <row r="176" spans="1:8" x14ac:dyDescent="0.2">
      <c r="A176" s="23" t="s">
        <v>36</v>
      </c>
      <c r="B176" s="24"/>
      <c r="C176" s="24"/>
      <c r="D176" s="25"/>
      <c r="E176" s="25"/>
      <c r="F176" s="26"/>
      <c r="G176" s="6"/>
      <c r="H176" s="17"/>
    </row>
    <row r="178" spans="1:8" x14ac:dyDescent="0.2">
      <c r="A178" s="1"/>
      <c r="B178" s="2" t="s">
        <v>1483</v>
      </c>
      <c r="C178" s="3"/>
      <c r="D178" s="3"/>
      <c r="E178" s="4"/>
      <c r="F178" s="5" t="s">
        <v>1484</v>
      </c>
      <c r="G178" s="6" t="str">
        <f>"CREATE TABLE " &amp; B178</f>
        <v>CREATE TABLE prlWorkTarif</v>
      </c>
      <c r="H178" s="6" t="str">
        <f>"DROP TABLE " &amp; B178</f>
        <v>DROP TABLE prlWorkTarif</v>
      </c>
    </row>
    <row r="179" spans="1:8" x14ac:dyDescent="0.2">
      <c r="A179" s="7" t="s">
        <v>1</v>
      </c>
      <c r="B179" s="8" t="s">
        <v>2</v>
      </c>
      <c r="C179" s="9" t="s">
        <v>3</v>
      </c>
      <c r="D179" s="9" t="s">
        <v>4</v>
      </c>
      <c r="E179" s="9" t="s">
        <v>5</v>
      </c>
      <c r="F179" s="10" t="s">
        <v>6</v>
      </c>
      <c r="G179" s="6" t="str">
        <f>"("</f>
        <v>(</v>
      </c>
      <c r="H179" s="6"/>
    </row>
    <row r="180" spans="1:8" x14ac:dyDescent="0.2">
      <c r="A180" s="11">
        <v>1</v>
      </c>
      <c r="B180" s="12" t="s">
        <v>1461</v>
      </c>
      <c r="C180" s="13" t="s">
        <v>1173</v>
      </c>
      <c r="D180" s="14"/>
      <c r="E180" s="15"/>
      <c r="F180" s="16" t="s">
        <v>543</v>
      </c>
      <c r="G180" s="6" t="str">
        <f>B180 &amp; " " &amp; C180 &amp; " " &amp; IF(D180 = "", "Not Null", "Null") &amp; ","</f>
        <v>WorkTarifPkID int IDENTITY(1,1) Not Null,</v>
      </c>
      <c r="H180" s="17"/>
    </row>
    <row r="181" spans="1:8" x14ac:dyDescent="0.2">
      <c r="A181" s="11"/>
      <c r="B181" s="12" t="s">
        <v>1487</v>
      </c>
      <c r="C181" s="13" t="s">
        <v>53</v>
      </c>
      <c r="D181" s="14"/>
      <c r="E181" s="15"/>
      <c r="F181" s="16" t="s">
        <v>1039</v>
      </c>
      <c r="G181" s="6" t="str">
        <f>B181 &amp; " " &amp; C181 &amp; " " &amp; IF(D181 = "", "Not Null", "Null") &amp; ","</f>
        <v>WorkTarifName nvarchar(150) Not Null,</v>
      </c>
      <c r="H181" s="17"/>
    </row>
    <row r="182" spans="1:8" x14ac:dyDescent="0.2">
      <c r="A182" s="11"/>
      <c r="B182" s="12" t="s">
        <v>1488</v>
      </c>
      <c r="C182" s="13" t="s">
        <v>1490</v>
      </c>
      <c r="D182" s="14"/>
      <c r="E182" s="15"/>
      <c r="F182" s="16" t="s">
        <v>1491</v>
      </c>
      <c r="G182" s="6" t="str">
        <f>B182 &amp; " " &amp; C182 &amp; " " &amp; IF(D182 = "", "Not Null", "Null") &amp; ","</f>
        <v>UnitID nvarchar(6) Not Null,</v>
      </c>
      <c r="H182" s="17"/>
    </row>
    <row r="183" spans="1:8" x14ac:dyDescent="0.2">
      <c r="A183" s="11">
        <v>2</v>
      </c>
      <c r="B183" s="12" t="s">
        <v>1489</v>
      </c>
      <c r="C183" s="13" t="s">
        <v>135</v>
      </c>
      <c r="D183" s="14"/>
      <c r="E183" s="15"/>
      <c r="F183" s="16" t="s">
        <v>1492</v>
      </c>
      <c r="G183" s="6" t="str">
        <f>B183 &amp; " " &amp; C183 &amp; " " &amp; IF(D183 = "", "Not Null", "Null") &amp; ","</f>
        <v>WorkTarif money Not Null,</v>
      </c>
      <c r="H183" s="17"/>
    </row>
    <row r="184" spans="1:8" x14ac:dyDescent="0.2">
      <c r="A184" s="18"/>
      <c r="B184" s="19"/>
      <c r="C184" s="19"/>
      <c r="D184" s="20"/>
      <c r="E184" s="20"/>
      <c r="F184" s="21"/>
      <c r="G184" s="6" t="s">
        <v>33</v>
      </c>
      <c r="H184" s="17"/>
    </row>
    <row r="185" spans="1:8" x14ac:dyDescent="0.2">
      <c r="A185" s="22" t="s">
        <v>34</v>
      </c>
      <c r="B185" s="2" t="s">
        <v>1483</v>
      </c>
      <c r="C185" s="12" t="s">
        <v>1461</v>
      </c>
      <c r="D185" s="20"/>
      <c r="E185" s="20"/>
      <c r="F185" s="21"/>
      <c r="G185" s="6" t="str">
        <f>IF(AND(TRIM(A185) &lt;&gt; "", TRIM(B185) &lt;&gt; ""),
      IF(AND(A185 = "PK")," ALTER TABLE " &amp; B185 &amp; " ADD CONSTRAINT PK_" &amp; B185 &amp; D185 &amp; " PRIMARY KEY CLUSTERED (" &amp; C185  &amp; ") ",
           IF(AND(A185 = "UN"), " ALTER TABLE " &amp; B185 &amp; " ADD CONSTRAINT UN_" &amp; B185 &amp; D185 &amp; " UNIQUE NONCLUSTERED (" &amp; C185  &amp; ") ", ""))," ")</f>
        <v xml:space="preserve"> ALTER TABLE prlWorkTarif ADD CONSTRAINT PK_prlWorkTarif PRIMARY KEY CLUSTERED (WorkTarifPkID) </v>
      </c>
      <c r="H185" s="17"/>
    </row>
    <row r="186" spans="1:8" x14ac:dyDescent="0.2">
      <c r="A186" s="22" t="s">
        <v>35</v>
      </c>
      <c r="B186" s="19"/>
      <c r="C186" s="19"/>
      <c r="D186" s="20"/>
      <c r="E186" s="20"/>
      <c r="F186" s="21"/>
      <c r="G186" s="6"/>
      <c r="H186" s="17"/>
    </row>
    <row r="187" spans="1:8" x14ac:dyDescent="0.2">
      <c r="A187" s="23" t="s">
        <v>36</v>
      </c>
      <c r="B187" s="24"/>
      <c r="C187" s="24"/>
      <c r="D187" s="25"/>
      <c r="E187" s="25"/>
      <c r="F187" s="26"/>
      <c r="G187" s="6"/>
      <c r="H187" s="17"/>
    </row>
    <row r="189" spans="1:8" ht="22.5" x14ac:dyDescent="0.2">
      <c r="A189" s="1"/>
      <c r="B189" s="2" t="s">
        <v>1485</v>
      </c>
      <c r="C189" s="3"/>
      <c r="D189" s="3"/>
      <c r="E189" s="4"/>
      <c r="F189" s="5" t="s">
        <v>1486</v>
      </c>
      <c r="G189" s="6" t="str">
        <f>"CREATE TABLE " &amp; B189</f>
        <v>CREATE TABLE prlVarInfoTSHConfig</v>
      </c>
      <c r="H189" s="6" t="str">
        <f>"DROP TABLE " &amp; B189</f>
        <v>DROP TABLE prlVarInfoTSHConfig</v>
      </c>
    </row>
    <row r="190" spans="1:8" x14ac:dyDescent="0.2">
      <c r="A190" s="7" t="s">
        <v>1</v>
      </c>
      <c r="B190" s="8" t="s">
        <v>2</v>
      </c>
      <c r="C190" s="9" t="s">
        <v>3</v>
      </c>
      <c r="D190" s="9" t="s">
        <v>4</v>
      </c>
      <c r="E190" s="9" t="s">
        <v>5</v>
      </c>
      <c r="F190" s="10" t="s">
        <v>6</v>
      </c>
      <c r="G190" s="6" t="str">
        <f>"("</f>
        <v>(</v>
      </c>
      <c r="H190" s="6"/>
    </row>
    <row r="191" spans="1:8" x14ac:dyDescent="0.2">
      <c r="A191" s="11">
        <v>1</v>
      </c>
      <c r="B191" s="12" t="s">
        <v>1421</v>
      </c>
      <c r="C191" s="13" t="s">
        <v>23</v>
      </c>
      <c r="D191" s="14"/>
      <c r="E191" s="15"/>
      <c r="F191" s="16" t="s">
        <v>1495</v>
      </c>
      <c r="G191" s="6" t="str">
        <f>B191 &amp; " " &amp; C191 &amp; " " &amp; IF(D191 = "", "Not Null", "Null") &amp; ","</f>
        <v>VarRecNo int Not Null,</v>
      </c>
      <c r="H191" s="17"/>
    </row>
    <row r="192" spans="1:8" ht="22.5" x14ac:dyDescent="0.2">
      <c r="A192" s="11"/>
      <c r="B192" s="12" t="s">
        <v>1493</v>
      </c>
      <c r="C192" s="13" t="s">
        <v>53</v>
      </c>
      <c r="D192" s="14"/>
      <c r="E192" s="15"/>
      <c r="F192" s="16" t="s">
        <v>1496</v>
      </c>
      <c r="G192" s="6" t="str">
        <f>B192 &amp; " " &amp; C192 &amp; " " &amp; IF(D192 = "", "Not Null", "Null") &amp; ","</f>
        <v>TSHFieldName nvarchar(150) Not Null,</v>
      </c>
      <c r="H192" s="17"/>
    </row>
    <row r="193" spans="1:8" ht="22.5" x14ac:dyDescent="0.2">
      <c r="A193" s="11"/>
      <c r="B193" s="12" t="s">
        <v>1494</v>
      </c>
      <c r="C193" s="13" t="s">
        <v>53</v>
      </c>
      <c r="D193" s="14"/>
      <c r="E193" s="15"/>
      <c r="F193" s="16" t="s">
        <v>1497</v>
      </c>
      <c r="G193" s="6" t="str">
        <f>B193 &amp; " " &amp; C193 &amp; " " &amp; IF(D193 = "", "Not Null", "Null") &amp; ","</f>
        <v>TSHFieldMonName nvarchar(150) Not Null,</v>
      </c>
      <c r="H193" s="17"/>
    </row>
    <row r="194" spans="1:8" x14ac:dyDescent="0.2">
      <c r="A194" s="18"/>
      <c r="B194" s="19"/>
      <c r="C194" s="19"/>
      <c r="D194" s="20"/>
      <c r="E194" s="20"/>
      <c r="F194" s="21"/>
      <c r="G194" s="6" t="s">
        <v>33</v>
      </c>
      <c r="H194" s="17"/>
    </row>
    <row r="195" spans="1:8" x14ac:dyDescent="0.2">
      <c r="A195" s="22" t="s">
        <v>34</v>
      </c>
      <c r="B195" s="2" t="s">
        <v>1485</v>
      </c>
      <c r="C195" s="12" t="s">
        <v>1421</v>
      </c>
      <c r="D195" s="20"/>
      <c r="E195" s="20"/>
      <c r="F195" s="21"/>
      <c r="G195" s="6" t="str">
        <f>IF(AND(TRIM(A195) &lt;&gt; "", TRIM(B195) &lt;&gt; ""),
      IF(AND(A195 = "PK")," ALTER TABLE " &amp; B195 &amp; " ADD CONSTRAINT PK_" &amp; B195 &amp; D195 &amp; " PRIMARY KEY CLUSTERED (" &amp; C195  &amp; ") ",
           IF(AND(A195 = "UN"), " ALTER TABLE " &amp; B195 &amp; " ADD CONSTRAINT UN_" &amp; B195 &amp; D195 &amp; " UNIQUE NONCLUSTERED (" &amp; C195  &amp; ") ", ""))," ")</f>
        <v xml:space="preserve"> ALTER TABLE prlVarInfoTSHConfig ADD CONSTRAINT PK_prlVarInfoTSHConfig PRIMARY KEY CLUSTERED (VarRecNo) </v>
      </c>
      <c r="H195" s="17"/>
    </row>
    <row r="196" spans="1:8" x14ac:dyDescent="0.2">
      <c r="A196" s="22" t="s">
        <v>35</v>
      </c>
      <c r="B196" s="19"/>
      <c r="C196" s="19"/>
      <c r="D196" s="20"/>
      <c r="E196" s="20"/>
      <c r="F196" s="21"/>
      <c r="G196" s="6"/>
      <c r="H196" s="17"/>
    </row>
    <row r="197" spans="1:8" x14ac:dyDescent="0.2">
      <c r="A197" s="23" t="s">
        <v>36</v>
      </c>
      <c r="B197" s="24"/>
      <c r="C197" s="24"/>
      <c r="D197" s="25"/>
      <c r="E197" s="25"/>
      <c r="F197" s="26"/>
      <c r="G197" s="6"/>
      <c r="H197" s="17"/>
    </row>
    <row r="199" spans="1:8" ht="22.5" x14ac:dyDescent="0.2">
      <c r="A199" s="1"/>
      <c r="B199" s="2" t="s">
        <v>1498</v>
      </c>
      <c r="C199" s="3"/>
      <c r="D199" s="3"/>
      <c r="E199" s="4"/>
      <c r="F199" s="5" t="s">
        <v>1499</v>
      </c>
      <c r="G199" s="6" t="str">
        <f>"CREATE TABLE " &amp; B199</f>
        <v>CREATE TABLE prlSalaryTransactionType</v>
      </c>
      <c r="H199" s="6" t="str">
        <f>"DROP TABLE " &amp; B199</f>
        <v>DROP TABLE prlSalaryTransactionType</v>
      </c>
    </row>
    <row r="200" spans="1:8" x14ac:dyDescent="0.2">
      <c r="A200" s="7" t="s">
        <v>1</v>
      </c>
      <c r="B200" s="8" t="s">
        <v>2</v>
      </c>
      <c r="C200" s="9" t="s">
        <v>3</v>
      </c>
      <c r="D200" s="9" t="s">
        <v>4</v>
      </c>
      <c r="E200" s="9" t="s">
        <v>5</v>
      </c>
      <c r="F200" s="10" t="s">
        <v>6</v>
      </c>
      <c r="G200" s="6" t="str">
        <f>"("</f>
        <v>(</v>
      </c>
      <c r="H200" s="6"/>
    </row>
    <row r="201" spans="1:8" ht="22.5" x14ac:dyDescent="0.2">
      <c r="A201" s="11">
        <v>1</v>
      </c>
      <c r="B201" s="12" t="s">
        <v>1500</v>
      </c>
      <c r="C201" s="13" t="s">
        <v>8</v>
      </c>
      <c r="D201" s="14"/>
      <c r="E201" s="15"/>
      <c r="F201" s="16" t="s">
        <v>543</v>
      </c>
      <c r="G201" s="6" t="str">
        <f t="shared" ref="G201:G206" si="5">B201 &amp; " " &amp; C201 &amp; " " &amp; IF(D201 = "", "Not Null", "Null") &amp; ","</f>
        <v>SalaryTransactionTypePkID nvarchar(16) Not Null,</v>
      </c>
      <c r="H201" s="17"/>
    </row>
    <row r="202" spans="1:8" ht="22.5" x14ac:dyDescent="0.2">
      <c r="A202" s="11"/>
      <c r="B202" s="12" t="s">
        <v>1501</v>
      </c>
      <c r="C202" s="13" t="s">
        <v>53</v>
      </c>
      <c r="D202" s="14"/>
      <c r="E202" s="15"/>
      <c r="F202" s="16" t="s">
        <v>1039</v>
      </c>
      <c r="G202" s="6" t="str">
        <f t="shared" si="5"/>
        <v>SalaryTransactionTypeName nvarchar(150) Not Null,</v>
      </c>
      <c r="H202" s="17"/>
    </row>
    <row r="203" spans="1:8" x14ac:dyDescent="0.2">
      <c r="A203" s="11"/>
      <c r="B203" s="12" t="s">
        <v>1502</v>
      </c>
      <c r="C203" s="13" t="s">
        <v>8</v>
      </c>
      <c r="D203" s="14"/>
      <c r="E203" s="15"/>
      <c r="F203" s="16" t="s">
        <v>1505</v>
      </c>
      <c r="G203" s="6" t="str">
        <f t="shared" si="5"/>
        <v>DtAccountPkID nvarchar(16) Not Null,</v>
      </c>
      <c r="H203" s="17"/>
    </row>
    <row r="204" spans="1:8" x14ac:dyDescent="0.2">
      <c r="A204" s="11">
        <v>2</v>
      </c>
      <c r="B204" s="12" t="s">
        <v>1503</v>
      </c>
      <c r="C204" s="13" t="s">
        <v>8</v>
      </c>
      <c r="D204" s="14"/>
      <c r="E204" s="15"/>
      <c r="F204" s="16" t="s">
        <v>1506</v>
      </c>
      <c r="G204" s="6" t="str">
        <f t="shared" si="5"/>
        <v>KtAccountPkID nvarchar(16) Not Null,</v>
      </c>
      <c r="H204" s="17"/>
    </row>
    <row r="205" spans="1:8" x14ac:dyDescent="0.2">
      <c r="A205" s="11"/>
      <c r="B205" s="12" t="s">
        <v>1421</v>
      </c>
      <c r="C205" s="13" t="s">
        <v>8</v>
      </c>
      <c r="D205" s="14"/>
      <c r="E205" s="15"/>
      <c r="F205" s="16" t="s">
        <v>1507</v>
      </c>
      <c r="G205" s="6" t="str">
        <f t="shared" si="5"/>
        <v>VarRecNo nvarchar(16) Not Null,</v>
      </c>
      <c r="H205" s="17"/>
    </row>
    <row r="206" spans="1:8" ht="33.75" x14ac:dyDescent="0.2">
      <c r="A206" s="11"/>
      <c r="B206" s="12" t="s">
        <v>1504</v>
      </c>
      <c r="C206" s="13" t="s">
        <v>62</v>
      </c>
      <c r="D206" s="14"/>
      <c r="E206" s="15"/>
      <c r="F206" s="16" t="s">
        <v>1508</v>
      </c>
      <c r="G206" s="6" t="str">
        <f t="shared" si="5"/>
        <v>IsEveryOne nvarchar(1) Not Null,</v>
      </c>
      <c r="H206" s="17"/>
    </row>
    <row r="207" spans="1:8" x14ac:dyDescent="0.2">
      <c r="A207" s="18"/>
      <c r="B207" s="19"/>
      <c r="C207" s="19"/>
      <c r="D207" s="20"/>
      <c r="E207" s="20"/>
      <c r="F207" s="21"/>
      <c r="G207" s="6" t="s">
        <v>33</v>
      </c>
      <c r="H207" s="17"/>
    </row>
    <row r="208" spans="1:8" ht="22.5" x14ac:dyDescent="0.2">
      <c r="A208" s="22" t="s">
        <v>34</v>
      </c>
      <c r="B208" s="2" t="s">
        <v>1498</v>
      </c>
      <c r="C208" s="12" t="s">
        <v>1500</v>
      </c>
      <c r="D208" s="20"/>
      <c r="E208" s="20"/>
      <c r="F208" s="21"/>
      <c r="G208" s="6" t="str">
        <f>IF(AND(TRIM(A208) &lt;&gt; "", TRIM(B208) &lt;&gt; ""),
      IF(AND(A208 = "PK")," ALTER TABLE " &amp; B208 &amp; " ADD CONSTRAINT PK_" &amp; B208 &amp; D208 &amp; " PRIMARY KEY CLUSTERED (" &amp; C208  &amp; ") ",
           IF(AND(A208 = "UN"), " ALTER TABLE " &amp; B208 &amp; " ADD CONSTRAINT UN_" &amp; B208 &amp; D208 &amp; " UNIQUE NONCLUSTERED (" &amp; C208  &amp; ") ", ""))," ")</f>
        <v xml:space="preserve"> ALTER TABLE prlSalaryTransactionType ADD CONSTRAINT PK_prlSalaryTransactionType PRIMARY KEY CLUSTERED (SalaryTransactionTypePkID) </v>
      </c>
      <c r="H208" s="17"/>
    </row>
    <row r="209" spans="1:8" x14ac:dyDescent="0.2">
      <c r="A209" s="22" t="s">
        <v>35</v>
      </c>
      <c r="B209" s="19"/>
      <c r="C209" s="19"/>
      <c r="D209" s="20"/>
      <c r="E209" s="20"/>
      <c r="F209" s="21"/>
      <c r="G209" s="6"/>
      <c r="H209" s="17"/>
    </row>
    <row r="210" spans="1:8" x14ac:dyDescent="0.2">
      <c r="A210" s="23" t="s">
        <v>36</v>
      </c>
      <c r="B210" s="24"/>
      <c r="C210" s="24"/>
      <c r="D210" s="25"/>
      <c r="E210" s="25"/>
      <c r="F210" s="26"/>
      <c r="G210" s="6"/>
      <c r="H210" s="17"/>
    </row>
    <row r="212" spans="1:8" ht="22.5" x14ac:dyDescent="0.2">
      <c r="A212" s="1"/>
      <c r="B212" s="2" t="s">
        <v>1536</v>
      </c>
      <c r="C212" s="3"/>
      <c r="D212" s="3"/>
      <c r="E212" s="4"/>
      <c r="F212" s="5" t="s">
        <v>1539</v>
      </c>
      <c r="G212" s="6" t="str">
        <f>"CREATE TABLE " &amp; B212</f>
        <v>CREATE TABLE prlEmpDetail</v>
      </c>
      <c r="H212" s="6" t="str">
        <f>"DROP TABLE " &amp; B212</f>
        <v>DROP TABLE prlEmpDetail</v>
      </c>
    </row>
    <row r="213" spans="1:8" x14ac:dyDescent="0.2">
      <c r="A213" s="7" t="s">
        <v>1</v>
      </c>
      <c r="B213" s="8" t="s">
        <v>2</v>
      </c>
      <c r="C213" s="9" t="s">
        <v>3</v>
      </c>
      <c r="D213" s="9" t="s">
        <v>4</v>
      </c>
      <c r="E213" s="9" t="s">
        <v>5</v>
      </c>
      <c r="F213" s="10" t="s">
        <v>6</v>
      </c>
      <c r="G213" s="6" t="str">
        <f>"("</f>
        <v>(</v>
      </c>
      <c r="H213" s="6"/>
    </row>
    <row r="214" spans="1:8" x14ac:dyDescent="0.2">
      <c r="A214" s="11">
        <v>1</v>
      </c>
      <c r="B214" s="12" t="s">
        <v>738</v>
      </c>
      <c r="C214" s="13" t="s">
        <v>8</v>
      </c>
      <c r="D214" s="14"/>
      <c r="E214" s="15"/>
      <c r="F214" s="16" t="s">
        <v>9</v>
      </c>
      <c r="G214" s="6" t="str">
        <f>B214 &amp; " " &amp; C214 &amp; " " &amp; IF(D214 = "", "Not Null", "Null") &amp; ","</f>
        <v>CustomerPkID nvarchar(16) Not Null,</v>
      </c>
      <c r="H214" s="17"/>
    </row>
    <row r="215" spans="1:8" ht="22.5" x14ac:dyDescent="0.2">
      <c r="A215" s="11"/>
      <c r="B215" s="12" t="s">
        <v>1421</v>
      </c>
      <c r="C215" s="13" t="s">
        <v>23</v>
      </c>
      <c r="D215" s="14"/>
      <c r="E215" s="15"/>
      <c r="F215" s="16" t="s">
        <v>1540</v>
      </c>
      <c r="G215" s="6" t="str">
        <f>B215 &amp; " " &amp; C215 &amp; " " &amp; IF(D215 = "", "Not Null", "Null") &amp; ","</f>
        <v>VarRecNo int Not Null,</v>
      </c>
      <c r="H215" s="17"/>
    </row>
    <row r="216" spans="1:8" x14ac:dyDescent="0.2">
      <c r="A216" s="11"/>
      <c r="B216" s="12" t="s">
        <v>1537</v>
      </c>
      <c r="C216" s="13" t="s">
        <v>53</v>
      </c>
      <c r="D216" s="14"/>
      <c r="E216" s="15"/>
      <c r="F216" s="16" t="s">
        <v>1541</v>
      </c>
      <c r="G216" s="6" t="str">
        <f>B216 &amp; " " &amp; C216 &amp; " " &amp; IF(D216 = "", "Not Null", "Null") &amp; ","</f>
        <v>VarValue nvarchar(150) Not Null,</v>
      </c>
      <c r="H216" s="17"/>
    </row>
    <row r="217" spans="1:8" x14ac:dyDescent="0.2">
      <c r="A217" s="18"/>
      <c r="B217" s="19"/>
      <c r="C217" s="19"/>
      <c r="D217" s="20"/>
      <c r="E217" s="20"/>
      <c r="F217" s="21"/>
      <c r="G217" s="6" t="s">
        <v>33</v>
      </c>
      <c r="H217" s="17"/>
    </row>
    <row r="218" spans="1:8" ht="22.5" x14ac:dyDescent="0.2">
      <c r="A218" s="22" t="s">
        <v>34</v>
      </c>
      <c r="B218" s="2" t="s">
        <v>1536</v>
      </c>
      <c r="C218" s="12" t="s">
        <v>1538</v>
      </c>
      <c r="D218" s="20"/>
      <c r="E218" s="20"/>
      <c r="F218" s="21"/>
      <c r="G218" s="6" t="str">
        <f>IF(AND(TRIM(A218) &lt;&gt; "", TRIM(B218) &lt;&gt; ""),
      IF(AND(A218 = "PK")," ALTER TABLE " &amp; B218 &amp; " ADD CONSTRAINT PK_" &amp; B218 &amp; D218 &amp; " PRIMARY KEY CLUSTERED (" &amp; C218  &amp; ") ",
           IF(AND(A218 = "UN"), " ALTER TABLE " &amp; B218 &amp; " ADD CONSTRAINT UN_" &amp; B218 &amp; D218 &amp; " UNIQUE NONCLUSTERED (" &amp; C218  &amp; ") ", ""))," ")</f>
        <v xml:space="preserve"> ALTER TABLE prlEmpDetail ADD CONSTRAINT PK_prlEmpDetail PRIMARY KEY CLUSTERED (CustomerPkID,VarRecNo) </v>
      </c>
      <c r="H218" s="17"/>
    </row>
    <row r="219" spans="1:8" x14ac:dyDescent="0.2">
      <c r="A219" s="22" t="s">
        <v>35</v>
      </c>
      <c r="B219" s="19"/>
      <c r="C219" s="19"/>
      <c r="D219" s="20"/>
      <c r="E219" s="20"/>
      <c r="F219" s="21"/>
      <c r="G219" s="6"/>
      <c r="H219" s="17"/>
    </row>
    <row r="220" spans="1:8" x14ac:dyDescent="0.2">
      <c r="A220" s="23" t="s">
        <v>36</v>
      </c>
      <c r="B220" s="24"/>
      <c r="C220" s="24"/>
      <c r="D220" s="25"/>
      <c r="E220" s="25"/>
      <c r="F220" s="26"/>
      <c r="G220" s="6"/>
      <c r="H220" s="17"/>
    </row>
    <row r="222" spans="1:8" ht="22.5" x14ac:dyDescent="0.2">
      <c r="A222" s="1"/>
      <c r="B222" s="2" t="s">
        <v>1542</v>
      </c>
      <c r="C222" s="3"/>
      <c r="D222" s="3"/>
      <c r="E222" s="4"/>
      <c r="F222" s="5" t="s">
        <v>1499</v>
      </c>
      <c r="G222" s="6" t="str">
        <f>"CREATE TABLE " &amp; B222</f>
        <v>CREATE TABLE prlOtherDataSheet</v>
      </c>
      <c r="H222" s="6" t="str">
        <f>"DROP TABLE " &amp; B222</f>
        <v>DROP TABLE prlOtherDataSheet</v>
      </c>
    </row>
    <row r="223" spans="1:8" x14ac:dyDescent="0.2">
      <c r="A223" s="7" t="s">
        <v>1</v>
      </c>
      <c r="B223" s="8" t="s">
        <v>2</v>
      </c>
      <c r="C223" s="9" t="s">
        <v>3</v>
      </c>
      <c r="D223" s="9" t="s">
        <v>4</v>
      </c>
      <c r="E223" s="9" t="s">
        <v>5</v>
      </c>
      <c r="F223" s="10" t="s">
        <v>6</v>
      </c>
      <c r="G223" s="6" t="str">
        <f>"("</f>
        <v>(</v>
      </c>
      <c r="H223" s="6"/>
    </row>
    <row r="224" spans="1:8" x14ac:dyDescent="0.2">
      <c r="A224" s="11">
        <v>1</v>
      </c>
      <c r="B224" s="12" t="s">
        <v>1543</v>
      </c>
      <c r="C224" s="13" t="s">
        <v>8</v>
      </c>
      <c r="D224" s="14"/>
      <c r="E224" s="15"/>
      <c r="F224" s="16" t="s">
        <v>543</v>
      </c>
      <c r="G224" s="6" t="str">
        <f>B224 &amp; " " &amp; C224 &amp; " " &amp; IF(D224 = "", "Not Null", "Null") &amp; ","</f>
        <v>OtherDataSheetPkID nvarchar(16) Not Null,</v>
      </c>
      <c r="H224" s="17"/>
    </row>
    <row r="225" spans="1:8" x14ac:dyDescent="0.2">
      <c r="A225" s="11"/>
      <c r="B225" s="12" t="s">
        <v>1544</v>
      </c>
      <c r="C225" s="13" t="s">
        <v>23</v>
      </c>
      <c r="D225" s="14"/>
      <c r="E225" s="15"/>
      <c r="F225" s="16" t="s">
        <v>1039</v>
      </c>
      <c r="G225" s="6" t="str">
        <f t="shared" ref="G225:G238" si="6">B225 &amp; " " &amp; C225 &amp; " " &amp; IF(D225 = "", "Not Null", "Null") &amp; ","</f>
        <v>mYear int Not Null,</v>
      </c>
      <c r="H225" s="17"/>
    </row>
    <row r="226" spans="1:8" x14ac:dyDescent="0.2">
      <c r="A226" s="11"/>
      <c r="B226" s="12" t="s">
        <v>1545</v>
      </c>
      <c r="C226" s="13" t="s">
        <v>23</v>
      </c>
      <c r="D226" s="14"/>
      <c r="E226" s="15"/>
      <c r="F226" s="16" t="s">
        <v>1505</v>
      </c>
      <c r="G226" s="6" t="str">
        <f t="shared" si="6"/>
        <v>mMonth int Not Null,</v>
      </c>
      <c r="H226" s="17"/>
    </row>
    <row r="227" spans="1:8" x14ac:dyDescent="0.2">
      <c r="A227" s="11">
        <v>2</v>
      </c>
      <c r="B227" s="12" t="s">
        <v>791</v>
      </c>
      <c r="C227" s="13" t="s">
        <v>8</v>
      </c>
      <c r="D227" s="14"/>
      <c r="E227" s="15"/>
      <c r="F227" s="16" t="s">
        <v>1506</v>
      </c>
      <c r="G227" s="6" t="str">
        <f t="shared" si="6"/>
        <v>Period nvarchar(16) Not Null,</v>
      </c>
      <c r="H227" s="17"/>
    </row>
    <row r="228" spans="1:8" x14ac:dyDescent="0.2">
      <c r="A228" s="11"/>
      <c r="B228" s="12" t="s">
        <v>738</v>
      </c>
      <c r="C228" s="13" t="s">
        <v>8</v>
      </c>
      <c r="D228" s="14"/>
      <c r="E228" s="15"/>
      <c r="F228" s="16" t="s">
        <v>1507</v>
      </c>
      <c r="G228" s="6" t="str">
        <f t="shared" si="6"/>
        <v>CustomerPkID nvarchar(16) Not Null,</v>
      </c>
      <c r="H228" s="17"/>
    </row>
    <row r="229" spans="1:8" ht="33.75" x14ac:dyDescent="0.2">
      <c r="A229" s="11"/>
      <c r="B229" s="12" t="s">
        <v>1546</v>
      </c>
      <c r="C229" s="13" t="s">
        <v>8</v>
      </c>
      <c r="D229" s="14"/>
      <c r="E229" s="15"/>
      <c r="F229" s="16" t="s">
        <v>1508</v>
      </c>
      <c r="G229" s="6" t="str">
        <f t="shared" si="6"/>
        <v>ENo nvarchar(16) Not Null,</v>
      </c>
      <c r="H229" s="17"/>
    </row>
    <row r="230" spans="1:8" x14ac:dyDescent="0.2">
      <c r="A230" s="11"/>
      <c r="B230" s="12" t="s">
        <v>600</v>
      </c>
      <c r="C230" s="13" t="s">
        <v>21</v>
      </c>
      <c r="D230" s="14"/>
      <c r="E230" s="15"/>
      <c r="F230" s="16"/>
      <c r="G230" s="6" t="str">
        <f t="shared" si="6"/>
        <v>StartDate datetime Not Null,</v>
      </c>
      <c r="H230" s="17"/>
    </row>
    <row r="231" spans="1:8" x14ac:dyDescent="0.2">
      <c r="A231" s="11"/>
      <c r="B231" s="12" t="s">
        <v>602</v>
      </c>
      <c r="C231" s="13" t="s">
        <v>21</v>
      </c>
      <c r="D231" s="14"/>
      <c r="E231" s="15"/>
      <c r="F231" s="16"/>
      <c r="G231" s="6" t="str">
        <f t="shared" si="6"/>
        <v>FinishDate datetime Not Null,</v>
      </c>
      <c r="H231" s="17"/>
    </row>
    <row r="232" spans="1:8" x14ac:dyDescent="0.2">
      <c r="A232" s="11"/>
      <c r="B232" s="12" t="s">
        <v>1547</v>
      </c>
      <c r="C232" s="13" t="s">
        <v>135</v>
      </c>
      <c r="D232" s="14"/>
      <c r="E232" s="15"/>
      <c r="F232" s="16"/>
      <c r="G232" s="6" t="str">
        <f t="shared" si="6"/>
        <v>SalaryGrand money Not Null,</v>
      </c>
      <c r="H232" s="17"/>
    </row>
    <row r="233" spans="1:8" x14ac:dyDescent="0.2">
      <c r="A233" s="11"/>
      <c r="B233" s="12" t="s">
        <v>1548</v>
      </c>
      <c r="C233" s="13" t="s">
        <v>23</v>
      </c>
      <c r="D233" s="14"/>
      <c r="E233" s="15"/>
      <c r="F233" s="16"/>
      <c r="G233" s="6" t="str">
        <f t="shared" si="6"/>
        <v>WorkedDay int Not Null,</v>
      </c>
      <c r="H233" s="17"/>
    </row>
    <row r="234" spans="1:8" x14ac:dyDescent="0.2">
      <c r="A234" s="11"/>
      <c r="B234" s="12" t="s">
        <v>1551</v>
      </c>
      <c r="C234" s="13" t="s">
        <v>23</v>
      </c>
      <c r="D234" s="14"/>
      <c r="E234" s="15"/>
      <c r="F234" s="16"/>
      <c r="G234" s="6" t="str">
        <f t="shared" si="6"/>
        <v>HolidayDay int Not Null,</v>
      </c>
      <c r="H234" s="17"/>
    </row>
    <row r="235" spans="1:8" x14ac:dyDescent="0.2">
      <c r="A235" s="11"/>
      <c r="B235" s="12" t="s">
        <v>1549</v>
      </c>
      <c r="C235" s="13" t="s">
        <v>62</v>
      </c>
      <c r="D235" s="14"/>
      <c r="E235" s="15"/>
      <c r="F235" s="16"/>
      <c r="G235" s="6" t="str">
        <f t="shared" si="6"/>
        <v>IsType nvarchar(1) Not Null,</v>
      </c>
      <c r="H235" s="17"/>
    </row>
    <row r="236" spans="1:8" x14ac:dyDescent="0.2">
      <c r="A236" s="11"/>
      <c r="B236" s="12" t="s">
        <v>182</v>
      </c>
      <c r="C236" s="13" t="s">
        <v>21</v>
      </c>
      <c r="D236" s="14"/>
      <c r="E236" s="15"/>
      <c r="F236" s="16"/>
      <c r="G236" s="6" t="str">
        <f t="shared" si="6"/>
        <v>CreatedDate datetime Not Null,</v>
      </c>
      <c r="H236" s="17"/>
    </row>
    <row r="237" spans="1:8" x14ac:dyDescent="0.2">
      <c r="A237" s="11"/>
      <c r="B237" s="12" t="s">
        <v>490</v>
      </c>
      <c r="C237" s="13" t="s">
        <v>135</v>
      </c>
      <c r="D237" s="14"/>
      <c r="E237" s="15"/>
      <c r="F237" s="16"/>
      <c r="G237" s="6" t="str">
        <f t="shared" si="6"/>
        <v>SalaryAmt money Not Null,</v>
      </c>
      <c r="H237" s="17"/>
    </row>
    <row r="238" spans="1:8" x14ac:dyDescent="0.2">
      <c r="A238" s="11"/>
      <c r="B238" s="12" t="s">
        <v>1550</v>
      </c>
      <c r="C238" s="13" t="s">
        <v>135</v>
      </c>
      <c r="D238" s="14"/>
      <c r="E238" s="15"/>
      <c r="F238" s="16"/>
      <c r="G238" s="6" t="str">
        <f t="shared" si="6"/>
        <v>NDDProcent money Not Null,</v>
      </c>
      <c r="H238" s="17"/>
    </row>
    <row r="239" spans="1:8" x14ac:dyDescent="0.2">
      <c r="A239" s="18"/>
      <c r="B239" s="19"/>
      <c r="C239" s="19"/>
      <c r="D239" s="20"/>
      <c r="E239" s="20"/>
      <c r="F239" s="21"/>
      <c r="G239" s="6" t="s">
        <v>33</v>
      </c>
      <c r="H239" s="17"/>
    </row>
    <row r="240" spans="1:8" ht="22.5" x14ac:dyDescent="0.2">
      <c r="A240" s="22" t="s">
        <v>34</v>
      </c>
      <c r="B240" s="2" t="s">
        <v>1542</v>
      </c>
      <c r="C240" s="12" t="s">
        <v>1543</v>
      </c>
      <c r="D240" s="20"/>
      <c r="E240" s="20"/>
      <c r="F240" s="21"/>
      <c r="G240" s="6" t="str">
        <f>IF(AND(TRIM(A240) &lt;&gt; "", TRIM(B240) &lt;&gt; ""),
      IF(AND(A240 = "PK")," ALTER TABLE " &amp; B240 &amp; " ADD CONSTRAINT PK_" &amp; B240 &amp; D240 &amp; " PRIMARY KEY CLUSTERED (" &amp; C240  &amp; ") ",
           IF(AND(A240 = "UN"), " ALTER TABLE " &amp; B240 &amp; " ADD CONSTRAINT UN_" &amp; B240 &amp; D240 &amp; " UNIQUE NONCLUSTERED (" &amp; C240  &amp; ") ", ""))," ")</f>
        <v xml:space="preserve"> ALTER TABLE prlOtherDataSheet ADD CONSTRAINT PK_prlOtherDataSheet PRIMARY KEY CLUSTERED (OtherDataSheetPkID) </v>
      </c>
      <c r="H240" s="17"/>
    </row>
    <row r="241" spans="1:8" x14ac:dyDescent="0.2">
      <c r="A241" s="22" t="s">
        <v>35</v>
      </c>
      <c r="B241" s="19"/>
      <c r="C241" s="19"/>
      <c r="D241" s="20"/>
      <c r="E241" s="20"/>
      <c r="F241" s="21"/>
      <c r="G241" s="6"/>
      <c r="H241" s="17"/>
    </row>
    <row r="242" spans="1:8" x14ac:dyDescent="0.2">
      <c r="A242" s="23" t="s">
        <v>36</v>
      </c>
      <c r="B242" s="24"/>
      <c r="C242" s="24"/>
      <c r="D242" s="25"/>
      <c r="E242" s="25"/>
      <c r="F242" s="26"/>
      <c r="G242" s="6"/>
      <c r="H242" s="1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50"/>
  <sheetViews>
    <sheetView topLeftCell="A225" workbookViewId="0">
      <selection activeCell="E253" sqref="E253"/>
    </sheetView>
  </sheetViews>
  <sheetFormatPr defaultRowHeight="15" x14ac:dyDescent="0.25"/>
  <cols>
    <col min="1" max="1" width="3" bestFit="1" customWidth="1"/>
    <col min="2" max="2" width="21.7109375" bestFit="1" customWidth="1"/>
    <col min="3" max="3" width="16.5703125" customWidth="1"/>
    <col min="4" max="4" width="3.85546875" bestFit="1" customWidth="1"/>
    <col min="5" max="5" width="20.28515625" customWidth="1"/>
    <col min="6" max="6" width="29.5703125" customWidth="1"/>
    <col min="7" max="7" width="77.5703125" bestFit="1" customWidth="1"/>
    <col min="8" max="8" width="20.140625" bestFit="1" customWidth="1"/>
  </cols>
  <sheetData>
    <row r="2" spans="1:8" x14ac:dyDescent="0.25">
      <c r="A2" s="1"/>
      <c r="B2" s="2" t="s">
        <v>149</v>
      </c>
      <c r="C2" s="3"/>
      <c r="D2" s="3"/>
      <c r="E2" s="4"/>
      <c r="F2" s="5" t="s">
        <v>258</v>
      </c>
      <c r="G2" s="6" t="str">
        <f>"CREATE TABLE " &amp; B2</f>
        <v>CREATE TABLE smmConfig</v>
      </c>
      <c r="H2" s="6" t="str">
        <f>"DROP TABLE " &amp; B2</f>
        <v>DROP TABLE smmConfig</v>
      </c>
    </row>
    <row r="3" spans="1:8" x14ac:dyDescent="0.25">
      <c r="A3" s="7" t="s">
        <v>1</v>
      </c>
      <c r="B3" s="8" t="s">
        <v>2</v>
      </c>
      <c r="C3" s="9" t="s">
        <v>3</v>
      </c>
      <c r="D3" s="9" t="s">
        <v>4</v>
      </c>
      <c r="E3" s="9" t="s">
        <v>5</v>
      </c>
      <c r="F3" s="10" t="s">
        <v>6</v>
      </c>
      <c r="G3" s="6" t="str">
        <f>"("</f>
        <v>(</v>
      </c>
      <c r="H3" s="6"/>
    </row>
    <row r="4" spans="1:8" x14ac:dyDescent="0.25">
      <c r="A4" s="11">
        <v>1</v>
      </c>
      <c r="B4" s="12" t="s">
        <v>150</v>
      </c>
      <c r="C4" s="13" t="s">
        <v>151</v>
      </c>
      <c r="D4" s="14"/>
      <c r="E4" s="15"/>
      <c r="F4" s="16" t="s">
        <v>259</v>
      </c>
      <c r="G4" s="6" t="str">
        <f>B4 &amp; " " &amp; C4 &amp; " " &amp; IF(D4 = "", "Not Null", "Null") &amp; ","</f>
        <v>ModuleID nvarchar(3) Not Null,</v>
      </c>
      <c r="H4" s="17"/>
    </row>
    <row r="5" spans="1:8" x14ac:dyDescent="0.25">
      <c r="A5" s="11">
        <v>2</v>
      </c>
      <c r="B5" s="12" t="s">
        <v>152</v>
      </c>
      <c r="C5" s="13" t="s">
        <v>10</v>
      </c>
      <c r="D5" s="14"/>
      <c r="E5" s="15"/>
      <c r="F5" s="16" t="s">
        <v>260</v>
      </c>
      <c r="G5" s="6" t="str">
        <f>B5 &amp; " " &amp; C5 &amp; " " &amp; IF(D5 = "", "Not Null", "Null") &amp; ","</f>
        <v>ConfigID nvarchar(50) Not Null,</v>
      </c>
      <c r="H5" s="17"/>
    </row>
    <row r="6" spans="1:8" x14ac:dyDescent="0.25">
      <c r="A6" s="11">
        <v>3</v>
      </c>
      <c r="B6" s="12" t="s">
        <v>153</v>
      </c>
      <c r="C6" s="13" t="s">
        <v>53</v>
      </c>
      <c r="D6" s="14"/>
      <c r="E6" s="15"/>
      <c r="F6" s="16" t="s">
        <v>261</v>
      </c>
      <c r="G6" s="6" t="str">
        <f>B6 &amp; " " &amp; C6 &amp; " " &amp; IF(D6 = "", "Not Null", "Null") &amp; ","</f>
        <v>ConfigName nvarchar(150) Not Null,</v>
      </c>
      <c r="H6" s="17"/>
    </row>
    <row r="7" spans="1:8" x14ac:dyDescent="0.25">
      <c r="A7" s="11">
        <v>4</v>
      </c>
      <c r="B7" s="12" t="s">
        <v>154</v>
      </c>
      <c r="C7" s="13" t="s">
        <v>155</v>
      </c>
      <c r="D7" s="14"/>
      <c r="E7" s="15"/>
      <c r="F7" s="16" t="s">
        <v>262</v>
      </c>
      <c r="G7" s="6" t="str">
        <f>B7 &amp; " " &amp; C7 &amp; " " &amp; IF(D7 = "", "Not Null", "Null") &amp; ","</f>
        <v>ConfigValue nvarchar(250) Not Null,</v>
      </c>
      <c r="H7" s="17"/>
    </row>
    <row r="8" spans="1:8" x14ac:dyDescent="0.25">
      <c r="A8" s="11">
        <v>5</v>
      </c>
      <c r="B8" s="12" t="s">
        <v>156</v>
      </c>
      <c r="C8" s="13" t="s">
        <v>23</v>
      </c>
      <c r="D8" s="14"/>
      <c r="E8" s="15"/>
      <c r="F8" s="16" t="s">
        <v>263</v>
      </c>
      <c r="G8" s="6" t="str">
        <f>B8 &amp; " " &amp; C8 &amp; " " &amp; IF(D8 = "", "Not Null", "Null") &amp; ","</f>
        <v>OrderBy int Not Null,</v>
      </c>
      <c r="H8" s="17"/>
    </row>
    <row r="9" spans="1:8" x14ac:dyDescent="0.25">
      <c r="A9" s="18"/>
      <c r="B9" s="19"/>
      <c r="C9" s="19"/>
      <c r="D9" s="20"/>
      <c r="E9" s="20"/>
      <c r="F9" s="21"/>
      <c r="G9" s="6" t="s">
        <v>33</v>
      </c>
      <c r="H9" s="17"/>
    </row>
    <row r="10" spans="1:8" x14ac:dyDescent="0.25">
      <c r="A10" s="22" t="s">
        <v>34</v>
      </c>
      <c r="B10" s="2" t="s">
        <v>149</v>
      </c>
      <c r="C10" s="12" t="s">
        <v>157</v>
      </c>
      <c r="D10" s="20"/>
      <c r="E10" s="20"/>
      <c r="F10" s="21"/>
      <c r="G10" s="6" t="str">
        <f>IF(AND(TRIM(A10) &lt;&gt; "", TRIM(B10) &lt;&gt; ""),
      IF(AND(A10 = "PK")," ALTER TABLE " &amp; B10 &amp; " ADD CONSTRAINT PK_" &amp; B10 &amp; D10 &amp; " PRIMARY KEY CLUSTERED (" &amp; C10  &amp; ") ",
           IF(AND(A10 = "UN"), " ALTER TABLE " &amp; B10 &amp; " ADD CONSTRAINT UN_" &amp; B10 &amp; D10 &amp; " UNIQUE NONCLUSTERED (" &amp; C10  &amp; ") ", ""))," ")</f>
        <v xml:space="preserve"> ALTER TABLE smmConfig ADD CONSTRAINT PK_smmConfig PRIMARY KEY CLUSTERED (ModuleID, ConfigID) </v>
      </c>
      <c r="H10" s="17"/>
    </row>
    <row r="11" spans="1:8" x14ac:dyDescent="0.25">
      <c r="A11" s="22" t="s">
        <v>35</v>
      </c>
      <c r="B11" s="19"/>
      <c r="C11" s="19"/>
      <c r="D11" s="20"/>
      <c r="E11" s="20"/>
      <c r="F11" s="21"/>
      <c r="G11" s="6"/>
      <c r="H11" s="17"/>
    </row>
    <row r="12" spans="1:8" x14ac:dyDescent="0.25">
      <c r="A12" s="23" t="s">
        <v>36</v>
      </c>
      <c r="B12" s="24"/>
      <c r="C12" s="24"/>
      <c r="D12" s="25"/>
      <c r="E12" s="25"/>
      <c r="F12" s="26"/>
      <c r="G12" s="6"/>
      <c r="H12" s="17"/>
    </row>
    <row r="14" spans="1:8" x14ac:dyDescent="0.25">
      <c r="A14" s="1"/>
      <c r="B14" s="2" t="s">
        <v>257</v>
      </c>
      <c r="C14" s="3"/>
      <c r="D14" s="3"/>
      <c r="E14" s="4"/>
      <c r="F14" s="5" t="s">
        <v>264</v>
      </c>
      <c r="G14" s="6" t="str">
        <f>"CREATE TABLE " &amp; B14</f>
        <v>CREATE TABLE smmConstants</v>
      </c>
      <c r="H14" s="6" t="str">
        <f>"DROP TABLE " &amp; B14</f>
        <v>DROP TABLE smmConstants</v>
      </c>
    </row>
    <row r="15" spans="1:8" x14ac:dyDescent="0.25">
      <c r="A15" s="7" t="s">
        <v>1</v>
      </c>
      <c r="B15" s="8" t="s">
        <v>2</v>
      </c>
      <c r="C15" s="9" t="s">
        <v>3</v>
      </c>
      <c r="D15" s="9" t="s">
        <v>4</v>
      </c>
      <c r="E15" s="9" t="s">
        <v>5</v>
      </c>
      <c r="F15" s="10" t="s">
        <v>6</v>
      </c>
      <c r="G15" s="6" t="str">
        <f>"("</f>
        <v>(</v>
      </c>
      <c r="H15" s="6"/>
    </row>
    <row r="16" spans="1:8" x14ac:dyDescent="0.25">
      <c r="A16" s="11">
        <v>1</v>
      </c>
      <c r="B16" s="12" t="s">
        <v>150</v>
      </c>
      <c r="C16" s="13" t="s">
        <v>29</v>
      </c>
      <c r="D16" s="14"/>
      <c r="E16" s="15"/>
      <c r="F16" s="16" t="s">
        <v>259</v>
      </c>
      <c r="G16" s="6" t="str">
        <f>B16 &amp; " " &amp; C16 &amp; " " &amp; IF(D16 = "", "Not Null", "Null") &amp; ","</f>
        <v>ModuleID nvarchar(10) Not Null,</v>
      </c>
      <c r="H16" s="17"/>
    </row>
    <row r="17" spans="1:8" ht="22.5" x14ac:dyDescent="0.25">
      <c r="A17" s="11">
        <v>2</v>
      </c>
      <c r="B17" s="12" t="s">
        <v>158</v>
      </c>
      <c r="C17" s="13" t="s">
        <v>159</v>
      </c>
      <c r="D17" s="14"/>
      <c r="E17" s="15"/>
      <c r="F17" s="16" t="s">
        <v>265</v>
      </c>
      <c r="G17" s="6" t="str">
        <f t="shared" ref="G17:G24" si="0">B17 &amp; " " &amp; C17 &amp; " " &amp; IF(D17 = "", "Not Null", "Null") &amp; ","</f>
        <v>ConstType nvarchar(30) Not Null,</v>
      </c>
      <c r="H17" s="17"/>
    </row>
    <row r="18" spans="1:8" x14ac:dyDescent="0.25">
      <c r="A18" s="11">
        <v>3</v>
      </c>
      <c r="B18" s="12" t="s">
        <v>160</v>
      </c>
      <c r="C18" s="13" t="s">
        <v>159</v>
      </c>
      <c r="D18" s="14"/>
      <c r="E18" s="15"/>
      <c r="F18" s="16" t="s">
        <v>266</v>
      </c>
      <c r="G18" s="6" t="str">
        <f t="shared" si="0"/>
        <v>ConstKey nvarchar(30) Not Null,</v>
      </c>
      <c r="H18" s="17"/>
    </row>
    <row r="19" spans="1:8" x14ac:dyDescent="0.25">
      <c r="A19" s="11">
        <v>4</v>
      </c>
      <c r="B19" s="12" t="s">
        <v>161</v>
      </c>
      <c r="C19" s="13" t="s">
        <v>23</v>
      </c>
      <c r="D19" s="14"/>
      <c r="E19" s="15"/>
      <c r="F19" s="16" t="s">
        <v>267</v>
      </c>
      <c r="G19" s="6" t="str">
        <f t="shared" si="0"/>
        <v>ValueNum int Not Null,</v>
      </c>
      <c r="H19" s="17"/>
    </row>
    <row r="20" spans="1:8" x14ac:dyDescent="0.25">
      <c r="A20" s="11">
        <v>5</v>
      </c>
      <c r="B20" s="12" t="s">
        <v>162</v>
      </c>
      <c r="C20" s="13" t="s">
        <v>163</v>
      </c>
      <c r="D20" s="14"/>
      <c r="E20" s="15"/>
      <c r="F20" s="16" t="s">
        <v>268</v>
      </c>
      <c r="G20" s="6" t="str">
        <f t="shared" si="0"/>
        <v>ValueStr1 nvarchar(200) Not Null,</v>
      </c>
      <c r="H20" s="17"/>
    </row>
    <row r="21" spans="1:8" x14ac:dyDescent="0.25">
      <c r="A21" s="11">
        <v>6</v>
      </c>
      <c r="B21" s="12" t="s">
        <v>164</v>
      </c>
      <c r="C21" s="13" t="s">
        <v>163</v>
      </c>
      <c r="D21" s="14"/>
      <c r="E21" s="15"/>
      <c r="F21" s="16" t="s">
        <v>268</v>
      </c>
      <c r="G21" s="6" t="str">
        <f t="shared" si="0"/>
        <v>ValueStr2 nvarchar(200) Not Null,</v>
      </c>
      <c r="H21" s="17"/>
    </row>
    <row r="22" spans="1:8" x14ac:dyDescent="0.25">
      <c r="A22" s="11">
        <v>7</v>
      </c>
      <c r="B22" s="12" t="s">
        <v>165</v>
      </c>
      <c r="C22" s="13" t="s">
        <v>166</v>
      </c>
      <c r="D22" s="14"/>
      <c r="E22" s="15"/>
      <c r="F22" s="16" t="s">
        <v>269</v>
      </c>
      <c r="G22" s="6" t="str">
        <f t="shared" si="0"/>
        <v>Status smallint Not Null,</v>
      </c>
      <c r="H22" s="17"/>
    </row>
    <row r="23" spans="1:8" x14ac:dyDescent="0.25">
      <c r="A23" s="11">
        <v>8</v>
      </c>
      <c r="B23" s="12" t="s">
        <v>167</v>
      </c>
      <c r="C23" s="13" t="s">
        <v>23</v>
      </c>
      <c r="D23" s="14"/>
      <c r="E23" s="15"/>
      <c r="F23" s="16" t="s">
        <v>263</v>
      </c>
      <c r="G23" s="6" t="str">
        <f t="shared" si="0"/>
        <v>OrderNo int Not Null,</v>
      </c>
      <c r="H23" s="17"/>
    </row>
    <row r="24" spans="1:8" x14ac:dyDescent="0.25">
      <c r="A24" s="11">
        <v>9</v>
      </c>
      <c r="B24" s="12" t="s">
        <v>168</v>
      </c>
      <c r="C24" s="13" t="s">
        <v>169</v>
      </c>
      <c r="D24" s="14"/>
      <c r="E24" s="15"/>
      <c r="F24" s="16"/>
      <c r="G24" s="6" t="str">
        <f t="shared" si="0"/>
        <v>tstamp timestamp Not Null,</v>
      </c>
      <c r="H24" s="17"/>
    </row>
    <row r="25" spans="1:8" x14ac:dyDescent="0.25">
      <c r="A25" s="18"/>
      <c r="B25" s="19"/>
      <c r="C25" s="19"/>
      <c r="D25" s="20"/>
      <c r="E25" s="20"/>
      <c r="F25" s="21"/>
      <c r="G25" s="6" t="s">
        <v>33</v>
      </c>
      <c r="H25" s="17"/>
    </row>
    <row r="26" spans="1:8" ht="22.5" x14ac:dyDescent="0.25">
      <c r="A26" s="22" t="s">
        <v>34</v>
      </c>
      <c r="B26" s="2" t="s">
        <v>257</v>
      </c>
      <c r="C26" s="12" t="s">
        <v>170</v>
      </c>
      <c r="D26" s="20"/>
      <c r="E26" s="20"/>
      <c r="F26" s="21"/>
      <c r="G26" s="6" t="str">
        <f>IF(AND(TRIM(A26) &lt;&gt; "", TRIM(B26) &lt;&gt; ""),
      IF(AND(A26 = "PK")," ALTER TABLE " &amp; B26 &amp; " ADD CONSTRAINT PK_" &amp; B26 &amp; D26 &amp; " PRIMARY KEY CLUSTERED (" &amp; C26  &amp; ") ",
           IF(AND(A26 = "UN"), " ALTER TABLE " &amp; B26 &amp; " ADD CONSTRAINT UN_" &amp; B26 &amp; D26 &amp; " UNIQUE NONCLUSTERED (" &amp; C26  &amp; ") ", ""))," ")</f>
        <v xml:space="preserve"> ALTER TABLE smmConstants ADD CONSTRAINT PK_smmConstants PRIMARY KEY CLUSTERED (ModuleID, ConstType, ConstKey) </v>
      </c>
      <c r="H26" s="17"/>
    </row>
    <row r="27" spans="1:8" x14ac:dyDescent="0.25">
      <c r="A27" s="22" t="s">
        <v>35</v>
      </c>
      <c r="B27" s="19"/>
      <c r="C27" s="19"/>
      <c r="D27" s="20"/>
      <c r="E27" s="20"/>
      <c r="F27" s="21"/>
      <c r="G27" s="6"/>
      <c r="H27" s="17"/>
    </row>
    <row r="28" spans="1:8" x14ac:dyDescent="0.25">
      <c r="A28" s="23" t="s">
        <v>36</v>
      </c>
      <c r="B28" s="24"/>
      <c r="C28" s="24"/>
      <c r="D28" s="25"/>
      <c r="E28" s="25"/>
      <c r="F28" s="26"/>
      <c r="G28" s="6"/>
      <c r="H28" s="17"/>
    </row>
    <row r="30" spans="1:8" x14ac:dyDescent="0.25">
      <c r="A30" s="1"/>
      <c r="B30" s="2" t="s">
        <v>171</v>
      </c>
      <c r="C30" s="3"/>
      <c r="D30" s="3"/>
      <c r="E30" s="4"/>
      <c r="F30" s="5" t="s">
        <v>275</v>
      </c>
      <c r="G30" s="6" t="str">
        <f>"CREATE TABLE " &amp; B30</f>
        <v>CREATE TABLE smmDashBoardInfo</v>
      </c>
      <c r="H30" s="6" t="str">
        <f>"DROP TABLE " &amp; B30</f>
        <v>DROP TABLE smmDashBoardInfo</v>
      </c>
    </row>
    <row r="31" spans="1:8" x14ac:dyDescent="0.25">
      <c r="A31" s="7" t="s">
        <v>1</v>
      </c>
      <c r="B31" s="8" t="s">
        <v>2</v>
      </c>
      <c r="C31" s="9" t="s">
        <v>3</v>
      </c>
      <c r="D31" s="9" t="s">
        <v>4</v>
      </c>
      <c r="E31" s="9" t="s">
        <v>5</v>
      </c>
      <c r="F31" s="10" t="s">
        <v>6</v>
      </c>
      <c r="G31" s="6" t="str">
        <f>"("</f>
        <v>(</v>
      </c>
      <c r="H31" s="6"/>
    </row>
    <row r="32" spans="1:8" x14ac:dyDescent="0.25">
      <c r="A32" s="11">
        <v>1</v>
      </c>
      <c r="B32" s="12" t="s">
        <v>172</v>
      </c>
      <c r="C32" s="13" t="s">
        <v>23</v>
      </c>
      <c r="D32" s="14"/>
      <c r="E32" s="15"/>
      <c r="F32" s="16"/>
      <c r="G32" s="6" t="str">
        <f>B32 &amp; " " &amp; C32 &amp; " " &amp; IF(D32 = "", "Not Null", "Null") &amp; ","</f>
        <v>DashBoardPkID int Not Null,</v>
      </c>
      <c r="H32" s="17"/>
    </row>
    <row r="33" spans="1:8" x14ac:dyDescent="0.25">
      <c r="A33" s="11">
        <v>2</v>
      </c>
      <c r="B33" s="12" t="s">
        <v>173</v>
      </c>
      <c r="C33" s="13" t="s">
        <v>53</v>
      </c>
      <c r="D33" s="14"/>
      <c r="E33" s="15"/>
      <c r="F33" s="16"/>
      <c r="G33" s="6" t="str">
        <f t="shared" ref="G33:G39" si="1">B33 &amp; " " &amp; C33 &amp; " " &amp; IF(D33 = "", "Not Null", "Null") &amp; ","</f>
        <v>GroupName nvarchar(150) Not Null,</v>
      </c>
      <c r="H33" s="17"/>
    </row>
    <row r="34" spans="1:8" x14ac:dyDescent="0.25">
      <c r="A34" s="11">
        <v>3</v>
      </c>
      <c r="B34" s="12" t="s">
        <v>174</v>
      </c>
      <c r="C34" s="13" t="s">
        <v>53</v>
      </c>
      <c r="D34" s="14"/>
      <c r="E34" s="15"/>
      <c r="F34" s="16"/>
      <c r="G34" s="6" t="str">
        <f t="shared" si="1"/>
        <v>DashBoardName nvarchar(150) Not Null,</v>
      </c>
      <c r="H34" s="17"/>
    </row>
    <row r="35" spans="1:8" x14ac:dyDescent="0.25">
      <c r="A35" s="11">
        <v>4</v>
      </c>
      <c r="B35" s="12" t="s">
        <v>175</v>
      </c>
      <c r="C35" s="13" t="s">
        <v>53</v>
      </c>
      <c r="D35" s="14"/>
      <c r="E35" s="15"/>
      <c r="F35" s="16"/>
      <c r="G35" s="6" t="str">
        <f t="shared" si="1"/>
        <v>DashBoardProcedureName nvarchar(150) Not Null,</v>
      </c>
      <c r="H35" s="17"/>
    </row>
    <row r="36" spans="1:8" x14ac:dyDescent="0.25">
      <c r="A36" s="11">
        <v>5</v>
      </c>
      <c r="B36" s="12" t="s">
        <v>176</v>
      </c>
      <c r="C36" s="13" t="s">
        <v>177</v>
      </c>
      <c r="D36" s="14"/>
      <c r="E36" s="15"/>
      <c r="F36" s="16"/>
      <c r="G36" s="6" t="str">
        <f t="shared" si="1"/>
        <v>DashBoardSelectCommand nvarchar(4000) Not Null,</v>
      </c>
      <c r="H36" s="17"/>
    </row>
    <row r="37" spans="1:8" x14ac:dyDescent="0.25">
      <c r="A37" s="11">
        <v>6</v>
      </c>
      <c r="B37" s="12" t="s">
        <v>178</v>
      </c>
      <c r="C37" s="13" t="s">
        <v>179</v>
      </c>
      <c r="D37" s="14"/>
      <c r="E37" s="15"/>
      <c r="F37" s="16"/>
      <c r="G37" s="6" t="str">
        <f t="shared" si="1"/>
        <v>DashBoardXML ntext Not Null,</v>
      </c>
      <c r="H37" s="17"/>
    </row>
    <row r="38" spans="1:8" x14ac:dyDescent="0.25">
      <c r="A38" s="11">
        <v>7</v>
      </c>
      <c r="B38" s="12" t="s">
        <v>180</v>
      </c>
      <c r="C38" s="13" t="s">
        <v>181</v>
      </c>
      <c r="D38" s="14"/>
      <c r="E38" s="15"/>
      <c r="F38" s="16"/>
      <c r="G38" s="6" t="str">
        <f t="shared" si="1"/>
        <v>DashBoardModuleID nvarchar(5) Not Null,</v>
      </c>
      <c r="H38" s="17"/>
    </row>
    <row r="39" spans="1:8" x14ac:dyDescent="0.25">
      <c r="A39" s="11">
        <v>8</v>
      </c>
      <c r="B39" s="12" t="s">
        <v>182</v>
      </c>
      <c r="C39" s="13" t="s">
        <v>21</v>
      </c>
      <c r="D39" s="14"/>
      <c r="E39" s="15"/>
      <c r="F39" s="16"/>
      <c r="G39" s="6" t="str">
        <f t="shared" si="1"/>
        <v>CreatedDate datetime Not Null,</v>
      </c>
      <c r="H39" s="17"/>
    </row>
    <row r="40" spans="1:8" x14ac:dyDescent="0.25">
      <c r="A40" s="11">
        <v>9</v>
      </c>
      <c r="B40" s="12" t="s">
        <v>183</v>
      </c>
      <c r="C40" s="13" t="s">
        <v>159</v>
      </c>
      <c r="D40" s="14"/>
      <c r="E40" s="15"/>
      <c r="F40" s="16"/>
      <c r="G40" s="6" t="str">
        <f>B40 &amp; " " &amp; C40 &amp; " " &amp; IF(D40 = "", "Not Null", "Null") &amp; ","</f>
        <v>LastUserName nvarchar(30) Not Null,</v>
      </c>
      <c r="H40" s="17"/>
    </row>
    <row r="41" spans="1:8" x14ac:dyDescent="0.25">
      <c r="A41" s="18"/>
      <c r="B41" s="19"/>
      <c r="C41" s="19"/>
      <c r="D41" s="20"/>
      <c r="E41" s="20"/>
      <c r="F41" s="21"/>
      <c r="G41" s="6" t="s">
        <v>33</v>
      </c>
      <c r="H41" s="17"/>
    </row>
    <row r="42" spans="1:8" x14ac:dyDescent="0.25">
      <c r="A42" s="22" t="s">
        <v>34</v>
      </c>
      <c r="B42" s="2" t="s">
        <v>171</v>
      </c>
      <c r="C42" s="12" t="s">
        <v>172</v>
      </c>
      <c r="D42" s="20"/>
      <c r="E42" s="20"/>
      <c r="F42" s="21"/>
      <c r="G42" s="6" t="str">
        <f>IF(AND(TRIM(A42) &lt;&gt; "", TRIM(B42) &lt;&gt; ""),
      IF(AND(A42 = "PK")," ALTER TABLE " &amp; B42 &amp; " ADD CONSTRAINT PK_" &amp; B42 &amp; D42 &amp; " PRIMARY KEY CLUSTERED (" &amp; C42  &amp; ") ",
           IF(AND(A42 = "UN"), " ALTER TABLE " &amp; B42 &amp; " ADD CONSTRAINT UN_" &amp; B42 &amp; D42 &amp; " UNIQUE NONCLUSTERED (" &amp; C42  &amp; ") ", ""))," ")</f>
        <v xml:space="preserve"> ALTER TABLE smmDashBoardInfo ADD CONSTRAINT PK_smmDashBoardInfo PRIMARY KEY CLUSTERED (DashBoardPkID) </v>
      </c>
      <c r="H42" s="17"/>
    </row>
    <row r="43" spans="1:8" x14ac:dyDescent="0.25">
      <c r="A43" s="22" t="s">
        <v>35</v>
      </c>
      <c r="B43" s="19"/>
      <c r="C43" s="19"/>
      <c r="D43" s="20"/>
      <c r="E43" s="20"/>
      <c r="F43" s="21"/>
      <c r="G43" s="6"/>
      <c r="H43" s="17"/>
    </row>
    <row r="44" spans="1:8" x14ac:dyDescent="0.25">
      <c r="A44" s="23" t="s">
        <v>36</v>
      </c>
      <c r="B44" s="24"/>
      <c r="C44" s="24"/>
      <c r="D44" s="25"/>
      <c r="E44" s="25"/>
      <c r="F44" s="26"/>
      <c r="G44" s="6"/>
      <c r="H44" s="17"/>
    </row>
    <row r="46" spans="1:8" ht="22.5" x14ac:dyDescent="0.25">
      <c r="A46" s="1"/>
      <c r="B46" s="2" t="s">
        <v>184</v>
      </c>
      <c r="C46" s="3"/>
      <c r="D46" s="3"/>
      <c r="E46" s="4"/>
      <c r="F46" s="5" t="s">
        <v>276</v>
      </c>
      <c r="G46" s="6" t="str">
        <f>"CREATE TABLE " &amp; B46</f>
        <v>CREATE TABLE smmDashboardUserInfo</v>
      </c>
      <c r="H46" s="6" t="str">
        <f>"DROP TABLE " &amp; B46</f>
        <v>DROP TABLE smmDashboardUserInfo</v>
      </c>
    </row>
    <row r="47" spans="1:8" x14ac:dyDescent="0.25">
      <c r="A47" s="7" t="s">
        <v>1</v>
      </c>
      <c r="B47" s="8" t="s">
        <v>2</v>
      </c>
      <c r="C47" s="9" t="s">
        <v>3</v>
      </c>
      <c r="D47" s="9" t="s">
        <v>4</v>
      </c>
      <c r="E47" s="9" t="s">
        <v>5</v>
      </c>
      <c r="F47" s="10" t="s">
        <v>6</v>
      </c>
      <c r="G47" s="6" t="str">
        <f>"("</f>
        <v>(</v>
      </c>
      <c r="H47" s="6"/>
    </row>
    <row r="48" spans="1:8" x14ac:dyDescent="0.25">
      <c r="A48" s="11">
        <v>1</v>
      </c>
      <c r="B48" s="12" t="s">
        <v>185</v>
      </c>
      <c r="C48" s="13" t="s">
        <v>8</v>
      </c>
      <c r="D48" s="14"/>
      <c r="E48" s="15"/>
      <c r="F48" s="16"/>
      <c r="G48" s="6" t="str">
        <f>B48 &amp; " " &amp; C48 &amp; " " &amp; IF(D48 = "", "Not Null", "Null") &amp; ","</f>
        <v>UserPkID nvarchar(16) Not Null,</v>
      </c>
      <c r="H48" s="17"/>
    </row>
    <row r="49" spans="1:8" x14ac:dyDescent="0.25">
      <c r="A49" s="11">
        <v>2</v>
      </c>
      <c r="B49" s="12" t="s">
        <v>172</v>
      </c>
      <c r="C49" s="13" t="s">
        <v>8</v>
      </c>
      <c r="D49" s="14"/>
      <c r="E49" s="15"/>
      <c r="F49" s="16"/>
      <c r="G49" s="6" t="str">
        <f>B49 &amp; " " &amp; C49 &amp; " " &amp; IF(D49 = "", "Not Null", "Null") &amp; ","</f>
        <v>DashBoardPkID nvarchar(16) Not Null,</v>
      </c>
      <c r="H49" s="17"/>
    </row>
    <row r="50" spans="1:8" x14ac:dyDescent="0.25">
      <c r="A50" s="18"/>
      <c r="B50" s="19"/>
      <c r="C50" s="19"/>
      <c r="D50" s="20"/>
      <c r="E50" s="20"/>
      <c r="F50" s="21"/>
      <c r="G50" s="6" t="s">
        <v>33</v>
      </c>
      <c r="H50" s="17"/>
    </row>
    <row r="51" spans="1:8" ht="22.5" x14ac:dyDescent="0.25">
      <c r="A51" s="22" t="s">
        <v>34</v>
      </c>
      <c r="B51" s="2" t="s">
        <v>184</v>
      </c>
      <c r="C51" s="12" t="s">
        <v>186</v>
      </c>
      <c r="D51" s="20"/>
      <c r="E51" s="20"/>
      <c r="F51" s="21"/>
      <c r="G51" s="6" t="str">
        <f>IF(AND(TRIM(A51) &lt;&gt; "", TRIM(B51) &lt;&gt; ""),
      IF(AND(A51 = "PK")," ALTER TABLE " &amp; B51 &amp; " ADD CONSTRAINT PK_" &amp; B51 &amp; D51 &amp; " PRIMARY KEY CLUSTERED (" &amp; C51  &amp; ") ",
           IF(AND(A51 = "UN"), " ALTER TABLE " &amp; B51 &amp; " ADD CONSTRAINT UN_" &amp; B51 &amp; D51 &amp; " UNIQUE NONCLUSTERED (" &amp; C51  &amp; ") ", ""))," ")</f>
        <v xml:space="preserve"> ALTER TABLE smmDashboardUserInfo ADD CONSTRAINT PK_smmDashboardUserInfo PRIMARY KEY CLUSTERED (UserPkID, DashBoardPkID) </v>
      </c>
      <c r="H51" s="17"/>
    </row>
    <row r="52" spans="1:8" x14ac:dyDescent="0.25">
      <c r="A52" s="22" t="s">
        <v>35</v>
      </c>
      <c r="B52" s="19"/>
      <c r="C52" s="19"/>
      <c r="D52" s="20"/>
      <c r="E52" s="20"/>
      <c r="F52" s="21"/>
      <c r="G52" s="6"/>
      <c r="H52" s="17"/>
    </row>
    <row r="53" spans="1:8" x14ac:dyDescent="0.25">
      <c r="A53" s="23" t="s">
        <v>36</v>
      </c>
      <c r="B53" s="24"/>
      <c r="C53" s="24"/>
      <c r="D53" s="25"/>
      <c r="E53" s="25"/>
      <c r="F53" s="26"/>
      <c r="G53" s="6"/>
      <c r="H53" s="17"/>
    </row>
    <row r="55" spans="1:8" x14ac:dyDescent="0.25">
      <c r="A55" s="1"/>
      <c r="B55" s="2" t="s">
        <v>187</v>
      </c>
      <c r="C55" s="3"/>
      <c r="D55" s="3"/>
      <c r="E55" s="4"/>
      <c r="F55" s="5" t="s">
        <v>277</v>
      </c>
      <c r="G55" s="6" t="str">
        <f>"CREATE TABLE " &amp; B55</f>
        <v>CREATE TABLE smmDatabaseInfo</v>
      </c>
      <c r="H55" s="6" t="str">
        <f>"DROP TABLE " &amp; B55</f>
        <v>DROP TABLE smmDatabaseInfo</v>
      </c>
    </row>
    <row r="56" spans="1:8" x14ac:dyDescent="0.25">
      <c r="A56" s="7" t="s">
        <v>1</v>
      </c>
      <c r="B56" s="8" t="s">
        <v>2</v>
      </c>
      <c r="C56" s="9" t="s">
        <v>3</v>
      </c>
      <c r="D56" s="9" t="s">
        <v>4</v>
      </c>
      <c r="E56" s="9" t="s">
        <v>5</v>
      </c>
      <c r="F56" s="10" t="s">
        <v>6</v>
      </c>
      <c r="G56" s="6" t="str">
        <f>"("</f>
        <v>(</v>
      </c>
      <c r="H56" s="6"/>
    </row>
    <row r="57" spans="1:8" x14ac:dyDescent="0.25">
      <c r="A57" s="11">
        <v>1</v>
      </c>
      <c r="B57" s="12" t="s">
        <v>150</v>
      </c>
      <c r="C57" s="13" t="s">
        <v>29</v>
      </c>
      <c r="D57" s="14"/>
      <c r="E57" s="15"/>
      <c r="F57" s="16"/>
      <c r="G57" s="6" t="str">
        <f>B57 &amp; " " &amp; C57 &amp; " " &amp; IF(D57 = "", "Not Null", "Null") &amp; ","</f>
        <v>ModuleID nvarchar(10) Not Null,</v>
      </c>
      <c r="H57" s="17"/>
    </row>
    <row r="58" spans="1:8" x14ac:dyDescent="0.25">
      <c r="A58" s="11">
        <v>2</v>
      </c>
      <c r="B58" s="12" t="s">
        <v>188</v>
      </c>
      <c r="C58" s="13" t="s">
        <v>8</v>
      </c>
      <c r="D58" s="14"/>
      <c r="E58" s="15"/>
      <c r="F58" s="16"/>
      <c r="G58" s="6" t="str">
        <f>B58 &amp; " " &amp; C58 &amp; " " &amp; IF(D58 = "", "Not Null", "Null") &amp; ","</f>
        <v>UserGroupID nvarchar(16) Not Null,</v>
      </c>
      <c r="H58" s="17"/>
    </row>
    <row r="59" spans="1:8" x14ac:dyDescent="0.25">
      <c r="A59" s="11">
        <v>3</v>
      </c>
      <c r="B59" s="12" t="s">
        <v>189</v>
      </c>
      <c r="C59" s="13" t="s">
        <v>190</v>
      </c>
      <c r="D59" s="14"/>
      <c r="E59" s="15"/>
      <c r="F59" s="16"/>
      <c r="G59" s="6" t="str">
        <f>B59 &amp; " " &amp; C59 &amp; " " &amp; IF(D59 = "", "Not Null", "Null") &amp; ","</f>
        <v>DatabaseName nvarchar(100) Not Null,</v>
      </c>
      <c r="H59" s="17"/>
    </row>
    <row r="60" spans="1:8" x14ac:dyDescent="0.25">
      <c r="A60" s="11">
        <v>4</v>
      </c>
      <c r="B60" s="12" t="s">
        <v>191</v>
      </c>
      <c r="C60" s="13" t="s">
        <v>62</v>
      </c>
      <c r="D60" s="14"/>
      <c r="E60" s="15"/>
      <c r="F60" s="16"/>
      <c r="G60" s="6" t="str">
        <f>B60 &amp; " " &amp; C60 &amp; " " &amp; IF(D60 = "", "Not Null", "Null") &amp; ","</f>
        <v>IsActive nvarchar(1) Not Null,</v>
      </c>
      <c r="H60" s="17"/>
    </row>
    <row r="61" spans="1:8" x14ac:dyDescent="0.25">
      <c r="A61" s="11">
        <v>5</v>
      </c>
      <c r="B61" s="12" t="s">
        <v>168</v>
      </c>
      <c r="C61" s="13" t="s">
        <v>169</v>
      </c>
      <c r="D61" s="14"/>
      <c r="E61" s="15"/>
      <c r="F61" s="16"/>
      <c r="G61" s="6" t="str">
        <f>B61 &amp; " " &amp; C61 &amp; " " &amp; IF(D61 = "", "Not Null", "Null") &amp; ","</f>
        <v>tstamp timestamp Not Null,</v>
      </c>
      <c r="H61" s="17"/>
    </row>
    <row r="62" spans="1:8" x14ac:dyDescent="0.25">
      <c r="A62" s="18"/>
      <c r="B62" s="19"/>
      <c r="C62" s="19"/>
      <c r="D62" s="20"/>
      <c r="E62" s="20"/>
      <c r="F62" s="21"/>
      <c r="G62" s="6" t="s">
        <v>33</v>
      </c>
      <c r="H62" s="17"/>
    </row>
    <row r="63" spans="1:8" ht="22.5" x14ac:dyDescent="0.25">
      <c r="A63" s="22" t="s">
        <v>34</v>
      </c>
      <c r="B63" s="2" t="s">
        <v>187</v>
      </c>
      <c r="C63" s="12" t="s">
        <v>192</v>
      </c>
      <c r="D63" s="20"/>
      <c r="E63" s="20"/>
      <c r="F63" s="21"/>
      <c r="G63" s="6" t="str">
        <f>IF(AND(TRIM(A63) &lt;&gt; "", TRIM(B63) &lt;&gt; ""),
      IF(AND(A63 = "PK")," ALTER TABLE " &amp; B63 &amp; " ADD CONSTRAINT PK_" &amp; B63 &amp; D63 &amp; " PRIMARY KEY CLUSTERED (" &amp; C63  &amp; ") ",
           IF(AND(A63 = "UN"), " ALTER TABLE " &amp; B63 &amp; " ADD CONSTRAINT UN_" &amp; B63 &amp; D63 &amp; " UNIQUE NONCLUSTERED (" &amp; C63  &amp; ") ", ""))," ")</f>
        <v xml:space="preserve"> ALTER TABLE smmDatabaseInfo ADD CONSTRAINT PK_smmDatabaseInfo PRIMARY KEY CLUSTERED (ModuleID, UserGroupID) </v>
      </c>
      <c r="H63" s="17"/>
    </row>
    <row r="64" spans="1:8" x14ac:dyDescent="0.25">
      <c r="A64" s="22" t="s">
        <v>35</v>
      </c>
      <c r="B64" s="19"/>
      <c r="C64" s="19"/>
      <c r="D64" s="20"/>
      <c r="E64" s="20"/>
      <c r="F64" s="21"/>
      <c r="G64" s="6"/>
      <c r="H64" s="17"/>
    </row>
    <row r="65" spans="1:8" x14ac:dyDescent="0.25">
      <c r="A65" s="23" t="s">
        <v>36</v>
      </c>
      <c r="B65" s="24"/>
      <c r="C65" s="24"/>
      <c r="D65" s="25"/>
      <c r="E65" s="25"/>
      <c r="F65" s="26"/>
      <c r="G65" s="6"/>
      <c r="H65" s="17"/>
    </row>
    <row r="67" spans="1:8" x14ac:dyDescent="0.25">
      <c r="A67" s="1"/>
      <c r="B67" s="2" t="s">
        <v>193</v>
      </c>
      <c r="C67" s="3"/>
      <c r="D67" s="3"/>
      <c r="E67" s="4"/>
      <c r="F67" s="5" t="s">
        <v>278</v>
      </c>
      <c r="G67" s="6" t="str">
        <f>"CREATE TABLE " &amp; B67</f>
        <v>CREATE TABLE smmLanguageInfo</v>
      </c>
      <c r="H67" s="6" t="str">
        <f>"DROP TABLE " &amp; B67</f>
        <v>DROP TABLE smmLanguageInfo</v>
      </c>
    </row>
    <row r="68" spans="1:8" x14ac:dyDescent="0.25">
      <c r="A68" s="7" t="s">
        <v>1</v>
      </c>
      <c r="B68" s="8" t="s">
        <v>2</v>
      </c>
      <c r="C68" s="9" t="s">
        <v>3</v>
      </c>
      <c r="D68" s="9" t="s">
        <v>4</v>
      </c>
      <c r="E68" s="9" t="s">
        <v>5</v>
      </c>
      <c r="F68" s="10" t="s">
        <v>6</v>
      </c>
      <c r="G68" s="6" t="str">
        <f>"("</f>
        <v>(</v>
      </c>
      <c r="H68" s="6"/>
    </row>
    <row r="69" spans="1:8" x14ac:dyDescent="0.25">
      <c r="A69" s="11">
        <v>1</v>
      </c>
      <c r="B69" s="12" t="s">
        <v>194</v>
      </c>
      <c r="C69" s="13" t="s">
        <v>23</v>
      </c>
      <c r="D69" s="14"/>
      <c r="E69" s="15"/>
      <c r="F69" s="16"/>
      <c r="G69" s="6" t="str">
        <f>B69 &amp; " " &amp; C69 &amp; " " &amp; IF(D69 = "", "Not Null", "Null") &amp; ","</f>
        <v>LanguageInfoID int Not Null,</v>
      </c>
      <c r="H69" s="17"/>
    </row>
    <row r="70" spans="1:8" x14ac:dyDescent="0.25">
      <c r="A70" s="11">
        <v>2</v>
      </c>
      <c r="B70" s="12" t="s">
        <v>195</v>
      </c>
      <c r="C70" s="13" t="s">
        <v>23</v>
      </c>
      <c r="D70" s="14"/>
      <c r="E70" s="15"/>
      <c r="F70" s="16"/>
      <c r="G70" s="6" t="str">
        <f>B70 &amp; " " &amp; C70 &amp; " " &amp; IF(D70 = "", "Not Null", "Null") &amp; ","</f>
        <v>LanguageID int Not Null,</v>
      </c>
      <c r="H70" s="17"/>
    </row>
    <row r="71" spans="1:8" x14ac:dyDescent="0.25">
      <c r="A71" s="11">
        <v>3</v>
      </c>
      <c r="B71" s="12" t="s">
        <v>196</v>
      </c>
      <c r="C71" s="13" t="s">
        <v>53</v>
      </c>
      <c r="D71" s="14"/>
      <c r="E71" s="15"/>
      <c r="F71" s="16"/>
      <c r="G71" s="6" t="str">
        <f>B71 &amp; " " &amp; C71 &amp; " " &amp; IF(D71 = "", "Not Null", "Null") &amp; ","</f>
        <v>ControlName nvarchar(150) Not Null,</v>
      </c>
      <c r="H71" s="17"/>
    </row>
    <row r="72" spans="1:8" x14ac:dyDescent="0.25">
      <c r="A72" s="11">
        <v>4</v>
      </c>
      <c r="B72" s="12" t="s">
        <v>197</v>
      </c>
      <c r="C72" s="13" t="s">
        <v>27</v>
      </c>
      <c r="D72" s="14"/>
      <c r="E72" s="15"/>
      <c r="F72" s="16"/>
      <c r="G72" s="6" t="str">
        <f>B72 &amp; " " &amp; C72 &amp; " " &amp; IF(D72 = "", "Not Null", "Null") &amp; ","</f>
        <v>Text1 nvarchar(255) Not Null,</v>
      </c>
      <c r="H72" s="17"/>
    </row>
    <row r="73" spans="1:8" x14ac:dyDescent="0.25">
      <c r="A73" s="11">
        <v>5</v>
      </c>
      <c r="B73" s="12" t="s">
        <v>198</v>
      </c>
      <c r="C73" s="13" t="s">
        <v>27</v>
      </c>
      <c r="D73" s="14"/>
      <c r="E73" s="15"/>
      <c r="F73" s="16"/>
      <c r="G73" s="6" t="str">
        <f>B73 &amp; " " &amp; C73 &amp; " " &amp; IF(D73 = "", "Not Null", "Null") &amp; ","</f>
        <v>Text2 nvarchar(255) Not Null,</v>
      </c>
      <c r="H73" s="17"/>
    </row>
    <row r="74" spans="1:8" x14ac:dyDescent="0.25">
      <c r="A74" s="18"/>
      <c r="B74" s="19"/>
      <c r="C74" s="19"/>
      <c r="D74" s="20"/>
      <c r="E74" s="20"/>
      <c r="F74" s="21"/>
      <c r="G74" s="6" t="s">
        <v>33</v>
      </c>
      <c r="H74" s="17"/>
    </row>
    <row r="75" spans="1:8" x14ac:dyDescent="0.25">
      <c r="A75" s="22" t="s">
        <v>34</v>
      </c>
      <c r="B75" s="2" t="s">
        <v>193</v>
      </c>
      <c r="C75" s="12" t="s">
        <v>194</v>
      </c>
      <c r="D75" s="20"/>
      <c r="E75" s="20"/>
      <c r="F75" s="21"/>
      <c r="G75" s="6" t="str">
        <f>IF(AND(TRIM(A75) &lt;&gt; "", TRIM(B75) &lt;&gt; ""),
      IF(AND(A75 = "PK")," ALTER TABLE " &amp; B75 &amp; " ADD CONSTRAINT PK_" &amp; B75 &amp; D75 &amp; " PRIMARY KEY CLUSTERED (" &amp; C75  &amp; ") ",
           IF(AND(A75 = "UN"), " ALTER TABLE " &amp; B75 &amp; " ADD CONSTRAINT UN_" &amp; B75 &amp; D75 &amp; " UNIQUE NONCLUSTERED (" &amp; C75  &amp; ") ", ""))," ")</f>
        <v xml:space="preserve"> ALTER TABLE smmLanguageInfo ADD CONSTRAINT PK_smmLanguageInfo PRIMARY KEY CLUSTERED (LanguageInfoID) </v>
      </c>
      <c r="H75" s="17"/>
    </row>
    <row r="76" spans="1:8" x14ac:dyDescent="0.25">
      <c r="A76" s="22" t="s">
        <v>35</v>
      </c>
      <c r="B76" s="19"/>
      <c r="C76" s="19"/>
      <c r="D76" s="20"/>
      <c r="E76" s="20"/>
      <c r="F76" s="21"/>
      <c r="G76" s="6"/>
      <c r="H76" s="17"/>
    </row>
    <row r="77" spans="1:8" x14ac:dyDescent="0.25">
      <c r="A77" s="23" t="s">
        <v>36</v>
      </c>
      <c r="B77" s="24"/>
      <c r="C77" s="24"/>
      <c r="D77" s="25"/>
      <c r="E77" s="25"/>
      <c r="F77" s="26"/>
      <c r="G77" s="6"/>
      <c r="H77" s="17"/>
    </row>
    <row r="79" spans="1:8" x14ac:dyDescent="0.25">
      <c r="A79" s="1"/>
      <c r="B79" s="2" t="s">
        <v>203</v>
      </c>
      <c r="C79" s="3"/>
      <c r="D79" s="3"/>
      <c r="E79" s="4"/>
      <c r="F79" s="5" t="s">
        <v>280</v>
      </c>
      <c r="G79" s="6" t="str">
        <f>"CREATE TABLE " &amp; B79</f>
        <v>CREATE TABLE smmReportInfo</v>
      </c>
      <c r="H79" s="6" t="str">
        <f>"DROP TABLE " &amp; B79</f>
        <v>DROP TABLE smmReportInfo</v>
      </c>
    </row>
    <row r="80" spans="1:8" x14ac:dyDescent="0.25">
      <c r="A80" s="7" t="s">
        <v>1</v>
      </c>
      <c r="B80" s="8" t="s">
        <v>2</v>
      </c>
      <c r="C80" s="9" t="s">
        <v>3</v>
      </c>
      <c r="D80" s="9" t="s">
        <v>4</v>
      </c>
      <c r="E80" s="9" t="s">
        <v>5</v>
      </c>
      <c r="F80" s="10" t="s">
        <v>6</v>
      </c>
      <c r="G80" s="6" t="str">
        <f>"("</f>
        <v>(</v>
      </c>
      <c r="H80" s="6"/>
    </row>
    <row r="81" spans="1:8" x14ac:dyDescent="0.25">
      <c r="A81" s="11">
        <v>1</v>
      </c>
      <c r="B81" s="12" t="s">
        <v>204</v>
      </c>
      <c r="C81" s="13" t="s">
        <v>8</v>
      </c>
      <c r="D81" s="14"/>
      <c r="E81" s="15"/>
      <c r="F81" s="16"/>
      <c r="G81" s="6" t="str">
        <f>B81 &amp; " " &amp; C81 &amp; " " &amp; IF(D81 = "", "Not Null", "Null") &amp; ","</f>
        <v>ReportPkID nvarchar(16) Not Null,</v>
      </c>
      <c r="H81" s="17"/>
    </row>
    <row r="82" spans="1:8" x14ac:dyDescent="0.25">
      <c r="A82" s="11">
        <v>2</v>
      </c>
      <c r="B82" s="12" t="s">
        <v>205</v>
      </c>
      <c r="C82" s="13" t="s">
        <v>53</v>
      </c>
      <c r="D82" s="14"/>
      <c r="E82" s="15"/>
      <c r="F82" s="16"/>
      <c r="G82" s="6" t="str">
        <f t="shared" ref="G82:G89" si="2">B82 &amp; " " &amp; C82 &amp; " " &amp; IF(D82 = "", "Not Null", "Null") &amp; ","</f>
        <v>ReportName nvarchar(150) Not Null,</v>
      </c>
      <c r="H82" s="17"/>
    </row>
    <row r="83" spans="1:8" x14ac:dyDescent="0.25">
      <c r="A83" s="11">
        <v>3</v>
      </c>
      <c r="B83" s="12" t="s">
        <v>206</v>
      </c>
      <c r="C83" s="13" t="s">
        <v>53</v>
      </c>
      <c r="D83" s="14"/>
      <c r="E83" s="15"/>
      <c r="F83" s="16"/>
      <c r="G83" s="6" t="str">
        <f t="shared" si="2"/>
        <v>ReportProcedureName nvarchar(150) Not Null,</v>
      </c>
      <c r="H83" s="17"/>
    </row>
    <row r="84" spans="1:8" x14ac:dyDescent="0.25">
      <c r="A84" s="11">
        <v>4</v>
      </c>
      <c r="B84" s="12" t="s">
        <v>207</v>
      </c>
      <c r="C84" s="13" t="s">
        <v>177</v>
      </c>
      <c r="D84" s="14"/>
      <c r="E84" s="15"/>
      <c r="F84" s="16"/>
      <c r="G84" s="6" t="str">
        <f t="shared" si="2"/>
        <v>ReportSelectCommand nvarchar(4000) Not Null,</v>
      </c>
      <c r="H84" s="17"/>
    </row>
    <row r="85" spans="1:8" x14ac:dyDescent="0.25">
      <c r="A85" s="11">
        <v>5</v>
      </c>
      <c r="B85" s="12" t="s">
        <v>208</v>
      </c>
      <c r="C85" s="13" t="s">
        <v>181</v>
      </c>
      <c r="D85" s="14"/>
      <c r="E85" s="15"/>
      <c r="F85" s="16"/>
      <c r="G85" s="6" t="str">
        <f t="shared" si="2"/>
        <v>ReportModuleID nvarchar(5) Not Null,</v>
      </c>
      <c r="H85" s="17"/>
    </row>
    <row r="86" spans="1:8" x14ac:dyDescent="0.25">
      <c r="A86" s="11">
        <v>6</v>
      </c>
      <c r="B86" s="12" t="s">
        <v>182</v>
      </c>
      <c r="C86" s="13" t="s">
        <v>21</v>
      </c>
      <c r="D86" s="14"/>
      <c r="E86" s="15"/>
      <c r="F86" s="16"/>
      <c r="G86" s="6" t="str">
        <f t="shared" si="2"/>
        <v>CreatedDate datetime Not Null,</v>
      </c>
      <c r="H86" s="17"/>
    </row>
    <row r="87" spans="1:8" x14ac:dyDescent="0.25">
      <c r="A87" s="11">
        <v>7</v>
      </c>
      <c r="B87" s="12" t="s">
        <v>183</v>
      </c>
      <c r="C87" s="13" t="s">
        <v>159</v>
      </c>
      <c r="D87" s="14"/>
      <c r="E87" s="15"/>
      <c r="F87" s="16"/>
      <c r="G87" s="6" t="str">
        <f t="shared" si="2"/>
        <v>LastUserName nvarchar(30) Not Null,</v>
      </c>
      <c r="H87" s="17"/>
    </row>
    <row r="88" spans="1:8" x14ac:dyDescent="0.25">
      <c r="A88" s="11">
        <v>8</v>
      </c>
      <c r="B88" s="12" t="s">
        <v>209</v>
      </c>
      <c r="C88" s="13" t="s">
        <v>27</v>
      </c>
      <c r="D88" s="14"/>
      <c r="E88" s="15"/>
      <c r="F88" s="16"/>
      <c r="G88" s="6" t="str">
        <f t="shared" si="2"/>
        <v>ReportNameSpace nvarchar(255) Not Null,</v>
      </c>
      <c r="H88" s="17"/>
    </row>
    <row r="89" spans="1:8" x14ac:dyDescent="0.25">
      <c r="A89" s="11">
        <v>9</v>
      </c>
      <c r="B89" s="12" t="s">
        <v>210</v>
      </c>
      <c r="C89" s="13" t="s">
        <v>27</v>
      </c>
      <c r="D89" s="14"/>
      <c r="E89" s="15"/>
      <c r="F89" s="16"/>
      <c r="G89" s="6" t="str">
        <f t="shared" si="2"/>
        <v>ReportFormName nvarchar(255) Not Null,</v>
      </c>
      <c r="H89" s="17"/>
    </row>
    <row r="90" spans="1:8" x14ac:dyDescent="0.25">
      <c r="A90" s="18"/>
      <c r="B90" s="19"/>
      <c r="C90" s="19"/>
      <c r="D90" s="20"/>
      <c r="E90" s="20"/>
      <c r="F90" s="21"/>
      <c r="G90" s="6" t="s">
        <v>33</v>
      </c>
      <c r="H90" s="17"/>
    </row>
    <row r="91" spans="1:8" x14ac:dyDescent="0.25">
      <c r="A91" s="22" t="s">
        <v>34</v>
      </c>
      <c r="B91" s="2" t="s">
        <v>203</v>
      </c>
      <c r="C91" s="12" t="s">
        <v>204</v>
      </c>
      <c r="D91" s="20"/>
      <c r="E91" s="20"/>
      <c r="F91" s="21"/>
      <c r="G91" s="6" t="str">
        <f>IF(AND(TRIM(A91) &lt;&gt; "", TRIM(B91) &lt;&gt; ""),
      IF(AND(A91 = "PK")," ALTER TABLE " &amp; B91 &amp; " ADD CONSTRAINT PK_" &amp; B91 &amp; D91 &amp; " PRIMARY KEY CLUSTERED (" &amp; C91  &amp; ") ",
           IF(AND(A91 = "UN"), " ALTER TABLE " &amp; B91 &amp; " ADD CONSTRAINT UN_" &amp; B91 &amp; D91 &amp; " UNIQUE NONCLUSTERED (" &amp; C91  &amp; ") ", ""))," ")</f>
        <v xml:space="preserve"> ALTER TABLE smmReportInfo ADD CONSTRAINT PK_smmReportInfo PRIMARY KEY CLUSTERED (ReportPkID) </v>
      </c>
      <c r="H91" s="17"/>
    </row>
    <row r="92" spans="1:8" x14ac:dyDescent="0.25">
      <c r="A92" s="22" t="s">
        <v>35</v>
      </c>
      <c r="B92" s="19"/>
      <c r="C92" s="19"/>
      <c r="D92" s="20"/>
      <c r="E92" s="20"/>
      <c r="F92" s="21"/>
      <c r="G92" s="6"/>
      <c r="H92" s="17"/>
    </row>
    <row r="93" spans="1:8" x14ac:dyDescent="0.25">
      <c r="A93" s="23" t="s">
        <v>36</v>
      </c>
      <c r="B93" s="24"/>
      <c r="C93" s="24"/>
      <c r="D93" s="25"/>
      <c r="E93" s="25"/>
      <c r="F93" s="26"/>
      <c r="G93" s="6"/>
      <c r="H93" s="17"/>
    </row>
    <row r="95" spans="1:8" ht="22.5" x14ac:dyDescent="0.25">
      <c r="A95" s="1"/>
      <c r="B95" s="2" t="s">
        <v>211</v>
      </c>
      <c r="C95" s="3"/>
      <c r="D95" s="3"/>
      <c r="E95" s="4"/>
      <c r="F95" s="5" t="s">
        <v>281</v>
      </c>
      <c r="G95" s="6" t="str">
        <f>"CREATE TABLE " &amp; B95</f>
        <v>CREATE TABLE smmReportInfoDetail</v>
      </c>
      <c r="H95" s="6" t="str">
        <f>"DROP TABLE " &amp; B95</f>
        <v>DROP TABLE smmReportInfoDetail</v>
      </c>
    </row>
    <row r="96" spans="1:8" x14ac:dyDescent="0.25">
      <c r="A96" s="7" t="s">
        <v>1</v>
      </c>
      <c r="B96" s="8" t="s">
        <v>2</v>
      </c>
      <c r="C96" s="9" t="s">
        <v>3</v>
      </c>
      <c r="D96" s="9" t="s">
        <v>4</v>
      </c>
      <c r="E96" s="9" t="s">
        <v>5</v>
      </c>
      <c r="F96" s="10" t="s">
        <v>6</v>
      </c>
      <c r="G96" s="6" t="str">
        <f>"("</f>
        <v>(</v>
      </c>
      <c r="H96" s="6"/>
    </row>
    <row r="97" spans="1:8" x14ac:dyDescent="0.25">
      <c r="A97" s="11">
        <v>1</v>
      </c>
      <c r="B97" s="12" t="s">
        <v>212</v>
      </c>
      <c r="C97" s="13" t="s">
        <v>8</v>
      </c>
      <c r="D97" s="14"/>
      <c r="E97" s="15"/>
      <c r="F97" s="16"/>
      <c r="G97" s="6" t="str">
        <f>B97 &amp; " " &amp; C97 &amp; " " &amp; IF(D97 = "", "Not Null", "Null") &amp; ","</f>
        <v>ReportDetailPkID nvarchar(16) Not Null,</v>
      </c>
      <c r="H97" s="17"/>
    </row>
    <row r="98" spans="1:8" x14ac:dyDescent="0.25">
      <c r="A98" s="11">
        <v>2</v>
      </c>
      <c r="B98" s="12" t="s">
        <v>204</v>
      </c>
      <c r="C98" s="13" t="s">
        <v>8</v>
      </c>
      <c r="D98" s="14"/>
      <c r="E98" s="15"/>
      <c r="F98" s="16"/>
      <c r="G98" s="6" t="str">
        <f>B98 &amp; " " &amp; C98 &amp; " " &amp; IF(D98 = "", "Not Null", "Null") &amp; ","</f>
        <v>ReportPkID nvarchar(16) Not Null,</v>
      </c>
      <c r="H98" s="17"/>
    </row>
    <row r="99" spans="1:8" x14ac:dyDescent="0.25">
      <c r="A99" s="11">
        <v>3</v>
      </c>
      <c r="B99" s="12" t="s">
        <v>213</v>
      </c>
      <c r="C99" s="13" t="s">
        <v>29</v>
      </c>
      <c r="D99" s="14"/>
      <c r="E99" s="15"/>
      <c r="F99" s="16"/>
      <c r="G99" s="6" t="str">
        <f>B99 &amp; " " &amp; C99 &amp; " " &amp; IF(D99 = "", "Not Null", "Null") &amp; ","</f>
        <v>ParamPkID nvarchar(10) Not Null,</v>
      </c>
      <c r="H99" s="17"/>
    </row>
    <row r="100" spans="1:8" x14ac:dyDescent="0.25">
      <c r="A100" s="18"/>
      <c r="B100" s="19"/>
      <c r="C100" s="19"/>
      <c r="D100" s="20"/>
      <c r="E100" s="20"/>
      <c r="F100" s="21"/>
      <c r="G100" s="6" t="s">
        <v>33</v>
      </c>
      <c r="H100" s="17"/>
    </row>
    <row r="101" spans="1:8" ht="22.5" x14ac:dyDescent="0.25">
      <c r="A101" s="22" t="s">
        <v>34</v>
      </c>
      <c r="B101" s="2" t="s">
        <v>211</v>
      </c>
      <c r="C101" s="12" t="s">
        <v>214</v>
      </c>
      <c r="D101" s="20"/>
      <c r="E101" s="20"/>
      <c r="F101" s="21"/>
      <c r="G101" s="6" t="str">
        <f>IF(AND(TRIM(A101) &lt;&gt; "", TRIM(B101) &lt;&gt; ""),
      IF(AND(A101 = "PK")," ALTER TABLE " &amp; B101 &amp; " ADD CONSTRAINT PK_" &amp; B101 &amp; D101 &amp; " PRIMARY KEY CLUSTERED (" &amp; C101  &amp; ") ",
           IF(AND(A101 = "UN"), " ALTER TABLE " &amp; B101 &amp; " ADD CONSTRAINT UN_" &amp; B101 &amp; D101 &amp; " UNIQUE NONCLUSTERED (" &amp; C101  &amp; ") ", ""))," ")</f>
        <v xml:space="preserve"> ALTER TABLE smmReportInfoDetail ADD CONSTRAINT PK_smmReportInfoDetail PRIMARY KEY CLUSTERED (ReportDetailPkID, ReportPkID) </v>
      </c>
      <c r="H101" s="17"/>
    </row>
    <row r="102" spans="1:8" x14ac:dyDescent="0.25">
      <c r="A102" s="22" t="s">
        <v>35</v>
      </c>
      <c r="B102" s="19"/>
      <c r="C102" s="19"/>
      <c r="D102" s="20"/>
      <c r="E102" s="20"/>
      <c r="F102" s="21"/>
      <c r="G102" s="6"/>
      <c r="H102" s="17"/>
    </row>
    <row r="103" spans="1:8" x14ac:dyDescent="0.25">
      <c r="A103" s="23" t="s">
        <v>36</v>
      </c>
      <c r="B103" s="24"/>
      <c r="C103" s="24"/>
      <c r="D103" s="25"/>
      <c r="E103" s="25"/>
      <c r="F103" s="26"/>
      <c r="G103" s="6"/>
      <c r="H103" s="17"/>
    </row>
    <row r="105" spans="1:8" ht="22.5" x14ac:dyDescent="0.25">
      <c r="A105" s="1"/>
      <c r="B105" s="2" t="s">
        <v>215</v>
      </c>
      <c r="C105" s="3"/>
      <c r="D105" s="3"/>
      <c r="E105" s="4"/>
      <c r="F105" s="5" t="s">
        <v>282</v>
      </c>
      <c r="G105" s="6" t="str">
        <f>"CREATE TABLE " &amp; B105</f>
        <v>CREATE TABLE smmReportParamInfo</v>
      </c>
      <c r="H105" s="6" t="str">
        <f>"DROP TABLE " &amp; B105</f>
        <v>DROP TABLE smmReportParamInfo</v>
      </c>
    </row>
    <row r="106" spans="1:8" x14ac:dyDescent="0.25">
      <c r="A106" s="7" t="s">
        <v>1</v>
      </c>
      <c r="B106" s="8" t="s">
        <v>2</v>
      </c>
      <c r="C106" s="9" t="s">
        <v>3</v>
      </c>
      <c r="D106" s="9" t="s">
        <v>4</v>
      </c>
      <c r="E106" s="9" t="s">
        <v>5</v>
      </c>
      <c r="F106" s="10" t="s">
        <v>6</v>
      </c>
      <c r="G106" s="6" t="str">
        <f>"("</f>
        <v>(</v>
      </c>
      <c r="H106" s="6"/>
    </row>
    <row r="107" spans="1:8" x14ac:dyDescent="0.25">
      <c r="A107" s="11">
        <v>1</v>
      </c>
      <c r="B107" s="12" t="s">
        <v>213</v>
      </c>
      <c r="C107" s="13" t="s">
        <v>8</v>
      </c>
      <c r="D107" s="14"/>
      <c r="E107" s="15"/>
      <c r="F107" s="16"/>
      <c r="G107" s="6" t="str">
        <f>B107 &amp; " " &amp; C107 &amp; " " &amp; IF(D107 = "", "Not Null", "Null") &amp; ","</f>
        <v>ParamPkID nvarchar(16) Not Null,</v>
      </c>
      <c r="H107" s="17"/>
    </row>
    <row r="108" spans="1:8" x14ac:dyDescent="0.25">
      <c r="A108" s="11">
        <v>2</v>
      </c>
      <c r="B108" s="12" t="s">
        <v>216</v>
      </c>
      <c r="C108" s="13" t="s">
        <v>29</v>
      </c>
      <c r="D108" s="14"/>
      <c r="E108" s="15"/>
      <c r="F108" s="16"/>
      <c r="G108" s="6" t="str">
        <f t="shared" ref="G108:G120" si="3">B108 &amp; " " &amp; C108 &amp; " " &amp; IF(D108 = "", "Not Null", "Null") &amp; ","</f>
        <v>ControlType nvarchar(10) Not Null,</v>
      </c>
      <c r="H108" s="17"/>
    </row>
    <row r="109" spans="1:8" x14ac:dyDescent="0.25">
      <c r="A109" s="11">
        <v>3</v>
      </c>
      <c r="B109" s="12" t="s">
        <v>217</v>
      </c>
      <c r="C109" s="13" t="s">
        <v>53</v>
      </c>
      <c r="D109" s="14"/>
      <c r="E109" s="15"/>
      <c r="F109" s="16"/>
      <c r="G109" s="6" t="str">
        <f t="shared" si="3"/>
        <v>ParamDisplayName nvarchar(150) Not Null,</v>
      </c>
      <c r="H109" s="17"/>
    </row>
    <row r="110" spans="1:8" x14ac:dyDescent="0.25">
      <c r="A110" s="11">
        <v>4</v>
      </c>
      <c r="B110" s="12" t="s">
        <v>218</v>
      </c>
      <c r="C110" s="13" t="s">
        <v>10</v>
      </c>
      <c r="D110" s="14"/>
      <c r="E110" s="15"/>
      <c r="F110" s="16"/>
      <c r="G110" s="6" t="str">
        <f t="shared" si="3"/>
        <v>ParamFieldName nvarchar(50) Not Null,</v>
      </c>
      <c r="H110" s="17"/>
    </row>
    <row r="111" spans="1:8" x14ac:dyDescent="0.25">
      <c r="A111" s="11">
        <v>5</v>
      </c>
      <c r="B111" s="12" t="s">
        <v>219</v>
      </c>
      <c r="C111" s="13" t="s">
        <v>10</v>
      </c>
      <c r="D111" s="14"/>
      <c r="E111" s="15"/>
      <c r="F111" s="16"/>
      <c r="G111" s="6" t="str">
        <f t="shared" si="3"/>
        <v>ParamDefaultValue nvarchar(50) Not Null,</v>
      </c>
      <c r="H111" s="17"/>
    </row>
    <row r="112" spans="1:8" x14ac:dyDescent="0.25">
      <c r="A112" s="11">
        <v>6</v>
      </c>
      <c r="B112" s="12" t="s">
        <v>220</v>
      </c>
      <c r="C112" s="13" t="s">
        <v>181</v>
      </c>
      <c r="D112" s="14"/>
      <c r="E112" s="15"/>
      <c r="F112" s="16"/>
      <c r="G112" s="6" t="str">
        <f t="shared" si="3"/>
        <v>ParamType nvarchar(5) Not Null,</v>
      </c>
      <c r="H112" s="17"/>
    </row>
    <row r="113" spans="1:8" x14ac:dyDescent="0.25">
      <c r="A113" s="11">
        <v>7</v>
      </c>
      <c r="B113" s="12" t="s">
        <v>221</v>
      </c>
      <c r="C113" s="13" t="s">
        <v>222</v>
      </c>
      <c r="D113" s="14"/>
      <c r="E113" s="15"/>
      <c r="F113" s="16"/>
      <c r="G113" s="6" t="str">
        <f t="shared" si="3"/>
        <v>ParamLength nvarchar(4) Not Null,</v>
      </c>
      <c r="H113" s="17"/>
    </row>
    <row r="114" spans="1:8" x14ac:dyDescent="0.25">
      <c r="A114" s="11">
        <v>8</v>
      </c>
      <c r="B114" s="12" t="s">
        <v>223</v>
      </c>
      <c r="C114" s="13" t="s">
        <v>53</v>
      </c>
      <c r="D114" s="14"/>
      <c r="E114" s="15"/>
      <c r="F114" s="16"/>
      <c r="G114" s="6" t="str">
        <f t="shared" si="3"/>
        <v>ParamListProcName nvarchar(150) Not Null,</v>
      </c>
      <c r="H114" s="17"/>
    </row>
    <row r="115" spans="1:8" x14ac:dyDescent="0.25">
      <c r="A115" s="11">
        <v>9</v>
      </c>
      <c r="B115" s="12" t="s">
        <v>224</v>
      </c>
      <c r="C115" s="13" t="s">
        <v>10</v>
      </c>
      <c r="D115" s="14"/>
      <c r="E115" s="15"/>
      <c r="F115" s="16"/>
      <c r="G115" s="6" t="str">
        <f t="shared" si="3"/>
        <v>ParamListEditValue nvarchar(50) Not Null,</v>
      </c>
      <c r="H115" s="17"/>
    </row>
    <row r="116" spans="1:8" x14ac:dyDescent="0.25">
      <c r="A116" s="11">
        <v>10</v>
      </c>
      <c r="B116" s="12" t="s">
        <v>225</v>
      </c>
      <c r="C116" s="13" t="s">
        <v>10</v>
      </c>
      <c r="D116" s="14"/>
      <c r="E116" s="15"/>
      <c r="F116" s="16"/>
      <c r="G116" s="6" t="str">
        <f t="shared" si="3"/>
        <v>ParamListDisplayName nvarchar(50) Not Null,</v>
      </c>
      <c r="H116" s="17"/>
    </row>
    <row r="117" spans="1:8" x14ac:dyDescent="0.25">
      <c r="A117" s="11">
        <v>11</v>
      </c>
      <c r="B117" s="12" t="s">
        <v>226</v>
      </c>
      <c r="C117" s="13" t="s">
        <v>53</v>
      </c>
      <c r="D117" s="14"/>
      <c r="E117" s="15"/>
      <c r="F117" s="16"/>
      <c r="G117" s="6" t="str">
        <f t="shared" si="3"/>
        <v>ValueMon nvarchar(150) Not Null,</v>
      </c>
      <c r="H117" s="17"/>
    </row>
    <row r="118" spans="1:8" x14ac:dyDescent="0.25">
      <c r="A118" s="11">
        <v>12</v>
      </c>
      <c r="B118" s="12" t="s">
        <v>227</v>
      </c>
      <c r="C118" s="13" t="s">
        <v>53</v>
      </c>
      <c r="D118" s="14"/>
      <c r="E118" s="15"/>
      <c r="F118" s="16"/>
      <c r="G118" s="6" t="str">
        <f t="shared" si="3"/>
        <v>NameMon nvarchar(150) Not Null,</v>
      </c>
      <c r="H118" s="17"/>
    </row>
    <row r="119" spans="1:8" x14ac:dyDescent="0.25">
      <c r="A119" s="11">
        <v>13</v>
      </c>
      <c r="B119" s="12" t="s">
        <v>228</v>
      </c>
      <c r="C119" s="13" t="s">
        <v>23</v>
      </c>
      <c r="D119" s="14"/>
      <c r="E119" s="15"/>
      <c r="F119" s="16"/>
      <c r="G119" s="6" t="str">
        <f t="shared" si="3"/>
        <v>ParamOrderBy int Not Null,</v>
      </c>
      <c r="H119" s="17"/>
    </row>
    <row r="120" spans="1:8" x14ac:dyDescent="0.25">
      <c r="A120" s="11">
        <v>14</v>
      </c>
      <c r="B120" s="12" t="s">
        <v>150</v>
      </c>
      <c r="C120" s="13" t="s">
        <v>151</v>
      </c>
      <c r="D120" s="14"/>
      <c r="E120" s="15"/>
      <c r="F120" s="16"/>
      <c r="G120" s="6" t="str">
        <f t="shared" si="3"/>
        <v>ModuleID nvarchar(3) Not Null,</v>
      </c>
      <c r="H120" s="17"/>
    </row>
    <row r="121" spans="1:8" x14ac:dyDescent="0.25">
      <c r="A121" s="18"/>
      <c r="B121" s="19"/>
      <c r="C121" s="19"/>
      <c r="D121" s="20"/>
      <c r="E121" s="20"/>
      <c r="F121" s="21"/>
      <c r="G121" s="6" t="s">
        <v>33</v>
      </c>
      <c r="H121" s="17"/>
    </row>
    <row r="122" spans="1:8" x14ac:dyDescent="0.25">
      <c r="A122" s="22" t="s">
        <v>34</v>
      </c>
      <c r="B122" s="2" t="s">
        <v>215</v>
      </c>
      <c r="C122" s="12" t="s">
        <v>1248</v>
      </c>
      <c r="D122" s="20"/>
      <c r="E122" s="20"/>
      <c r="F122" s="21"/>
      <c r="G122" s="6" t="str">
        <f>IF(AND(TRIM(A122) &lt;&gt; "", TRIM(B122) &lt;&gt; ""),
      IF(AND(A122 = "PK")," ALTER TABLE " &amp; B122 &amp; " ADD CONSTRAINT PK_" &amp; B122 &amp; D122 &amp; " PRIMARY KEY CLUSTERED (" &amp; C122  &amp; ") ",
           IF(AND(A122 = "UN"), " ALTER TABLE " &amp; B122 &amp; " ADD CONSTRAINT UN_" &amp; B122 &amp; D122 &amp; " UNIQUE NONCLUSTERED (" &amp; C122  &amp; ") ", ""))," ")</f>
        <v xml:space="preserve"> ALTER TABLE smmReportParamInfo ADD CONSTRAINT PK_smmReportParamInfo PRIMARY KEY CLUSTERED (ParamPkID,ModuleID) </v>
      </c>
      <c r="H122" s="17"/>
    </row>
    <row r="123" spans="1:8" x14ac:dyDescent="0.25">
      <c r="A123" s="22" t="s">
        <v>35</v>
      </c>
      <c r="B123" s="19"/>
      <c r="C123" s="19"/>
      <c r="D123" s="20"/>
      <c r="E123" s="20"/>
      <c r="F123" s="21"/>
      <c r="G123" s="6"/>
      <c r="H123" s="17"/>
    </row>
    <row r="124" spans="1:8" x14ac:dyDescent="0.25">
      <c r="A124" s="23" t="s">
        <v>36</v>
      </c>
      <c r="B124" s="24"/>
      <c r="C124" s="24"/>
      <c r="D124" s="25"/>
      <c r="E124" s="25"/>
      <c r="F124" s="26"/>
      <c r="G124" s="6"/>
      <c r="H124" s="17"/>
    </row>
    <row r="126" spans="1:8" ht="22.5" x14ac:dyDescent="0.25">
      <c r="A126" s="1"/>
      <c r="B126" s="2" t="s">
        <v>229</v>
      </c>
      <c r="C126" s="3"/>
      <c r="D126" s="3"/>
      <c r="E126" s="4"/>
      <c r="F126" s="5" t="s">
        <v>283</v>
      </c>
      <c r="G126" s="6" t="str">
        <f>"CREATE TABLE " &amp; B126</f>
        <v>CREATE TABLE smmReportUserInfo</v>
      </c>
      <c r="H126" s="6" t="str">
        <f>"DROP TABLE " &amp; B126</f>
        <v>DROP TABLE smmReportUserInfo</v>
      </c>
    </row>
    <row r="127" spans="1:8" x14ac:dyDescent="0.25">
      <c r="A127" s="7" t="s">
        <v>1</v>
      </c>
      <c r="B127" s="8" t="s">
        <v>2</v>
      </c>
      <c r="C127" s="9" t="s">
        <v>3</v>
      </c>
      <c r="D127" s="9" t="s">
        <v>4</v>
      </c>
      <c r="E127" s="9" t="s">
        <v>5</v>
      </c>
      <c r="F127" s="10" t="s">
        <v>6</v>
      </c>
      <c r="G127" s="6" t="str">
        <f>"("</f>
        <v>(</v>
      </c>
      <c r="H127" s="6"/>
    </row>
    <row r="128" spans="1:8" x14ac:dyDescent="0.25">
      <c r="A128" s="11">
        <v>1</v>
      </c>
      <c r="B128" s="12" t="s">
        <v>188</v>
      </c>
      <c r="C128" s="13" t="s">
        <v>8</v>
      </c>
      <c r="D128" s="14"/>
      <c r="E128" s="15"/>
      <c r="F128" s="16"/>
      <c r="G128" s="6" t="str">
        <f>B128 &amp; " " &amp; C128 &amp; " " &amp; IF(D128 = "", "Not Null", "Null") &amp; ","</f>
        <v>UserGroupID nvarchar(16) Not Null,</v>
      </c>
      <c r="H128" s="17"/>
    </row>
    <row r="129" spans="1:8" x14ac:dyDescent="0.25">
      <c r="A129" s="11">
        <v>2</v>
      </c>
      <c r="B129" s="12" t="s">
        <v>204</v>
      </c>
      <c r="C129" s="13" t="s">
        <v>8</v>
      </c>
      <c r="D129" s="14"/>
      <c r="E129" s="15"/>
      <c r="F129" s="16"/>
      <c r="G129" s="6" t="str">
        <f>B129 &amp; " " &amp; C129 &amp; " " &amp; IF(D129 = "", "Not Null", "Null") &amp; ","</f>
        <v>ReportPkID nvarchar(16) Not Null,</v>
      </c>
      <c r="H129" s="17"/>
    </row>
    <row r="130" spans="1:8" x14ac:dyDescent="0.25">
      <c r="A130" s="18"/>
      <c r="B130" s="19"/>
      <c r="C130" s="19"/>
      <c r="D130" s="20"/>
      <c r="E130" s="20"/>
      <c r="F130" s="21"/>
      <c r="G130" s="6" t="s">
        <v>33</v>
      </c>
      <c r="H130" s="17"/>
    </row>
    <row r="131" spans="1:8" ht="22.5" x14ac:dyDescent="0.25">
      <c r="A131" s="22" t="s">
        <v>34</v>
      </c>
      <c r="B131" s="2" t="s">
        <v>229</v>
      </c>
      <c r="C131" s="12" t="s">
        <v>230</v>
      </c>
      <c r="D131" s="20"/>
      <c r="E131" s="20"/>
      <c r="F131" s="21"/>
      <c r="G131" s="6" t="str">
        <f>IF(AND(TRIM(A131) &lt;&gt; "", TRIM(B131) &lt;&gt; ""),
      IF(AND(A131 = "PK")," ALTER TABLE " &amp; B131 &amp; " ADD CONSTRAINT PK_" &amp; B131 &amp; D131 &amp; " PRIMARY KEY CLUSTERED (" &amp; C131  &amp; ") ",
           IF(AND(A131 = "UN"), " ALTER TABLE " &amp; B131 &amp; " ADD CONSTRAINT UN_" &amp; B131 &amp; D131 &amp; " UNIQUE NONCLUSTERED (" &amp; C131  &amp; ") ", ""))," ")</f>
        <v xml:space="preserve"> ALTER TABLE smmReportUserInfo ADD CONSTRAINT PK_smmReportUserInfo PRIMARY KEY CLUSTERED (UserGroupID, ReportPkID) </v>
      </c>
      <c r="H131" s="17"/>
    </row>
    <row r="132" spans="1:8" x14ac:dyDescent="0.25">
      <c r="A132" s="22" t="s">
        <v>35</v>
      </c>
      <c r="B132" s="19"/>
      <c r="C132" s="19"/>
      <c r="D132" s="20"/>
      <c r="E132" s="20"/>
      <c r="F132" s="21"/>
      <c r="G132" s="6"/>
      <c r="H132" s="17"/>
    </row>
    <row r="133" spans="1:8" x14ac:dyDescent="0.25">
      <c r="A133" s="23" t="s">
        <v>36</v>
      </c>
      <c r="B133" s="24"/>
      <c r="C133" s="24"/>
      <c r="D133" s="25"/>
      <c r="E133" s="25"/>
      <c r="F133" s="26"/>
      <c r="G133" s="6"/>
      <c r="H133" s="17"/>
    </row>
    <row r="136" spans="1:8" ht="22.5" x14ac:dyDescent="0.25">
      <c r="A136" s="1"/>
      <c r="B136" s="2" t="s">
        <v>234</v>
      </c>
      <c r="C136" s="3"/>
      <c r="D136" s="3"/>
      <c r="E136" s="4"/>
      <c r="F136" s="5" t="s">
        <v>287</v>
      </c>
      <c r="G136" s="6" t="str">
        <f>"CREATE TABLE " &amp; B136</f>
        <v>CREATE TABLE smmSequenceInfo</v>
      </c>
      <c r="H136" s="6" t="str">
        <f>"DROP TABLE " &amp; B136</f>
        <v>DROP TABLE smmSequenceInfo</v>
      </c>
    </row>
    <row r="137" spans="1:8" x14ac:dyDescent="0.25">
      <c r="A137" s="7" t="s">
        <v>1</v>
      </c>
      <c r="B137" s="8" t="s">
        <v>2</v>
      </c>
      <c r="C137" s="9" t="s">
        <v>3</v>
      </c>
      <c r="D137" s="9" t="s">
        <v>4</v>
      </c>
      <c r="E137" s="9" t="s">
        <v>5</v>
      </c>
      <c r="F137" s="10" t="s">
        <v>6</v>
      </c>
      <c r="G137" s="6" t="str">
        <f>"("</f>
        <v>(</v>
      </c>
      <c r="H137" s="6"/>
    </row>
    <row r="138" spans="1:8" x14ac:dyDescent="0.25">
      <c r="A138" s="11">
        <v>1</v>
      </c>
      <c r="B138" s="12" t="s">
        <v>284</v>
      </c>
      <c r="C138" s="13" t="s">
        <v>8</v>
      </c>
      <c r="D138" s="14"/>
      <c r="E138" s="15"/>
      <c r="F138" s="16"/>
      <c r="G138" s="6" t="str">
        <f>B138 &amp; " " &amp; C138 &amp; " " &amp; IF(D138 = "", "Not Null", "Null") &amp; ","</f>
        <v>SequenceID nvarchar(16) Not Null,</v>
      </c>
      <c r="H138" s="17"/>
    </row>
    <row r="139" spans="1:8" x14ac:dyDescent="0.25">
      <c r="A139" s="11">
        <v>2</v>
      </c>
      <c r="B139" s="12" t="s">
        <v>285</v>
      </c>
      <c r="C139" s="13" t="s">
        <v>10</v>
      </c>
      <c r="D139" s="14"/>
      <c r="E139" s="15"/>
      <c r="F139" s="16"/>
      <c r="G139" s="6" t="str">
        <f>B139 &amp; " " &amp; C139 &amp; " " &amp; IF(D139 = "", "Not Null", "Null") &amp; ","</f>
        <v>SequenceType nvarchar(50) Not Null,</v>
      </c>
      <c r="H139" s="17"/>
    </row>
    <row r="140" spans="1:8" x14ac:dyDescent="0.25">
      <c r="A140" s="11">
        <v>3</v>
      </c>
      <c r="B140" s="12" t="s">
        <v>232</v>
      </c>
      <c r="C140" s="13" t="s">
        <v>23</v>
      </c>
      <c r="D140" s="14"/>
      <c r="E140" s="15"/>
      <c r="F140" s="16"/>
      <c r="G140" s="6" t="str">
        <f>B140 &amp; " " &amp; C140 &amp; " " &amp; IF(D140 = "", "Not Null", "Null") &amp; ","</f>
        <v>Sequences int Not Null,</v>
      </c>
      <c r="H140" s="17"/>
    </row>
    <row r="141" spans="1:8" x14ac:dyDescent="0.25">
      <c r="A141" s="11">
        <v>4</v>
      </c>
      <c r="B141" s="12" t="s">
        <v>233</v>
      </c>
      <c r="C141" s="13" t="s">
        <v>10</v>
      </c>
      <c r="D141" s="14"/>
      <c r="E141" s="15"/>
      <c r="F141" s="16"/>
      <c r="G141" s="6" t="str">
        <f>B141 &amp; " " &amp; C141 &amp; " " &amp; IF(D141 = "", "Not Null", "Null") &amp; ","</f>
        <v>TableName nvarchar(50) Not Null,</v>
      </c>
      <c r="H141" s="17"/>
    </row>
    <row r="142" spans="1:8" x14ac:dyDescent="0.25">
      <c r="A142" s="18"/>
      <c r="B142" s="19"/>
      <c r="C142" s="19"/>
      <c r="D142" s="20"/>
      <c r="E142" s="20"/>
      <c r="F142" s="21"/>
      <c r="G142" s="6" t="s">
        <v>33</v>
      </c>
      <c r="H142" s="17"/>
    </row>
    <row r="143" spans="1:8" ht="22.5" x14ac:dyDescent="0.25">
      <c r="A143" s="22" t="s">
        <v>34</v>
      </c>
      <c r="B143" s="2" t="s">
        <v>234</v>
      </c>
      <c r="C143" s="12" t="s">
        <v>286</v>
      </c>
      <c r="D143" s="20"/>
      <c r="E143" s="20"/>
      <c r="F143" s="21"/>
      <c r="G143" s="6" t="str">
        <f>IF(AND(TRIM(A143) &lt;&gt; "", TRIM(B143) &lt;&gt; ""),
      IF(AND(A143 = "PK")," ALTER TABLE " &amp; B143 &amp; " ADD CONSTRAINT PK_" &amp; B143 &amp; D143 &amp; " PRIMARY KEY CLUSTERED (" &amp; C143  &amp; ") ",
           IF(AND(A143 = "UN"), " ALTER TABLE " &amp; B143 &amp; " ADD CONSTRAINT UN_" &amp; B143 &amp; D143 &amp; " UNIQUE NONCLUSTERED (" &amp; C143  &amp; ") ", ""))," ")</f>
        <v xml:space="preserve"> ALTER TABLE smmSequenceInfo ADD CONSTRAINT PK_smmSequenceInfo PRIMARY KEY CLUSTERED (SequenceID, SequenceType) </v>
      </c>
      <c r="H143" s="17"/>
    </row>
    <row r="144" spans="1:8" x14ac:dyDescent="0.25">
      <c r="A144" s="22" t="s">
        <v>35</v>
      </c>
      <c r="B144" s="19"/>
      <c r="C144" s="19"/>
      <c r="D144" s="20"/>
      <c r="E144" s="20"/>
      <c r="F144" s="21"/>
      <c r="G144" s="6"/>
      <c r="H144" s="17"/>
    </row>
    <row r="145" spans="1:8" x14ac:dyDescent="0.25">
      <c r="A145" s="23" t="s">
        <v>36</v>
      </c>
      <c r="B145" s="24"/>
      <c r="C145" s="24"/>
      <c r="D145" s="25"/>
      <c r="E145" s="25"/>
      <c r="F145" s="26"/>
      <c r="G145" s="6"/>
      <c r="H145" s="17"/>
    </row>
    <row r="149" spans="1:8" x14ac:dyDescent="0.25">
      <c r="A149" s="1"/>
      <c r="B149" s="2" t="s">
        <v>67</v>
      </c>
      <c r="C149" s="3"/>
      <c r="D149" s="3"/>
      <c r="E149" s="4"/>
      <c r="F149" s="5" t="s">
        <v>288</v>
      </c>
      <c r="G149" s="6" t="str">
        <f>"CREATE TABLE " &amp; B149</f>
        <v>CREATE TABLE smmUserGroup</v>
      </c>
      <c r="H149" s="6" t="str">
        <f>"DROP TABLE " &amp; B149</f>
        <v>DROP TABLE smmUserGroup</v>
      </c>
    </row>
    <row r="150" spans="1:8" x14ac:dyDescent="0.25">
      <c r="A150" s="7" t="s">
        <v>1</v>
      </c>
      <c r="B150" s="8" t="s">
        <v>2</v>
      </c>
      <c r="C150" s="9" t="s">
        <v>3</v>
      </c>
      <c r="D150" s="9" t="s">
        <v>4</v>
      </c>
      <c r="E150" s="9" t="s">
        <v>5</v>
      </c>
      <c r="F150" s="10" t="s">
        <v>6</v>
      </c>
      <c r="G150" s="6" t="str">
        <f>"("</f>
        <v>(</v>
      </c>
      <c r="H150" s="6"/>
    </row>
    <row r="151" spans="1:8" x14ac:dyDescent="0.25">
      <c r="A151" s="11">
        <v>1</v>
      </c>
      <c r="B151" s="12" t="s">
        <v>188</v>
      </c>
      <c r="C151" s="13" t="s">
        <v>8</v>
      </c>
      <c r="D151" s="14"/>
      <c r="E151" s="15"/>
      <c r="F151" s="16"/>
      <c r="G151" s="6" t="str">
        <f>B151 &amp; " " &amp; C151 &amp; " " &amp; IF(D151 = "", "Not Null", "Null") &amp; ","</f>
        <v>UserGroupID nvarchar(16) Not Null,</v>
      </c>
      <c r="H151" s="17"/>
    </row>
    <row r="152" spans="1:8" x14ac:dyDescent="0.25">
      <c r="A152" s="11">
        <v>2</v>
      </c>
      <c r="B152" s="12" t="s">
        <v>68</v>
      </c>
      <c r="C152" s="13" t="s">
        <v>235</v>
      </c>
      <c r="D152" s="14"/>
      <c r="E152" s="15"/>
      <c r="F152" s="16"/>
      <c r="G152" s="6" t="str">
        <f>B152 &amp; " " &amp; C152 &amp; " " &amp; IF(D152 = "", "Not Null", "Null") &amp; ","</f>
        <v>UserGroupName nvarchar(75) Not Null,</v>
      </c>
      <c r="H152" s="17"/>
    </row>
    <row r="153" spans="1:8" x14ac:dyDescent="0.25">
      <c r="A153" s="11">
        <v>3</v>
      </c>
      <c r="B153" s="12" t="s">
        <v>168</v>
      </c>
      <c r="C153" s="13" t="s">
        <v>169</v>
      </c>
      <c r="D153" s="14"/>
      <c r="E153" s="15"/>
      <c r="F153" s="16"/>
      <c r="G153" s="6" t="str">
        <f>B153 &amp; " " &amp; C153 &amp; " " &amp; IF(D153 = "", "Not Null", "Null") &amp; ","</f>
        <v>tstamp timestamp Not Null,</v>
      </c>
      <c r="H153" s="17"/>
    </row>
    <row r="154" spans="1:8" x14ac:dyDescent="0.25">
      <c r="A154" s="11">
        <v>4</v>
      </c>
      <c r="B154" s="12" t="s">
        <v>231</v>
      </c>
      <c r="C154" s="13" t="s">
        <v>8</v>
      </c>
      <c r="D154" s="14">
        <v>1</v>
      </c>
      <c r="E154" s="15"/>
      <c r="F154" s="16"/>
      <c r="G154" s="6" t="str">
        <f>B154 &amp; " " &amp; C154 &amp; " " &amp; IF(D154 = "", "Not Null", "Null") &amp; ","</f>
        <v>ScreenID nvarchar(16) Null,</v>
      </c>
      <c r="H154" s="17"/>
    </row>
    <row r="155" spans="1:8" x14ac:dyDescent="0.25">
      <c r="A155" s="18"/>
      <c r="B155" s="19"/>
      <c r="C155" s="19"/>
      <c r="D155" s="20"/>
      <c r="E155" s="20"/>
      <c r="F155" s="21"/>
      <c r="G155" s="6" t="s">
        <v>33</v>
      </c>
      <c r="H155" s="17"/>
    </row>
    <row r="156" spans="1:8" x14ac:dyDescent="0.25">
      <c r="A156" s="22" t="s">
        <v>34</v>
      </c>
      <c r="B156" s="2" t="s">
        <v>67</v>
      </c>
      <c r="C156" s="12" t="s">
        <v>188</v>
      </c>
      <c r="D156" s="20"/>
      <c r="E156" s="20"/>
      <c r="F156" s="21"/>
      <c r="G156" s="6" t="str">
        <f>IF(AND(TRIM(A156) &lt;&gt; "", TRIM(B156) &lt;&gt; ""),
      IF(AND(A156 = "PK")," ALTER TABLE " &amp; B156 &amp; " ADD CONSTRAINT PK_" &amp; B156 &amp; D156 &amp; " PRIMARY KEY CLUSTERED (" &amp; C156  &amp; ") ",
           IF(AND(A156 = "UN"), " ALTER TABLE " &amp; B156 &amp; " ADD CONSTRAINT UN_" &amp; B156 &amp; D156 &amp; " UNIQUE NONCLUSTERED (" &amp; C156  &amp; ") ", ""))," ")</f>
        <v xml:space="preserve"> ALTER TABLE smmUserGroup ADD CONSTRAINT PK_smmUserGroup PRIMARY KEY CLUSTERED (UserGroupID) </v>
      </c>
      <c r="H156" s="17"/>
    </row>
    <row r="157" spans="1:8" x14ac:dyDescent="0.25">
      <c r="A157" s="22" t="s">
        <v>35</v>
      </c>
      <c r="B157" s="19"/>
      <c r="C157" s="19"/>
      <c r="D157" s="20"/>
      <c r="E157" s="20"/>
      <c r="F157" s="21"/>
      <c r="G157" s="6"/>
      <c r="H157" s="17"/>
    </row>
    <row r="158" spans="1:8" x14ac:dyDescent="0.25">
      <c r="A158" s="23" t="s">
        <v>36</v>
      </c>
      <c r="B158" s="24"/>
      <c r="C158" s="24"/>
      <c r="D158" s="25"/>
      <c r="E158" s="25"/>
      <c r="F158" s="26"/>
      <c r="G158" s="6"/>
      <c r="H158" s="17"/>
    </row>
    <row r="160" spans="1:8" x14ac:dyDescent="0.25">
      <c r="A160" s="1"/>
      <c r="B160" s="2" t="s">
        <v>69</v>
      </c>
      <c r="C160" s="3"/>
      <c r="D160" s="3"/>
      <c r="E160" s="4"/>
      <c r="F160" s="5" t="s">
        <v>289</v>
      </c>
      <c r="G160" s="6" t="str">
        <f>"CREATE TABLE " &amp; B160</f>
        <v>CREATE TABLE smmUserInfo</v>
      </c>
      <c r="H160" s="6" t="str">
        <f>"DROP TABLE " &amp; B160</f>
        <v>DROP TABLE smmUserInfo</v>
      </c>
    </row>
    <row r="161" spans="1:8" x14ac:dyDescent="0.25">
      <c r="A161" s="7" t="s">
        <v>1</v>
      </c>
      <c r="B161" s="8" t="s">
        <v>2</v>
      </c>
      <c r="C161" s="9" t="s">
        <v>3</v>
      </c>
      <c r="D161" s="9" t="s">
        <v>4</v>
      </c>
      <c r="E161" s="9" t="s">
        <v>5</v>
      </c>
      <c r="F161" s="10" t="s">
        <v>6</v>
      </c>
      <c r="G161" s="6" t="str">
        <f>"("</f>
        <v>(</v>
      </c>
      <c r="H161" s="6"/>
    </row>
    <row r="162" spans="1:8" x14ac:dyDescent="0.25">
      <c r="A162" s="11">
        <v>1</v>
      </c>
      <c r="B162" s="12" t="s">
        <v>185</v>
      </c>
      <c r="C162" s="13" t="s">
        <v>8</v>
      </c>
      <c r="D162" s="14"/>
      <c r="E162" s="15"/>
      <c r="F162" s="16"/>
      <c r="G162" s="6" t="str">
        <f>B162 &amp; " " &amp; C162 &amp; " " &amp; IF(D162 = "", "Not Null", "Null") &amp; ","</f>
        <v>UserPkID nvarchar(16) Not Null,</v>
      </c>
      <c r="H162" s="17"/>
    </row>
    <row r="163" spans="1:8" x14ac:dyDescent="0.25">
      <c r="A163" s="11">
        <v>3</v>
      </c>
      <c r="B163" s="12" t="s">
        <v>236</v>
      </c>
      <c r="C163" s="13" t="s">
        <v>237</v>
      </c>
      <c r="D163" s="14"/>
      <c r="E163" s="15"/>
      <c r="F163" s="16"/>
      <c r="G163" s="6" t="str">
        <f t="shared" ref="G163:G184" si="4">B163 &amp; " " &amp; C163 &amp; " " &amp; IF(D163 = "", "Not Null", "Null") &amp; ","</f>
        <v>UserID nvarchar(20) Not Null,</v>
      </c>
      <c r="H163" s="17"/>
    </row>
    <row r="164" spans="1:8" x14ac:dyDescent="0.25">
      <c r="A164" s="11">
        <v>5</v>
      </c>
      <c r="B164" s="12" t="s">
        <v>32</v>
      </c>
      <c r="C164" s="13" t="s">
        <v>159</v>
      </c>
      <c r="D164" s="14"/>
      <c r="E164" s="15"/>
      <c r="F164" s="16"/>
      <c r="G164" s="6" t="str">
        <f t="shared" si="4"/>
        <v>UserName nvarchar(30) Not Null,</v>
      </c>
      <c r="H164" s="17"/>
    </row>
    <row r="165" spans="1:8" x14ac:dyDescent="0.25">
      <c r="A165" s="11">
        <v>6</v>
      </c>
      <c r="B165" s="12" t="s">
        <v>70</v>
      </c>
      <c r="C165" s="13" t="s">
        <v>237</v>
      </c>
      <c r="D165" s="14"/>
      <c r="E165" s="15"/>
      <c r="F165" s="16"/>
      <c r="G165" s="6" t="str">
        <f t="shared" si="4"/>
        <v>Password nvarchar(20) Not Null,</v>
      </c>
      <c r="H165" s="17"/>
    </row>
    <row r="166" spans="1:8" x14ac:dyDescent="0.25">
      <c r="A166" s="11">
        <v>7</v>
      </c>
      <c r="B166" s="12" t="s">
        <v>238</v>
      </c>
      <c r="C166" s="13" t="s">
        <v>21</v>
      </c>
      <c r="D166" s="14"/>
      <c r="E166" s="15"/>
      <c r="F166" s="16"/>
      <c r="G166" s="6" t="str">
        <f t="shared" si="4"/>
        <v>PasswordChangedDate datetime Not Null,</v>
      </c>
      <c r="H166" s="17"/>
    </row>
    <row r="167" spans="1:8" x14ac:dyDescent="0.25">
      <c r="A167" s="11">
        <v>8</v>
      </c>
      <c r="B167" s="12" t="s">
        <v>239</v>
      </c>
      <c r="C167" s="13" t="s">
        <v>237</v>
      </c>
      <c r="D167" s="14"/>
      <c r="E167" s="15"/>
      <c r="F167" s="16"/>
      <c r="G167" s="6" t="str">
        <f t="shared" si="4"/>
        <v>LastConnectedTime nvarchar(20) Not Null,</v>
      </c>
      <c r="H167" s="17"/>
    </row>
    <row r="168" spans="1:8" x14ac:dyDescent="0.25">
      <c r="A168" s="11">
        <v>9</v>
      </c>
      <c r="B168" s="12" t="s">
        <v>240</v>
      </c>
      <c r="C168" s="13" t="s">
        <v>241</v>
      </c>
      <c r="D168" s="14"/>
      <c r="E168" s="15"/>
      <c r="F168" s="16"/>
      <c r="G168" s="6" t="str">
        <f t="shared" si="4"/>
        <v>IsValid tinyint Not Null,</v>
      </c>
      <c r="H168" s="17"/>
    </row>
    <row r="169" spans="1:8" x14ac:dyDescent="0.25">
      <c r="A169" s="11">
        <v>10</v>
      </c>
      <c r="B169" s="12" t="s">
        <v>242</v>
      </c>
      <c r="C169" s="13" t="s">
        <v>159</v>
      </c>
      <c r="D169" s="14">
        <v>1</v>
      </c>
      <c r="E169" s="15"/>
      <c r="F169" s="16"/>
      <c r="G169" s="6" t="str">
        <f t="shared" si="4"/>
        <v>PCName nvarchar(30) Null,</v>
      </c>
      <c r="H169" s="17"/>
    </row>
    <row r="170" spans="1:8" x14ac:dyDescent="0.25">
      <c r="A170" s="11">
        <v>11</v>
      </c>
      <c r="B170" s="12" t="s">
        <v>243</v>
      </c>
      <c r="C170" s="13" t="s">
        <v>159</v>
      </c>
      <c r="D170" s="14">
        <v>1</v>
      </c>
      <c r="E170" s="15"/>
      <c r="F170" s="16"/>
      <c r="G170" s="6" t="str">
        <f t="shared" si="4"/>
        <v>IPAddress nvarchar(30) Null,</v>
      </c>
      <c r="H170" s="17"/>
    </row>
    <row r="171" spans="1:8" x14ac:dyDescent="0.25">
      <c r="A171" s="11">
        <v>12</v>
      </c>
      <c r="B171" s="12" t="s">
        <v>244</v>
      </c>
      <c r="C171" s="13" t="s">
        <v>159</v>
      </c>
      <c r="D171" s="14">
        <v>1</v>
      </c>
      <c r="E171" s="15"/>
      <c r="F171" s="16"/>
      <c r="G171" s="6" t="str">
        <f t="shared" si="4"/>
        <v>MACAddress nvarchar(30) Null,</v>
      </c>
      <c r="H171" s="17"/>
    </row>
    <row r="172" spans="1:8" x14ac:dyDescent="0.25">
      <c r="A172" s="11">
        <v>13</v>
      </c>
      <c r="B172" s="12" t="s">
        <v>245</v>
      </c>
      <c r="C172" s="13" t="s">
        <v>29</v>
      </c>
      <c r="D172" s="14">
        <v>1</v>
      </c>
      <c r="E172" s="15"/>
      <c r="F172" s="16"/>
      <c r="G172" s="6" t="str">
        <f t="shared" si="4"/>
        <v>CreatedProgID nvarchar(10) Null,</v>
      </c>
      <c r="H172" s="17"/>
    </row>
    <row r="173" spans="1:8" x14ac:dyDescent="0.25">
      <c r="A173" s="11">
        <v>14</v>
      </c>
      <c r="B173" s="12" t="s">
        <v>182</v>
      </c>
      <c r="C173" s="13" t="s">
        <v>21</v>
      </c>
      <c r="D173" s="14">
        <v>1</v>
      </c>
      <c r="E173" s="15"/>
      <c r="F173" s="16"/>
      <c r="G173" s="6" t="str">
        <f t="shared" si="4"/>
        <v>CreatedDate datetime Null,</v>
      </c>
      <c r="H173" s="17"/>
    </row>
    <row r="174" spans="1:8" x14ac:dyDescent="0.25">
      <c r="A174" s="11">
        <v>15</v>
      </c>
      <c r="B174" s="12" t="s">
        <v>246</v>
      </c>
      <c r="C174" s="13" t="s">
        <v>159</v>
      </c>
      <c r="D174" s="14">
        <v>1</v>
      </c>
      <c r="E174" s="15"/>
      <c r="F174" s="16"/>
      <c r="G174" s="6" t="str">
        <f t="shared" si="4"/>
        <v>CreatedUserName nvarchar(30) Null,</v>
      </c>
      <c r="H174" s="17"/>
    </row>
    <row r="175" spans="1:8" x14ac:dyDescent="0.25">
      <c r="A175" s="11">
        <v>16</v>
      </c>
      <c r="B175" s="12" t="s">
        <v>247</v>
      </c>
      <c r="C175" s="13" t="s">
        <v>21</v>
      </c>
      <c r="D175" s="14">
        <v>1</v>
      </c>
      <c r="E175" s="15"/>
      <c r="F175" s="16"/>
      <c r="G175" s="6" t="str">
        <f t="shared" si="4"/>
        <v>LastUpdate datetime Null,</v>
      </c>
      <c r="H175" s="17"/>
    </row>
    <row r="176" spans="1:8" x14ac:dyDescent="0.25">
      <c r="A176" s="11">
        <v>17</v>
      </c>
      <c r="B176" s="12" t="s">
        <v>183</v>
      </c>
      <c r="C176" s="13" t="s">
        <v>159</v>
      </c>
      <c r="D176" s="14">
        <v>1</v>
      </c>
      <c r="E176" s="15"/>
      <c r="F176" s="16"/>
      <c r="G176" s="6" t="str">
        <f t="shared" si="4"/>
        <v>LastUserName nvarchar(30) Null,</v>
      </c>
      <c r="H176" s="17"/>
    </row>
    <row r="177" spans="1:8" x14ac:dyDescent="0.25">
      <c r="A177" s="11">
        <v>18</v>
      </c>
      <c r="B177" s="12" t="s">
        <v>248</v>
      </c>
      <c r="C177" s="13" t="s">
        <v>241</v>
      </c>
      <c r="D177" s="14">
        <v>1</v>
      </c>
      <c r="E177" s="15"/>
      <c r="F177" s="16"/>
      <c r="G177" s="6" t="str">
        <f t="shared" si="4"/>
        <v>IsDeleted tinyint Null,</v>
      </c>
      <c r="H177" s="17"/>
    </row>
    <row r="178" spans="1:8" x14ac:dyDescent="0.25">
      <c r="A178" s="11">
        <v>19</v>
      </c>
      <c r="B178" s="12" t="s">
        <v>249</v>
      </c>
      <c r="C178" s="13" t="s">
        <v>241</v>
      </c>
      <c r="D178" s="14"/>
      <c r="E178" s="15"/>
      <c r="F178" s="16"/>
      <c r="G178" s="6" t="str">
        <f t="shared" si="4"/>
        <v>UserRank tinyint Not Null,</v>
      </c>
      <c r="H178" s="17"/>
    </row>
    <row r="179" spans="1:8" x14ac:dyDescent="0.25">
      <c r="A179" s="11">
        <v>20</v>
      </c>
      <c r="B179" s="12" t="s">
        <v>168</v>
      </c>
      <c r="C179" s="13" t="s">
        <v>169</v>
      </c>
      <c r="D179" s="14"/>
      <c r="E179" s="15"/>
      <c r="F179" s="16"/>
      <c r="G179" s="6" t="str">
        <f t="shared" si="4"/>
        <v>tstamp timestamp Not Null,</v>
      </c>
      <c r="H179" s="17"/>
    </row>
    <row r="180" spans="1:8" x14ac:dyDescent="0.25">
      <c r="A180" s="11">
        <v>21</v>
      </c>
      <c r="B180" s="12" t="s">
        <v>195</v>
      </c>
      <c r="C180" s="13" t="s">
        <v>23</v>
      </c>
      <c r="D180" s="14"/>
      <c r="E180" s="15"/>
      <c r="F180" s="16"/>
      <c r="G180" s="6" t="str">
        <f t="shared" si="4"/>
        <v>LanguageID int Not Null,</v>
      </c>
      <c r="H180" s="17"/>
    </row>
    <row r="181" spans="1:8" x14ac:dyDescent="0.25">
      <c r="A181" s="11">
        <v>22</v>
      </c>
      <c r="B181" s="12" t="s">
        <v>290</v>
      </c>
      <c r="C181" s="13" t="s">
        <v>8</v>
      </c>
      <c r="D181" s="14">
        <v>1</v>
      </c>
      <c r="E181" s="15"/>
      <c r="F181" s="16"/>
      <c r="G181" s="6" t="str">
        <f t="shared" si="4"/>
        <v>EmployeeInfoPkID nvarchar(16) Null,</v>
      </c>
      <c r="H181" s="17"/>
    </row>
    <row r="182" spans="1:8" x14ac:dyDescent="0.25">
      <c r="A182" s="11">
        <v>25</v>
      </c>
      <c r="B182" s="12" t="s">
        <v>250</v>
      </c>
      <c r="C182" s="13" t="s">
        <v>62</v>
      </c>
      <c r="D182" s="14">
        <v>1</v>
      </c>
      <c r="E182" s="15"/>
      <c r="F182" s="16"/>
      <c r="G182" s="6" t="str">
        <f t="shared" si="4"/>
        <v>IsOnline nvarchar(1) Null,</v>
      </c>
      <c r="H182" s="17"/>
    </row>
    <row r="183" spans="1:8" x14ac:dyDescent="0.25">
      <c r="A183" s="11">
        <v>26</v>
      </c>
      <c r="B183" s="12" t="s">
        <v>251</v>
      </c>
      <c r="C183" s="13" t="s">
        <v>21</v>
      </c>
      <c r="D183" s="14">
        <v>1</v>
      </c>
      <c r="E183" s="15"/>
      <c r="F183" s="16"/>
      <c r="G183" s="6" t="str">
        <f t="shared" si="4"/>
        <v>OnlineDate datetime Null,</v>
      </c>
      <c r="H183" s="17"/>
    </row>
    <row r="184" spans="1:8" x14ac:dyDescent="0.25">
      <c r="A184" s="11">
        <v>27</v>
      </c>
      <c r="B184" s="12" t="s">
        <v>252</v>
      </c>
      <c r="C184" s="13" t="s">
        <v>21</v>
      </c>
      <c r="D184" s="14">
        <v>1</v>
      </c>
      <c r="E184" s="15"/>
      <c r="F184" s="16"/>
      <c r="G184" s="6" t="str">
        <f t="shared" si="4"/>
        <v>OfflineDate datetime Null,</v>
      </c>
      <c r="H184" s="17"/>
    </row>
    <row r="185" spans="1:8" x14ac:dyDescent="0.25">
      <c r="A185" s="18"/>
      <c r="B185" s="19"/>
      <c r="C185" s="14"/>
      <c r="D185" s="20"/>
      <c r="E185" s="20"/>
      <c r="F185" s="21"/>
      <c r="G185" s="6" t="s">
        <v>33</v>
      </c>
      <c r="H185" s="17"/>
    </row>
    <row r="186" spans="1:8" x14ac:dyDescent="0.25">
      <c r="A186" s="22" t="s">
        <v>34</v>
      </c>
      <c r="B186" s="2" t="s">
        <v>69</v>
      </c>
      <c r="C186" s="12" t="s">
        <v>185</v>
      </c>
      <c r="D186" s="20"/>
      <c r="E186" s="20"/>
      <c r="F186" s="21"/>
      <c r="G186" s="6" t="str">
        <f>IF(AND(TRIM(A186) &lt;&gt; "", TRIM(B186) &lt;&gt; ""),
      IF(AND(A186 = "PK")," ALTER TABLE " &amp; B186 &amp; " ADD CONSTRAINT PK_" &amp; B186 &amp; D186 &amp; " PRIMARY KEY CLUSTERED (" &amp; C186  &amp; ") ",
           IF(AND(A186 = "UN"), " ALTER TABLE " &amp; B186 &amp; " ADD CONSTRAINT UN_" &amp; B186 &amp; D186 &amp; " UNIQUE NONCLUSTERED (" &amp; C186  &amp; ") ", ""))," ")</f>
        <v xml:space="preserve"> ALTER TABLE smmUserInfo ADD CONSTRAINT PK_smmUserInfo PRIMARY KEY CLUSTERED (UserPkID) </v>
      </c>
      <c r="H186" s="17"/>
    </row>
    <row r="187" spans="1:8" x14ac:dyDescent="0.25">
      <c r="A187" s="22" t="s">
        <v>35</v>
      </c>
      <c r="B187" s="19"/>
      <c r="C187" s="14"/>
      <c r="D187" s="20"/>
      <c r="E187" s="20"/>
      <c r="F187" s="21"/>
      <c r="G187" s="6"/>
      <c r="H187" s="17"/>
    </row>
    <row r="188" spans="1:8" x14ac:dyDescent="0.25">
      <c r="A188" s="23" t="s">
        <v>36</v>
      </c>
      <c r="B188" s="24"/>
      <c r="C188" s="48"/>
      <c r="D188" s="25"/>
      <c r="E188" s="25"/>
      <c r="F188" s="26"/>
      <c r="G188" s="6"/>
      <c r="H188" s="17"/>
    </row>
    <row r="190" spans="1:8" x14ac:dyDescent="0.25">
      <c r="A190" s="1"/>
      <c r="B190" s="2" t="s">
        <v>253</v>
      </c>
      <c r="C190" s="3"/>
      <c r="D190" s="3"/>
      <c r="E190" s="4"/>
      <c r="F190" s="5" t="s">
        <v>296</v>
      </c>
      <c r="G190" s="6" t="str">
        <f>"CREATE TABLE " &amp; B190</f>
        <v>CREATE TABLE smmUserInPermission</v>
      </c>
      <c r="H190" s="6" t="str">
        <f>"DROP TABLE " &amp; B190</f>
        <v>DROP TABLE smmUserInPermission</v>
      </c>
    </row>
    <row r="191" spans="1:8" x14ac:dyDescent="0.25">
      <c r="A191" s="7" t="s">
        <v>1</v>
      </c>
      <c r="B191" s="8" t="s">
        <v>2</v>
      </c>
      <c r="C191" s="9" t="s">
        <v>3</v>
      </c>
      <c r="D191" s="9" t="s">
        <v>4</v>
      </c>
      <c r="E191" s="9" t="s">
        <v>5</v>
      </c>
      <c r="F191" s="10" t="s">
        <v>6</v>
      </c>
      <c r="G191" s="6" t="str">
        <f>"("</f>
        <v>(</v>
      </c>
      <c r="H191" s="6"/>
    </row>
    <row r="192" spans="1:8" x14ac:dyDescent="0.25">
      <c r="A192" s="11">
        <v>1</v>
      </c>
      <c r="B192" s="12" t="s">
        <v>188</v>
      </c>
      <c r="C192" s="13" t="s">
        <v>8</v>
      </c>
      <c r="D192" s="14"/>
      <c r="E192" s="15"/>
      <c r="F192" s="16" t="s">
        <v>113</v>
      </c>
      <c r="G192" s="6" t="str">
        <f>B192 &amp; " " &amp; C192 &amp; " " &amp; IF(D192 = "", "Not Null", "Null") &amp; ","</f>
        <v>UserGroupID nvarchar(16) Not Null,</v>
      </c>
      <c r="H192" s="17"/>
    </row>
    <row r="193" spans="1:8" x14ac:dyDescent="0.25">
      <c r="A193" s="11">
        <v>2</v>
      </c>
      <c r="B193" s="12" t="s">
        <v>200</v>
      </c>
      <c r="C193" s="13" t="s">
        <v>237</v>
      </c>
      <c r="D193" s="14"/>
      <c r="E193" s="15"/>
      <c r="F193" s="16" t="s">
        <v>297</v>
      </c>
      <c r="G193" s="6" t="str">
        <f t="shared" ref="G193:G199" si="5">B193 &amp; " " &amp; C193 &amp; " " &amp; IF(D193 = "", "Not Null", "Null") &amp; ","</f>
        <v>MenuInfoID nvarchar(20) Not Null,</v>
      </c>
      <c r="H193" s="17"/>
    </row>
    <row r="194" spans="1:8" x14ac:dyDescent="0.25">
      <c r="A194" s="11">
        <v>3</v>
      </c>
      <c r="B194" s="12" t="s">
        <v>293</v>
      </c>
      <c r="C194" s="13" t="s">
        <v>29</v>
      </c>
      <c r="D194" s="14"/>
      <c r="E194" s="15"/>
      <c r="F194" s="16" t="s">
        <v>298</v>
      </c>
      <c r="G194" s="6" t="str">
        <f t="shared" si="5"/>
        <v>IsSelect nvarchar(10) Not Null,</v>
      </c>
      <c r="H194" s="17"/>
    </row>
    <row r="195" spans="1:8" x14ac:dyDescent="0.25">
      <c r="A195" s="11">
        <v>4</v>
      </c>
      <c r="B195" s="12" t="s">
        <v>292</v>
      </c>
      <c r="C195" s="13" t="s">
        <v>29</v>
      </c>
      <c r="D195" s="14">
        <v>1</v>
      </c>
      <c r="E195" s="15"/>
      <c r="F195" s="16" t="s">
        <v>299</v>
      </c>
      <c r="G195" s="6" t="str">
        <f t="shared" si="5"/>
        <v>IsInsert nvarchar(10) Null,</v>
      </c>
      <c r="H195" s="17"/>
    </row>
    <row r="196" spans="1:8" x14ac:dyDescent="0.25">
      <c r="A196" s="11">
        <v>5</v>
      </c>
      <c r="B196" s="12" t="s">
        <v>294</v>
      </c>
      <c r="C196" s="13" t="s">
        <v>21</v>
      </c>
      <c r="D196" s="14">
        <v>1</v>
      </c>
      <c r="E196" s="15"/>
      <c r="F196" s="16" t="s">
        <v>300</v>
      </c>
      <c r="G196" s="6" t="str">
        <f t="shared" si="5"/>
        <v>IsDelete datetime Null,</v>
      </c>
      <c r="H196" s="17"/>
    </row>
    <row r="197" spans="1:8" x14ac:dyDescent="0.25">
      <c r="A197" s="11">
        <v>6</v>
      </c>
      <c r="B197" s="12" t="s">
        <v>295</v>
      </c>
      <c r="C197" s="13" t="s">
        <v>159</v>
      </c>
      <c r="D197" s="14">
        <v>1</v>
      </c>
      <c r="E197" s="15"/>
      <c r="F197" s="16" t="s">
        <v>301</v>
      </c>
      <c r="G197" s="6" t="str">
        <f t="shared" si="5"/>
        <v>IsUpdate nvarchar(30) Null,</v>
      </c>
      <c r="H197" s="17"/>
    </row>
    <row r="198" spans="1:8" x14ac:dyDescent="0.25">
      <c r="A198" s="11">
        <v>7</v>
      </c>
      <c r="B198" s="12" t="s">
        <v>182</v>
      </c>
      <c r="C198" s="13" t="s">
        <v>21</v>
      </c>
      <c r="D198" s="14"/>
      <c r="E198" s="15"/>
      <c r="F198" s="16" t="s">
        <v>302</v>
      </c>
      <c r="G198" s="6" t="str">
        <f t="shared" si="5"/>
        <v>CreatedDate datetime Not Null,</v>
      </c>
      <c r="H198" s="17"/>
    </row>
    <row r="199" spans="1:8" x14ac:dyDescent="0.25">
      <c r="A199" s="11">
        <v>8</v>
      </c>
      <c r="B199" s="12" t="s">
        <v>254</v>
      </c>
      <c r="C199" s="13" t="s">
        <v>169</v>
      </c>
      <c r="D199" s="14"/>
      <c r="E199" s="15"/>
      <c r="F199" s="16"/>
      <c r="G199" s="6" t="str">
        <f t="shared" si="5"/>
        <v>tmtamp timestamp Not Null,</v>
      </c>
      <c r="H199" s="17"/>
    </row>
    <row r="200" spans="1:8" x14ac:dyDescent="0.25">
      <c r="A200" s="18"/>
      <c r="B200" s="19"/>
      <c r="C200" s="19"/>
      <c r="D200" s="20"/>
      <c r="E200" s="20"/>
      <c r="F200" s="21"/>
      <c r="G200" s="6" t="s">
        <v>33</v>
      </c>
      <c r="H200" s="17"/>
    </row>
    <row r="201" spans="1:8" x14ac:dyDescent="0.25">
      <c r="A201" s="22" t="s">
        <v>34</v>
      </c>
      <c r="B201" s="2" t="s">
        <v>253</v>
      </c>
      <c r="C201" s="12" t="s">
        <v>188</v>
      </c>
      <c r="D201" s="20"/>
      <c r="E201" s="20"/>
      <c r="F201" s="21"/>
      <c r="G201" s="6" t="str">
        <f>IF(AND(TRIM(A201) &lt;&gt; "", TRIM(B201) &lt;&gt; ""),
      IF(AND(A201 = "PK")," ALTER TABLE " &amp; B201 &amp; " ADD CONSTRAINT PK_" &amp; B201 &amp; D201 &amp; " PRIMARY KEY CLUSTERED (" &amp; C201  &amp; ") ",
           IF(AND(A201 = "UN"), " ALTER TABLE " &amp; B201 &amp; " ADD CONSTRAINT UN_" &amp; B201 &amp; D201 &amp; " UNIQUE NONCLUSTERED (" &amp; C201  &amp; ") ", ""))," ")</f>
        <v xml:space="preserve"> ALTER TABLE smmUserInPermission ADD CONSTRAINT PK_smmUserInPermission PRIMARY KEY CLUSTERED (UserGroupID) </v>
      </c>
      <c r="H201" s="17"/>
    </row>
    <row r="202" spans="1:8" x14ac:dyDescent="0.25">
      <c r="A202" s="22" t="s">
        <v>35</v>
      </c>
      <c r="B202" s="19"/>
      <c r="C202" s="19"/>
      <c r="D202" s="20"/>
      <c r="E202" s="20"/>
      <c r="F202" s="21"/>
      <c r="G202" s="6"/>
      <c r="H202" s="17"/>
    </row>
    <row r="203" spans="1:8" x14ac:dyDescent="0.25">
      <c r="A203" s="23" t="s">
        <v>36</v>
      </c>
      <c r="B203" s="24"/>
      <c r="C203" s="24"/>
      <c r="D203" s="25"/>
      <c r="E203" s="25"/>
      <c r="F203" s="26"/>
      <c r="G203" s="6"/>
      <c r="H203" s="17"/>
    </row>
    <row r="206" spans="1:8" ht="22.5" x14ac:dyDescent="0.25">
      <c r="A206" s="1"/>
      <c r="B206" s="2" t="s">
        <v>255</v>
      </c>
      <c r="C206" s="3"/>
      <c r="D206" s="3"/>
      <c r="E206" s="4"/>
      <c r="F206" s="5" t="s">
        <v>291</v>
      </c>
      <c r="G206" s="6" t="str">
        <f>"CREATE TABLE " &amp; B206</f>
        <v>CREATE TABLE smmUserProgInfo</v>
      </c>
      <c r="H206" s="6" t="str">
        <f>"DROP TABLE " &amp; B206</f>
        <v>DROP TABLE smmUserProgInfo</v>
      </c>
    </row>
    <row r="207" spans="1:8" x14ac:dyDescent="0.25">
      <c r="A207" s="7" t="s">
        <v>1</v>
      </c>
      <c r="B207" s="8" t="s">
        <v>2</v>
      </c>
      <c r="C207" s="9" t="s">
        <v>3</v>
      </c>
      <c r="D207" s="9" t="s">
        <v>4</v>
      </c>
      <c r="E207" s="9" t="s">
        <v>5</v>
      </c>
      <c r="F207" s="10" t="s">
        <v>6</v>
      </c>
      <c r="G207" s="6" t="str">
        <f>"("</f>
        <v>(</v>
      </c>
      <c r="H207" s="6"/>
    </row>
    <row r="208" spans="1:8" x14ac:dyDescent="0.25">
      <c r="A208" s="11">
        <v>1</v>
      </c>
      <c r="B208" s="12" t="s">
        <v>185</v>
      </c>
      <c r="C208" s="13" t="s">
        <v>8</v>
      </c>
      <c r="D208" s="14"/>
      <c r="E208" s="15"/>
      <c r="F208" s="16"/>
      <c r="G208" s="6" t="str">
        <f>B208 &amp; " " &amp; C208 &amp; " " &amp; IF(D208 = "", "Not Null", "Null") &amp; ","</f>
        <v>UserPkID nvarchar(16) Not Null,</v>
      </c>
      <c r="H208" s="17"/>
    </row>
    <row r="209" spans="1:8" x14ac:dyDescent="0.25">
      <c r="A209" s="11">
        <v>2</v>
      </c>
      <c r="B209" s="12" t="s">
        <v>150</v>
      </c>
      <c r="C209" s="13" t="s">
        <v>8</v>
      </c>
      <c r="D209" s="14"/>
      <c r="E209" s="15"/>
      <c r="F209" s="16"/>
      <c r="G209" s="6" t="str">
        <f>B209 &amp; " " &amp; C209 &amp; " " &amp; IF(D209 = "", "Not Null", "Null") &amp; ","</f>
        <v>ModuleID nvarchar(16) Not Null,</v>
      </c>
      <c r="H209" s="17"/>
    </row>
    <row r="210" spans="1:8" x14ac:dyDescent="0.25">
      <c r="A210" s="18"/>
      <c r="B210" s="19"/>
      <c r="C210" s="19"/>
      <c r="D210" s="20"/>
      <c r="E210" s="20"/>
      <c r="F210" s="21"/>
      <c r="G210" s="6" t="s">
        <v>33</v>
      </c>
      <c r="H210" s="17"/>
    </row>
    <row r="211" spans="1:8" x14ac:dyDescent="0.25">
      <c r="A211" s="22" t="s">
        <v>34</v>
      </c>
      <c r="B211" s="2" t="s">
        <v>255</v>
      </c>
      <c r="C211" s="12" t="s">
        <v>256</v>
      </c>
      <c r="D211" s="20"/>
      <c r="E211" s="20"/>
      <c r="F211" s="21"/>
      <c r="G211" s="6" t="str">
        <f>IF(AND(TRIM(A211) &lt;&gt; "", TRIM(B211) &lt;&gt; ""),
      IF(AND(A211 = "PK")," ALTER TABLE " &amp; B211 &amp; " ADD CONSTRAINT PK_" &amp; B211 &amp; D211 &amp; " PRIMARY KEY CLUSTERED (" &amp; C211  &amp; ") ",
           IF(AND(A211 = "UN"), " ALTER TABLE " &amp; B211 &amp; " ADD CONSTRAINT UN_" &amp; B211 &amp; D211 &amp; " UNIQUE NONCLUSTERED (" &amp; C211  &amp; ") ", ""))," ")</f>
        <v xml:space="preserve"> ALTER TABLE smmUserProgInfo ADD CONSTRAINT PK_smmUserProgInfo PRIMARY KEY CLUSTERED (UserPkID, ModuleID) </v>
      </c>
      <c r="H211" s="17"/>
    </row>
    <row r="212" spans="1:8" x14ac:dyDescent="0.25">
      <c r="A212" s="22" t="s">
        <v>35</v>
      </c>
      <c r="B212" s="19"/>
      <c r="C212" s="19"/>
      <c r="D212" s="20"/>
      <c r="E212" s="20"/>
      <c r="F212" s="21"/>
      <c r="G212" s="6"/>
      <c r="H212" s="17"/>
    </row>
    <row r="213" spans="1:8" x14ac:dyDescent="0.25">
      <c r="A213" s="23" t="s">
        <v>36</v>
      </c>
      <c r="B213" s="24"/>
      <c r="C213" s="24"/>
      <c r="D213" s="25"/>
      <c r="E213" s="25"/>
      <c r="F213" s="26"/>
      <c r="G213" s="6"/>
      <c r="H213" s="17"/>
    </row>
    <row r="215" spans="1:8" x14ac:dyDescent="0.25">
      <c r="A215" s="1"/>
      <c r="B215" s="2" t="s">
        <v>1171</v>
      </c>
      <c r="C215" s="3"/>
      <c r="D215" s="3"/>
      <c r="E215" s="4"/>
      <c r="F215" s="5" t="s">
        <v>279</v>
      </c>
      <c r="G215" s="6" t="str">
        <f>"CREATE TABLE " &amp; B215</f>
        <v>CREATE TABLE smmWebMenuInfo</v>
      </c>
      <c r="H215" s="6" t="str">
        <f>"DROP TABLE " &amp; B215</f>
        <v>DROP TABLE smmWebMenuInfo</v>
      </c>
    </row>
    <row r="216" spans="1:8" x14ac:dyDescent="0.25">
      <c r="A216" s="7" t="s">
        <v>1</v>
      </c>
      <c r="B216" s="8" t="s">
        <v>2</v>
      </c>
      <c r="C216" s="9" t="s">
        <v>3</v>
      </c>
      <c r="D216" s="9" t="s">
        <v>4</v>
      </c>
      <c r="E216" s="9" t="s">
        <v>5</v>
      </c>
      <c r="F216" s="10" t="s">
        <v>6</v>
      </c>
      <c r="G216" s="6" t="str">
        <f>"("</f>
        <v>(</v>
      </c>
      <c r="H216" s="6"/>
    </row>
    <row r="217" spans="1:8" x14ac:dyDescent="0.25">
      <c r="A217" s="11">
        <v>1</v>
      </c>
      <c r="B217" s="12" t="s">
        <v>200</v>
      </c>
      <c r="C217" s="13" t="s">
        <v>1173</v>
      </c>
      <c r="D217" s="14"/>
      <c r="E217" s="15"/>
      <c r="F217" s="16"/>
      <c r="G217" s="6" t="str">
        <f>B217 &amp; " " &amp; C217 &amp; " " &amp; IF(D217 = "", "Not Null", "Null") &amp; ","</f>
        <v>MenuInfoID int IDENTITY(1,1) Not Null,</v>
      </c>
      <c r="H217" s="17"/>
    </row>
    <row r="218" spans="1:8" x14ac:dyDescent="0.25">
      <c r="A218" s="11">
        <v>3</v>
      </c>
      <c r="B218" s="12" t="s">
        <v>201</v>
      </c>
      <c r="C218" s="13" t="s">
        <v>151</v>
      </c>
      <c r="D218" s="14"/>
      <c r="E218" s="15"/>
      <c r="F218" s="16"/>
      <c r="G218" s="6" t="str">
        <f t="shared" ref="G218:G224" si="6">B218 &amp; " " &amp; C218 &amp; " " &amp; IF(D218 = "", "Not Null", "Null") &amp; ","</f>
        <v>CreatedModuleID nvarchar(3) Not Null,</v>
      </c>
      <c r="H218" s="17"/>
    </row>
    <row r="219" spans="1:8" x14ac:dyDescent="0.25">
      <c r="A219" s="11">
        <v>4</v>
      </c>
      <c r="B219" s="12" t="s">
        <v>202</v>
      </c>
      <c r="C219" s="13" t="s">
        <v>8</v>
      </c>
      <c r="D219" s="14"/>
      <c r="E219" s="15"/>
      <c r="F219" s="16"/>
      <c r="G219" s="6" t="str">
        <f t="shared" si="6"/>
        <v>MenuInfoCode nvarchar(16) Not Null,</v>
      </c>
      <c r="H219" s="17"/>
    </row>
    <row r="220" spans="1:8" x14ac:dyDescent="0.25">
      <c r="A220" s="11"/>
      <c r="B220" s="12" t="s">
        <v>270</v>
      </c>
      <c r="C220" s="13" t="s">
        <v>271</v>
      </c>
      <c r="D220" s="14"/>
      <c r="E220" s="15"/>
      <c r="F220" s="16"/>
      <c r="G220" s="6" t="str">
        <f t="shared" si="6"/>
        <v>MenuInfoName nvarchar(155) Not Null,</v>
      </c>
      <c r="H220" s="17"/>
    </row>
    <row r="221" spans="1:8" x14ac:dyDescent="0.25">
      <c r="A221" s="11">
        <v>5</v>
      </c>
      <c r="B221" s="12" t="s">
        <v>272</v>
      </c>
      <c r="C221" s="13" t="s">
        <v>27</v>
      </c>
      <c r="D221" s="14">
        <v>1</v>
      </c>
      <c r="E221" s="15"/>
      <c r="F221" s="16"/>
      <c r="G221" s="6" t="str">
        <f t="shared" si="6"/>
        <v>UrlAddress nvarchar(255) Null,</v>
      </c>
      <c r="H221" s="17"/>
    </row>
    <row r="222" spans="1:8" x14ac:dyDescent="0.25">
      <c r="A222" s="11"/>
      <c r="B222" s="12" t="s">
        <v>1172</v>
      </c>
      <c r="C222" s="13" t="s">
        <v>27</v>
      </c>
      <c r="D222" s="14">
        <v>1</v>
      </c>
      <c r="E222" s="15"/>
      <c r="F222" s="16"/>
      <c r="G222" s="6" t="str">
        <f t="shared" si="6"/>
        <v>Span nvarchar(255) Null,</v>
      </c>
      <c r="H222" s="17"/>
    </row>
    <row r="223" spans="1:8" x14ac:dyDescent="0.25">
      <c r="A223" s="11">
        <v>6</v>
      </c>
      <c r="B223" s="12" t="s">
        <v>273</v>
      </c>
      <c r="C223" s="13" t="s">
        <v>23</v>
      </c>
      <c r="D223" s="14">
        <v>1</v>
      </c>
      <c r="E223" s="15"/>
      <c r="F223" s="16"/>
      <c r="G223" s="6" t="str">
        <f t="shared" si="6"/>
        <v>SortedOrder int Null,</v>
      </c>
      <c r="H223" s="17"/>
    </row>
    <row r="224" spans="1:8" x14ac:dyDescent="0.25">
      <c r="A224" s="11"/>
      <c r="B224" s="12" t="s">
        <v>274</v>
      </c>
      <c r="C224" s="13" t="s">
        <v>53</v>
      </c>
      <c r="D224" s="14">
        <v>1</v>
      </c>
      <c r="E224" s="15"/>
      <c r="F224" s="16"/>
      <c r="G224" s="6" t="str">
        <f t="shared" si="6"/>
        <v>MenuInfoIcon nvarchar(150) Null,</v>
      </c>
      <c r="H224" s="17"/>
    </row>
    <row r="225" spans="1:8" x14ac:dyDescent="0.25">
      <c r="A225" s="18"/>
      <c r="B225" s="19"/>
      <c r="C225" s="19"/>
      <c r="D225" s="20"/>
      <c r="E225" s="20"/>
      <c r="F225" s="21"/>
      <c r="G225" s="6" t="s">
        <v>33</v>
      </c>
      <c r="H225" s="17"/>
    </row>
    <row r="226" spans="1:8" x14ac:dyDescent="0.25">
      <c r="A226" s="22" t="s">
        <v>34</v>
      </c>
      <c r="B226" s="2" t="s">
        <v>1171</v>
      </c>
      <c r="C226" s="12" t="s">
        <v>200</v>
      </c>
      <c r="D226" s="20"/>
      <c r="E226" s="20"/>
      <c r="F226" s="21"/>
      <c r="G226" s="6" t="str">
        <f>IF(AND(TRIM(A226) &lt;&gt; "", TRIM(B226) &lt;&gt; ""),
      IF(AND(A226 = "PK")," ALTER TABLE " &amp; B226 &amp; " ADD CONSTRAINT PK_" &amp; B226 &amp; D226 &amp; " PRIMARY KEY CLUSTERED (" &amp; C226  &amp; ") ",
           IF(AND(A226 = "UN"), " ALTER TABLE " &amp; B226 &amp; " ADD CONSTRAINT UN_" &amp; B226 &amp; D226 &amp; " UNIQUE NONCLUSTERED (" &amp; C226  &amp; ") ", ""))," ")</f>
        <v xml:space="preserve"> ALTER TABLE smmWebMenuInfo ADD CONSTRAINT PK_smmWebMenuInfo PRIMARY KEY CLUSTERED (MenuInfoID) </v>
      </c>
      <c r="H226" s="17"/>
    </row>
    <row r="227" spans="1:8" x14ac:dyDescent="0.25">
      <c r="A227" s="22" t="s">
        <v>35</v>
      </c>
      <c r="B227" s="19"/>
      <c r="C227" s="19"/>
      <c r="D227" s="20"/>
      <c r="E227" s="20"/>
      <c r="F227" s="21"/>
      <c r="G227" s="6"/>
      <c r="H227" s="17"/>
    </row>
    <row r="228" spans="1:8" x14ac:dyDescent="0.25">
      <c r="A228" s="23" t="s">
        <v>36</v>
      </c>
      <c r="B228" s="24"/>
      <c r="C228" s="24"/>
      <c r="D228" s="25"/>
      <c r="E228" s="25"/>
      <c r="F228" s="26"/>
      <c r="G228" s="6"/>
      <c r="H228" s="17"/>
    </row>
    <row r="230" spans="1:8" s="54" customFormat="1" ht="11.25" x14ac:dyDescent="0.2">
      <c r="A230" s="1"/>
      <c r="B230" s="2" t="s">
        <v>199</v>
      </c>
      <c r="C230" s="3"/>
      <c r="D230" s="3"/>
      <c r="E230" s="4"/>
      <c r="F230" s="5" t="s">
        <v>279</v>
      </c>
      <c r="G230" s="6" t="str">
        <f>"CREATE TABLE " &amp; B230</f>
        <v>CREATE TABLE smmMenuInfo</v>
      </c>
      <c r="H230" s="6" t="str">
        <f>"DROP TABLE " &amp; B230</f>
        <v>DROP TABLE smmMenuInfo</v>
      </c>
    </row>
    <row r="231" spans="1:8" s="54" customFormat="1" ht="11.25" x14ac:dyDescent="0.2">
      <c r="A231" s="7" t="s">
        <v>1</v>
      </c>
      <c r="B231" s="8" t="s">
        <v>2</v>
      </c>
      <c r="C231" s="9" t="s">
        <v>3</v>
      </c>
      <c r="D231" s="9" t="s">
        <v>4</v>
      </c>
      <c r="E231" s="9" t="s">
        <v>5</v>
      </c>
      <c r="F231" s="10" t="s">
        <v>6</v>
      </c>
      <c r="G231" s="6" t="str">
        <f>"("</f>
        <v>(</v>
      </c>
      <c r="H231" s="6"/>
    </row>
    <row r="232" spans="1:8" s="54" customFormat="1" ht="11.25" x14ac:dyDescent="0.2">
      <c r="A232" s="11"/>
      <c r="B232" s="12" t="s">
        <v>200</v>
      </c>
      <c r="C232" s="13" t="s">
        <v>23</v>
      </c>
      <c r="D232" s="14"/>
      <c r="E232" s="15"/>
      <c r="F232" s="16" t="s">
        <v>1174</v>
      </c>
      <c r="G232" s="6" t="str">
        <f t="shared" ref="G232:G237" si="7">B232 &amp; " " &amp; C232 &amp; " " &amp; IF(D232 = "", "Not Null", "Null") &amp; ","</f>
        <v>MenuInfoID int Not Null,</v>
      </c>
      <c r="H232" s="17"/>
    </row>
    <row r="233" spans="1:8" s="54" customFormat="1" ht="11.25" x14ac:dyDescent="0.2">
      <c r="A233" s="11"/>
      <c r="B233" s="12" t="s">
        <v>188</v>
      </c>
      <c r="C233" s="13" t="s">
        <v>8</v>
      </c>
      <c r="D233" s="14"/>
      <c r="E233" s="15"/>
      <c r="F233" s="16" t="s">
        <v>1175</v>
      </c>
      <c r="G233" s="6" t="str">
        <f t="shared" si="7"/>
        <v>UserGroupID nvarchar(16) Not Null,</v>
      </c>
      <c r="H233" s="17"/>
    </row>
    <row r="234" spans="1:8" s="54" customFormat="1" ht="11.25" x14ac:dyDescent="0.2">
      <c r="A234" s="11"/>
      <c r="B234" s="12" t="s">
        <v>201</v>
      </c>
      <c r="C234" s="13" t="s">
        <v>151</v>
      </c>
      <c r="D234" s="14"/>
      <c r="E234" s="15"/>
      <c r="F234" s="16" t="s">
        <v>259</v>
      </c>
      <c r="G234" s="6" t="str">
        <f t="shared" si="7"/>
        <v>CreatedModuleID nvarchar(3) Not Null,</v>
      </c>
      <c r="H234" s="17"/>
    </row>
    <row r="235" spans="1:8" s="54" customFormat="1" ht="11.25" x14ac:dyDescent="0.2">
      <c r="A235" s="11"/>
      <c r="B235" s="12" t="s">
        <v>202</v>
      </c>
      <c r="C235" s="13" t="s">
        <v>10</v>
      </c>
      <c r="D235" s="14"/>
      <c r="E235" s="15"/>
      <c r="F235" s="16" t="s">
        <v>1176</v>
      </c>
      <c r="G235" s="6" t="str">
        <f t="shared" si="7"/>
        <v>MenuInfoCode nvarchar(50) Not Null,</v>
      </c>
      <c r="H235" s="17"/>
    </row>
    <row r="236" spans="1:8" s="54" customFormat="1" ht="11.25" x14ac:dyDescent="0.2">
      <c r="A236" s="11"/>
      <c r="B236" s="12" t="s">
        <v>1177</v>
      </c>
      <c r="C236" s="13" t="s">
        <v>62</v>
      </c>
      <c r="D236" s="14"/>
      <c r="E236" s="15"/>
      <c r="F236" s="16" t="s">
        <v>1178</v>
      </c>
      <c r="G236" s="6" t="str">
        <f t="shared" si="7"/>
        <v>MenuInfoCheckState nvarchar(1) Not Null,</v>
      </c>
      <c r="H236" s="17"/>
    </row>
    <row r="237" spans="1:8" s="54" customFormat="1" ht="11.25" x14ac:dyDescent="0.2">
      <c r="A237" s="11"/>
      <c r="B237" s="12" t="s">
        <v>1179</v>
      </c>
      <c r="C237" s="13" t="s">
        <v>10</v>
      </c>
      <c r="D237" s="14"/>
      <c r="E237" s="15"/>
      <c r="F237" s="16" t="s">
        <v>1180</v>
      </c>
      <c r="G237" s="6" t="str">
        <f t="shared" si="7"/>
        <v>menuInfoControl nvarchar(50) Not Null,</v>
      </c>
      <c r="H237" s="17"/>
    </row>
    <row r="238" spans="1:8" s="54" customFormat="1" ht="11.25" x14ac:dyDescent="0.2">
      <c r="A238" s="18"/>
      <c r="B238" s="19"/>
      <c r="C238" s="19"/>
      <c r="D238" s="20"/>
      <c r="E238" s="20"/>
      <c r="F238" s="21"/>
      <c r="G238" s="6" t="str">
        <f>") "</f>
        <v xml:space="preserve">) </v>
      </c>
      <c r="H238" s="17"/>
    </row>
    <row r="239" spans="1:8" s="54" customFormat="1" ht="11.25" x14ac:dyDescent="0.2">
      <c r="A239" s="22" t="s">
        <v>34</v>
      </c>
      <c r="B239" s="2" t="s">
        <v>199</v>
      </c>
      <c r="C239" s="12" t="s">
        <v>200</v>
      </c>
      <c r="D239" s="20"/>
      <c r="E239" s="20"/>
      <c r="F239" s="21"/>
      <c r="G239" s="6" t="str">
        <f>IF(AND(TRIM(A239) &lt;&gt; "", TRIM(B239) &lt;&gt; ""),
      IF(AND(A239 = "PK")," ALTER TABLE " &amp; B239 &amp; " ADD CONSTRAINT PK_" &amp; B239 &amp; D239 &amp; " PRIMARY KEY CLUSTERED (" &amp; C239  &amp; ") ",
           IF(AND(A239 = "UN"), " ALTER TABLE " &amp; B239 &amp; " ADD CONSTRAINT UN_" &amp; B239 &amp; D239 &amp; " UNIQUE NONCLUSTERED (" &amp; C239  &amp; ") ", ""))," ")</f>
        <v xml:space="preserve"> ALTER TABLE smmMenuInfo ADD CONSTRAINT PK_smmMenuInfo PRIMARY KEY CLUSTERED (MenuInfoID) </v>
      </c>
      <c r="H239" s="17"/>
    </row>
    <row r="240" spans="1:8" s="54" customFormat="1" ht="11.25" x14ac:dyDescent="0.2">
      <c r="A240" s="22" t="s">
        <v>35</v>
      </c>
      <c r="B240" s="19"/>
      <c r="C240" s="19"/>
      <c r="D240" s="20"/>
      <c r="E240" s="20"/>
      <c r="F240" s="21"/>
      <c r="G240" s="6" t="str">
        <f>IF(AND(TRIM(A240) &lt;&gt; "", TRIM(B240) &lt;&gt; ""),
      IF(AND(A240 = "PK")," ALTER TABLE " &amp; B240 &amp; " ADD CONSTRAINT PK_" &amp; B240 &amp; D240 &amp; " PRIMARY KEY CLUSTERED (" &amp; C240  &amp; ") ",
           IF(AND(A240 = "UN"), " ALTER TABLE " &amp; B240 &amp; " ADD CONSTRAINT UN_" &amp; B240 &amp; D240 &amp; " UNIQUE NONCLUSTERED (" &amp; C240  &amp; ") ", ""))," ")</f>
        <v xml:space="preserve"> </v>
      </c>
      <c r="H240" s="17"/>
    </row>
    <row r="241" spans="1:8" s="54" customFormat="1" ht="11.25" x14ac:dyDescent="0.2">
      <c r="A241" s="23" t="s">
        <v>36</v>
      </c>
      <c r="B241" s="24"/>
      <c r="C241" s="24"/>
      <c r="D241" s="25"/>
      <c r="E241" s="25"/>
      <c r="F241" s="26"/>
      <c r="G241" s="6" t="str">
        <f>IF(AND(TRIM(A241) &lt;&gt; "", TRIM(B241) &lt;&gt; ""), " ALTER TABLE " &amp;#REF! &amp; " ADD CONSTRAINT PK_" &amp; B241 &amp; " PRIMARY KEY CLUSTERED (" &amp; B241  &amp; ") ", "")</f>
        <v/>
      </c>
      <c r="H241" s="17"/>
    </row>
    <row r="243" spans="1:8" ht="22.5" x14ac:dyDescent="0.25">
      <c r="A243" s="1"/>
      <c r="B243" s="2" t="s">
        <v>1764</v>
      </c>
      <c r="C243" s="3"/>
      <c r="D243" s="3"/>
      <c r="E243" s="4"/>
      <c r="F243" s="5" t="s">
        <v>1765</v>
      </c>
      <c r="G243" s="6" t="str">
        <f>"CREATE TABLE " &amp; B243</f>
        <v>CREATE TABLE smmUserInGroup</v>
      </c>
      <c r="H243" s="6" t="str">
        <f>"DROP TABLE " &amp; B243</f>
        <v>DROP TABLE smmUserInGroup</v>
      </c>
    </row>
    <row r="244" spans="1:8" x14ac:dyDescent="0.25">
      <c r="A244" s="7" t="s">
        <v>1</v>
      </c>
      <c r="B244" s="8" t="s">
        <v>2</v>
      </c>
      <c r="C244" s="9" t="s">
        <v>3</v>
      </c>
      <c r="D244" s="9" t="s">
        <v>4</v>
      </c>
      <c r="E244" s="9" t="s">
        <v>5</v>
      </c>
      <c r="F244" s="10" t="s">
        <v>6</v>
      </c>
      <c r="G244" s="6" t="str">
        <f>"("</f>
        <v>(</v>
      </c>
      <c r="H244" s="6"/>
    </row>
    <row r="245" spans="1:8" x14ac:dyDescent="0.25">
      <c r="A245" s="11">
        <v>1</v>
      </c>
      <c r="B245" s="12" t="s">
        <v>185</v>
      </c>
      <c r="C245" s="13" t="s">
        <v>8</v>
      </c>
      <c r="D245" s="14"/>
      <c r="E245" s="15"/>
      <c r="F245" s="16" t="s">
        <v>931</v>
      </c>
      <c r="G245" s="6" t="str">
        <f>B245 &amp; " " &amp; C245 &amp; " " &amp; IF(D245 = "", "Not Null", "Null") &amp; ","</f>
        <v>UserPkID nvarchar(16) Not Null,</v>
      </c>
      <c r="H245" s="17"/>
    </row>
    <row r="246" spans="1:8" x14ac:dyDescent="0.25">
      <c r="A246" s="11">
        <v>2</v>
      </c>
      <c r="B246" s="12" t="s">
        <v>188</v>
      </c>
      <c r="C246" s="13" t="s">
        <v>8</v>
      </c>
      <c r="D246" s="14"/>
      <c r="E246" s="15"/>
      <c r="F246" s="16" t="s">
        <v>929</v>
      </c>
      <c r="G246" s="6" t="str">
        <f>B246 &amp; " " &amp; C246 &amp; " " &amp; IF(D246 = "", "Not Null", "Null") &amp; ","</f>
        <v>UserGroupID nvarchar(16) Not Null,</v>
      </c>
      <c r="H246" s="17"/>
    </row>
    <row r="247" spans="1:8" x14ac:dyDescent="0.25">
      <c r="A247" s="18"/>
      <c r="B247" s="19"/>
      <c r="C247" s="19"/>
      <c r="D247" s="20"/>
      <c r="E247" s="20"/>
      <c r="F247" s="21"/>
      <c r="G247" s="6" t="s">
        <v>33</v>
      </c>
      <c r="H247" s="17"/>
    </row>
    <row r="248" spans="1:8" ht="22.5" x14ac:dyDescent="0.25">
      <c r="A248" s="22" t="s">
        <v>34</v>
      </c>
      <c r="B248" s="2" t="s">
        <v>1764</v>
      </c>
      <c r="C248" s="12" t="s">
        <v>1766</v>
      </c>
      <c r="D248" s="20"/>
      <c r="E248" s="20"/>
      <c r="F248" s="21"/>
      <c r="G248" s="6" t="str">
        <f>IF(AND(TRIM(A248) &lt;&gt; "", TRIM(B248) &lt;&gt; ""),
      IF(AND(A248 = "PK")," ALTER TABLE " &amp; B248 &amp; " ADD CONSTRAINT PK_" &amp; B248 &amp; D248 &amp; " PRIMARY KEY CLUSTERED (" &amp; C248  &amp; ") ",
           IF(AND(A248 = "UN"), " ALTER TABLE " &amp; B248 &amp; " ADD CONSTRAINT UN_" &amp; B248 &amp; D248 &amp; " UNIQUE NONCLUSTERED (" &amp; C248  &amp; ") ", ""))," ")</f>
        <v xml:space="preserve"> ALTER TABLE smmUserInGroup ADD CONSTRAINT PK_smmUserInGroup PRIMARY KEY CLUSTERED (UserPkID, UserGroupID) </v>
      </c>
      <c r="H248" s="17"/>
    </row>
    <row r="249" spans="1:8" x14ac:dyDescent="0.25">
      <c r="A249" s="22" t="s">
        <v>35</v>
      </c>
      <c r="B249" s="19"/>
      <c r="C249" s="19"/>
      <c r="D249" s="20"/>
      <c r="E249" s="20"/>
      <c r="F249" s="21"/>
      <c r="G249" s="6"/>
      <c r="H249" s="17"/>
    </row>
    <row r="250" spans="1:8" x14ac:dyDescent="0.25">
      <c r="A250" s="23" t="s">
        <v>36</v>
      </c>
      <c r="B250" s="24"/>
      <c r="C250" s="24"/>
      <c r="D250" s="25"/>
      <c r="E250" s="25"/>
      <c r="F250" s="26"/>
      <c r="G250" s="6"/>
      <c r="H250"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selection activeCell="C17" sqref="C17"/>
    </sheetView>
  </sheetViews>
  <sheetFormatPr defaultRowHeight="15" x14ac:dyDescent="0.25"/>
  <cols>
    <col min="1" max="1" width="3" bestFit="1" customWidth="1"/>
    <col min="2" max="2" width="17.7109375" bestFit="1" customWidth="1"/>
    <col min="3" max="3" width="11" bestFit="1" customWidth="1"/>
    <col min="5" max="5" width="11" customWidth="1"/>
    <col min="6" max="6" width="43" customWidth="1"/>
    <col min="7" max="7" width="87" bestFit="1" customWidth="1"/>
  </cols>
  <sheetData>
    <row r="2" spans="1:8" x14ac:dyDescent="0.25">
      <c r="A2" s="1"/>
      <c r="B2" s="2" t="s">
        <v>117</v>
      </c>
      <c r="C2" s="3"/>
      <c r="D2" s="3"/>
      <c r="E2" s="4"/>
      <c r="F2" s="5" t="s">
        <v>303</v>
      </c>
      <c r="G2" s="6" t="str">
        <f>"CREATE TABLE " &amp; B2</f>
        <v>CREATE TABLE plnTask</v>
      </c>
      <c r="H2" s="6" t="str">
        <f>"DROP TABLE " &amp; B2</f>
        <v>DROP TABLE plnTask</v>
      </c>
    </row>
    <row r="3" spans="1:8" x14ac:dyDescent="0.25">
      <c r="A3" s="7" t="s">
        <v>1</v>
      </c>
      <c r="B3" s="8" t="s">
        <v>2</v>
      </c>
      <c r="C3" s="9" t="s">
        <v>3</v>
      </c>
      <c r="D3" s="9" t="s">
        <v>4</v>
      </c>
      <c r="E3" s="9" t="s">
        <v>5</v>
      </c>
      <c r="F3" s="10" t="s">
        <v>6</v>
      </c>
      <c r="G3" s="6" t="str">
        <f>"("</f>
        <v>(</v>
      </c>
      <c r="H3" s="6"/>
    </row>
    <row r="4" spans="1:8" x14ac:dyDescent="0.25">
      <c r="A4" s="11">
        <v>1</v>
      </c>
      <c r="B4" s="12" t="s">
        <v>72</v>
      </c>
      <c r="C4" s="29" t="s">
        <v>8</v>
      </c>
      <c r="D4" s="14"/>
      <c r="E4" s="15"/>
      <c r="F4" s="16" t="s">
        <v>311</v>
      </c>
      <c r="G4" s="6" t="str">
        <f>B4 &amp; " " &amp; C4 &amp; " " &amp; IF(D4 = "", "Not Null", "Null") &amp; ","</f>
        <v>TaskPkID nvarchar(16) Not Null,</v>
      </c>
      <c r="H4" s="17"/>
    </row>
    <row r="5" spans="1:8" x14ac:dyDescent="0.25">
      <c r="A5" s="11">
        <v>2</v>
      </c>
      <c r="B5" s="12" t="s">
        <v>43</v>
      </c>
      <c r="C5" s="29" t="s">
        <v>8</v>
      </c>
      <c r="D5" s="14"/>
      <c r="E5" s="15"/>
      <c r="F5" s="16" t="s">
        <v>74</v>
      </c>
      <c r="G5" s="6" t="str">
        <f t="shared" ref="G5:G16" si="0">B5 &amp; " " &amp; C5 &amp; " " &amp; IF(D5 = "", "Not Null", "Null") &amp; ","</f>
        <v>ParentPkID nvarchar(16) Not Null,</v>
      </c>
      <c r="H5" s="17"/>
    </row>
    <row r="6" spans="1:8" x14ac:dyDescent="0.25">
      <c r="A6" s="11">
        <v>3</v>
      </c>
      <c r="B6" s="12" t="s">
        <v>75</v>
      </c>
      <c r="C6" s="29" t="s">
        <v>27</v>
      </c>
      <c r="D6" s="14"/>
      <c r="E6" s="15"/>
      <c r="F6" s="16" t="s">
        <v>76</v>
      </c>
      <c r="G6" s="6" t="str">
        <f t="shared" si="0"/>
        <v>TaskName nvarchar(255) Not Null,</v>
      </c>
      <c r="H6" s="17"/>
    </row>
    <row r="7" spans="1:8" x14ac:dyDescent="0.25">
      <c r="A7" s="11">
        <v>4</v>
      </c>
      <c r="B7" s="12" t="s">
        <v>77</v>
      </c>
      <c r="C7" s="29" t="s">
        <v>21</v>
      </c>
      <c r="D7" s="14"/>
      <c r="E7" s="15"/>
      <c r="F7" s="16" t="s">
        <v>78</v>
      </c>
      <c r="G7" s="6" t="str">
        <f t="shared" si="0"/>
        <v>TaskStartDate datetime Not Null,</v>
      </c>
      <c r="H7" s="17"/>
    </row>
    <row r="8" spans="1:8" x14ac:dyDescent="0.25">
      <c r="A8" s="11">
        <v>5</v>
      </c>
      <c r="B8" s="12" t="s">
        <v>79</v>
      </c>
      <c r="C8" s="29" t="s">
        <v>21</v>
      </c>
      <c r="D8" s="14"/>
      <c r="E8" s="15"/>
      <c r="F8" s="16" t="s">
        <v>80</v>
      </c>
      <c r="G8" s="6" t="str">
        <f t="shared" si="0"/>
        <v>TaskFinishDate datetime Not Null,</v>
      </c>
      <c r="H8" s="17"/>
    </row>
    <row r="9" spans="1:8" x14ac:dyDescent="0.25">
      <c r="A9" s="11">
        <v>6</v>
      </c>
      <c r="B9" s="12" t="s">
        <v>81</v>
      </c>
      <c r="C9" s="29" t="s">
        <v>8</v>
      </c>
      <c r="D9" s="14"/>
      <c r="E9" s="15"/>
      <c r="F9" s="16" t="s">
        <v>82</v>
      </c>
      <c r="G9" s="6" t="str">
        <f t="shared" si="0"/>
        <v>TaskTypePkID nvarchar(16) Not Null,</v>
      </c>
      <c r="H9" s="17"/>
    </row>
    <row r="10" spans="1:8" x14ac:dyDescent="0.25">
      <c r="A10" s="11">
        <v>7</v>
      </c>
      <c r="B10" s="12" t="s">
        <v>83</v>
      </c>
      <c r="C10" s="29" t="s">
        <v>8</v>
      </c>
      <c r="D10" s="14"/>
      <c r="E10" s="15"/>
      <c r="F10" s="16" t="s">
        <v>84</v>
      </c>
      <c r="G10" s="6" t="str">
        <f t="shared" si="0"/>
        <v>TaskProcent nvarchar(16) Not Null,</v>
      </c>
      <c r="H10" s="17"/>
    </row>
    <row r="11" spans="1:8" x14ac:dyDescent="0.25">
      <c r="A11" s="11">
        <v>8</v>
      </c>
      <c r="B11" s="12" t="s">
        <v>85</v>
      </c>
      <c r="C11" s="29" t="s">
        <v>179</v>
      </c>
      <c r="D11" s="14"/>
      <c r="E11" s="15"/>
      <c r="F11" s="16" t="s">
        <v>86</v>
      </c>
      <c r="G11" s="6" t="str">
        <f t="shared" si="0"/>
        <v>TaskDescription ntext Not Null,</v>
      </c>
      <c r="H11" s="17"/>
    </row>
    <row r="12" spans="1:8" x14ac:dyDescent="0.25">
      <c r="A12" s="11">
        <v>9</v>
      </c>
      <c r="B12" s="12" t="s">
        <v>87</v>
      </c>
      <c r="C12" s="29" t="s">
        <v>8</v>
      </c>
      <c r="D12" s="14"/>
      <c r="E12" s="15"/>
      <c r="F12" s="16" t="s">
        <v>88</v>
      </c>
      <c r="G12" s="6" t="str">
        <f t="shared" si="0"/>
        <v>ProjectGroupPkID nvarchar(16) Not Null,</v>
      </c>
      <c r="H12" s="17"/>
    </row>
    <row r="13" spans="1:8" x14ac:dyDescent="0.25">
      <c r="A13" s="11">
        <v>10</v>
      </c>
      <c r="B13" s="12" t="s">
        <v>11</v>
      </c>
      <c r="C13" s="29" t="s">
        <v>8</v>
      </c>
      <c r="D13" s="14"/>
      <c r="E13" s="15"/>
      <c r="F13" s="16" t="s">
        <v>12</v>
      </c>
      <c r="G13" s="6" t="str">
        <f t="shared" si="0"/>
        <v>DepartmentPkID nvarchar(16) Not Null,</v>
      </c>
      <c r="H13" s="17"/>
    </row>
    <row r="14" spans="1:8" x14ac:dyDescent="0.25">
      <c r="A14" s="11">
        <v>11</v>
      </c>
      <c r="B14" s="12" t="s">
        <v>7</v>
      </c>
      <c r="C14" s="29" t="s">
        <v>8</v>
      </c>
      <c r="D14" s="14"/>
      <c r="E14" s="15"/>
      <c r="F14" s="16" t="s">
        <v>9</v>
      </c>
      <c r="G14" s="6" t="str">
        <f t="shared" si="0"/>
        <v>EmployeePkID nvarchar(16) Not Null,</v>
      </c>
      <c r="H14" s="17"/>
    </row>
    <row r="15" spans="1:8" x14ac:dyDescent="0.25">
      <c r="A15" s="11"/>
      <c r="B15" s="12" t="s">
        <v>312</v>
      </c>
      <c r="C15" s="29" t="s">
        <v>23</v>
      </c>
      <c r="D15" s="14"/>
      <c r="E15" s="15"/>
      <c r="F15" s="16" t="s">
        <v>313</v>
      </c>
      <c r="G15" s="6" t="str">
        <f t="shared" si="0"/>
        <v>PriorityID int Not Null,</v>
      </c>
      <c r="H15" s="17"/>
    </row>
    <row r="16" spans="1:8" x14ac:dyDescent="0.25">
      <c r="A16" s="11">
        <v>12</v>
      </c>
      <c r="B16" s="12" t="s">
        <v>306</v>
      </c>
      <c r="C16" s="29" t="s">
        <v>23</v>
      </c>
      <c r="D16" s="14"/>
      <c r="E16" s="15"/>
      <c r="F16" s="16" t="s">
        <v>307</v>
      </c>
      <c r="G16" s="6" t="str">
        <f t="shared" si="0"/>
        <v>TaskStatusPkID int Not Null,</v>
      </c>
      <c r="H16" s="17"/>
    </row>
    <row r="17" spans="1:8" x14ac:dyDescent="0.25">
      <c r="A17" s="18"/>
      <c r="B17" s="33"/>
      <c r="C17" s="33"/>
      <c r="D17" s="20"/>
      <c r="E17" s="20"/>
      <c r="F17" s="21"/>
      <c r="G17" s="6" t="s">
        <v>33</v>
      </c>
      <c r="H17" s="17"/>
    </row>
    <row r="18" spans="1:8" x14ac:dyDescent="0.25">
      <c r="A18" s="22" t="s">
        <v>34</v>
      </c>
      <c r="B18" s="34" t="s">
        <v>117</v>
      </c>
      <c r="C18" s="12" t="s">
        <v>72</v>
      </c>
      <c r="D18" s="20"/>
      <c r="E18" s="20"/>
      <c r="F18" s="21"/>
      <c r="G18" s="6" t="str">
        <f>IF(AND(TRIM(A18) &lt;&gt; "", TRIM(B18) &lt;&gt; ""),
      IF(AND(A18 = "PK")," ALTER TABLE " &amp; B18 &amp; " ADD CONSTRAINT PK_" &amp; B18 &amp; D18 &amp; " PRIMARY KEY CLUSTERED (" &amp; C18  &amp; ") ",
           IF(AND(A18 = "UN"), " ALTER TABLE " &amp; B18 &amp; " ADD CONSTRAINT UN_" &amp; B18 &amp; D18 &amp; " UNIQUE NONCLUSTERED (" &amp; C18  &amp; ") ", ""))," ")</f>
        <v xml:space="preserve"> ALTER TABLE plnTask ADD CONSTRAINT PK_plnTask PRIMARY KEY CLUSTERED (TaskPkID) </v>
      </c>
      <c r="H18" s="17"/>
    </row>
    <row r="19" spans="1:8" x14ac:dyDescent="0.25">
      <c r="A19" s="22" t="s">
        <v>35</v>
      </c>
      <c r="B19" s="19"/>
      <c r="C19" s="19"/>
      <c r="D19" s="20"/>
      <c r="E19" s="20"/>
      <c r="F19" s="21"/>
      <c r="G19" s="6"/>
      <c r="H19" s="17"/>
    </row>
    <row r="20" spans="1:8" x14ac:dyDescent="0.25">
      <c r="A20" s="23" t="s">
        <v>36</v>
      </c>
      <c r="B20" s="24"/>
      <c r="C20" s="24"/>
      <c r="D20" s="25"/>
      <c r="E20" s="25"/>
      <c r="F20" s="26"/>
      <c r="G20" s="6"/>
      <c r="H20" s="17"/>
    </row>
    <row r="22" spans="1:8" x14ac:dyDescent="0.25">
      <c r="A22" s="1"/>
      <c r="B22" s="2" t="s">
        <v>119</v>
      </c>
      <c r="C22" s="3"/>
      <c r="D22" s="3"/>
      <c r="E22" s="4"/>
      <c r="F22" s="5" t="s">
        <v>310</v>
      </c>
      <c r="G22" s="6" t="str">
        <f>"CREATE TABLE " &amp; B22</f>
        <v>CREATE TABLE plnTaskTypeInfo</v>
      </c>
      <c r="H22" s="6" t="str">
        <f>"DROP TABLE " &amp; B22</f>
        <v>DROP TABLE plnTaskTypeInfo</v>
      </c>
    </row>
    <row r="23" spans="1:8" x14ac:dyDescent="0.25">
      <c r="A23" s="7" t="s">
        <v>1</v>
      </c>
      <c r="B23" s="8" t="s">
        <v>2</v>
      </c>
      <c r="C23" s="9" t="s">
        <v>3</v>
      </c>
      <c r="D23" s="9" t="s">
        <v>4</v>
      </c>
      <c r="E23" s="9" t="s">
        <v>5</v>
      </c>
      <c r="F23" s="10" t="s">
        <v>6</v>
      </c>
      <c r="G23" s="6" t="str">
        <f>"("</f>
        <v>(</v>
      </c>
      <c r="H23" s="6"/>
    </row>
    <row r="24" spans="1:8" ht="15.75" customHeight="1" x14ac:dyDescent="0.25">
      <c r="A24" s="11">
        <v>1</v>
      </c>
      <c r="B24" s="12" t="s">
        <v>81</v>
      </c>
      <c r="C24" s="29" t="s">
        <v>8</v>
      </c>
      <c r="D24" s="14"/>
      <c r="E24" s="15"/>
      <c r="F24" s="16" t="s">
        <v>82</v>
      </c>
      <c r="G24" s="6" t="str">
        <f>B24 &amp; " " &amp; C24 &amp; " " &amp; IF(D24 = "", "Not Null", "Null") &amp; ","</f>
        <v>TaskTypePkID nvarchar(16) Not Null,</v>
      </c>
      <c r="H24" s="17"/>
    </row>
    <row r="25" spans="1:8" x14ac:dyDescent="0.25">
      <c r="A25" s="11">
        <v>2</v>
      </c>
      <c r="B25" s="12" t="s">
        <v>89</v>
      </c>
      <c r="C25" s="29" t="s">
        <v>27</v>
      </c>
      <c r="D25" s="14"/>
      <c r="E25" s="15"/>
      <c r="F25" s="16" t="s">
        <v>90</v>
      </c>
      <c r="G25" s="6" t="str">
        <f>B25 &amp; " " &amp; C25 &amp; " " &amp; IF(D25 = "", "Not Null", "Null") &amp; ","</f>
        <v>TaskTypeName nvarchar(255) Not Null,</v>
      </c>
      <c r="H25" s="17"/>
    </row>
    <row r="26" spans="1:8" x14ac:dyDescent="0.25">
      <c r="A26" s="18"/>
      <c r="B26" s="19"/>
      <c r="C26" s="19"/>
      <c r="D26" s="20"/>
      <c r="E26" s="20"/>
      <c r="F26" s="21"/>
      <c r="G26" s="6" t="s">
        <v>33</v>
      </c>
      <c r="H26" s="17"/>
    </row>
    <row r="27" spans="1:8" x14ac:dyDescent="0.25">
      <c r="A27" s="22" t="s">
        <v>34</v>
      </c>
      <c r="B27" s="34" t="s">
        <v>119</v>
      </c>
      <c r="C27" s="12" t="s">
        <v>81</v>
      </c>
      <c r="D27" s="20"/>
      <c r="E27" s="20"/>
      <c r="F27" s="21"/>
      <c r="G27" s="6" t="str">
        <f>IF(AND(TRIM(A27) &lt;&gt; "", TRIM(B27) &lt;&gt; ""),
      IF(AND(A27 = "PK")," ALTER TABLE " &amp; B27 &amp; " ADD CONSTRAINT PK_" &amp; B27 &amp; D27 &amp; " PRIMARY KEY CLUSTERED (" &amp; C27  &amp; ") ",
           IF(AND(A27 = "UN"), " ALTER TABLE " &amp; B27 &amp; " ADD CONSTRAINT UN_" &amp; B27 &amp; D27 &amp; " UNIQUE NONCLUSTERED (" &amp; C27  &amp; ") ", ""))," ")</f>
        <v xml:space="preserve"> ALTER TABLE plnTaskTypeInfo ADD CONSTRAINT PK_plnTaskTypeInfo PRIMARY KEY CLUSTERED (TaskTypePkID) </v>
      </c>
      <c r="H27" s="17"/>
    </row>
    <row r="28" spans="1:8" x14ac:dyDescent="0.25">
      <c r="A28" s="22" t="s">
        <v>35</v>
      </c>
      <c r="B28" s="19"/>
      <c r="C28" s="19"/>
      <c r="D28" s="20"/>
      <c r="E28" s="20"/>
      <c r="F28" s="21"/>
      <c r="G28" s="6"/>
      <c r="H28" s="17"/>
    </row>
    <row r="29" spans="1:8" x14ac:dyDescent="0.25">
      <c r="A29" s="23" t="s">
        <v>36</v>
      </c>
      <c r="B29" s="24"/>
      <c r="C29" s="24"/>
      <c r="D29" s="25"/>
      <c r="E29" s="25"/>
      <c r="F29" s="26"/>
      <c r="G29" s="6"/>
      <c r="H29" s="17"/>
    </row>
    <row r="31" spans="1:8" x14ac:dyDescent="0.25">
      <c r="A31" s="1"/>
      <c r="B31" s="2" t="s">
        <v>121</v>
      </c>
      <c r="C31" s="3"/>
      <c r="D31" s="3"/>
      <c r="E31" s="4"/>
      <c r="F31" s="5"/>
      <c r="G31" s="6" t="str">
        <f>"CREATE TABLE " &amp; B31</f>
        <v>CREATE TABLE plnTaskAttachedFile</v>
      </c>
      <c r="H31" s="6" t="str">
        <f>"DROP TABLE " &amp; B31</f>
        <v>DROP TABLE plnTaskAttachedFile</v>
      </c>
    </row>
    <row r="32" spans="1:8" x14ac:dyDescent="0.25">
      <c r="A32" s="7" t="s">
        <v>1</v>
      </c>
      <c r="B32" s="8" t="s">
        <v>2</v>
      </c>
      <c r="C32" s="9" t="s">
        <v>3</v>
      </c>
      <c r="D32" s="9" t="s">
        <v>4</v>
      </c>
      <c r="E32" s="9" t="s">
        <v>5</v>
      </c>
      <c r="F32" s="10" t="s">
        <v>6</v>
      </c>
      <c r="G32" s="6" t="str">
        <f>"("</f>
        <v>(</v>
      </c>
      <c r="H32" s="6"/>
    </row>
    <row r="33" spans="1:8" x14ac:dyDescent="0.25">
      <c r="A33" s="11">
        <v>1</v>
      </c>
      <c r="B33" s="12" t="s">
        <v>72</v>
      </c>
      <c r="C33" s="13" t="s">
        <v>8</v>
      </c>
      <c r="D33" s="14"/>
      <c r="E33" s="15"/>
      <c r="F33" s="16" t="s">
        <v>73</v>
      </c>
      <c r="G33" s="6" t="str">
        <f>B33 &amp; " " &amp; C33 &amp; " " &amp; IF(D33 = "", "Not Null", "Null") &amp; ","</f>
        <v>TaskPkID nvarchar(16) Not Null,</v>
      </c>
      <c r="H33" s="17"/>
    </row>
    <row r="34" spans="1:8" x14ac:dyDescent="0.25">
      <c r="A34" s="11"/>
      <c r="B34" s="12" t="s">
        <v>308</v>
      </c>
      <c r="C34" s="13" t="s">
        <v>8</v>
      </c>
      <c r="D34" s="14"/>
      <c r="E34" s="15"/>
      <c r="F34" s="16" t="s">
        <v>309</v>
      </c>
      <c r="G34" s="6" t="str">
        <f>B34 &amp; " " &amp; C34 &amp; " " &amp; IF(D34 = "", "Not Null", "Null") &amp; ","</f>
        <v>TaskAttachedPkID nvarchar(16) Not Null,</v>
      </c>
      <c r="H34" s="17"/>
    </row>
    <row r="35" spans="1:8" x14ac:dyDescent="0.25">
      <c r="A35" s="11">
        <v>2</v>
      </c>
      <c r="B35" s="12" t="s">
        <v>91</v>
      </c>
      <c r="C35" s="13" t="s">
        <v>27</v>
      </c>
      <c r="D35" s="14"/>
      <c r="E35" s="15"/>
      <c r="F35" s="16" t="s">
        <v>92</v>
      </c>
      <c r="G35" s="6" t="str">
        <f>B35 &amp; " " &amp; C35 &amp; " " &amp; IF(D35 = "", "Not Null", "Null") &amp; ","</f>
        <v>FileName nvarchar(255) Not Null,</v>
      </c>
      <c r="H35" s="17"/>
    </row>
    <row r="36" spans="1:8" x14ac:dyDescent="0.25">
      <c r="A36" s="18"/>
      <c r="B36" s="19"/>
      <c r="C36" s="19"/>
      <c r="D36" s="20"/>
      <c r="E36" s="20"/>
      <c r="F36" s="21"/>
      <c r="G36" s="6" t="s">
        <v>33</v>
      </c>
      <c r="H36" s="17"/>
    </row>
    <row r="37" spans="1:8" ht="22.5" x14ac:dyDescent="0.25">
      <c r="A37" s="22" t="s">
        <v>34</v>
      </c>
      <c r="B37" s="32" t="s">
        <v>121</v>
      </c>
      <c r="C37" s="12" t="s">
        <v>308</v>
      </c>
      <c r="D37" s="20"/>
      <c r="E37" s="20"/>
      <c r="F37" s="21"/>
      <c r="G37" s="6" t="str">
        <f>IF(AND(TRIM(A37) &lt;&gt; "", TRIM(B37) &lt;&gt; ""),
      IF(AND(A37 = "PK")," ALTER TABLE " &amp; B37 &amp; " ADD CONSTRAINT PK_" &amp; B37 &amp; D37 &amp; " PRIMARY KEY CLUSTERED (" &amp; C37  &amp; ") ",
           IF(AND(A37 = "UN"), " ALTER TABLE " &amp; B37 &amp; " ADD CONSTRAINT UN_" &amp; B37 &amp; D37 &amp; " UNIQUE NONCLUSTERED (" &amp; C37  &amp; ") ", ""))," ")</f>
        <v xml:space="preserve"> ALTER TABLE plnTaskAttachedFile ADD CONSTRAINT PK_plnTaskAttachedFile PRIMARY KEY CLUSTERED (TaskAttachedPkID) </v>
      </c>
      <c r="H37" s="17"/>
    </row>
    <row r="38" spans="1:8" x14ac:dyDescent="0.25">
      <c r="A38" s="22" t="s">
        <v>35</v>
      </c>
      <c r="B38" s="19"/>
      <c r="C38" s="19"/>
      <c r="D38" s="20"/>
      <c r="E38" s="20"/>
      <c r="F38" s="21"/>
      <c r="G38" s="6"/>
      <c r="H38" s="17"/>
    </row>
    <row r="39" spans="1:8" x14ac:dyDescent="0.25">
      <c r="A39" s="23" t="s">
        <v>36</v>
      </c>
      <c r="B39" s="24"/>
      <c r="C39" s="24"/>
      <c r="D39" s="25"/>
      <c r="E39" s="25"/>
      <c r="F39" s="26"/>
      <c r="G39" s="6"/>
      <c r="H39" s="17"/>
    </row>
    <row r="40" spans="1:8" x14ac:dyDescent="0.25">
      <c r="A40" s="27"/>
      <c r="B40" s="28"/>
      <c r="C40" s="28"/>
      <c r="D40" s="27"/>
      <c r="E40" s="27"/>
      <c r="F40" s="28"/>
      <c r="G40" s="6"/>
      <c r="H40" s="17"/>
    </row>
    <row r="41" spans="1:8" x14ac:dyDescent="0.25">
      <c r="A41" s="1"/>
      <c r="B41" s="2" t="s">
        <v>305</v>
      </c>
      <c r="C41" s="3"/>
      <c r="D41" s="3"/>
      <c r="E41" s="4"/>
      <c r="F41" s="5" t="s">
        <v>304</v>
      </c>
      <c r="G41" s="6" t="str">
        <f>"CREATE TABLE " &amp; B41</f>
        <v>CREATE TABLE plnProjectGroupInfo</v>
      </c>
      <c r="H41" s="6" t="str">
        <f>"DROP TABLE " &amp; B41</f>
        <v>DROP TABLE plnProjectGroupInfo</v>
      </c>
    </row>
    <row r="42" spans="1:8" x14ac:dyDescent="0.25">
      <c r="A42" s="7" t="s">
        <v>1</v>
      </c>
      <c r="B42" s="8" t="s">
        <v>2</v>
      </c>
      <c r="C42" s="9" t="s">
        <v>3</v>
      </c>
      <c r="D42" s="9" t="s">
        <v>4</v>
      </c>
      <c r="E42" s="9" t="s">
        <v>5</v>
      </c>
      <c r="F42" s="10" t="s">
        <v>6</v>
      </c>
      <c r="G42" s="6" t="str">
        <f>"("</f>
        <v>(</v>
      </c>
      <c r="H42" s="6"/>
    </row>
    <row r="43" spans="1:8" x14ac:dyDescent="0.25">
      <c r="A43" s="11">
        <v>1</v>
      </c>
      <c r="B43" s="12" t="s">
        <v>87</v>
      </c>
      <c r="C43" s="13" t="s">
        <v>8</v>
      </c>
      <c r="D43" s="14"/>
      <c r="E43" s="15"/>
      <c r="F43" s="16" t="s">
        <v>93</v>
      </c>
      <c r="G43" s="6" t="str">
        <f>B43 &amp; " " &amp; C43 &amp; " " &amp; IF(D43 = "", "Not Null", "Null") &amp; ","</f>
        <v>ProjectGroupPkID nvarchar(16) Not Null,</v>
      </c>
      <c r="H43" s="17"/>
    </row>
    <row r="44" spans="1:8" x14ac:dyDescent="0.25">
      <c r="A44" s="11">
        <v>2</v>
      </c>
      <c r="B44" s="12" t="s">
        <v>43</v>
      </c>
      <c r="C44" s="13" t="s">
        <v>8</v>
      </c>
      <c r="D44" s="14"/>
      <c r="E44" s="15"/>
      <c r="F44" s="16" t="s">
        <v>94</v>
      </c>
      <c r="G44" s="6" t="str">
        <f>B44 &amp; " " &amp; C44 &amp; " " &amp; IF(D44 = "", "Not Null", "Null") &amp; ","</f>
        <v>ParentPkID nvarchar(16) Not Null,</v>
      </c>
      <c r="H44" s="17"/>
    </row>
    <row r="45" spans="1:8" x14ac:dyDescent="0.25">
      <c r="A45" s="11">
        <v>3</v>
      </c>
      <c r="B45" s="12" t="s">
        <v>95</v>
      </c>
      <c r="C45" s="13" t="s">
        <v>27</v>
      </c>
      <c r="D45" s="14"/>
      <c r="E45" s="15"/>
      <c r="F45" s="16" t="s">
        <v>96</v>
      </c>
      <c r="G45" s="6" t="str">
        <f>B45 &amp; " " &amp; C45 &amp; " " &amp; IF(D45 = "", "Not Null", "Null") &amp; ","</f>
        <v>ProjectName nvarchar(255) Not Null,</v>
      </c>
      <c r="H45" s="17"/>
    </row>
    <row r="46" spans="1:8" x14ac:dyDescent="0.25">
      <c r="A46" s="11">
        <v>4</v>
      </c>
      <c r="B46" s="12" t="s">
        <v>11</v>
      </c>
      <c r="C46" s="13" t="s">
        <v>8</v>
      </c>
      <c r="D46" s="14"/>
      <c r="E46" s="15"/>
      <c r="F46" s="16" t="s">
        <v>12</v>
      </c>
      <c r="G46" s="6" t="str">
        <f>B46 &amp; " " &amp; C46 &amp; " " &amp; IF(D46 = "", "Not Null", "Null") &amp; ","</f>
        <v>DepartmentPkID nvarchar(16) Not Null,</v>
      </c>
      <c r="H46" s="17"/>
    </row>
    <row r="47" spans="1:8" x14ac:dyDescent="0.25">
      <c r="A47" s="11">
        <v>5</v>
      </c>
      <c r="B47" s="12" t="s">
        <v>97</v>
      </c>
      <c r="C47" s="13" t="s">
        <v>62</v>
      </c>
      <c r="D47" s="14"/>
      <c r="E47" s="15"/>
      <c r="F47" s="16" t="s">
        <v>98</v>
      </c>
      <c r="G47" s="6" t="str">
        <f>B47 &amp; " " &amp; C47 &amp; " " &amp; IF(D47 = "", "Not Null", "Null") &amp; ","</f>
        <v>IsDepartment nvarchar(1) Not Null,</v>
      </c>
      <c r="H47" s="17"/>
    </row>
    <row r="48" spans="1:8" x14ac:dyDescent="0.25">
      <c r="A48" s="18"/>
      <c r="B48" s="19"/>
      <c r="C48" s="19"/>
      <c r="D48" s="20"/>
      <c r="E48" s="20"/>
      <c r="F48" s="21"/>
      <c r="G48" s="6" t="s">
        <v>33</v>
      </c>
      <c r="H48" s="17"/>
    </row>
    <row r="49" spans="1:8" ht="22.5" x14ac:dyDescent="0.25">
      <c r="A49" s="22" t="s">
        <v>34</v>
      </c>
      <c r="B49" s="2" t="s">
        <v>305</v>
      </c>
      <c r="C49" s="12" t="s">
        <v>87</v>
      </c>
      <c r="D49" s="20"/>
      <c r="E49" s="20"/>
      <c r="F49" s="21"/>
      <c r="G49" s="6" t="str">
        <f>IF(AND(TRIM(A49) &lt;&gt; "", TRIM(B49) &lt;&gt; ""),
      IF(AND(A49 = "PK")," ALTER TABLE " &amp; B49 &amp; " ADD CONSTRAINT PK_" &amp; B49 &amp; D49 &amp; " PRIMARY KEY CLUSTERED (" &amp; C49  &amp; ") ",
           IF(AND(A49 = "UN"), " ALTER TABLE " &amp; B49 &amp; " ADD CONSTRAINT UN_" &amp; B49 &amp; D49 &amp; " UNIQUE NONCLUSTERED (" &amp; C49  &amp; ") ", ""))," ")</f>
        <v xml:space="preserve"> ALTER TABLE plnProjectGroupInfo ADD CONSTRAINT PK_plnProjectGroupInfo PRIMARY KEY CLUSTERED (ProjectGroupPkID) </v>
      </c>
      <c r="H49" s="17"/>
    </row>
    <row r="50" spans="1:8" x14ac:dyDescent="0.25">
      <c r="A50" s="22" t="s">
        <v>35</v>
      </c>
      <c r="B50" s="19"/>
      <c r="C50" s="19"/>
      <c r="D50" s="20"/>
      <c r="E50" s="20"/>
      <c r="F50" s="21"/>
      <c r="G50" s="6"/>
      <c r="H50" s="17"/>
    </row>
    <row r="51" spans="1:8" x14ac:dyDescent="0.25">
      <c r="A51" s="23" t="s">
        <v>36</v>
      </c>
      <c r="B51" s="24"/>
      <c r="C51" s="24"/>
      <c r="D51" s="25"/>
      <c r="E51" s="25"/>
      <c r="F51" s="26"/>
      <c r="G51" s="6"/>
      <c r="H51" s="17"/>
    </row>
    <row r="53" spans="1:8" x14ac:dyDescent="0.25">
      <c r="A53" s="87"/>
      <c r="B53" s="87"/>
      <c r="C53" s="87"/>
      <c r="D53" s="87"/>
      <c r="E53" s="87"/>
      <c r="F53" s="87"/>
    </row>
  </sheetData>
  <mergeCells count="1">
    <mergeCell ref="A53:F5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4"/>
  <sheetViews>
    <sheetView topLeftCell="A76" workbookViewId="0">
      <selection activeCell="F117" sqref="F117"/>
    </sheetView>
  </sheetViews>
  <sheetFormatPr defaultRowHeight="12.75" x14ac:dyDescent="0.2"/>
  <cols>
    <col min="1" max="1" width="9.7109375" style="49" bestFit="1" customWidth="1"/>
    <col min="2" max="2" width="27.5703125" style="49" bestFit="1" customWidth="1"/>
    <col min="3" max="3" width="51.42578125" style="49" bestFit="1" customWidth="1"/>
    <col min="4" max="4" width="22.7109375" style="50" bestFit="1" customWidth="1"/>
    <col min="5" max="5" width="8.28515625" style="49" bestFit="1" customWidth="1"/>
    <col min="6" max="16384" width="9.140625" style="49"/>
  </cols>
  <sheetData>
    <row r="1" spans="1:6" x14ac:dyDescent="0.2">
      <c r="A1" s="49" t="s">
        <v>150</v>
      </c>
      <c r="B1" s="49" t="s">
        <v>152</v>
      </c>
      <c r="C1" s="49" t="s">
        <v>153</v>
      </c>
      <c r="D1" s="50" t="s">
        <v>154</v>
      </c>
      <c r="E1" s="49" t="s">
        <v>156</v>
      </c>
      <c r="F1" s="49" t="str">
        <f>"delete from smmConfig"</f>
        <v>delete from smmConfig</v>
      </c>
    </row>
    <row r="2" spans="1:6" x14ac:dyDescent="0.2">
      <c r="A2" s="49" t="s">
        <v>314</v>
      </c>
      <c r="B2" s="49" t="s">
        <v>45</v>
      </c>
      <c r="C2" s="49" t="s">
        <v>315</v>
      </c>
      <c r="D2" s="50" t="s">
        <v>1389</v>
      </c>
      <c r="E2" s="49">
        <v>1</v>
      </c>
      <c r="F2" s="49" t="str">
        <f t="shared" ref="F2:F24" si="0">"INSERT INTO smmConfig(ModuleID,ConfigID,ConfigName,ConfigValue,OrderBy) VALUES(N'"&amp;A2&amp;"',N'"&amp;B2&amp;"',N'"&amp;C2&amp;"',N'"&amp;D2&amp;"',N'"&amp;E2&amp;"')"</f>
        <v>INSERT INTO smmConfig(ModuleID,ConfigID,ConfigName,ConfigValue,OrderBy) VALUES(N'HRM',N'YearPkID',N'Идэвхитэй жилийн тохиргоо',N'2017040700000001',N'1')</v>
      </c>
    </row>
    <row r="3" spans="1:6" x14ac:dyDescent="0.2">
      <c r="A3" s="49" t="s">
        <v>314</v>
      </c>
      <c r="B3" s="49" t="s">
        <v>316</v>
      </c>
      <c r="C3" s="49" t="s">
        <v>317</v>
      </c>
      <c r="D3" s="50" t="s">
        <v>1390</v>
      </c>
      <c r="E3" s="49">
        <v>25</v>
      </c>
      <c r="F3" s="49" t="str">
        <f t="shared" si="0"/>
        <v>INSERT INTO smmConfig(ModuleID,ConfigID,ConfigName,ConfigValue,OrderBy) VALUES(N'HRM',N'Account',N'Санхүүгийн мэдээллийн сан',N'IMCE_INTERNAL',N'25')</v>
      </c>
    </row>
    <row r="4" spans="1:6" x14ac:dyDescent="0.2">
      <c r="A4" s="49" t="s">
        <v>314</v>
      </c>
      <c r="B4" s="49" t="s">
        <v>318</v>
      </c>
      <c r="C4" s="49" t="s">
        <v>319</v>
      </c>
      <c r="E4" s="49">
        <v>13</v>
      </c>
      <c r="F4" s="49" t="str">
        <f t="shared" si="0"/>
        <v>INSERT INTO smmConfig(ModuleID,ConfigID,ConfigName,ConfigValue,OrderBy) VALUES(N'HRM',N'BackUpPATH',N'Мэдээллийн санг нөөцлөх зам',N'',N'13')</v>
      </c>
    </row>
    <row r="5" spans="1:6" x14ac:dyDescent="0.2">
      <c r="A5" s="49" t="s">
        <v>314</v>
      </c>
      <c r="B5" s="49" t="s">
        <v>320</v>
      </c>
      <c r="C5" s="49" t="s">
        <v>321</v>
      </c>
      <c r="D5" s="50" t="s">
        <v>417</v>
      </c>
      <c r="E5" s="49">
        <v>0</v>
      </c>
      <c r="F5" s="49" t="str">
        <f t="shared" si="0"/>
        <v>INSERT INTO smmConfig(ModuleID,ConfigID,ConfigName,ConfigValue,OrderBy) VALUES(N'HRM',N'CompanyName',N'Байгууллагын нэр',N'Хөдөө Аж Ахуйн Бирж ХХК',N'0')</v>
      </c>
    </row>
    <row r="6" spans="1:6" x14ac:dyDescent="0.2">
      <c r="A6" s="49" t="s">
        <v>314</v>
      </c>
      <c r="B6" s="49" t="s">
        <v>322</v>
      </c>
      <c r="C6" s="49" t="s">
        <v>323</v>
      </c>
      <c r="D6" s="50" t="s">
        <v>418</v>
      </c>
      <c r="E6" s="49">
        <v>1</v>
      </c>
      <c r="F6" s="49" t="str">
        <f t="shared" si="0"/>
        <v>INSERT INTO smmConfig(ModuleID,ConfigID,ConfigName,ConfigValue,OrderBy) VALUES(N'HRM',N'CompanyName2',N'Байгууллагын хоёрдогч нэр',N'MCE LLC',N'1')</v>
      </c>
    </row>
    <row r="7" spans="1:6" x14ac:dyDescent="0.2">
      <c r="A7" s="49" t="s">
        <v>314</v>
      </c>
      <c r="B7" s="49" t="s">
        <v>324</v>
      </c>
      <c r="C7" s="49" t="s">
        <v>325</v>
      </c>
      <c r="D7" s="50">
        <v>2065418</v>
      </c>
      <c r="E7" s="49">
        <v>2</v>
      </c>
      <c r="F7" s="49" t="str">
        <f t="shared" si="0"/>
        <v>INSERT INTO smmConfig(ModuleID,ConfigID,ConfigName,ConfigValue,OrderBy) VALUES(N'HRM',N'CompanyRegisterNo',N'Регистрийн №',N'2065418',N'2')</v>
      </c>
    </row>
    <row r="8" spans="1:6" x14ac:dyDescent="0.2">
      <c r="A8" s="49" t="s">
        <v>314</v>
      </c>
      <c r="B8" s="49" t="s">
        <v>326</v>
      </c>
      <c r="C8" s="49" t="s">
        <v>327</v>
      </c>
      <c r="E8" s="49">
        <v>21</v>
      </c>
      <c r="F8" s="49" t="str">
        <f t="shared" si="0"/>
        <v>INSERT INTO smmConfig(ModuleID,ConfigID,ConfigName,ConfigValue,OrderBy) VALUES(N'HRM',N'Email',N'И-Мэйлийн хаяг',N'',N'21')</v>
      </c>
    </row>
    <row r="9" spans="1:6" x14ac:dyDescent="0.2">
      <c r="A9" s="49" t="s">
        <v>314</v>
      </c>
      <c r="B9" s="49" t="s">
        <v>328</v>
      </c>
      <c r="C9" s="49" t="s">
        <v>329</v>
      </c>
      <c r="E9" s="49">
        <v>22</v>
      </c>
      <c r="F9" s="49" t="str">
        <f t="shared" si="0"/>
        <v>INSERT INTO smmConfig(ModuleID,ConfigID,ConfigName,ConfigValue,OrderBy) VALUES(N'HRM',N'EmailPassword',N'И-Мэйлийн нууц үг',N'',N'22')</v>
      </c>
    </row>
    <row r="10" spans="1:6" x14ac:dyDescent="0.2">
      <c r="A10" s="49" t="s">
        <v>314</v>
      </c>
      <c r="B10" s="49" t="s">
        <v>330</v>
      </c>
      <c r="C10" s="49" t="s">
        <v>331</v>
      </c>
      <c r="E10" s="49">
        <v>24</v>
      </c>
      <c r="F10" s="49" t="str">
        <f t="shared" si="0"/>
        <v>INSERT INTO smmConfig(ModuleID,ConfigID,ConfigName,ConfigValue,OrderBy) VALUES(N'HRM',N'EmailPort',N'И-Мэйлийн порт',N'',N'24')</v>
      </c>
    </row>
    <row r="11" spans="1:6" x14ac:dyDescent="0.2">
      <c r="A11" s="49" t="s">
        <v>314</v>
      </c>
      <c r="B11" s="49" t="s">
        <v>332</v>
      </c>
      <c r="C11" s="49" t="s">
        <v>333</v>
      </c>
      <c r="E11" s="49">
        <v>23</v>
      </c>
      <c r="F11" s="49" t="str">
        <f t="shared" si="0"/>
        <v>INSERT INTO smmConfig(ModuleID,ConfigID,ConfigName,ConfigValue,OrderBy) VALUES(N'HRM',N'EmailSmtp',N'И-Мэйлийн SMTP',N'',N'23')</v>
      </c>
    </row>
    <row r="12" spans="1:6" x14ac:dyDescent="0.2">
      <c r="A12" s="49" t="s">
        <v>314</v>
      </c>
      <c r="B12" s="49" t="s">
        <v>334</v>
      </c>
      <c r="C12" s="49" t="s">
        <v>335</v>
      </c>
      <c r="D12" s="50" t="s">
        <v>1791</v>
      </c>
      <c r="E12" s="49">
        <v>3</v>
      </c>
      <c r="F12" s="49" t="str">
        <f t="shared" si="0"/>
        <v>INSERT INTO smmConfig(ModuleID,ConfigID,ConfigName,ConfigValue,OrderBy) VALUES(N'HRM',N'EmployeeName1',N'1-р гарын үсэг',N'Б.Нямсэмжаан',N'3')</v>
      </c>
    </row>
    <row r="13" spans="1:6" x14ac:dyDescent="0.2">
      <c r="A13" s="49" t="s">
        <v>314</v>
      </c>
      <c r="B13" s="49" t="s">
        <v>336</v>
      </c>
      <c r="C13" s="49" t="s">
        <v>337</v>
      </c>
      <c r="E13" s="49">
        <v>4</v>
      </c>
      <c r="F13" s="49" t="str">
        <f t="shared" si="0"/>
        <v>INSERT INTO smmConfig(ModuleID,ConfigID,ConfigName,ConfigValue,OrderBy) VALUES(N'HRM',N'EmployeeName2',N'2-р гарын үсэг',N'',N'4')</v>
      </c>
    </row>
    <row r="14" spans="1:6" x14ac:dyDescent="0.2">
      <c r="A14" s="49" t="s">
        <v>314</v>
      </c>
      <c r="B14" s="49" t="s">
        <v>1788</v>
      </c>
      <c r="C14" s="49" t="s">
        <v>339</v>
      </c>
      <c r="D14" s="50" t="s">
        <v>1790</v>
      </c>
      <c r="E14" s="49">
        <v>5</v>
      </c>
      <c r="F14" s="49" t="str">
        <f t="shared" si="0"/>
        <v>INSERT INTO smmConfig(ModuleID,ConfigID,ConfigName,ConfigValue,OrderBy) VALUES(N'HRM',N'PositionName1',N'1-р албан тушаал',N'Хүний нөөцийн менежер',N'5')</v>
      </c>
    </row>
    <row r="15" spans="1:6" x14ac:dyDescent="0.2">
      <c r="A15" s="49" t="s">
        <v>314</v>
      </c>
      <c r="B15" s="49" t="s">
        <v>1789</v>
      </c>
      <c r="C15" s="49" t="s">
        <v>341</v>
      </c>
      <c r="E15" s="49">
        <v>6</v>
      </c>
      <c r="F15" s="49" t="str">
        <f t="shared" si="0"/>
        <v>INSERT INTO smmConfig(ModuleID,ConfigID,ConfigName,ConfigValue,OrderBy) VALUES(N'HRM',N'PositionName2',N'2-р албан тушаал',N'',N'6')</v>
      </c>
    </row>
    <row r="16" spans="1:6" x14ac:dyDescent="0.2">
      <c r="A16" s="49" t="s">
        <v>314</v>
      </c>
      <c r="B16" s="49" t="s">
        <v>342</v>
      </c>
      <c r="C16" s="49" t="s">
        <v>343</v>
      </c>
      <c r="D16" s="50" t="s">
        <v>344</v>
      </c>
      <c r="E16" s="49">
        <v>34</v>
      </c>
      <c r="F16" s="49" t="str">
        <f t="shared" si="0"/>
        <v>INSERT INTO smmConfig(ModuleID,ConfigID,ConfigName,ConfigValue,OrderBy) VALUES(N'HRM',N'ReasonInfoPkID',N'Улирал',N'2011042600000000',N'34')</v>
      </c>
    </row>
    <row r="17" spans="1:6" x14ac:dyDescent="0.2">
      <c r="A17" s="49" t="s">
        <v>314</v>
      </c>
      <c r="B17" s="49" t="s">
        <v>345</v>
      </c>
      <c r="C17" s="49" t="s">
        <v>346</v>
      </c>
      <c r="E17" s="49">
        <v>9</v>
      </c>
      <c r="F17" s="49" t="str">
        <f t="shared" si="0"/>
        <v>INSERT INTO smmConfig(ModuleID,ConfigID,ConfigName,ConfigValue,OrderBy) VALUES(N'HRM',N'ReportPeriod',N'Тайлант үе',N'',N'9')</v>
      </c>
    </row>
    <row r="18" spans="1:6" x14ac:dyDescent="0.2">
      <c r="A18" s="49" t="s">
        <v>314</v>
      </c>
      <c r="B18" s="49" t="s">
        <v>347</v>
      </c>
      <c r="C18" s="49" t="s">
        <v>348</v>
      </c>
      <c r="D18" s="50" t="s">
        <v>419</v>
      </c>
      <c r="E18" s="49">
        <v>7</v>
      </c>
      <c r="F18" s="49" t="str">
        <f t="shared" si="0"/>
        <v>INSERT INTO smmConfig(ModuleID,ConfigID,ConfigName,ConfigValue,OrderBy) VALUES(N'HRM',N'SecurityDate',N'Нууцлах огноо',N'2017.01.01',N'7')</v>
      </c>
    </row>
    <row r="19" spans="1:6" x14ac:dyDescent="0.2">
      <c r="A19" s="49" t="s">
        <v>314</v>
      </c>
      <c r="B19" s="49" t="s">
        <v>349</v>
      </c>
      <c r="C19" s="49" t="s">
        <v>350</v>
      </c>
      <c r="E19" s="49">
        <v>30</v>
      </c>
      <c r="F19" s="49" t="str">
        <f t="shared" si="0"/>
        <v>INSERT INTO smmConfig(ModuleID,ConfigID,ConfigName,ConfigValue,OrderBy) VALUES(N'HRM',N'SMSCount',N'Өдөрт явуулах SMS тоо',N'',N'30')</v>
      </c>
    </row>
    <row r="20" spans="1:6" x14ac:dyDescent="0.2">
      <c r="A20" s="49" t="s">
        <v>314</v>
      </c>
      <c r="B20" s="49" t="s">
        <v>351</v>
      </c>
      <c r="C20" s="49" t="s">
        <v>352</v>
      </c>
      <c r="E20" s="49">
        <v>27</v>
      </c>
      <c r="F20" s="49" t="str">
        <f t="shared" si="0"/>
        <v>INSERT INTO smmConfig(ModuleID,ConfigID,ConfigName,ConfigValue,OrderBy) VALUES(N'HRM',N'SMSDeviceName',N'SMS Модемын нэр',N'',N'27')</v>
      </c>
    </row>
    <row r="21" spans="1:6" x14ac:dyDescent="0.2">
      <c r="A21" s="49" t="s">
        <v>314</v>
      </c>
      <c r="B21" s="49" t="s">
        <v>353</v>
      </c>
      <c r="C21" s="49" t="s">
        <v>354</v>
      </c>
      <c r="E21" s="49">
        <v>28</v>
      </c>
      <c r="F21" s="49" t="str">
        <f t="shared" si="0"/>
        <v>INSERT INTO smmConfig(ModuleID,ConfigID,ConfigName,ConfigValue,OrderBy) VALUES(N'HRM',N'SMSPhoneNumber',N'SMS Явуулах утасны дугаар',N'',N'28')</v>
      </c>
    </row>
    <row r="22" spans="1:6" x14ac:dyDescent="0.2">
      <c r="A22" s="49" t="s">
        <v>314</v>
      </c>
      <c r="B22" s="49" t="s">
        <v>355</v>
      </c>
      <c r="C22" s="49" t="s">
        <v>356</v>
      </c>
      <c r="E22" s="49">
        <v>29</v>
      </c>
      <c r="F22" s="49" t="str">
        <f t="shared" si="0"/>
        <v>INSERT INTO smmConfig(ModuleID,ConfigID,ConfigName,ConfigValue,OrderBy) VALUES(N'HRM',N'SMSPinCode',N'SMS Явуулах утасны Pin код',N'',N'29')</v>
      </c>
    </row>
    <row r="23" spans="1:6" x14ac:dyDescent="0.2">
      <c r="A23" s="49" t="s">
        <v>1164</v>
      </c>
      <c r="B23" s="49" t="s">
        <v>1166</v>
      </c>
      <c r="C23" s="49" t="s">
        <v>1167</v>
      </c>
      <c r="D23" s="50" t="s">
        <v>1168</v>
      </c>
      <c r="E23" s="49">
        <v>0</v>
      </c>
      <c r="F23" s="49" t="str">
        <f t="shared" si="0"/>
        <v>INSERT INTO smmConfig(ModuleID,ConfigID,ConfigName,ConfigValue,OrderBy) VALUES(N'WEB',N'HeaderTitleForm',N'Веб гарчиг хэсэг',N'MCE B2E Internal System',N'0')</v>
      </c>
    </row>
    <row r="24" spans="1:6" x14ac:dyDescent="0.2">
      <c r="A24" s="49" t="s">
        <v>1164</v>
      </c>
      <c r="B24" s="49" t="s">
        <v>1165</v>
      </c>
      <c r="C24" s="49" t="s">
        <v>1169</v>
      </c>
      <c r="D24" s="50" t="s">
        <v>1170</v>
      </c>
      <c r="E24" s="49">
        <v>1</v>
      </c>
      <c r="F24" s="49" t="str">
        <f t="shared" si="0"/>
        <v>INSERT INTO smmConfig(ModuleID,ConfigID,ConfigName,ConfigValue,OrderBy) VALUES(N'WEB',N'FooterForm',N'Хөлийн хэсэгт гарах текст',N'&lt;strong&gt;B2E&lt;/strong&gt; - IMCE WebApp &lt;br&gt; 2017 ХӨДӨӨ АЖ АХУЙН БИРЖ ХХК &lt;BR&gt; МЭДЭЭЛЭЛ ТЕХНОЛОГИЙН ХЭЛТЭС-д боловсруулав',N'1')</v>
      </c>
    </row>
    <row r="25" spans="1:6" x14ac:dyDescent="0.2">
      <c r="A25" s="49" t="s">
        <v>1245</v>
      </c>
      <c r="B25" s="49" t="s">
        <v>318</v>
      </c>
      <c r="C25" s="50" t="s">
        <v>319</v>
      </c>
      <c r="D25" s="49"/>
      <c r="E25" s="49">
        <v>14</v>
      </c>
      <c r="F25" s="49" t="str">
        <f>"INSERT INTO smmConfig(ModuleID,ConfigID,ConfigName,ConfigValue,OrderBy) VALUES(N'"&amp;A25&amp;"',N'"&amp;B25&amp;"',N'"&amp;C25&amp;"',N'"&amp;D25&amp;"',N'"&amp;E25&amp;"')"</f>
        <v>INSERT INTO smmConfig(ModuleID,ConfigID,ConfigName,ConfigValue,OrderBy) VALUES(N'ACC',N'BackUpPATH',N'Мэдээллийн санг нөөцлөх зам',N'',N'14')</v>
      </c>
    </row>
    <row r="26" spans="1:6" x14ac:dyDescent="0.2">
      <c r="A26" s="49" t="s">
        <v>1245</v>
      </c>
      <c r="B26" s="49" t="s">
        <v>707</v>
      </c>
      <c r="C26" s="50" t="s">
        <v>1249</v>
      </c>
      <c r="D26" s="55">
        <v>40877</v>
      </c>
      <c r="E26" s="49">
        <v>7</v>
      </c>
      <c r="F26" s="49" t="str">
        <f t="shared" ref="F26:F89" si="1">"INSERT INTO smmConfig(ModuleID,ConfigID,ConfigName,ConfigValue,OrderBy) VALUES(N'"&amp;A26&amp;"',N'"&amp;B26&amp;"',N'"&amp;C26&amp;"',N'"&amp;D26&amp;"',N'"&amp;E26&amp;"')"</f>
        <v>INSERT INTO smmConfig(ModuleID,ConfigID,ConfigName,ConfigValue,OrderBy) VALUES(N'ACC',N'BeginDate',N'Эхний үлдэгдэл суулгах огноо',N'40877',N'7')</v>
      </c>
    </row>
    <row r="27" spans="1:6" x14ac:dyDescent="0.2">
      <c r="A27" s="49" t="s">
        <v>1245</v>
      </c>
      <c r="B27" s="49" t="s">
        <v>1250</v>
      </c>
      <c r="C27" s="50" t="s">
        <v>1251</v>
      </c>
      <c r="D27" s="49">
        <v>1</v>
      </c>
      <c r="E27" s="49">
        <v>10</v>
      </c>
      <c r="F27" s="49" t="str">
        <f t="shared" si="1"/>
        <v>INSERT INTO smmConfig(ModuleID,ConfigID,ConfigName,ConfigValue,OrderBy) VALUES(N'ACC',N'CityTax',N'City Tax',N'1',N'10')</v>
      </c>
    </row>
    <row r="28" spans="1:6" x14ac:dyDescent="0.2">
      <c r="A28" s="49" t="s">
        <v>1245</v>
      </c>
      <c r="B28" s="49" t="s">
        <v>320</v>
      </c>
      <c r="C28" s="50" t="s">
        <v>321</v>
      </c>
      <c r="D28" s="49" t="s">
        <v>1252</v>
      </c>
      <c r="E28" s="49">
        <v>0</v>
      </c>
      <c r="F28" s="49" t="str">
        <f t="shared" si="1"/>
        <v>INSERT INTO smmConfig(ModuleID,ConfigID,ConfigName,ConfigValue,OrderBy) VALUES(N'ACC',N'CompanyName',N'Байгууллагын нэр',N'Хасэбэ интернэйшнл ХХК',N'0')</v>
      </c>
    </row>
    <row r="29" spans="1:6" x14ac:dyDescent="0.2">
      <c r="A29" s="49" t="s">
        <v>1245</v>
      </c>
      <c r="B29" s="49" t="s">
        <v>322</v>
      </c>
      <c r="C29" s="50" t="s">
        <v>323</v>
      </c>
      <c r="D29" s="49" t="s">
        <v>1252</v>
      </c>
      <c r="E29" s="49">
        <v>1</v>
      </c>
      <c r="F29" s="49" t="str">
        <f t="shared" si="1"/>
        <v>INSERT INTO smmConfig(ModuleID,ConfigID,ConfigName,ConfigValue,OrderBy) VALUES(N'ACC',N'CompanyName2',N'Байгууллагын хоёрдогч нэр',N'Хасэбэ интернэйшнл ХХК',N'1')</v>
      </c>
    </row>
    <row r="30" spans="1:6" x14ac:dyDescent="0.2">
      <c r="A30" s="49" t="s">
        <v>1245</v>
      </c>
      <c r="B30" s="49" t="s">
        <v>1253</v>
      </c>
      <c r="C30" s="50" t="s">
        <v>1254</v>
      </c>
      <c r="D30" s="49"/>
      <c r="E30" s="49">
        <v>15</v>
      </c>
      <c r="F30" s="49" t="str">
        <f t="shared" si="1"/>
        <v>INSERT INTO smmConfig(ModuleID,ConfigID,ConfigName,ConfigValue,OrderBy) VALUES(N'ACC',N'CompanyNDDNo',N'Нийгмийн даатгал төлөгчийн №',N'',N'15')</v>
      </c>
    </row>
    <row r="31" spans="1:6" x14ac:dyDescent="0.2">
      <c r="A31" s="49" t="s">
        <v>1245</v>
      </c>
      <c r="B31" s="49" t="s">
        <v>324</v>
      </c>
      <c r="C31" s="50" t="s">
        <v>325</v>
      </c>
      <c r="D31" s="49">
        <v>2076721</v>
      </c>
      <c r="E31" s="49">
        <v>2</v>
      </c>
      <c r="F31" s="49" t="str">
        <f t="shared" si="1"/>
        <v>INSERT INTO smmConfig(ModuleID,ConfigID,ConfigName,ConfigValue,OrderBy) VALUES(N'ACC',N'CompanyRegisterNo',N'Регистрийн №',N'2076721',N'2')</v>
      </c>
    </row>
    <row r="32" spans="1:6" x14ac:dyDescent="0.2">
      <c r="A32" s="49" t="s">
        <v>1245</v>
      </c>
      <c r="B32" s="49" t="s">
        <v>334</v>
      </c>
      <c r="C32" s="50" t="s">
        <v>335</v>
      </c>
      <c r="D32" s="49" t="s">
        <v>1255</v>
      </c>
      <c r="E32" s="49">
        <v>3</v>
      </c>
      <c r="F32" s="49" t="str">
        <f t="shared" si="1"/>
        <v>INSERT INTO smmConfig(ModuleID,ConfigID,ConfigName,ConfigValue,OrderBy) VALUES(N'ACC',N'EmployeeName1',N'1-р гарын үсэг',N'Ц.Батбаатар',N'3')</v>
      </c>
    </row>
    <row r="33" spans="1:6" x14ac:dyDescent="0.2">
      <c r="A33" s="49" t="s">
        <v>1245</v>
      </c>
      <c r="B33" s="49" t="s">
        <v>336</v>
      </c>
      <c r="C33" s="50" t="s">
        <v>337</v>
      </c>
      <c r="D33" s="49" t="s">
        <v>1256</v>
      </c>
      <c r="E33" s="49">
        <v>4</v>
      </c>
      <c r="F33" s="49" t="str">
        <f t="shared" si="1"/>
        <v>INSERT INTO smmConfig(ModuleID,ConfigID,ConfigName,ConfigValue,OrderBy) VALUES(N'ACC',N'EmployeeName2',N'2-р гарын үсэг',N'Ц.Цэгмид',N'4')</v>
      </c>
    </row>
    <row r="34" spans="1:6" x14ac:dyDescent="0.2">
      <c r="A34" s="49" t="s">
        <v>1245</v>
      </c>
      <c r="B34" s="49" t="s">
        <v>1257</v>
      </c>
      <c r="C34" s="50" t="s">
        <v>1258</v>
      </c>
      <c r="D34" s="49" t="s">
        <v>1259</v>
      </c>
      <c r="E34" s="49">
        <v>8</v>
      </c>
      <c r="F34" s="49" t="str">
        <f t="shared" si="1"/>
        <v>INSERT INTO smmConfig(ModuleID,ConfigID,ConfigName,ConfigValue,OrderBy) VALUES(N'ACC',N'IsBeginLock',N'Эхний үлдэгдлийг цоожлох',N'Y',N'8')</v>
      </c>
    </row>
    <row r="35" spans="1:6" x14ac:dyDescent="0.2">
      <c r="A35" s="49" t="s">
        <v>1245</v>
      </c>
      <c r="B35" s="49" t="s">
        <v>1260</v>
      </c>
      <c r="C35" s="50" t="s">
        <v>1261</v>
      </c>
      <c r="D35" s="49" t="s">
        <v>1259</v>
      </c>
      <c r="E35" s="49">
        <v>11</v>
      </c>
      <c r="F35" s="49" t="str">
        <f t="shared" si="1"/>
        <v>INSERT INTO smmConfig(ModuleID,ConfigID,ConfigName,ConfigValue,OrderBy) VALUES(N'ACC',N'IsCityTax',N'Хотын татвар орсон бол тэмдэглэ',N'Y',N'11')</v>
      </c>
    </row>
    <row r="36" spans="1:6" x14ac:dyDescent="0.2">
      <c r="A36" s="49" t="s">
        <v>1245</v>
      </c>
      <c r="B36" s="49" t="s">
        <v>1262</v>
      </c>
      <c r="C36" s="50" t="s">
        <v>1263</v>
      </c>
      <c r="D36" s="49" t="s">
        <v>1259</v>
      </c>
      <c r="E36" s="49">
        <v>12</v>
      </c>
      <c r="F36" s="49" t="str">
        <f t="shared" si="1"/>
        <v>INSERT INTO smmConfig(ModuleID,ConfigID,ConfigName,ConfigValue,OrderBy) VALUES(N'ACC',N'IsNOAT',N'НӨТ төлөгч бол тэмдэглэ',N'Y',N'12')</v>
      </c>
    </row>
    <row r="37" spans="1:6" x14ac:dyDescent="0.2">
      <c r="A37" s="49" t="s">
        <v>1245</v>
      </c>
      <c r="B37" s="49" t="s">
        <v>1264</v>
      </c>
      <c r="C37" s="50" t="s">
        <v>1265</v>
      </c>
      <c r="D37" s="49" t="s">
        <v>1259</v>
      </c>
      <c r="E37" s="49">
        <v>12</v>
      </c>
      <c r="F37" s="49" t="str">
        <f t="shared" si="1"/>
        <v>INSERT INTO smmConfig(ModuleID,ConfigID,ConfigName,ConfigValue,OrderBy) VALUES(N'ACC',N'IsNoatUS',N'НӨАТУС тэй холбогдох эсэх',N'Y',N'12')</v>
      </c>
    </row>
    <row r="38" spans="1:6" x14ac:dyDescent="0.2">
      <c r="A38" s="49" t="s">
        <v>1245</v>
      </c>
      <c r="B38" s="49" t="s">
        <v>1266</v>
      </c>
      <c r="C38" s="50" t="s">
        <v>1267</v>
      </c>
      <c r="D38" s="49" t="s">
        <v>1259</v>
      </c>
      <c r="E38" s="49">
        <v>14</v>
      </c>
      <c r="F38" s="49" t="str">
        <f t="shared" si="1"/>
        <v>INSERT INTO smmConfig(ModuleID,ConfigID,ConfigName,ConfigValue,OrderBy) VALUES(N'ACC',N'IsPrintBarCode',N'Баркод хэвлэх эсэх',N'Y',N'14')</v>
      </c>
    </row>
    <row r="39" spans="1:6" x14ac:dyDescent="0.2">
      <c r="A39" s="49" t="s">
        <v>1245</v>
      </c>
      <c r="B39" s="49" t="s">
        <v>1268</v>
      </c>
      <c r="C39" s="50" t="s">
        <v>1269</v>
      </c>
      <c r="D39" s="49" t="s">
        <v>1259</v>
      </c>
      <c r="E39" s="49">
        <v>13</v>
      </c>
      <c r="F39" s="49" t="str">
        <f t="shared" si="1"/>
        <v>INSERT INTO smmConfig(ModuleID,ConfigID,ConfigName,ConfigValue,OrderBy) VALUES(N'ACC',N'IsPrintQR',N'QR Код хэвлэх эсэх',N'Y',N'13')</v>
      </c>
    </row>
    <row r="40" spans="1:6" x14ac:dyDescent="0.2">
      <c r="A40" s="49" t="s">
        <v>1245</v>
      </c>
      <c r="B40" s="49" t="s">
        <v>1270</v>
      </c>
      <c r="C40" s="50" t="s">
        <v>1271</v>
      </c>
      <c r="D40" s="49" t="s">
        <v>1272</v>
      </c>
      <c r="E40" s="49">
        <v>25</v>
      </c>
      <c r="F40" s="49" t="str">
        <f t="shared" si="1"/>
        <v>INSERT INTO smmConfig(ModuleID,ConfigID,ConfigName,ConfigValue,OrderBy) VALUES(N'ACC',N'IsServiceCharge',N'SERVICE',N'N',N'25')</v>
      </c>
    </row>
    <row r="41" spans="1:6" x14ac:dyDescent="0.2">
      <c r="A41" s="49" t="s">
        <v>1245</v>
      </c>
      <c r="B41" s="49" t="s">
        <v>1273</v>
      </c>
      <c r="C41" s="50" t="s">
        <v>1274</v>
      </c>
      <c r="D41" s="49" t="s">
        <v>1259</v>
      </c>
      <c r="E41" s="49">
        <v>10</v>
      </c>
      <c r="F41" s="49" t="str">
        <f t="shared" si="1"/>
        <v>INSERT INTO smmConfig(ModuleID,ConfigID,ConfigName,ConfigValue,OrderBy) VALUES(N'ACC',N'IsTransactionLock',N'Өмнөх өдрөөр гүйлгээ хийхийг цоожлох',N'Y',N'10')</v>
      </c>
    </row>
    <row r="42" spans="1:6" x14ac:dyDescent="0.2">
      <c r="A42" s="49" t="s">
        <v>1245</v>
      </c>
      <c r="B42" s="49" t="s">
        <v>1275</v>
      </c>
      <c r="C42" s="50" t="s">
        <v>1276</v>
      </c>
      <c r="D42" s="49">
        <v>14</v>
      </c>
      <c r="E42" s="49">
        <v>21</v>
      </c>
      <c r="F42" s="49" t="str">
        <f t="shared" si="1"/>
        <v>INSERT INTO smmConfig(ModuleID,ConfigID,ConfigName,ConfigValue,OrderBy) VALUES(N'ACC',N'MarginLeft',N'Тасалбарын урдаас авах зай',N'14',N'21')</v>
      </c>
    </row>
    <row r="43" spans="1:6" x14ac:dyDescent="0.2">
      <c r="A43" s="49" t="s">
        <v>1245</v>
      </c>
      <c r="B43" s="49" t="s">
        <v>1277</v>
      </c>
      <c r="C43" s="50" t="s">
        <v>1278</v>
      </c>
      <c r="D43" s="49"/>
      <c r="E43" s="49">
        <v>13</v>
      </c>
      <c r="F43" s="49" t="str">
        <f t="shared" si="1"/>
        <v>INSERT INTO smmConfig(ModuleID,ConfigID,ConfigName,ConfigValue,OrderBy) VALUES(N'ACC',N'NOATID',N'НӨТ төлөгчийн дугаар',N'',N'13')</v>
      </c>
    </row>
    <row r="44" spans="1:6" x14ac:dyDescent="0.2">
      <c r="A44" s="49" t="s">
        <v>1245</v>
      </c>
      <c r="B44" s="49" t="s">
        <v>1279</v>
      </c>
      <c r="C44" s="50" t="s">
        <v>1280</v>
      </c>
      <c r="D44" s="49">
        <v>80</v>
      </c>
      <c r="E44" s="49">
        <v>23</v>
      </c>
      <c r="F44" s="49" t="str">
        <f t="shared" si="1"/>
        <v>INSERT INTO smmConfig(ModuleID,ConfigID,ConfigName,ConfigValue,OrderBy) VALUES(N'ACC',N'PageSize',N'Цаасны өргөн',N'80',N'23')</v>
      </c>
    </row>
    <row r="45" spans="1:6" x14ac:dyDescent="0.2">
      <c r="A45" s="49" t="s">
        <v>1245</v>
      </c>
      <c r="B45" s="49" t="s">
        <v>338</v>
      </c>
      <c r="C45" s="50" t="s">
        <v>339</v>
      </c>
      <c r="D45" s="49" t="s">
        <v>1281</v>
      </c>
      <c r="E45" s="49">
        <v>5</v>
      </c>
      <c r="F45" s="49" t="str">
        <f t="shared" si="1"/>
        <v>INSERT INTO smmConfig(ModuleID,ConfigID,ConfigName,ConfigValue,OrderBy) VALUES(N'ACC',N'PostiionName1',N'1-р албан тушаал',N'Ерөнхий захирал',N'5')</v>
      </c>
    </row>
    <row r="46" spans="1:6" x14ac:dyDescent="0.2">
      <c r="A46" s="49" t="s">
        <v>1245</v>
      </c>
      <c r="B46" s="49" t="s">
        <v>340</v>
      </c>
      <c r="C46" s="50" t="s">
        <v>341</v>
      </c>
      <c r="D46" s="49" t="s">
        <v>1282</v>
      </c>
      <c r="E46" s="49">
        <v>6</v>
      </c>
      <c r="F46" s="49" t="str">
        <f t="shared" si="1"/>
        <v>INSERT INTO smmConfig(ModuleID,ConfigID,ConfigName,ConfigValue,OrderBy) VALUES(N'ACC',N'PostiionName2',N'2-р албан тушаал',N'Дэд захирал',N'6')</v>
      </c>
    </row>
    <row r="47" spans="1:6" x14ac:dyDescent="0.2">
      <c r="A47" s="49" t="s">
        <v>1245</v>
      </c>
      <c r="B47" s="49" t="s">
        <v>345</v>
      </c>
      <c r="C47" s="50" t="s">
        <v>346</v>
      </c>
      <c r="D47" s="49">
        <v>1</v>
      </c>
      <c r="E47" s="49">
        <v>11</v>
      </c>
      <c r="F47" s="49" t="str">
        <f t="shared" si="1"/>
        <v>INSERT INTO smmConfig(ModuleID,ConfigID,ConfigName,ConfigValue,OrderBy) VALUES(N'ACC',N'ReportPeriod',N'Тайлант үе',N'1',N'11')</v>
      </c>
    </row>
    <row r="48" spans="1:6" x14ac:dyDescent="0.2">
      <c r="A48" s="49" t="s">
        <v>1245</v>
      </c>
      <c r="B48" s="49" t="s">
        <v>1283</v>
      </c>
      <c r="C48" s="50" t="s">
        <v>1284</v>
      </c>
      <c r="D48" s="49">
        <v>1</v>
      </c>
      <c r="E48" s="49">
        <v>22</v>
      </c>
      <c r="F48" s="49" t="str">
        <f t="shared" si="1"/>
        <v>INSERT INTO smmConfig(ModuleID,ConfigID,ConfigName,ConfigValue,OrderBy) VALUES(N'ACC',N'taxType',N'НӨАТУС илгээх татварын төрөл',N'1',N'22')</v>
      </c>
    </row>
    <row r="49" spans="1:6" x14ac:dyDescent="0.2">
      <c r="A49" s="49" t="s">
        <v>1245</v>
      </c>
      <c r="B49" s="49" t="s">
        <v>1285</v>
      </c>
      <c r="C49" s="50" t="s">
        <v>1286</v>
      </c>
      <c r="D49" s="55">
        <v>40878</v>
      </c>
      <c r="E49" s="49">
        <v>9</v>
      </c>
      <c r="F49" s="49" t="str">
        <f t="shared" si="1"/>
        <v>INSERT INTO smmConfig(ModuleID,ConfigID,ConfigName,ConfigValue,OrderBy) VALUES(N'ACC',N'TransactionDate',N'Гүйлгээ эхлэх огноо',N'40878',N'9')</v>
      </c>
    </row>
    <row r="50" spans="1:6" x14ac:dyDescent="0.2">
      <c r="A50" s="49" t="s">
        <v>1287</v>
      </c>
      <c r="B50" s="49" t="s">
        <v>1250</v>
      </c>
      <c r="C50" s="50" t="s">
        <v>1288</v>
      </c>
      <c r="D50" s="49">
        <v>1</v>
      </c>
      <c r="E50" s="49">
        <v>15</v>
      </c>
      <c r="F50" s="49" t="str">
        <f t="shared" si="1"/>
        <v>INSERT INTO smmConfig(ModuleID,ConfigID,ConfigName,ConfigValue,OrderBy) VALUES(N'HTL',N'CityTax',N'Хотын татвар',N'1',N'15')</v>
      </c>
    </row>
    <row r="51" spans="1:6" x14ac:dyDescent="0.2">
      <c r="A51" s="49" t="s">
        <v>1287</v>
      </c>
      <c r="B51" s="49" t="s">
        <v>1289</v>
      </c>
      <c r="C51" s="50" t="s">
        <v>1290</v>
      </c>
      <c r="D51" s="49">
        <v>24</v>
      </c>
      <c r="E51" s="49">
        <v>20</v>
      </c>
      <c r="F51" s="49" t="str">
        <f t="shared" si="1"/>
        <v>INSERT INTO smmConfig(ModuleID,ConfigID,ConfigName,ConfigValue,OrderBy) VALUES(N'HTL',N'districtCode',N'Дүүргийн дугаар',N'24',N'20')</v>
      </c>
    </row>
    <row r="52" spans="1:6" x14ac:dyDescent="0.2">
      <c r="A52" s="49" t="s">
        <v>1287</v>
      </c>
      <c r="B52" s="49" t="s">
        <v>1291</v>
      </c>
      <c r="C52" s="50" t="s">
        <v>1292</v>
      </c>
      <c r="D52" s="49" t="s">
        <v>1293</v>
      </c>
      <c r="E52" s="49">
        <v>8</v>
      </c>
      <c r="F52" s="49" t="str">
        <f t="shared" si="1"/>
        <v>INSERT INTO smmConfig(ModuleID,ConfigID,ConfigName,ConfigValue,OrderBy) VALUES(N'HTL',N'FooterString',N'ПОС талоны төгсгөлд гарах үг',N'Thank you for Service',N'8')</v>
      </c>
    </row>
    <row r="53" spans="1:6" x14ac:dyDescent="0.2">
      <c r="A53" s="49" t="s">
        <v>1287</v>
      </c>
      <c r="B53" s="49" t="s">
        <v>1294</v>
      </c>
      <c r="C53" s="50" t="s">
        <v>1295</v>
      </c>
      <c r="D53" s="49" t="s">
        <v>1296</v>
      </c>
      <c r="E53" s="49">
        <v>1</v>
      </c>
      <c r="F53" s="49" t="str">
        <f t="shared" si="1"/>
        <v>INSERT INTO smmConfig(ModuleID,ConfigID,ConfigName,ConfigValue,OrderBy) VALUES(N'HTL',N'HotelAddress',N'Зочид буудлын хаяг',N'Bayanzurkh district Zaluuchuudiin Avenue-18 Sansar microdistrict',N'1')</v>
      </c>
    </row>
    <row r="54" spans="1:6" x14ac:dyDescent="0.2">
      <c r="A54" s="49" t="s">
        <v>1287</v>
      </c>
      <c r="B54" s="49" t="s">
        <v>1297</v>
      </c>
      <c r="C54" s="50" t="s">
        <v>1298</v>
      </c>
      <c r="D54" s="49" t="s">
        <v>1299</v>
      </c>
      <c r="E54" s="49">
        <v>2</v>
      </c>
      <c r="F54" s="49" t="str">
        <f t="shared" si="1"/>
        <v>INSERT INTO smmConfig(ModuleID,ConfigID,ConfigName,ConfigValue,OrderBy) VALUES(N'HTL',N'HotelEmail',N'И-Мэйл',N'flowerhotel@magicnet.mn',N'2')</v>
      </c>
    </row>
    <row r="55" spans="1:6" x14ac:dyDescent="0.2">
      <c r="A55" s="49" t="s">
        <v>1287</v>
      </c>
      <c r="B55" s="49" t="s">
        <v>1300</v>
      </c>
      <c r="C55" s="50" t="s">
        <v>1301</v>
      </c>
      <c r="D55" s="49" t="s">
        <v>1302</v>
      </c>
      <c r="E55" s="49">
        <v>5</v>
      </c>
      <c r="F55" s="49" t="str">
        <f t="shared" si="1"/>
        <v>INSERT INTO smmConfig(ModuleID,ConfigID,ConfigName,ConfigValue,OrderBy) VALUES(N'HTL',N'HotelFax',N'Факс',N'976-11-455652',N'5')</v>
      </c>
    </row>
    <row r="56" spans="1:6" x14ac:dyDescent="0.2">
      <c r="A56" s="49" t="s">
        <v>1287</v>
      </c>
      <c r="B56" s="49" t="s">
        <v>1303</v>
      </c>
      <c r="C56" s="50" t="s">
        <v>1304</v>
      </c>
      <c r="D56" s="49" t="s">
        <v>1305</v>
      </c>
      <c r="E56" s="49">
        <v>0</v>
      </c>
      <c r="F56" s="49" t="str">
        <f t="shared" si="1"/>
        <v>INSERT INTO smmConfig(ModuleID,ConfigID,ConfigName,ConfigValue,OrderBy) VALUES(N'HTL',N'HotelName',N'Зочид буудлын нэр',N'FLOWER HOTEL',N'0')</v>
      </c>
    </row>
    <row r="57" spans="1:6" x14ac:dyDescent="0.2">
      <c r="A57" s="49" t="s">
        <v>1287</v>
      </c>
      <c r="B57" s="49" t="s">
        <v>1306</v>
      </c>
      <c r="C57" s="50" t="s">
        <v>1307</v>
      </c>
      <c r="D57" s="49" t="s">
        <v>1308</v>
      </c>
      <c r="E57" s="49">
        <v>4</v>
      </c>
      <c r="F57" s="49" t="str">
        <f t="shared" si="1"/>
        <v>INSERT INTO smmConfig(ModuleID,ConfigID,ConfigName,ConfigValue,OrderBy) VALUES(N'HTL',N'HotelPhone',N'Утас',N'976-11-458330',N'4')</v>
      </c>
    </row>
    <row r="58" spans="1:6" x14ac:dyDescent="0.2">
      <c r="A58" s="49" t="s">
        <v>1287</v>
      </c>
      <c r="B58" s="49" t="s">
        <v>1309</v>
      </c>
      <c r="C58" s="50" t="s">
        <v>1310</v>
      </c>
      <c r="D58" s="49" t="s">
        <v>1311</v>
      </c>
      <c r="E58" s="49">
        <v>3</v>
      </c>
      <c r="F58" s="49" t="str">
        <f t="shared" si="1"/>
        <v>INSERT INTO smmConfig(ModuleID,ConfigID,ConfigName,ConfigValue,OrderBy) VALUES(N'HTL',N'HotelWebSite',N'Веб сайт',N'www.flower-hotel.mn',N'3')</v>
      </c>
    </row>
    <row r="59" spans="1:6" x14ac:dyDescent="0.2">
      <c r="A59" s="49" t="s">
        <v>1287</v>
      </c>
      <c r="B59" s="49" t="s">
        <v>1260</v>
      </c>
      <c r="C59" s="50" t="s">
        <v>1261</v>
      </c>
      <c r="D59" s="49" t="s">
        <v>1259</v>
      </c>
      <c r="E59" s="49">
        <v>16</v>
      </c>
      <c r="F59" s="49" t="str">
        <f t="shared" si="1"/>
        <v>INSERT INTO smmConfig(ModuleID,ConfigID,ConfigName,ConfigValue,OrderBy) VALUES(N'HTL',N'IsCityTax',N'Хотын татвар орсон бол тэмдэглэ',N'Y',N'16')</v>
      </c>
    </row>
    <row r="60" spans="1:6" x14ac:dyDescent="0.2">
      <c r="A60" s="49" t="s">
        <v>1287</v>
      </c>
      <c r="B60" s="49" t="s">
        <v>1264</v>
      </c>
      <c r="C60" s="50" t="s">
        <v>1265</v>
      </c>
      <c r="D60" s="49" t="s">
        <v>1259</v>
      </c>
      <c r="E60" s="49">
        <v>17</v>
      </c>
      <c r="F60" s="49" t="str">
        <f t="shared" si="1"/>
        <v>INSERT INTO smmConfig(ModuleID,ConfigID,ConfigName,ConfigValue,OrderBy) VALUES(N'HTL',N'IsNoatUS',N'НӨАТУС тэй холбогдох эсэх',N'Y',N'17')</v>
      </c>
    </row>
    <row r="61" spans="1:6" x14ac:dyDescent="0.2">
      <c r="A61" s="49" t="s">
        <v>1287</v>
      </c>
      <c r="B61" s="49" t="s">
        <v>1312</v>
      </c>
      <c r="C61" s="50" t="s">
        <v>1313</v>
      </c>
      <c r="D61" s="49" t="s">
        <v>1259</v>
      </c>
      <c r="E61" s="49">
        <v>6</v>
      </c>
      <c r="F61" s="49" t="str">
        <f t="shared" si="1"/>
        <v>INSERT INTO smmConfig(ModuleID,ConfigID,ConfigName,ConfigValue,OrderBy) VALUES(N'HTL',N'IsPosPrinter',N'ПОС принтер ашиглах бол тэмдэглэ',N'Y',N'6')</v>
      </c>
    </row>
    <row r="62" spans="1:6" x14ac:dyDescent="0.2">
      <c r="A62" s="49" t="s">
        <v>1287</v>
      </c>
      <c r="B62" s="49" t="s">
        <v>1266</v>
      </c>
      <c r="C62" s="50" t="s">
        <v>1267</v>
      </c>
      <c r="D62" s="49" t="s">
        <v>1259</v>
      </c>
      <c r="E62" s="49">
        <v>19</v>
      </c>
      <c r="F62" s="49" t="str">
        <f t="shared" si="1"/>
        <v>INSERT INTO smmConfig(ModuleID,ConfigID,ConfigName,ConfigValue,OrderBy) VALUES(N'HTL',N'IsPrintBarCode',N'Баркод хэвлэх эсэх',N'Y',N'19')</v>
      </c>
    </row>
    <row r="63" spans="1:6" x14ac:dyDescent="0.2">
      <c r="A63" s="49" t="s">
        <v>1287</v>
      </c>
      <c r="B63" s="49" t="s">
        <v>1268</v>
      </c>
      <c r="C63" s="50" t="s">
        <v>1269</v>
      </c>
      <c r="D63" s="49" t="s">
        <v>1259</v>
      </c>
      <c r="E63" s="49">
        <v>18</v>
      </c>
      <c r="F63" s="49" t="str">
        <f t="shared" si="1"/>
        <v>INSERT INTO smmConfig(ModuleID,ConfigID,ConfigName,ConfigValue,OrderBy) VALUES(N'HTL',N'IsPrintQR',N'QR Код хэвлэх эсэх',N'Y',N'18')</v>
      </c>
    </row>
    <row r="64" spans="1:6" x14ac:dyDescent="0.2">
      <c r="A64" s="49" t="s">
        <v>1287</v>
      </c>
      <c r="B64" s="49" t="s">
        <v>1314</v>
      </c>
      <c r="C64" s="50" t="s">
        <v>1315</v>
      </c>
      <c r="D64" s="49">
        <v>40</v>
      </c>
      <c r="E64" s="49">
        <v>7</v>
      </c>
      <c r="F64" s="49" t="str">
        <f t="shared" si="1"/>
        <v>INSERT INTO smmConfig(ModuleID,ConfigID,ConfigName,ConfigValue,OrderBy) VALUES(N'HTL',N'pWidth',N'ПОС цаасны өргөн',N'40',N'7')</v>
      </c>
    </row>
    <row r="65" spans="1:6" x14ac:dyDescent="0.2">
      <c r="A65" s="49" t="s">
        <v>1287</v>
      </c>
      <c r="B65" s="49" t="s">
        <v>1316</v>
      </c>
      <c r="C65" s="50" t="s">
        <v>1317</v>
      </c>
      <c r="D65" s="55">
        <v>41395</v>
      </c>
      <c r="E65" s="49">
        <v>10</v>
      </c>
      <c r="F65" s="49" t="str">
        <f t="shared" si="1"/>
        <v>INSERT INTO smmConfig(ModuleID,ConfigID,ConfigName,ConfigValue,OrderBy) VALUES(N'HTL',N'ReasonDate',N'Үнэ мөрдөж эхлэх огноо',N'41395',N'10')</v>
      </c>
    </row>
    <row r="66" spans="1:6" x14ac:dyDescent="0.2">
      <c r="A66" s="49" t="s">
        <v>1287</v>
      </c>
      <c r="B66" s="49" t="s">
        <v>1318</v>
      </c>
      <c r="C66" s="50" t="s">
        <v>1319</v>
      </c>
      <c r="D66" s="50" t="s">
        <v>1510</v>
      </c>
      <c r="E66" s="49">
        <v>9</v>
      </c>
      <c r="F66" s="49" t="str">
        <f t="shared" si="1"/>
        <v>INSERT INTO smmConfig(ModuleID,ConfigID,ConfigName,ConfigValue,OrderBy) VALUES(N'HTL',N'ReasonPkID',N'Идэвхитэй улирал',N'20101117000000000',N'9')</v>
      </c>
    </row>
    <row r="67" spans="1:6" x14ac:dyDescent="0.2">
      <c r="A67" s="49" t="s">
        <v>1320</v>
      </c>
      <c r="B67" s="49" t="s">
        <v>1321</v>
      </c>
      <c r="C67" s="50" t="s">
        <v>1322</v>
      </c>
      <c r="D67" s="49">
        <v>2</v>
      </c>
      <c r="E67" s="49">
        <v>0</v>
      </c>
      <c r="F67" s="49" t="str">
        <f t="shared" si="1"/>
        <v>INSERT INTO smmConfig(ModuleID,ConfigID,ConfigName,ConfigValue,OrderBy) VALUES(N'INV',N'DivCount',N'Тоо ширхэгийн орон',N'2',N'0')</v>
      </c>
    </row>
    <row r="68" spans="1:6" x14ac:dyDescent="0.2">
      <c r="A68" s="49" t="s">
        <v>1242</v>
      </c>
      <c r="B68" s="49" t="s">
        <v>1323</v>
      </c>
      <c r="C68" s="50" t="s">
        <v>911</v>
      </c>
      <c r="D68" s="49">
        <v>8</v>
      </c>
      <c r="E68" s="49">
        <v>0</v>
      </c>
      <c r="F68" s="49" t="str">
        <f t="shared" si="1"/>
        <v>INSERT INTO smmConfig(ModuleID,ConfigID,ConfigName,ConfigValue,OrderBy) VALUES(N'PRL',N'cMonth',N'Сар',N'8',N'0')</v>
      </c>
    </row>
    <row r="69" spans="1:6" x14ac:dyDescent="0.2">
      <c r="A69" s="49" t="s">
        <v>1242</v>
      </c>
      <c r="B69" s="49" t="s">
        <v>1324</v>
      </c>
      <c r="C69" s="50" t="s">
        <v>910</v>
      </c>
      <c r="D69" s="49">
        <v>2010</v>
      </c>
      <c r="E69" s="49">
        <v>1</v>
      </c>
      <c r="F69" s="49" t="str">
        <f t="shared" si="1"/>
        <v>INSERT INTO smmConfig(ModuleID,ConfigID,ConfigName,ConfigValue,OrderBy) VALUES(N'PRL',N'cYear',N'Жил',N'2010',N'1')</v>
      </c>
    </row>
    <row r="70" spans="1:6" x14ac:dyDescent="0.2">
      <c r="A70" s="49" t="s">
        <v>1242</v>
      </c>
      <c r="B70" s="49" t="s">
        <v>326</v>
      </c>
      <c r="C70" s="50" t="s">
        <v>327</v>
      </c>
      <c r="D70" s="49"/>
      <c r="E70" s="49">
        <v>21</v>
      </c>
      <c r="F70" s="49" t="str">
        <f t="shared" si="1"/>
        <v>INSERT INTO smmConfig(ModuleID,ConfigID,ConfigName,ConfigValue,OrderBy) VALUES(N'PRL',N'Email',N'И-Мэйлийн хаяг',N'',N'21')</v>
      </c>
    </row>
    <row r="71" spans="1:6" x14ac:dyDescent="0.2">
      <c r="A71" s="49" t="s">
        <v>1242</v>
      </c>
      <c r="B71" s="49" t="s">
        <v>328</v>
      </c>
      <c r="C71" s="50" t="s">
        <v>329</v>
      </c>
      <c r="D71" s="49"/>
      <c r="E71" s="49">
        <v>22</v>
      </c>
      <c r="F71" s="49" t="str">
        <f t="shared" si="1"/>
        <v>INSERT INTO smmConfig(ModuleID,ConfigID,ConfigName,ConfigValue,OrderBy) VALUES(N'PRL',N'EmailPassword',N'И-Мэйлийн нууц үг',N'',N'22')</v>
      </c>
    </row>
    <row r="72" spans="1:6" x14ac:dyDescent="0.2">
      <c r="A72" s="49" t="s">
        <v>1242</v>
      </c>
      <c r="B72" s="49" t="s">
        <v>330</v>
      </c>
      <c r="C72" s="50" t="s">
        <v>331</v>
      </c>
      <c r="D72" s="49"/>
      <c r="E72" s="49">
        <v>24</v>
      </c>
      <c r="F72" s="49" t="str">
        <f t="shared" si="1"/>
        <v>INSERT INTO smmConfig(ModuleID,ConfigID,ConfigName,ConfigValue,OrderBy) VALUES(N'PRL',N'EmailPort',N'И-Мэйлийн порт',N'',N'24')</v>
      </c>
    </row>
    <row r="73" spans="1:6" x14ac:dyDescent="0.2">
      <c r="A73" s="49" t="s">
        <v>1242</v>
      </c>
      <c r="B73" s="49" t="s">
        <v>332</v>
      </c>
      <c r="C73" s="50" t="s">
        <v>333</v>
      </c>
      <c r="D73" s="49"/>
      <c r="E73" s="49">
        <v>23</v>
      </c>
      <c r="F73" s="49" t="str">
        <f t="shared" si="1"/>
        <v>INSERT INTO smmConfig(ModuleID,ConfigID,ConfigName,ConfigValue,OrderBy) VALUES(N'PRL',N'EmailSmtp',N'И-Мэйлийн SMTP',N'',N'23')</v>
      </c>
    </row>
    <row r="74" spans="1:6" x14ac:dyDescent="0.2">
      <c r="A74" s="49" t="s">
        <v>1242</v>
      </c>
      <c r="B74" s="49" t="s">
        <v>1325</v>
      </c>
      <c r="C74" s="50" t="s">
        <v>1326</v>
      </c>
      <c r="D74" s="49" t="s">
        <v>1327</v>
      </c>
      <c r="E74" s="49">
        <v>2</v>
      </c>
      <c r="F74" s="49" t="str">
        <f t="shared" si="1"/>
        <v>INSERT INTO smmConfig(ModuleID,ConfigID,ConfigName,ConfigValue,OrderBy) VALUES(N'PRL',N'INCOME_DIRECT',N'Үндсэн цалингийн орлого',N'n1068',N'2')</v>
      </c>
    </row>
    <row r="75" spans="1:6" x14ac:dyDescent="0.2">
      <c r="A75" s="49" t="s">
        <v>1242</v>
      </c>
      <c r="B75" s="49" t="s">
        <v>1328</v>
      </c>
      <c r="C75" s="50" t="s">
        <v>1329</v>
      </c>
      <c r="D75" s="49" t="s">
        <v>1330</v>
      </c>
      <c r="E75" s="49">
        <v>3</v>
      </c>
      <c r="F75" s="49" t="str">
        <f t="shared" si="1"/>
        <v>INSERT INTO smmConfig(ModuleID,ConfigID,ConfigName,ConfigValue,OrderBy) VALUES(N'PRL',N'INCOME_UNDIRECT',N'Шууд бус орлого',N'n1069',N'3')</v>
      </c>
    </row>
    <row r="76" spans="1:6" x14ac:dyDescent="0.2">
      <c r="A76" s="49" t="s">
        <v>1242</v>
      </c>
      <c r="B76" s="49" t="s">
        <v>774</v>
      </c>
      <c r="C76" s="50" t="s">
        <v>773</v>
      </c>
      <c r="D76" s="49"/>
      <c r="E76" s="49">
        <v>25</v>
      </c>
      <c r="F76" s="49" t="str">
        <f t="shared" si="1"/>
        <v>INSERT INTO smmConfig(ModuleID,ConfigID,ConfigName,ConfigValue,OrderBy) VALUES(N'PRL',N'JobYear',N'Ажилласан жил',N'',N'25')</v>
      </c>
    </row>
    <row r="77" spans="1:6" x14ac:dyDescent="0.2">
      <c r="A77" s="49" t="s">
        <v>1242</v>
      </c>
      <c r="B77" s="49" t="s">
        <v>1331</v>
      </c>
      <c r="C77" s="50" t="s">
        <v>1332</v>
      </c>
      <c r="D77" s="49" t="s">
        <v>1333</v>
      </c>
      <c r="E77" s="49">
        <v>4</v>
      </c>
      <c r="F77" s="49" t="str">
        <f t="shared" si="1"/>
        <v>INSERT INTO smmConfig(ModuleID,ConfigID,ConfigName,ConfigValue,OrderBy) VALUES(N'PRL',N'LT_SALARY_TOTAL',N'Сүүл цалин гарт олгох',N'n1005',N'4')</v>
      </c>
    </row>
    <row r="78" spans="1:6" x14ac:dyDescent="0.2">
      <c r="A78" s="49" t="s">
        <v>1242</v>
      </c>
      <c r="B78" s="49" t="s">
        <v>1334</v>
      </c>
      <c r="C78" s="50" t="s">
        <v>1335</v>
      </c>
      <c r="D78" s="49" t="s">
        <v>1336</v>
      </c>
      <c r="E78" s="49">
        <v>5</v>
      </c>
      <c r="F78" s="49" t="str">
        <f t="shared" si="1"/>
        <v>INSERT INTO smmConfig(ModuleID,ConfigID,ConfigName,ConfigValue,OrderBy) VALUES(N'PRL',N'MN_SALARY_TOTAL',N'Үндсэн цалин',N'n1015',N'5')</v>
      </c>
    </row>
    <row r="79" spans="1:6" x14ac:dyDescent="0.2">
      <c r="A79" s="49" t="s">
        <v>1242</v>
      </c>
      <c r="B79" s="49" t="s">
        <v>1337</v>
      </c>
      <c r="C79" s="50" t="s">
        <v>1338</v>
      </c>
      <c r="D79" s="49" t="s">
        <v>1339</v>
      </c>
      <c r="E79" s="49">
        <v>19</v>
      </c>
      <c r="F79" s="49" t="str">
        <f t="shared" si="1"/>
        <v>INSERT INTO smmConfig(ModuleID,ConfigID,ConfigName,ConfigValue,OrderBy) VALUES(N'PRL',N'NDD_COLUMN',N'Шимтгэл тооцох багана',N'n1066',N'19')</v>
      </c>
    </row>
    <row r="80" spans="1:6" x14ac:dyDescent="0.2">
      <c r="A80" s="49" t="s">
        <v>1242</v>
      </c>
      <c r="B80" s="49" t="s">
        <v>1340</v>
      </c>
      <c r="C80" s="50" t="s">
        <v>1341</v>
      </c>
      <c r="D80" s="49">
        <v>1</v>
      </c>
      <c r="E80" s="49">
        <v>6</v>
      </c>
      <c r="F80" s="49" t="str">
        <f t="shared" si="1"/>
        <v>INSERT INTO smmConfig(ModuleID,ConfigID,ConfigName,ConfigValue,OrderBy) VALUES(N'PRL',N'NDD_COMPANY_ACCIDENT',N'Байгууллага - Үйлдвэрлэлийн осол',N'1',N'6')</v>
      </c>
    </row>
    <row r="81" spans="1:6" x14ac:dyDescent="0.2">
      <c r="A81" s="49" t="s">
        <v>1242</v>
      </c>
      <c r="B81" s="49" t="s">
        <v>1342</v>
      </c>
      <c r="C81" s="50" t="s">
        <v>1343</v>
      </c>
      <c r="D81" s="49">
        <v>7</v>
      </c>
      <c r="E81" s="49">
        <v>7</v>
      </c>
      <c r="F81" s="49" t="str">
        <f t="shared" si="1"/>
        <v>INSERT INTO smmConfig(ModuleID,ConfigID,ConfigName,ConfigValue,OrderBy) VALUES(N'PRL',N'NDD_COMPANY_BENEFIT',N'Байгууллага - Тэтгэмж',N'7',N'7')</v>
      </c>
    </row>
    <row r="82" spans="1:6" x14ac:dyDescent="0.2">
      <c r="A82" s="49" t="s">
        <v>1242</v>
      </c>
      <c r="B82" s="49" t="s">
        <v>1344</v>
      </c>
      <c r="C82" s="50" t="s">
        <v>1345</v>
      </c>
      <c r="D82" s="49">
        <v>2</v>
      </c>
      <c r="E82" s="49">
        <v>8</v>
      </c>
      <c r="F82" s="49" t="str">
        <f t="shared" si="1"/>
        <v>INSERT INTO smmConfig(ModuleID,ConfigID,ConfigName,ConfigValue,OrderBy) VALUES(N'PRL',N'NDD_COMPANY_EMD',N'Байгууллага - Эрүүл мэндийн даатгал',N'2',N'8')</v>
      </c>
    </row>
    <row r="83" spans="1:6" x14ac:dyDescent="0.2">
      <c r="A83" s="49" t="s">
        <v>1242</v>
      </c>
      <c r="B83" s="49" t="s">
        <v>1346</v>
      </c>
      <c r="C83" s="50" t="s">
        <v>1343</v>
      </c>
      <c r="D83" s="49">
        <v>0.5</v>
      </c>
      <c r="E83" s="49">
        <v>9</v>
      </c>
      <c r="F83" s="49" t="str">
        <f t="shared" si="1"/>
        <v>INSERT INTO smmConfig(ModuleID,ConfigID,ConfigName,ConfigValue,OrderBy) VALUES(N'PRL',N'NDD_COMPANY_GRANT',N'Байгууллага - Тэтгэмж',N'0.5',N'9')</v>
      </c>
    </row>
    <row r="84" spans="1:6" x14ac:dyDescent="0.2">
      <c r="A84" s="49" t="s">
        <v>1242</v>
      </c>
      <c r="B84" s="49" t="s">
        <v>1347</v>
      </c>
      <c r="C84" s="50" t="s">
        <v>1348</v>
      </c>
      <c r="D84" s="49">
        <v>0.5</v>
      </c>
      <c r="E84" s="49">
        <v>10</v>
      </c>
      <c r="F84" s="49" t="str">
        <f t="shared" si="1"/>
        <v>INSERT INTO smmConfig(ModuleID,ConfigID,ConfigName,ConfigValue,OrderBy) VALUES(N'PRL',N'NDD_COMPANY_UNEMPLOYMENT',N'Байгууллага - Ажилгүйдэл',N'0.5',N'10')</v>
      </c>
    </row>
    <row r="85" spans="1:6" x14ac:dyDescent="0.2">
      <c r="A85" s="49" t="s">
        <v>1242</v>
      </c>
      <c r="B85" s="49" t="s">
        <v>1349</v>
      </c>
      <c r="C85" s="50" t="s">
        <v>1350</v>
      </c>
      <c r="D85" s="49">
        <v>7</v>
      </c>
      <c r="E85" s="49">
        <v>11</v>
      </c>
      <c r="F85" s="49" t="str">
        <f t="shared" si="1"/>
        <v>INSERT INTO smmConfig(ModuleID,ConfigID,ConfigName,ConfigValue,OrderBy) VALUES(N'PRL',N'NDD_INSURED_BENEFIT',N'Хувь хүн- Тэтгэвэр',N'7',N'11')</v>
      </c>
    </row>
    <row r="86" spans="1:6" x14ac:dyDescent="0.2">
      <c r="A86" s="49" t="s">
        <v>1242</v>
      </c>
      <c r="B86" s="49" t="s">
        <v>1351</v>
      </c>
      <c r="C86" s="50" t="s">
        <v>1352</v>
      </c>
      <c r="D86" s="49">
        <v>2</v>
      </c>
      <c r="E86" s="49">
        <v>12</v>
      </c>
      <c r="F86" s="49" t="str">
        <f t="shared" si="1"/>
        <v>INSERT INTO smmConfig(ModuleID,ConfigID,ConfigName,ConfigValue,OrderBy) VALUES(N'PRL',N'NDD_INSURED_EMD',N'Хувь хүн-Эрүүл мэндийн даатгал',N'2',N'12')</v>
      </c>
    </row>
    <row r="87" spans="1:6" x14ac:dyDescent="0.2">
      <c r="A87" s="49" t="s">
        <v>1242</v>
      </c>
      <c r="B87" s="49" t="s">
        <v>1353</v>
      </c>
      <c r="C87" s="50" t="s">
        <v>1354</v>
      </c>
      <c r="D87" s="49">
        <v>0.5</v>
      </c>
      <c r="E87" s="49">
        <v>13</v>
      </c>
      <c r="F87" s="49" t="str">
        <f t="shared" si="1"/>
        <v>INSERT INTO smmConfig(ModuleID,ConfigID,ConfigName,ConfigValue,OrderBy) VALUES(N'PRL',N'NDD_INSURED_GRANT',N'Хувь хүн - Тэтгэмж',N'0.5',N'13')</v>
      </c>
    </row>
    <row r="88" spans="1:6" x14ac:dyDescent="0.2">
      <c r="A88" s="49" t="s">
        <v>1242</v>
      </c>
      <c r="B88" s="49" t="s">
        <v>1355</v>
      </c>
      <c r="C88" s="50" t="s">
        <v>1356</v>
      </c>
      <c r="D88" s="49">
        <v>0.5</v>
      </c>
      <c r="E88" s="49">
        <v>14</v>
      </c>
      <c r="F88" s="49" t="str">
        <f t="shared" si="1"/>
        <v>INSERT INTO smmConfig(ModuleID,ConfigID,ConfigName,ConfigValue,OrderBy) VALUES(N'PRL',N'NDD_INSURED_UNEMPLOYMENT',N'Хувь хүн - Ажилгүйдэл',N'0.5',N'14')</v>
      </c>
    </row>
    <row r="89" spans="1:6" x14ac:dyDescent="0.2">
      <c r="A89" s="49" t="s">
        <v>1242</v>
      </c>
      <c r="B89" s="49" t="s">
        <v>1357</v>
      </c>
      <c r="C89" s="50" t="s">
        <v>1358</v>
      </c>
      <c r="D89" s="49" t="s">
        <v>1359</v>
      </c>
      <c r="E89" s="49">
        <v>15</v>
      </c>
      <c r="F89" s="49" t="str">
        <f t="shared" si="1"/>
        <v>INSERT INTO smmConfig(ModuleID,ConfigID,ConfigName,ConfigValue,OrderBy) VALUES(N'PRL',N'NDD_TAX_TOTAL',N'НДД',N'n1010',N'15')</v>
      </c>
    </row>
    <row r="90" spans="1:6" x14ac:dyDescent="0.2">
      <c r="A90" s="49" t="s">
        <v>1242</v>
      </c>
      <c r="B90" s="49" t="s">
        <v>791</v>
      </c>
      <c r="C90" s="50" t="s">
        <v>1360</v>
      </c>
      <c r="D90" s="50" t="s">
        <v>1509</v>
      </c>
      <c r="E90" s="49">
        <v>16</v>
      </c>
      <c r="F90" s="49" t="str">
        <f t="shared" ref="F90:F114" si="2">"INSERT INTO smmConfig(ModuleID,ConfigID,ConfigName,ConfigValue,OrderBy) VALUES(N'"&amp;A90&amp;"',N'"&amp;B90&amp;"',N'"&amp;C90&amp;"',N'"&amp;D90&amp;"',N'"&amp;E90&amp;"')"</f>
        <v>INSERT INTO smmConfig(ModuleID,ConfigID,ConfigName,ConfigValue,OrderBy) VALUES(N'PRL',N'Period',N'Цалингийн үе',N'20100707000000001',N'16')</v>
      </c>
    </row>
    <row r="91" spans="1:6" x14ac:dyDescent="0.2">
      <c r="A91" s="49" t="s">
        <v>1242</v>
      </c>
      <c r="B91" s="49" t="s">
        <v>1361</v>
      </c>
      <c r="C91" s="50" t="s">
        <v>1362</v>
      </c>
      <c r="D91" s="49" t="s">
        <v>1363</v>
      </c>
      <c r="E91" s="49">
        <v>17</v>
      </c>
      <c r="F91" s="49" t="str">
        <f t="shared" si="2"/>
        <v>INSERT INTO smmConfig(ModuleID,ConfigID,ConfigName,ConfigValue,OrderBy) VALUES(N'PRL',N'PRL_REST',N'Амралтын мөнгө',N'n1067',N'17')</v>
      </c>
    </row>
    <row r="92" spans="1:6" x14ac:dyDescent="0.2">
      <c r="A92" s="49" t="s">
        <v>1242</v>
      </c>
      <c r="B92" s="49" t="s">
        <v>1364</v>
      </c>
      <c r="C92" s="50" t="s">
        <v>1365</v>
      </c>
      <c r="D92" s="49" t="s">
        <v>1366</v>
      </c>
      <c r="E92" s="49">
        <v>17</v>
      </c>
      <c r="F92" s="49" t="str">
        <f t="shared" si="2"/>
        <v>INSERT INTO smmConfig(ModuleID,ConfigID,ConfigName,ConfigValue,OrderBy) VALUES(N'PRL',N'WK_DAY_TOTAL',N'Ажилласан хоног',N'n1002',N'17')</v>
      </c>
    </row>
    <row r="93" spans="1:6" x14ac:dyDescent="0.2">
      <c r="A93" s="49" t="s">
        <v>1242</v>
      </c>
      <c r="B93" s="49" t="s">
        <v>1367</v>
      </c>
      <c r="C93" s="50" t="s">
        <v>1368</v>
      </c>
      <c r="D93" s="49" t="s">
        <v>1369</v>
      </c>
      <c r="E93" s="49">
        <v>18</v>
      </c>
      <c r="F93" s="49" t="str">
        <f t="shared" si="2"/>
        <v>INSERT INTO smmConfig(ModuleID,ConfigID,ConfigName,ConfigValue,OrderBy) VALUES(N'PRL',N'XOAT_TAX_TOTAL',N'ХОАТ',N'n1018',N'18')</v>
      </c>
    </row>
    <row r="94" spans="1:6" x14ac:dyDescent="0.2">
      <c r="A94" s="49" t="s">
        <v>1370</v>
      </c>
      <c r="B94" s="49" t="s">
        <v>1371</v>
      </c>
      <c r="C94" s="50" t="s">
        <v>1372</v>
      </c>
      <c r="D94" s="49" t="s">
        <v>1259</v>
      </c>
      <c r="E94" s="49">
        <v>1</v>
      </c>
      <c r="F94" s="49" t="str">
        <f t="shared" si="2"/>
        <v>INSERT INTO smmConfig(ModuleID,ConfigID,ConfigName,ConfigValue,OrderBy) VALUES(N'SHP',N'IsBillDelete',N'Биллийг менежер устгах бол тэмдэглэ',N'Y',N'1')</v>
      </c>
    </row>
    <row r="95" spans="1:6" x14ac:dyDescent="0.2">
      <c r="A95" s="49" t="s">
        <v>1370</v>
      </c>
      <c r="B95" s="49" t="s">
        <v>1373</v>
      </c>
      <c r="C95" s="50" t="s">
        <v>1374</v>
      </c>
      <c r="D95" s="49" t="s">
        <v>1259</v>
      </c>
      <c r="E95" s="49">
        <v>4</v>
      </c>
      <c r="F95" s="49" t="str">
        <f t="shared" si="2"/>
        <v>INSERT INTO smmConfig(ModuleID,ConfigID,ConfigName,ConfigValue,OrderBy) VALUES(N'SHP',N'IsDayClose',N'Менежер өдөр өндөрлөх бол тэмдэглэ',N'Y',N'4')</v>
      </c>
    </row>
    <row r="96" spans="1:6" x14ac:dyDescent="0.2">
      <c r="A96" s="49" t="s">
        <v>1370</v>
      </c>
      <c r="B96" s="49" t="s">
        <v>1375</v>
      </c>
      <c r="C96" s="50" t="s">
        <v>1376</v>
      </c>
      <c r="D96" s="49" t="s">
        <v>1259</v>
      </c>
      <c r="E96" s="49">
        <v>2</v>
      </c>
      <c r="F96" s="49" t="str">
        <f t="shared" si="2"/>
        <v>INSERT INTO smmConfig(ModuleID,ConfigID,ConfigName,ConfigValue,OrderBy) VALUES(N'SHP',N'IsPosDiscount',N'Хөнгөлөлтийг сонгох бол тэмдэглэ',N'Y',N'2')</v>
      </c>
    </row>
    <row r="97" spans="1:6" x14ac:dyDescent="0.2">
      <c r="A97" s="49" t="s">
        <v>1370</v>
      </c>
      <c r="B97" s="49" t="s">
        <v>1377</v>
      </c>
      <c r="C97" s="50" t="s">
        <v>1378</v>
      </c>
      <c r="D97" s="49" t="s">
        <v>1259</v>
      </c>
      <c r="E97" s="49">
        <v>0</v>
      </c>
      <c r="F97" s="49" t="str">
        <f t="shared" si="2"/>
        <v>INSERT INTO smmConfig(ModuleID,ConfigID,ConfigName,ConfigValue,OrderBy) VALUES(N'SHP',N'IsPosOnline',N'ПОС онлайн ажиллах бол тэмдэглэ',N'Y',N'0')</v>
      </c>
    </row>
    <row r="98" spans="1:6" x14ac:dyDescent="0.2">
      <c r="A98" s="49" t="s">
        <v>1370</v>
      </c>
      <c r="B98" s="49" t="s">
        <v>1379</v>
      </c>
      <c r="C98" s="50" t="s">
        <v>1380</v>
      </c>
      <c r="D98" s="49" t="s">
        <v>1259</v>
      </c>
      <c r="E98" s="49">
        <v>3</v>
      </c>
      <c r="F98" s="49" t="str">
        <f t="shared" si="2"/>
        <v>INSERT INTO smmConfig(ModuleID,ConfigID,ConfigName,ConfigValue,OrderBy) VALUES(N'SHP',N'IsShowPosAmount',N'ПОС дээр талон бүрийг харах эсэх',N'Y',N'3')</v>
      </c>
    </row>
    <row r="99" spans="1:6" x14ac:dyDescent="0.2">
      <c r="A99" s="49" t="s">
        <v>1245</v>
      </c>
      <c r="B99" s="49" t="s">
        <v>1381</v>
      </c>
      <c r="C99" s="50" t="s">
        <v>1382</v>
      </c>
      <c r="D99" s="49">
        <v>5</v>
      </c>
      <c r="E99" s="49">
        <v>26</v>
      </c>
      <c r="F99" s="49" t="str">
        <f t="shared" si="2"/>
        <v>INSERT INTO smmConfig(ModuleID,ConfigID,ConfigName,ConfigValue,OrderBy) VALUES(N'ACC',N'ServiceChargeValue',N'SERVICE CHARGE ',N'5',N'26')</v>
      </c>
    </row>
    <row r="100" spans="1:6" x14ac:dyDescent="0.2">
      <c r="A100" s="49" t="s">
        <v>1242</v>
      </c>
      <c r="B100" s="49" t="s">
        <v>1511</v>
      </c>
      <c r="C100" s="49" t="s">
        <v>1512</v>
      </c>
      <c r="E100" s="49">
        <v>28</v>
      </c>
      <c r="F100" s="49" t="str">
        <f t="shared" si="2"/>
        <v>INSERT INTO smmConfig(ModuleID,ConfigID,ConfigName,ConfigValue,OrderBy) VALUES(N'PRL',N'JobNaryad',N'Ажлын нярад тооцох',N'',N'28')</v>
      </c>
    </row>
    <row r="101" spans="1:6" x14ac:dyDescent="0.2">
      <c r="A101" s="49" t="s">
        <v>1242</v>
      </c>
      <c r="B101" s="49" t="s">
        <v>1513</v>
      </c>
      <c r="E101" s="49">
        <v>29</v>
      </c>
      <c r="F101" s="49" t="str">
        <f t="shared" si="2"/>
        <v>INSERT INTO smmConfig(ModuleID,ConfigID,ConfigName,ConfigValue,OrderBy) VALUES(N'PRL',N'RestSalaryColumn',N'',N'',N'29')</v>
      </c>
    </row>
    <row r="102" spans="1:6" x14ac:dyDescent="0.2">
      <c r="A102" s="49" t="s">
        <v>1242</v>
      </c>
      <c r="B102" s="49" t="s">
        <v>1514</v>
      </c>
      <c r="C102" s="49" t="s">
        <v>1535</v>
      </c>
      <c r="E102" s="49">
        <v>30</v>
      </c>
      <c r="F102" s="49" t="str">
        <f t="shared" si="2"/>
        <v>INSERT INTO smmConfig(ModuleID,ConfigID,ConfigName,ConfigValue,OrderBy) VALUES(N'PRL',N'RestWorkedDay',N'Амарсан хоног',N'',N'30')</v>
      </c>
    </row>
    <row r="103" spans="1:6" x14ac:dyDescent="0.2">
      <c r="A103" s="49" t="s">
        <v>1242</v>
      </c>
      <c r="B103" s="49" t="s">
        <v>1515</v>
      </c>
      <c r="C103" s="49" t="s">
        <v>1519</v>
      </c>
      <c r="E103" s="49">
        <v>31</v>
      </c>
      <c r="F103" s="49" t="str">
        <f t="shared" si="2"/>
        <v>INSERT INTO smmConfig(ModuleID,ConfigID,ConfigName,ConfigValue,OrderBy) VALUES(N'PRL',N'PRL_AKT',N'Актны мөнгө',N'',N'31')</v>
      </c>
    </row>
    <row r="104" spans="1:6" x14ac:dyDescent="0.2">
      <c r="A104" s="49" t="s">
        <v>1242</v>
      </c>
      <c r="B104" s="49" t="s">
        <v>1516</v>
      </c>
      <c r="C104" s="49" t="s">
        <v>1520</v>
      </c>
      <c r="E104" s="49">
        <v>32</v>
      </c>
      <c r="F104" s="49" t="str">
        <f t="shared" si="2"/>
        <v>INSERT INTO smmConfig(ModuleID,ConfigID,ConfigName,ConfigValue,OrderBy) VALUES(N'PRL',N'PRL_POSITION_ADD',N'Албан тушаалын нэмэгдэл',N'',N'32')</v>
      </c>
    </row>
    <row r="105" spans="1:6" x14ac:dyDescent="0.2">
      <c r="A105" s="49" t="s">
        <v>1242</v>
      </c>
      <c r="B105" s="49" t="s">
        <v>1517</v>
      </c>
      <c r="C105" s="49" t="s">
        <v>1521</v>
      </c>
      <c r="E105" s="49">
        <v>33</v>
      </c>
      <c r="F105" s="49" t="str">
        <f t="shared" si="2"/>
        <v>INSERT INTO smmConfig(ModuleID,ConfigID,ConfigName,ConfigValue,OrderBy) VALUES(N'PRL',N'PRL_DEGREE_ADD',N'Зэрэг дэвийн нэмэгдэл',N'',N'33')</v>
      </c>
    </row>
    <row r="106" spans="1:6" x14ac:dyDescent="0.2">
      <c r="A106" s="49" t="s">
        <v>1242</v>
      </c>
      <c r="B106" s="49" t="s">
        <v>1518</v>
      </c>
      <c r="C106" s="49" t="s">
        <v>1529</v>
      </c>
      <c r="E106" s="49">
        <v>34</v>
      </c>
      <c r="F106" s="49" t="str">
        <f t="shared" si="2"/>
        <v>INSERT INTO smmConfig(ModuleID,ConfigID,ConfigName,ConfigValue,OrderBy) VALUES(N'PRL',N'PRL_HORTOI_ADD',N'Хортой нөхцөл',N'',N'34')</v>
      </c>
    </row>
    <row r="107" spans="1:6" x14ac:dyDescent="0.2">
      <c r="A107" s="49" t="s">
        <v>1242</v>
      </c>
      <c r="B107" s="49" t="s">
        <v>1523</v>
      </c>
      <c r="C107" s="49" t="s">
        <v>1524</v>
      </c>
      <c r="D107" s="50" t="s">
        <v>1333</v>
      </c>
      <c r="E107" s="49">
        <v>35</v>
      </c>
      <c r="F107" s="49" t="str">
        <f t="shared" si="2"/>
        <v>INSERT INTO smmConfig(ModuleID,ConfigID,ConfigName,ConfigValue,OrderBy) VALUES(N'PRL',N'FR_SALARY_TOTAL',N'Урьдчилгаа цалин гарт олгох',N'n1005',N'35')</v>
      </c>
    </row>
    <row r="108" spans="1:6" x14ac:dyDescent="0.2">
      <c r="A108" s="49" t="s">
        <v>1242</v>
      </c>
      <c r="B108" s="49" t="s">
        <v>1525</v>
      </c>
      <c r="C108" s="49" t="s">
        <v>1526</v>
      </c>
      <c r="E108" s="49">
        <v>36</v>
      </c>
      <c r="F108" s="49" t="str">
        <f t="shared" si="2"/>
        <v>INSERT INTO smmConfig(ModuleID,ConfigID,ConfigName,ConfigValue,OrderBy) VALUES(N'PRL',N'PRL_BENEFIT_ADD',N'Тэтгэвэр авсан эсэх',N'',N'36')</v>
      </c>
    </row>
    <row r="109" spans="1:6" x14ac:dyDescent="0.2">
      <c r="A109" s="49" t="s">
        <v>1242</v>
      </c>
      <c r="B109" s="49" t="s">
        <v>1527</v>
      </c>
      <c r="C109" s="49" t="s">
        <v>1522</v>
      </c>
      <c r="D109" s="50" t="s">
        <v>1528</v>
      </c>
      <c r="E109" s="49">
        <v>37</v>
      </c>
      <c r="F109" s="49" t="str">
        <f t="shared" si="2"/>
        <v>INSERT INTO smmConfig(ModuleID,ConfigID,ConfigName,ConfigValue,OrderBy) VALUES(N'PRL',N'PRL_HORTOIVALUE_ADD',N'Хортой нөхцөлийн нэмэгдэл',N'10000',N'37')</v>
      </c>
    </row>
    <row r="110" spans="1:6" x14ac:dyDescent="0.2">
      <c r="A110" s="49" t="s">
        <v>1242</v>
      </c>
      <c r="B110" s="49" t="s">
        <v>1530</v>
      </c>
      <c r="C110" s="49" t="s">
        <v>1531</v>
      </c>
      <c r="D110" s="50" t="s">
        <v>1532</v>
      </c>
      <c r="E110" s="49">
        <v>38</v>
      </c>
      <c r="F110" s="49" t="str">
        <f t="shared" si="2"/>
        <v>INSERT INTO smmConfig(ModuleID,ConfigID,ConfigName,ConfigValue,OrderBy) VALUES(N'PRL',N'XOAT_TAX_FIRST_TOTAL',N'ХОАТ Урьдчилгаа',N'n1081',N'38')</v>
      </c>
    </row>
    <row r="111" spans="1:6" x14ac:dyDescent="0.2">
      <c r="A111" s="49" t="s">
        <v>1242</v>
      </c>
      <c r="B111" s="49" t="s">
        <v>1533</v>
      </c>
      <c r="C111" s="49" t="s">
        <v>1534</v>
      </c>
      <c r="D111" s="50" t="s">
        <v>1359</v>
      </c>
      <c r="E111" s="49">
        <v>39</v>
      </c>
      <c r="F111" s="49" t="str">
        <f t="shared" si="2"/>
        <v>INSERT INTO smmConfig(ModuleID,ConfigID,ConfigName,ConfigValue,OrderBy) VALUES(N'PRL',N'NDD_TAX_FIRST_TOTAL',N'НДД Урьдчилгаа цалин',N'n1010',N'39')</v>
      </c>
    </row>
    <row r="112" spans="1:6" x14ac:dyDescent="0.2">
      <c r="A112" s="49" t="s">
        <v>396</v>
      </c>
      <c r="B112" s="49" t="s">
        <v>1695</v>
      </c>
      <c r="C112" s="49" t="s">
        <v>1767</v>
      </c>
      <c r="D112" s="50" t="s">
        <v>1272</v>
      </c>
      <c r="E112" s="49">
        <v>40</v>
      </c>
      <c r="F112" s="49" t="str">
        <f t="shared" si="2"/>
        <v>INSERT INTO smmConfig(ModuleID,ConfigID,ConfigName,ConfigValue,OrderBy) VALUES(N'TSH',N'IsInOut',N'Цаг бүртгэлийн машин Ирэх/Явах горимтой эсэх',N'N',N'40')</v>
      </c>
    </row>
    <row r="113" spans="1:6" x14ac:dyDescent="0.2">
      <c r="A113" s="49" t="s">
        <v>1938</v>
      </c>
      <c r="B113" s="49" t="s">
        <v>1166</v>
      </c>
      <c r="C113" s="49" t="s">
        <v>1167</v>
      </c>
      <c r="D113" s="50" t="s">
        <v>1939</v>
      </c>
      <c r="E113" s="49">
        <v>41</v>
      </c>
      <c r="F113" s="49" t="str">
        <f t="shared" si="2"/>
        <v>INSERT INTO smmConfig(ModuleID,ConfigID,ConfigName,ConfigValue,OrderBy) VALUES(N'APP',N'HeaderTitleForm',N'Веб гарчиг хэсэг',N'DYNAMIC ERP SYSTEM',N'41')</v>
      </c>
    </row>
    <row r="114" spans="1:6" x14ac:dyDescent="0.2">
      <c r="A114" s="49" t="s">
        <v>1938</v>
      </c>
      <c r="B114" s="49" t="s">
        <v>1165</v>
      </c>
      <c r="C114" s="49" t="s">
        <v>1169</v>
      </c>
      <c r="D114" s="50" t="s">
        <v>2062</v>
      </c>
      <c r="E114" s="49">
        <v>42</v>
      </c>
      <c r="F114" s="49" t="str">
        <f t="shared" si="2"/>
        <v>INSERT INTO smmConfig(ModuleID,ConfigID,ConfigName,ConfigValue,OrderBy) VALUES(N'APP',N'FooterForm',N'Хөлийн хэсэгт гарах текст',N'&lt;strong&gt;DI&lt;/strong&gt; - Dynamic ERP  2019 ГЕГАНЭТ-д боловсруулав',N'42')</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1"/>
  <sheetViews>
    <sheetView tabSelected="1" topLeftCell="A130" workbookViewId="0">
      <selection activeCell="A170" sqref="A170"/>
    </sheetView>
  </sheetViews>
  <sheetFormatPr defaultRowHeight="12.75" x14ac:dyDescent="0.2"/>
  <cols>
    <col min="1" max="1" width="14.85546875" style="49" bestFit="1" customWidth="1"/>
    <col min="2" max="2" width="16.85546875" style="50" bestFit="1" customWidth="1"/>
    <col min="3" max="3" width="26.5703125" style="49" bestFit="1" customWidth="1"/>
    <col min="4" max="4" width="15.28515625" style="50" bestFit="1" customWidth="1"/>
    <col min="5" max="5" width="59.7109375" style="49" customWidth="1"/>
    <col min="6" max="6" width="10.5703125" style="49" bestFit="1" customWidth="1"/>
    <col min="7" max="7" width="12" style="49" bestFit="1" customWidth="1"/>
    <col min="8" max="16384" width="9.140625" style="49"/>
  </cols>
  <sheetData>
    <row r="1" spans="1:8" x14ac:dyDescent="0.2">
      <c r="A1" s="49" t="s">
        <v>201</v>
      </c>
      <c r="B1" s="50" t="s">
        <v>202</v>
      </c>
      <c r="C1" s="49" t="s">
        <v>270</v>
      </c>
      <c r="D1" s="50" t="s">
        <v>272</v>
      </c>
      <c r="E1" s="49" t="s">
        <v>1172</v>
      </c>
      <c r="F1" s="49" t="s">
        <v>273</v>
      </c>
      <c r="G1" s="49" t="s">
        <v>274</v>
      </c>
      <c r="H1" s="49" t="str">
        <f>"delete from smmWebMenuInfo"</f>
        <v>delete from smmWebMenuInfo</v>
      </c>
    </row>
    <row r="2" spans="1:8" x14ac:dyDescent="0.2">
      <c r="A2" s="49" t="s">
        <v>1164</v>
      </c>
      <c r="B2" s="50" t="s">
        <v>1181</v>
      </c>
      <c r="C2" s="49" t="s">
        <v>1190</v>
      </c>
      <c r="D2" s="50" t="s">
        <v>1221</v>
      </c>
      <c r="E2" s="49" t="s">
        <v>1239</v>
      </c>
      <c r="F2" s="49">
        <v>1</v>
      </c>
      <c r="H2" s="49" t="str">
        <f>"INSERT INTO smmWebMenuInfo(CreatedModuleID,MenuInfoCode,MenuInfoName,UrlAddress,Span,SortedOrder,MenuInfoIcon) VALUES(N'"&amp;A2&amp;"',N'"&amp;B2&amp;"',N'"&amp;C2&amp;"',N'"&amp;D2&amp;"',N'"&amp;E2&amp;"',N'"&amp;F2&amp;"',N'"&amp;G2&amp;"')"</f>
        <v>INSERT INTO smmWebMenuInfo(CreatedModuleID,MenuInfoCode,MenuInfoName,UrlAddress,Span,SortedOrder,MenuInfoIcon) VALUES(N'WEB',N'01',N'Дашбоард',N'dashboard.aspx',N'&lt;span class="label label-success pull-right"&gt;v.1&lt;/span&gt;',N'1',N'')</v>
      </c>
    </row>
    <row r="3" spans="1:8" x14ac:dyDescent="0.2">
      <c r="A3" s="49" t="s">
        <v>1164</v>
      </c>
      <c r="B3" s="50" t="s">
        <v>1182</v>
      </c>
      <c r="C3" s="49" t="s">
        <v>395</v>
      </c>
      <c r="E3" s="49" t="s">
        <v>1241</v>
      </c>
      <c r="F3" s="49">
        <v>2</v>
      </c>
      <c r="H3" s="49" t="str">
        <f t="shared" ref="H3:H67" si="0">"INSERT INTO smmWebMenuInfo(CreatedModuleID,MenuInfoCode,MenuInfoName,UrlAddress,Span,SortedOrder,MenuInfoIcon) VALUES(N'"&amp;A3&amp;"',N'"&amp;B3&amp;"',N'"&amp;C3&amp;"',N'"&amp;D3&amp;"',N'"&amp;E3&amp;"',N'"&amp;F3&amp;"',N'"&amp;G3&amp;"')"</f>
        <v>INSERT INTO smmWebMenuInfo(CreatedModuleID,MenuInfoCode,MenuInfoName,UrlAddress,Span,SortedOrder,MenuInfoIcon) VALUES(N'WEB',N'02',N'Хүний нөөц',N'',N'&lt;span class="label label-warning pull-right"&gt;Шинэ&lt;/span&gt;',N'2',N'')</v>
      </c>
    </row>
    <row r="4" spans="1:8" x14ac:dyDescent="0.2">
      <c r="A4" s="49" t="s">
        <v>1164</v>
      </c>
      <c r="B4" s="50" t="s">
        <v>1183</v>
      </c>
      <c r="C4" s="49" t="s">
        <v>397</v>
      </c>
      <c r="F4" s="49">
        <v>3</v>
      </c>
      <c r="H4" s="49" t="str">
        <f t="shared" si="0"/>
        <v>INSERT INTO smmWebMenuInfo(CreatedModuleID,MenuInfoCode,MenuInfoName,UrlAddress,Span,SortedOrder,MenuInfoIcon) VALUES(N'WEB',N'03',N'Цаг бүртгэл',N'',N'',N'3',N'')</v>
      </c>
    </row>
    <row r="5" spans="1:8" x14ac:dyDescent="0.2">
      <c r="A5" s="49" t="s">
        <v>1164</v>
      </c>
      <c r="B5" s="50" t="s">
        <v>1184</v>
      </c>
      <c r="C5" s="49" t="s">
        <v>1192</v>
      </c>
      <c r="D5" s="50" t="s">
        <v>1222</v>
      </c>
      <c r="F5" s="49">
        <v>4</v>
      </c>
      <c r="H5" s="49" t="str">
        <f t="shared" si="0"/>
        <v>INSERT INTO smmWebMenuInfo(CreatedModuleID,MenuInfoCode,MenuInfoName,UrlAddress,Span,SortedOrder,MenuInfoIcon) VALUES(N'WEB',N'04',N'Цалин',N'salary.aspx',N'',N'4',N'')</v>
      </c>
    </row>
    <row r="6" spans="1:8" x14ac:dyDescent="0.2">
      <c r="A6" s="49" t="s">
        <v>1164</v>
      </c>
      <c r="B6" s="50" t="s">
        <v>1185</v>
      </c>
      <c r="C6" s="49" t="s">
        <v>1191</v>
      </c>
      <c r="D6" s="50" t="s">
        <v>1223</v>
      </c>
      <c r="F6" s="49">
        <v>5</v>
      </c>
      <c r="H6" s="49" t="str">
        <f t="shared" si="0"/>
        <v>INSERT INTO smmWebMenuInfo(CreatedModuleID,MenuInfoCode,MenuInfoName,UrlAddress,Span,SortedOrder,MenuInfoIcon) VALUES(N'WEB',N'05',N'Мэдээ, мэдээлэл',N'news.aspx',N'',N'5',N'')</v>
      </c>
    </row>
    <row r="7" spans="1:8" x14ac:dyDescent="0.2">
      <c r="A7" s="49" t="s">
        <v>1164</v>
      </c>
      <c r="B7" s="50" t="s">
        <v>1186</v>
      </c>
      <c r="C7" s="49" t="s">
        <v>1193</v>
      </c>
      <c r="D7" s="50" t="s">
        <v>1224</v>
      </c>
      <c r="F7" s="49">
        <v>6</v>
      </c>
      <c r="H7" s="49" t="str">
        <f t="shared" si="0"/>
        <v>INSERT INTO smmWebMenuInfo(CreatedModuleID,MenuInfoCode,MenuInfoName,UrlAddress,Span,SortedOrder,MenuInfoIcon) VALUES(N'WEB',N'06',N'Харилцаа',N'social.aspx',N'',N'6',N'')</v>
      </c>
    </row>
    <row r="8" spans="1:8" x14ac:dyDescent="0.2">
      <c r="A8" s="49" t="s">
        <v>1164</v>
      </c>
      <c r="B8" s="50" t="s">
        <v>1187</v>
      </c>
      <c r="C8" s="49" t="s">
        <v>1194</v>
      </c>
      <c r="E8" s="49" t="s">
        <v>1241</v>
      </c>
      <c r="F8" s="49">
        <v>7</v>
      </c>
      <c r="H8" s="49" t="str">
        <f t="shared" si="0"/>
        <v>INSERT INTO smmWebMenuInfo(CreatedModuleID,MenuInfoCode,MenuInfoName,UrlAddress,Span,SortedOrder,MenuInfoIcon) VALUES(N'WEB',N'07',N'Ажил үүрэг',N'',N'&lt;span class="label label-warning pull-right"&gt;Шинэ&lt;/span&gt;',N'7',N'')</v>
      </c>
    </row>
    <row r="9" spans="1:8" x14ac:dyDescent="0.2">
      <c r="A9" s="49" t="s">
        <v>1164</v>
      </c>
      <c r="B9" s="50" t="s">
        <v>1188</v>
      </c>
      <c r="C9" s="49" t="s">
        <v>1195</v>
      </c>
      <c r="E9" s="49" t="s">
        <v>1240</v>
      </c>
      <c r="F9" s="49">
        <v>8</v>
      </c>
      <c r="H9" s="49" t="str">
        <f t="shared" si="0"/>
        <v>INSERT INTO smmWebMenuInfo(CreatedModuleID,MenuInfoCode,MenuInfoName,UrlAddress,Span,SortedOrder,MenuInfoIcon) VALUES(N'WEB',N'08',N'Санал хүсэлт',N'',N'&lt;span class="label label-success pull-right"&gt;Тусгай&lt;/span&gt;',N'8',N'')</v>
      </c>
    </row>
    <row r="10" spans="1:8" x14ac:dyDescent="0.2">
      <c r="A10" s="49" t="s">
        <v>1164</v>
      </c>
      <c r="B10" s="50" t="s">
        <v>1189</v>
      </c>
      <c r="C10" s="49" t="s">
        <v>1196</v>
      </c>
      <c r="D10" s="50" t="s">
        <v>1225</v>
      </c>
      <c r="F10" s="49">
        <v>9</v>
      </c>
      <c r="H10" s="49" t="str">
        <f t="shared" si="0"/>
        <v>INSERT INTO smmWebMenuInfo(CreatedModuleID,MenuInfoCode,MenuInfoName,UrlAddress,Span,SortedOrder,MenuInfoIcon) VALUES(N'WEB',N'09',N'Архив',N'archive.aspx',N'',N'9',N'')</v>
      </c>
    </row>
    <row r="11" spans="1:8" x14ac:dyDescent="0.2">
      <c r="A11" s="49" t="s">
        <v>1164</v>
      </c>
      <c r="B11" s="50" t="s">
        <v>1197</v>
      </c>
      <c r="C11" s="49" t="s">
        <v>1211</v>
      </c>
      <c r="D11" s="50" t="s">
        <v>1226</v>
      </c>
      <c r="F11" s="49">
        <v>1</v>
      </c>
      <c r="H11" s="49" t="str">
        <f t="shared" si="0"/>
        <v>INSERT INTO smmWebMenuInfo(CreatedModuleID,MenuInfoCode,MenuInfoName,UrlAddress,Span,SortedOrder,MenuInfoIcon) VALUES(N'WEB',N'0201',N'Өөрийн мэдээлэл',N'employee.aspx',N'',N'1',N'')</v>
      </c>
    </row>
    <row r="12" spans="1:8" x14ac:dyDescent="0.2">
      <c r="A12" s="49" t="s">
        <v>1164</v>
      </c>
      <c r="B12" s="50" t="s">
        <v>1198</v>
      </c>
      <c r="C12" s="49" t="s">
        <v>1212</v>
      </c>
      <c r="D12" s="50" t="s">
        <v>1227</v>
      </c>
      <c r="F12" s="49">
        <v>2</v>
      </c>
      <c r="H12" s="49" t="str">
        <f t="shared" si="0"/>
        <v>INSERT INTO smmWebMenuInfo(CreatedModuleID,MenuInfoCode,MenuInfoName,UrlAddress,Span,SortedOrder,MenuInfoIcon) VALUES(N'WEB',N'0202',N'Утасны жагсаалт',N'phone.aspx',N'',N'2',N'')</v>
      </c>
    </row>
    <row r="13" spans="1:8" x14ac:dyDescent="0.2">
      <c r="A13" s="49" t="s">
        <v>1164</v>
      </c>
      <c r="B13" s="50" t="s">
        <v>1199</v>
      </c>
      <c r="C13" s="49" t="s">
        <v>1213</v>
      </c>
      <c r="D13" s="50" t="s">
        <v>1228</v>
      </c>
      <c r="F13" s="49">
        <v>3</v>
      </c>
      <c r="H13" s="49" t="str">
        <f t="shared" si="0"/>
        <v>INSERT INTO smmWebMenuInfo(CreatedModuleID,MenuInfoCode,MenuInfoName,UrlAddress,Span,SortedOrder,MenuInfoIcon) VALUES(N'WEB',N'0203',N'Ажилчдын жагсаалт',N'employeelist.aspx',N'',N'3',N'')</v>
      </c>
    </row>
    <row r="14" spans="1:8" x14ac:dyDescent="0.2">
      <c r="A14" s="49" t="s">
        <v>1164</v>
      </c>
      <c r="B14" s="50" t="s">
        <v>1200</v>
      </c>
      <c r="C14" s="49" t="s">
        <v>1209</v>
      </c>
      <c r="D14" s="50" t="s">
        <v>1229</v>
      </c>
      <c r="F14" s="49">
        <v>1</v>
      </c>
      <c r="H14" s="49" t="str">
        <f t="shared" si="0"/>
        <v>INSERT INTO smmWebMenuInfo(CreatedModuleID,MenuInfoCode,MenuInfoName,UrlAddress,Span,SortedOrder,MenuInfoIcon) VALUES(N'WEB',N'0301',N'Цагийн мэдээлэл',N'time.aspx',N'',N'1',N'')</v>
      </c>
    </row>
    <row r="15" spans="1:8" x14ac:dyDescent="0.2">
      <c r="A15" s="49" t="s">
        <v>1164</v>
      </c>
      <c r="B15" s="50" t="s">
        <v>1201</v>
      </c>
      <c r="C15" s="49" t="s">
        <v>1210</v>
      </c>
      <c r="D15" s="50" t="s">
        <v>1230</v>
      </c>
      <c r="F15" s="49">
        <v>2</v>
      </c>
      <c r="H15" s="49" t="str">
        <f t="shared" si="0"/>
        <v>INSERT INTO smmWebMenuInfo(CreatedModuleID,MenuInfoCode,MenuInfoName,UrlAddress,Span,SortedOrder,MenuInfoIcon) VALUES(N'WEB',N'0302',N'Ажиллагсдын цаг',N'timelist.aspx',N'',N'2',N'')</v>
      </c>
    </row>
    <row r="16" spans="1:8" x14ac:dyDescent="0.2">
      <c r="A16" s="49" t="s">
        <v>1164</v>
      </c>
      <c r="B16" s="50" t="s">
        <v>1202</v>
      </c>
      <c r="C16" s="49" t="s">
        <v>1206</v>
      </c>
      <c r="D16" s="50" t="s">
        <v>1231</v>
      </c>
      <c r="F16" s="49">
        <v>1</v>
      </c>
      <c r="H16" s="49" t="str">
        <f t="shared" si="0"/>
        <v>INSERT INTO smmWebMenuInfo(CreatedModuleID,MenuInfoCode,MenuInfoName,UrlAddress,Span,SortedOrder,MenuInfoIcon) VALUES(N'WEB',N'0801',N'Ээлжийн амралтын хүсэлт',N'vacation.aspx',N'',N'1',N'')</v>
      </c>
    </row>
    <row r="17" spans="1:8" x14ac:dyDescent="0.2">
      <c r="A17" s="49" t="s">
        <v>1164</v>
      </c>
      <c r="B17" s="50" t="s">
        <v>1203</v>
      </c>
      <c r="C17" s="49" t="s">
        <v>1207</v>
      </c>
      <c r="D17" s="50" t="s">
        <v>1232</v>
      </c>
      <c r="F17" s="49">
        <v>2</v>
      </c>
      <c r="H17" s="49" t="str">
        <f t="shared" si="0"/>
        <v>INSERT INTO smmWebMenuInfo(CreatedModuleID,MenuInfoCode,MenuInfoName,UrlAddress,Span,SortedOrder,MenuInfoIcon) VALUES(N'WEB',N'0802',N'Чөлөө авах хүсэлт',N'freedom.aspx',N'',N'2',N'')</v>
      </c>
    </row>
    <row r="18" spans="1:8" x14ac:dyDescent="0.2">
      <c r="A18" s="49" t="s">
        <v>1164</v>
      </c>
      <c r="B18" s="50" t="s">
        <v>1204</v>
      </c>
      <c r="C18" s="49" t="s">
        <v>1208</v>
      </c>
      <c r="D18" s="50" t="s">
        <v>1233</v>
      </c>
      <c r="F18" s="49">
        <v>3</v>
      </c>
      <c r="H18" s="49" t="str">
        <f t="shared" si="0"/>
        <v>INSERT INTO smmWebMenuInfo(CreatedModuleID,MenuInfoCode,MenuInfoName,UrlAddress,Span,SortedOrder,MenuInfoIcon) VALUES(N'WEB',N'0803',N'Шаардах хуудас',N'huudas.aspx',N'',N'3',N'')</v>
      </c>
    </row>
    <row r="19" spans="1:8" x14ac:dyDescent="0.2">
      <c r="A19" s="49" t="s">
        <v>1164</v>
      </c>
      <c r="B19" s="50" t="s">
        <v>1205</v>
      </c>
      <c r="C19" s="49" t="s">
        <v>1195</v>
      </c>
      <c r="D19" s="50" t="s">
        <v>1234</v>
      </c>
      <c r="F19" s="49">
        <v>4</v>
      </c>
      <c r="H19" s="49" t="str">
        <f t="shared" si="0"/>
        <v>INSERT INTO smmWebMenuInfo(CreatedModuleID,MenuInfoCode,MenuInfoName,UrlAddress,Span,SortedOrder,MenuInfoIcon) VALUES(N'WEB',N'0804',N'Санал хүсэлт',N'huselt.aspx',N'',N'4',N'')</v>
      </c>
    </row>
    <row r="20" spans="1:8" x14ac:dyDescent="0.2">
      <c r="A20" s="49" t="s">
        <v>1164</v>
      </c>
      <c r="B20" s="50" t="s">
        <v>1214</v>
      </c>
      <c r="C20" s="49" t="s">
        <v>124</v>
      </c>
      <c r="D20" s="50" t="s">
        <v>1235</v>
      </c>
      <c r="F20" s="49">
        <v>1</v>
      </c>
      <c r="H20" s="49" t="str">
        <f t="shared" si="0"/>
        <v>INSERT INTO smmWebMenuInfo(CreatedModuleID,MenuInfoCode,MenuInfoName,UrlAddress,Span,SortedOrder,MenuInfoIcon) VALUES(N'WEB',N'0701',N'Төлөвлөгөө',N'plan.aspx',N'',N'1',N'')</v>
      </c>
    </row>
    <row r="21" spans="1:8" x14ac:dyDescent="0.2">
      <c r="A21" s="49" t="s">
        <v>1164</v>
      </c>
      <c r="B21" s="50" t="s">
        <v>1215</v>
      </c>
      <c r="C21" s="49" t="s">
        <v>1218</v>
      </c>
      <c r="D21" s="50" t="s">
        <v>1236</v>
      </c>
      <c r="F21" s="49">
        <v>2</v>
      </c>
      <c r="H21" s="49" t="str">
        <f t="shared" si="0"/>
        <v>INSERT INTO smmWebMenuInfo(CreatedModuleID,MenuInfoCode,MenuInfoName,UrlAddress,Span,SortedOrder,MenuInfoIcon) VALUES(N'WEB',N'0702',N'Гүйцэтгэл',N'execution.aspx',N'',N'2',N'')</v>
      </c>
    </row>
    <row r="22" spans="1:8" x14ac:dyDescent="0.2">
      <c r="A22" s="49" t="s">
        <v>1164</v>
      </c>
      <c r="B22" s="50" t="s">
        <v>1216</v>
      </c>
      <c r="C22" s="49" t="s">
        <v>1219</v>
      </c>
      <c r="D22" s="50" t="s">
        <v>1238</v>
      </c>
      <c r="F22" s="49">
        <v>3</v>
      </c>
      <c r="H22" s="49" t="str">
        <f t="shared" si="0"/>
        <v>INSERT INTO smmWebMenuInfo(CreatedModuleID,MenuInfoCode,MenuInfoName,UrlAddress,Span,SortedOrder,MenuInfoIcon) VALUES(N'WEB',N'0703',N'Хяналт',N'control.aspx',N'',N'3',N'')</v>
      </c>
    </row>
    <row r="23" spans="1:8" x14ac:dyDescent="0.2">
      <c r="A23" s="49" t="s">
        <v>1164</v>
      </c>
      <c r="B23" s="50" t="s">
        <v>1217</v>
      </c>
      <c r="C23" s="49" t="s">
        <v>1220</v>
      </c>
      <c r="D23" s="50" t="s">
        <v>1237</v>
      </c>
      <c r="F23" s="49">
        <v>4</v>
      </c>
      <c r="H23" s="49" t="str">
        <f t="shared" si="0"/>
        <v>INSERT INTO smmWebMenuInfo(CreatedModuleID,MenuInfoCode,MenuInfoName,UrlAddress,Span,SortedOrder,MenuInfoIcon) VALUES(N'WEB',N'0704',N'Харьцуулсан тайлан',N'report.aspx',N'',N'4',N'')</v>
      </c>
    </row>
    <row r="24" spans="1:8" x14ac:dyDescent="0.2">
      <c r="A24" s="49" t="s">
        <v>1940</v>
      </c>
      <c r="B24" s="50" t="s">
        <v>1181</v>
      </c>
      <c r="C24" s="49" t="s">
        <v>1943</v>
      </c>
      <c r="E24" s="49" t="s">
        <v>1963</v>
      </c>
      <c r="F24" s="49">
        <v>1</v>
      </c>
      <c r="H24" s="49" t="str">
        <f t="shared" si="0"/>
        <v>INSERT INTO smmWebMenuInfo(CreatedModuleID,MenuInfoCode,MenuInfoName,UrlAddress,Span,SortedOrder,MenuInfoIcon) VALUES(N'RES',N'01',N'ЛАВЛАХ',N'',N'&lt;i class="fa fa-th-list"&gt;&lt;/i&gt;',N'1',N'')</v>
      </c>
    </row>
    <row r="25" spans="1:8" x14ac:dyDescent="0.2">
      <c r="A25" s="49" t="s">
        <v>1940</v>
      </c>
      <c r="B25" s="50" t="s">
        <v>1951</v>
      </c>
      <c r="C25" s="49" t="s">
        <v>1967</v>
      </c>
      <c r="F25" s="49">
        <v>1</v>
      </c>
      <c r="H25" s="49" t="str">
        <f t="shared" si="0"/>
        <v>INSERT INTO smmWebMenuInfo(CreatedModuleID,MenuInfoCode,MenuInfoName,UrlAddress,Span,SortedOrder,MenuInfoIcon) VALUES(N'RES',N'0101',N'РЕСТОРАН',N'',N'',N'1',N'')</v>
      </c>
    </row>
    <row r="26" spans="1:8" x14ac:dyDescent="0.2">
      <c r="A26" s="49" t="s">
        <v>1940</v>
      </c>
      <c r="B26" s="50" t="s">
        <v>1968</v>
      </c>
      <c r="C26" s="49" t="s">
        <v>1944</v>
      </c>
      <c r="D26" s="50" t="s">
        <v>1960</v>
      </c>
      <c r="F26" s="49">
        <v>2</v>
      </c>
      <c r="H26" s="49" t="str">
        <f t="shared" si="0"/>
        <v>INSERT INTO smmWebMenuInfo(CreatedModuleID,MenuInfoCode,MenuInfoName,UrlAddress,Span,SortedOrder,MenuInfoIcon) VALUES(N'RES',N'010101',N'Рестораны бүртгэл',N'1',N'',N'2',N'')</v>
      </c>
    </row>
    <row r="27" spans="1:8" x14ac:dyDescent="0.2">
      <c r="A27" s="49" t="s">
        <v>1940</v>
      </c>
      <c r="B27" s="50" t="s">
        <v>1971</v>
      </c>
      <c r="C27" s="49" t="s">
        <v>1945</v>
      </c>
      <c r="D27" s="50" t="s">
        <v>2059</v>
      </c>
      <c r="F27" s="49">
        <v>3</v>
      </c>
      <c r="H27" s="49" t="str">
        <f t="shared" si="0"/>
        <v>INSERT INTO smmWebMenuInfo(CreatedModuleID,MenuInfoCode,MenuInfoName,UrlAddress,Span,SortedOrder,MenuInfoIcon) VALUES(N'RES',N'010102',N'Заалны бүртгэл',N'cat.aspx',N'',N'3',N'')</v>
      </c>
    </row>
    <row r="28" spans="1:8" x14ac:dyDescent="0.2">
      <c r="A28" s="49" t="s">
        <v>1940</v>
      </c>
      <c r="B28" s="50" t="s">
        <v>1970</v>
      </c>
      <c r="C28" s="49" t="s">
        <v>1946</v>
      </c>
      <c r="D28" s="50" t="s">
        <v>2060</v>
      </c>
      <c r="F28" s="49">
        <v>4</v>
      </c>
      <c r="H28" s="49" t="str">
        <f t="shared" si="0"/>
        <v>INSERT INTO smmWebMenuInfo(CreatedModuleID,MenuInfoCode,MenuInfoName,UrlAddress,Span,SortedOrder,MenuInfoIcon) VALUES(N'RES',N'010103',N'Ширээний бүртгэл',N'table.aspx',N'',N'4',N'')</v>
      </c>
    </row>
    <row r="29" spans="1:8" x14ac:dyDescent="0.2">
      <c r="A29" s="49" t="s">
        <v>1940</v>
      </c>
      <c r="B29" s="50" t="s">
        <v>1952</v>
      </c>
      <c r="C29" s="49" t="s">
        <v>1972</v>
      </c>
      <c r="F29" s="49">
        <v>2</v>
      </c>
      <c r="H29" s="49" t="str">
        <f t="shared" si="0"/>
        <v>INSERT INTO smmWebMenuInfo(CreatedModuleID,MenuInfoCode,MenuInfoName,UrlAddress,Span,SortedOrder,MenuInfoIcon) VALUES(N'RES',N'0102',N'ЦЭС',N'',N'',N'2',N'')</v>
      </c>
    </row>
    <row r="30" spans="1:8" x14ac:dyDescent="0.2">
      <c r="A30" s="49" t="s">
        <v>1940</v>
      </c>
      <c r="B30" s="50" t="s">
        <v>1969</v>
      </c>
      <c r="C30" s="49" t="s">
        <v>1947</v>
      </c>
      <c r="D30" s="50" t="s">
        <v>2003</v>
      </c>
      <c r="F30" s="49">
        <v>6</v>
      </c>
      <c r="H30" s="49" t="str">
        <f t="shared" si="0"/>
        <v>INSERT INTO smmWebMenuInfo(CreatedModuleID,MenuInfoCode,MenuInfoName,UrlAddress,Span,SortedOrder,MenuInfoIcon) VALUES(N'RES',N'010201',N'Үндсэн цэс',N'menu.aspx',N'',N'6',N'')</v>
      </c>
    </row>
    <row r="31" spans="1:8" x14ac:dyDescent="0.2">
      <c r="A31" s="49" t="s">
        <v>1940</v>
      </c>
      <c r="B31" s="50" t="s">
        <v>1973</v>
      </c>
      <c r="C31" s="49" t="s">
        <v>1966</v>
      </c>
      <c r="D31" s="50" t="s">
        <v>2061</v>
      </c>
      <c r="F31" s="49">
        <v>8</v>
      </c>
      <c r="H31" s="49" t="str">
        <f t="shared" si="0"/>
        <v>INSERT INTO smmWebMenuInfo(CreatedModuleID,MenuInfoCode,MenuInfoName,UrlAddress,Span,SortedOrder,MenuInfoIcon) VALUES(N'RES',N'010203',N'Бэлэн бүтээгдэхүүн',N'product.aspx',N'',N'8',N'')</v>
      </c>
    </row>
    <row r="32" spans="1:8" x14ac:dyDescent="0.2">
      <c r="A32" s="49" t="s">
        <v>1940</v>
      </c>
      <c r="B32" s="50" t="s">
        <v>1953</v>
      </c>
      <c r="C32" s="49" t="s">
        <v>1974</v>
      </c>
      <c r="F32" s="49">
        <v>3</v>
      </c>
      <c r="H32" s="49" t="str">
        <f t="shared" si="0"/>
        <v>INSERT INTO smmWebMenuInfo(CreatedModuleID,MenuInfoCode,MenuInfoName,UrlAddress,Span,SortedOrder,MenuInfoIcon) VALUES(N'RES',N'0103',N'ТУСЛАХ',N'',N'',N'3',N'')</v>
      </c>
    </row>
    <row r="33" spans="1:8" x14ac:dyDescent="0.2">
      <c r="A33" s="49" t="s">
        <v>1940</v>
      </c>
      <c r="B33" s="50" t="s">
        <v>1975</v>
      </c>
      <c r="C33" s="49" t="s">
        <v>1948</v>
      </c>
      <c r="D33" s="50" t="s">
        <v>1960</v>
      </c>
      <c r="F33" s="49">
        <v>9</v>
      </c>
      <c r="H33" s="49" t="str">
        <f t="shared" si="0"/>
        <v>INSERT INTO smmWebMenuInfo(CreatedModuleID,MenuInfoCode,MenuInfoName,UrlAddress,Span,SortedOrder,MenuInfoIcon) VALUES(N'RES',N'010301',N'Тогоочийн бүртгэл',N'1',N'',N'9',N'')</v>
      </c>
    </row>
    <row r="34" spans="1:8" x14ac:dyDescent="0.2">
      <c r="A34" s="49" t="s">
        <v>1940</v>
      </c>
      <c r="B34" s="50" t="s">
        <v>1976</v>
      </c>
      <c r="C34" s="49" t="s">
        <v>1949</v>
      </c>
      <c r="D34" s="50" t="s">
        <v>2058</v>
      </c>
      <c r="F34" s="49">
        <v>11</v>
      </c>
      <c r="H34" s="49" t="str">
        <f t="shared" si="0"/>
        <v>INSERT INTO smmWebMenuInfo(CreatedModuleID,MenuInfoCode,MenuInfoName,UrlAddress,Span,SortedOrder,MenuInfoIcon) VALUES(N'RES',N'010303',N'Орлогын төрөл',N'buffet.aspx',N'',N'11',N'')</v>
      </c>
    </row>
    <row r="35" spans="1:8" x14ac:dyDescent="0.2">
      <c r="A35" s="49" t="s">
        <v>1940</v>
      </c>
      <c r="B35" s="50" t="s">
        <v>1977</v>
      </c>
      <c r="C35" s="49" t="s">
        <v>1950</v>
      </c>
      <c r="D35" s="50" t="s">
        <v>2057</v>
      </c>
      <c r="F35" s="49">
        <v>12</v>
      </c>
      <c r="H35" s="49" t="str">
        <f t="shared" si="0"/>
        <v>INSERT INTO smmWebMenuInfo(CreatedModuleID,MenuInfoCode,MenuInfoName,UrlAddress,Span,SortedOrder,MenuInfoIcon) VALUES(N'RES',N'010304',N'Захиалгын төрөл',N'ordertype.aspx',N'',N'12',N'')</v>
      </c>
    </row>
    <row r="36" spans="1:8" x14ac:dyDescent="0.2">
      <c r="A36" s="49" t="s">
        <v>1940</v>
      </c>
      <c r="B36" s="50" t="s">
        <v>2092</v>
      </c>
      <c r="C36" s="49" t="s">
        <v>1491</v>
      </c>
      <c r="D36" s="50" t="s">
        <v>2093</v>
      </c>
      <c r="F36" s="49">
        <v>13</v>
      </c>
      <c r="H36" s="49" t="str">
        <f t="shared" si="0"/>
        <v>INSERT INTO smmWebMenuInfo(CreatedModuleID,MenuInfoCode,MenuInfoName,UrlAddress,Span,SortedOrder,MenuInfoIcon) VALUES(N'RES',N'010305',N'Хэмжих нэгж',N'unit.aspx',N'',N'13',N'')</v>
      </c>
    </row>
    <row r="37" spans="1:8" x14ac:dyDescent="0.2">
      <c r="A37" s="49" t="s">
        <v>1940</v>
      </c>
      <c r="B37" s="50" t="s">
        <v>1182</v>
      </c>
      <c r="C37" s="49" t="s">
        <v>1954</v>
      </c>
      <c r="E37" s="49" t="s">
        <v>1964</v>
      </c>
      <c r="F37" s="49">
        <v>2</v>
      </c>
      <c r="H37" s="49" t="str">
        <f t="shared" si="0"/>
        <v>INSERT INTO smmWebMenuInfo(CreatedModuleID,MenuInfoCode,MenuInfoName,UrlAddress,Span,SortedOrder,MenuInfoIcon) VALUES(N'RES',N'02',N'МЕНЕЖЕР',N'',N'&lt;i class="far fa-address-book"&gt;&lt;/i&gt;',N'2',N'')</v>
      </c>
    </row>
    <row r="38" spans="1:8" x14ac:dyDescent="0.2">
      <c r="A38" s="49" t="s">
        <v>1940</v>
      </c>
      <c r="B38" s="50" t="s">
        <v>1197</v>
      </c>
      <c r="C38" s="49" t="s">
        <v>1955</v>
      </c>
      <c r="D38" s="50" t="s">
        <v>1960</v>
      </c>
      <c r="F38" s="49">
        <v>1</v>
      </c>
      <c r="H38" s="49" t="str">
        <f t="shared" si="0"/>
        <v>INSERT INTO smmWebMenuInfo(CreatedModuleID,MenuInfoCode,MenuInfoName,UrlAddress,Span,SortedOrder,MenuInfoIcon) VALUES(N'RES',N'0201',N'Хүлээн авалтын захиалга',N'1',N'',N'1',N'')</v>
      </c>
    </row>
    <row r="39" spans="1:8" x14ac:dyDescent="0.2">
      <c r="A39" s="49" t="s">
        <v>1940</v>
      </c>
      <c r="B39" s="50" t="s">
        <v>1198</v>
      </c>
      <c r="C39" s="49" t="s">
        <v>1956</v>
      </c>
      <c r="D39" s="50" t="s">
        <v>1960</v>
      </c>
      <c r="F39" s="49">
        <v>2</v>
      </c>
      <c r="H39" s="49" t="str">
        <f t="shared" si="0"/>
        <v>INSERT INTO smmWebMenuInfo(CreatedModuleID,MenuInfoCode,MenuInfoName,UrlAddress,Span,SortedOrder,MenuInfoIcon) VALUES(N'RES',N'0202',N'Тогоочийн тооцоо',N'1',N'',N'2',N'')</v>
      </c>
    </row>
    <row r="40" spans="1:8" x14ac:dyDescent="0.2">
      <c r="A40" s="49" t="s">
        <v>1940</v>
      </c>
      <c r="B40" s="50" t="s">
        <v>1199</v>
      </c>
      <c r="C40" s="49" t="s">
        <v>1957</v>
      </c>
      <c r="D40" s="50" t="s">
        <v>1960</v>
      </c>
      <c r="E40" s="49" t="s">
        <v>1962</v>
      </c>
      <c r="F40" s="49">
        <v>3</v>
      </c>
      <c r="H40" s="49" t="str">
        <f t="shared" si="0"/>
        <v>INSERT INTO smmWebMenuInfo(CreatedModuleID,MenuInfoCode,MenuInfoName,UrlAddress,Span,SortedOrder,MenuInfoIcon) VALUES(N'RES',N'0203',N'ПОС жагсаалт',N'1',N'&lt;i class="fa fa-shopping-cart"&gt;&lt;/i&gt;',N'3',N'')</v>
      </c>
    </row>
    <row r="41" spans="1:8" x14ac:dyDescent="0.2">
      <c r="A41" s="49" t="s">
        <v>1940</v>
      </c>
      <c r="B41" s="50" t="s">
        <v>1958</v>
      </c>
      <c r="C41" s="49" t="s">
        <v>1965</v>
      </c>
      <c r="D41" s="50" t="s">
        <v>1960</v>
      </c>
      <c r="F41" s="49">
        <v>4</v>
      </c>
      <c r="H41" s="49" t="str">
        <f t="shared" si="0"/>
        <v>INSERT INTO smmWebMenuInfo(CreatedModuleID,MenuInfoCode,MenuInfoName,UrlAddress,Span,SortedOrder,MenuInfoIcon) VALUES(N'RES',N'0204',N'ПОС-ын хаалтын ирц',N'1',N'',N'4',N'')</v>
      </c>
    </row>
    <row r="42" spans="1:8" x14ac:dyDescent="0.2">
      <c r="A42" s="49" t="s">
        <v>1940</v>
      </c>
      <c r="B42" s="50" t="s">
        <v>1183</v>
      </c>
      <c r="C42" s="49" t="s">
        <v>1959</v>
      </c>
      <c r="D42" s="50" t="s">
        <v>1221</v>
      </c>
      <c r="E42" s="49" t="s">
        <v>1961</v>
      </c>
      <c r="F42" s="49">
        <v>0</v>
      </c>
      <c r="H42" s="49" t="str">
        <f t="shared" si="0"/>
        <v>INSERT INTO smmWebMenuInfo(CreatedModuleID,MenuInfoCode,MenuInfoName,UrlAddress,Span,SortedOrder,MenuInfoIcon) VALUES(N'RES',N'03',N'ДАШБОАРД',N'dashboard.aspx',N'&lt;i class="fa fa-home"&gt;&lt;/i&gt;',N'0',N'')</v>
      </c>
    </row>
    <row r="43" spans="1:8" x14ac:dyDescent="0.2">
      <c r="A43" s="49" t="s">
        <v>1940</v>
      </c>
      <c r="B43" s="50" t="s">
        <v>1184</v>
      </c>
      <c r="C43" s="49" t="s">
        <v>1978</v>
      </c>
      <c r="F43" s="49">
        <v>6</v>
      </c>
      <c r="H43" s="49" t="str">
        <f t="shared" si="0"/>
        <v>INSERT INTO smmWebMenuInfo(CreatedModuleID,MenuInfoCode,MenuInfoName,UrlAddress,Span,SortedOrder,MenuInfoIcon) VALUES(N'RES',N'04',N'ЗӨӨГЧ',N'',N'',N'6',N'')</v>
      </c>
    </row>
    <row r="44" spans="1:8" x14ac:dyDescent="0.2">
      <c r="A44" s="49" t="s">
        <v>1940</v>
      </c>
      <c r="B44" s="50" t="s">
        <v>1988</v>
      </c>
      <c r="C44" s="49" t="s">
        <v>1979</v>
      </c>
      <c r="D44" s="50" t="s">
        <v>2165</v>
      </c>
      <c r="F44" s="49">
        <v>1</v>
      </c>
      <c r="H44" s="49" t="str">
        <f t="shared" si="0"/>
        <v>INSERT INTO smmWebMenuInfo(CreatedModuleID,MenuInfoCode,MenuInfoName,UrlAddress,Span,SortedOrder,MenuInfoIcon) VALUES(N'RES',N'0401',N'Тасалбар бичих',N'pos.aspx',N'',N'1',N'')</v>
      </c>
    </row>
    <row r="45" spans="1:8" x14ac:dyDescent="0.2">
      <c r="A45" s="49" t="s">
        <v>1940</v>
      </c>
      <c r="B45" s="50" t="s">
        <v>1989</v>
      </c>
      <c r="C45" s="49" t="s">
        <v>1980</v>
      </c>
      <c r="D45" s="50" t="s">
        <v>2166</v>
      </c>
      <c r="F45" s="49">
        <v>2</v>
      </c>
      <c r="H45" s="49" t="str">
        <f t="shared" si="0"/>
        <v>INSERT INTO smmWebMenuInfo(CreatedModuleID,MenuInfoCode,MenuInfoName,UrlAddress,Span,SortedOrder,MenuInfoIcon) VALUES(N'RES',N'0402',N'Тасалбар жагсаалт',N'poslist.aspx',N'',N'2',N'')</v>
      </c>
    </row>
    <row r="46" spans="1:8" x14ac:dyDescent="0.2">
      <c r="A46" s="49" t="s">
        <v>1940</v>
      </c>
      <c r="B46" s="50" t="s">
        <v>1990</v>
      </c>
      <c r="C46" s="49" t="s">
        <v>1981</v>
      </c>
      <c r="D46" s="50" t="s">
        <v>2003</v>
      </c>
      <c r="F46" s="49">
        <v>3</v>
      </c>
      <c r="H46" s="49" t="str">
        <f t="shared" si="0"/>
        <v>INSERT INTO smmWebMenuInfo(CreatedModuleID,MenuInfoCode,MenuInfoName,UrlAddress,Span,SortedOrder,MenuInfoIcon) VALUES(N'RES',N'0403',N'Цэснээс хасах',N'menu.aspx',N'',N'3',N'')</v>
      </c>
    </row>
    <row r="47" spans="1:8" x14ac:dyDescent="0.2">
      <c r="A47" s="49" t="s">
        <v>1940</v>
      </c>
      <c r="B47" s="50" t="s">
        <v>1991</v>
      </c>
      <c r="C47" s="49" t="s">
        <v>1982</v>
      </c>
      <c r="D47" s="50" t="s">
        <v>2002</v>
      </c>
      <c r="F47" s="49">
        <v>4</v>
      </c>
      <c r="H47" s="49" t="str">
        <f t="shared" si="0"/>
        <v>INSERT INTO smmWebMenuInfo(CreatedModuleID,MenuInfoCode,MenuInfoName,UrlAddress,Span,SortedOrder,MenuInfoIcon) VALUES(N'RES',N'0404',N'Өдрийн тайлан',N'dayreport.aspx',N'',N'4',N'')</v>
      </c>
    </row>
    <row r="48" spans="1:8" x14ac:dyDescent="0.2">
      <c r="A48" s="49" t="s">
        <v>1940</v>
      </c>
      <c r="B48" s="50" t="s">
        <v>1992</v>
      </c>
      <c r="C48" s="49" t="s">
        <v>1983</v>
      </c>
      <c r="D48" s="50" t="s">
        <v>2001</v>
      </c>
      <c r="F48" s="49">
        <v>5</v>
      </c>
      <c r="H48" s="49" t="str">
        <f t="shared" si="0"/>
        <v>INSERT INTO smmWebMenuInfo(CreatedModuleID,MenuInfoCode,MenuInfoName,UrlAddress,Span,SortedOrder,MenuInfoIcon) VALUES(N'RES',N'0405',N'Өдрийн хаалт',N'close.aspx',N'',N'5',N'')</v>
      </c>
    </row>
    <row r="49" spans="1:8" x14ac:dyDescent="0.2">
      <c r="A49" s="49" t="s">
        <v>1940</v>
      </c>
      <c r="B49" s="50" t="s">
        <v>1993</v>
      </c>
      <c r="C49" s="49" t="s">
        <v>1984</v>
      </c>
      <c r="D49" s="50" t="s">
        <v>2000</v>
      </c>
      <c r="F49" s="49">
        <v>6</v>
      </c>
      <c r="H49" s="49" t="str">
        <f t="shared" si="0"/>
        <v>INSERT INTO smmWebMenuInfo(CreatedModuleID,MenuInfoCode,MenuInfoName,UrlAddress,Span,SortedOrder,MenuInfoIcon) VALUES(N'RES',N'0406',N'Тохиргоо',N'settings.aspx',N'',N'6',N'')</v>
      </c>
    </row>
    <row r="50" spans="1:8" x14ac:dyDescent="0.2">
      <c r="A50" s="49" t="s">
        <v>1940</v>
      </c>
      <c r="B50" s="50" t="s">
        <v>1994</v>
      </c>
      <c r="C50" s="49" t="s">
        <v>1985</v>
      </c>
      <c r="D50" s="50" t="s">
        <v>1999</v>
      </c>
      <c r="F50" s="49">
        <v>7</v>
      </c>
      <c r="H50" s="49" t="str">
        <f t="shared" si="0"/>
        <v>INSERT INTO smmWebMenuInfo(CreatedModuleID,MenuInfoCode,MenuInfoName,UrlAddress,Span,SortedOrder,MenuInfoIcon) VALUES(N'RES',N'0407',N'Огноо тохируулах',N'ognoo.aspx',N'',N'7',N'')</v>
      </c>
    </row>
    <row r="51" spans="1:8" x14ac:dyDescent="0.2">
      <c r="A51" s="49" t="s">
        <v>1940</v>
      </c>
      <c r="B51" s="50" t="s">
        <v>1995</v>
      </c>
      <c r="C51" s="49" t="s">
        <v>1986</v>
      </c>
      <c r="D51" s="50" t="s">
        <v>1998</v>
      </c>
      <c r="F51" s="49">
        <v>8</v>
      </c>
      <c r="H51" s="49" t="str">
        <f t="shared" si="0"/>
        <v>INSERT INTO smmWebMenuInfo(CreatedModuleID,MenuInfoCode,MenuInfoName,UrlAddress,Span,SortedOrder,MenuInfoIcon) VALUES(N'RES',N'0408',N'Түгжих',N'lock.aspx',N'',N'8',N'')</v>
      </c>
    </row>
    <row r="52" spans="1:8" x14ac:dyDescent="0.2">
      <c r="A52" s="49" t="s">
        <v>1940</v>
      </c>
      <c r="B52" s="50" t="s">
        <v>1996</v>
      </c>
      <c r="C52" s="49" t="s">
        <v>1987</v>
      </c>
      <c r="D52" s="50" t="s">
        <v>1997</v>
      </c>
      <c r="F52" s="49">
        <v>9</v>
      </c>
      <c r="H52" s="49" t="str">
        <f t="shared" si="0"/>
        <v>INSERT INTO smmWebMenuInfo(CreatedModuleID,MenuInfoCode,MenuInfoName,UrlAddress,Span,SortedOrder,MenuInfoIcon) VALUES(N'RES',N'0409',N'Гарах',N'logout.aspx',N'',N'9',N'')</v>
      </c>
    </row>
    <row r="53" spans="1:8" x14ac:dyDescent="0.2">
      <c r="A53" s="49" t="s">
        <v>1940</v>
      </c>
      <c r="B53" s="50" t="s">
        <v>1185</v>
      </c>
      <c r="C53" s="49" t="s">
        <v>2004</v>
      </c>
      <c r="F53" s="49">
        <v>10</v>
      </c>
      <c r="H53" s="49" t="str">
        <f t="shared" si="0"/>
        <v>INSERT INTO smmWebMenuInfo(CreatedModuleID,MenuInfoCode,MenuInfoName,UrlAddress,Span,SortedOrder,MenuInfoIcon) VALUES(N'RES',N'05',N'АДМИНИСТРАТОР',N'',N'',N'10',N'')</v>
      </c>
    </row>
    <row r="54" spans="1:8" x14ac:dyDescent="0.2">
      <c r="A54" s="49" t="s">
        <v>1940</v>
      </c>
      <c r="B54" s="50" t="s">
        <v>2007</v>
      </c>
      <c r="C54" s="49" t="s">
        <v>2005</v>
      </c>
      <c r="D54" s="50" t="s">
        <v>2009</v>
      </c>
      <c r="F54" s="49">
        <v>11</v>
      </c>
      <c r="H54" s="49" t="str">
        <f t="shared" si="0"/>
        <v>INSERT INTO smmWebMenuInfo(CreatedModuleID,MenuInfoCode,MenuInfoName,UrlAddress,Span,SortedOrder,MenuInfoIcon) VALUES(N'RES',N'0501',N'Хэрэглэгч нэмэх',N'user.aspx',N'',N'11',N'')</v>
      </c>
    </row>
    <row r="55" spans="1:8" x14ac:dyDescent="0.2">
      <c r="A55" s="49" t="s">
        <v>1940</v>
      </c>
      <c r="B55" s="50" t="s">
        <v>2008</v>
      </c>
      <c r="C55" s="49" t="s">
        <v>2006</v>
      </c>
      <c r="D55" s="50" t="s">
        <v>2010</v>
      </c>
      <c r="F55" s="49">
        <v>12</v>
      </c>
      <c r="H55" s="49" t="str">
        <f t="shared" si="0"/>
        <v>INSERT INTO smmWebMenuInfo(CreatedModuleID,MenuInfoCode,MenuInfoName,UrlAddress,Span,SortedOrder,MenuInfoIcon) VALUES(N'RES',N'0502',N'Хэрэглэгчдэд эрх олгох',N'usergroup.aspx',N'',N'12',N'')</v>
      </c>
    </row>
    <row r="56" spans="1:8" x14ac:dyDescent="0.2">
      <c r="A56" s="49" t="s">
        <v>1287</v>
      </c>
      <c r="B56" s="50" t="s">
        <v>1181</v>
      </c>
      <c r="C56" s="49" t="s">
        <v>1943</v>
      </c>
      <c r="F56" s="49">
        <v>1</v>
      </c>
      <c r="H56" s="49" t="str">
        <f t="shared" si="0"/>
        <v>INSERT INTO smmWebMenuInfo(CreatedModuleID,MenuInfoCode,MenuInfoName,UrlAddress,Span,SortedOrder,MenuInfoIcon) VALUES(N'HTL',N'01',N'ЛАВЛАХ',N'',N'',N'1',N'')</v>
      </c>
    </row>
    <row r="57" spans="1:8" x14ac:dyDescent="0.2">
      <c r="A57" s="49" t="s">
        <v>1287</v>
      </c>
      <c r="B57" s="50" t="s">
        <v>1951</v>
      </c>
      <c r="C57" s="49" t="s">
        <v>2167</v>
      </c>
      <c r="F57" s="49">
        <v>2</v>
      </c>
      <c r="H57" s="49" t="str">
        <f t="shared" si="0"/>
        <v>INSERT INTO smmWebMenuInfo(CreatedModuleID,MenuInfoCode,MenuInfoName,UrlAddress,Span,SortedOrder,MenuInfoIcon) VALUES(N'HTL',N'0101',N'ӨРӨӨ',N'',N'',N'2',N'')</v>
      </c>
    </row>
    <row r="58" spans="1:8" x14ac:dyDescent="0.2">
      <c r="A58" s="49" t="s">
        <v>1287</v>
      </c>
      <c r="B58" s="50" t="s">
        <v>1968</v>
      </c>
      <c r="C58" s="49" t="s">
        <v>2168</v>
      </c>
      <c r="D58" s="50" t="s">
        <v>2222</v>
      </c>
      <c r="F58" s="49">
        <v>3</v>
      </c>
      <c r="H58" s="49" t="str">
        <f t="shared" si="0"/>
        <v>INSERT INTO smmWebMenuInfo(CreatedModuleID,MenuInfoCode,MenuInfoName,UrlAddress,Span,SortedOrder,MenuInfoIcon) VALUES(N'HTL',N'010101',N'Өрөөний ангилал',N'roomtype.aspx',N'',N'3',N'')</v>
      </c>
    </row>
    <row r="59" spans="1:8" x14ac:dyDescent="0.2">
      <c r="A59" s="49" t="s">
        <v>1287</v>
      </c>
      <c r="B59" s="50" t="s">
        <v>1971</v>
      </c>
      <c r="C59" s="49" t="s">
        <v>2212</v>
      </c>
      <c r="D59" s="50" t="s">
        <v>2220</v>
      </c>
      <c r="F59" s="49">
        <v>4</v>
      </c>
      <c r="H59" s="49" t="str">
        <f t="shared" si="0"/>
        <v>INSERT INTO smmWebMenuInfo(CreatedModuleID,MenuInfoCode,MenuInfoName,UrlAddress,Span,SortedOrder,MenuInfoIcon) VALUES(N'HTL',N'010102',N'Өрөөний бүлэг',N'RoomGroup.aspx',N'',N'4',N'')</v>
      </c>
    </row>
    <row r="60" spans="1:8" x14ac:dyDescent="0.2">
      <c r="A60" s="49" t="s">
        <v>1287</v>
      </c>
      <c r="B60" s="50" t="s">
        <v>1970</v>
      </c>
      <c r="C60" s="49" t="s">
        <v>2213</v>
      </c>
      <c r="D60" s="50" t="s">
        <v>2221</v>
      </c>
      <c r="F60" s="49">
        <v>5</v>
      </c>
      <c r="H60" s="49" t="str">
        <f t="shared" si="0"/>
        <v>INSERT INTO smmWebMenuInfo(CreatedModuleID,MenuInfoCode,MenuInfoName,UrlAddress,Span,SortedOrder,MenuInfoIcon) VALUES(N'HTL',N'010103',N'Өрөөний бүртгэл',N'roominfo.aspx',N'',N'5',N'')</v>
      </c>
    </row>
    <row r="61" spans="1:8" x14ac:dyDescent="0.2">
      <c r="A61" s="49" t="s">
        <v>1287</v>
      </c>
      <c r="B61" s="50" t="s">
        <v>2217</v>
      </c>
      <c r="C61" s="49" t="s">
        <v>2214</v>
      </c>
      <c r="D61" s="50" t="s">
        <v>2224</v>
      </c>
      <c r="F61" s="49">
        <v>6</v>
      </c>
      <c r="H61" s="49" t="str">
        <f t="shared" si="0"/>
        <v>INSERT INTO smmWebMenuInfo(CreatedModuleID,MenuInfoCode,MenuInfoName,UrlAddress,Span,SortedOrder,MenuInfoIcon) VALUES(N'HTL',N'010104',N'Мини баарны загвар',N'minibartype.aspx',N'',N'6',N'')</v>
      </c>
    </row>
    <row r="62" spans="1:8" x14ac:dyDescent="0.2">
      <c r="A62" s="49" t="s">
        <v>1287</v>
      </c>
      <c r="B62" s="50" t="s">
        <v>1952</v>
      </c>
      <c r="C62" s="49" t="s">
        <v>2215</v>
      </c>
      <c r="F62" s="49">
        <v>7</v>
      </c>
      <c r="H62" s="49" t="str">
        <f t="shared" si="0"/>
        <v>INSERT INTO smmWebMenuInfo(CreatedModuleID,MenuInfoCode,MenuInfoName,UrlAddress,Span,SortedOrder,MenuInfoIcon) VALUES(N'HTL',N'0102',N'ЗОЧИД БУУДАЛ',N'',N'',N'7',N'')</v>
      </c>
    </row>
    <row r="63" spans="1:8" x14ac:dyDescent="0.2">
      <c r="A63" s="49" t="s">
        <v>1287</v>
      </c>
      <c r="B63" s="50" t="s">
        <v>1969</v>
      </c>
      <c r="C63" s="49" t="s">
        <v>2216</v>
      </c>
      <c r="D63" s="50" t="s">
        <v>2223</v>
      </c>
      <c r="F63" s="49">
        <v>8</v>
      </c>
      <c r="H63" s="49" t="str">
        <f t="shared" si="0"/>
        <v>INSERT INTO smmWebMenuInfo(CreatedModuleID,MenuInfoCode,MenuInfoName,UrlAddress,Span,SortedOrder,MenuInfoIcon) VALUES(N'HTL',N'010201',N'Жигүүрийн бүртгэл',N'faction.aspx',N'',N'8',N'')</v>
      </c>
    </row>
    <row r="64" spans="1:8" x14ac:dyDescent="0.2">
      <c r="A64" s="49" t="s">
        <v>1287</v>
      </c>
      <c r="B64" s="50" t="s">
        <v>2225</v>
      </c>
      <c r="C64" s="49" t="s">
        <v>2175</v>
      </c>
      <c r="D64" s="50" t="s">
        <v>2226</v>
      </c>
      <c r="F64" s="49">
        <v>9</v>
      </c>
      <c r="H64" s="49" t="str">
        <f t="shared" si="0"/>
        <v>INSERT INTO smmWebMenuInfo(CreatedModuleID,MenuInfoCode,MenuInfoName,UrlAddress,Span,SortedOrder,MenuInfoIcon) VALUES(N'HTL',N'010202',N'Улирлын бүртгэл',N'seasoninfo.aspx',N'',N'9',N'')</v>
      </c>
    </row>
    <row r="65" spans="1:8" x14ac:dyDescent="0.2">
      <c r="A65" s="49" t="s">
        <v>1287</v>
      </c>
      <c r="B65" s="50" t="s">
        <v>1973</v>
      </c>
      <c r="C65" s="49" t="s">
        <v>2227</v>
      </c>
      <c r="D65" s="50" t="s">
        <v>1960</v>
      </c>
      <c r="F65" s="49">
        <v>10</v>
      </c>
      <c r="H65" s="49" t="str">
        <f t="shared" si="0"/>
        <v>INSERT INTO smmWebMenuInfo(CreatedModuleID,MenuInfoCode,MenuInfoName,UrlAddress,Span,SortedOrder,MenuInfoIcon) VALUES(N'HTL',N'010203',N'Үйлчилгээний төрөл',N'1',N'',N'10',N'')</v>
      </c>
    </row>
    <row r="66" spans="1:8" x14ac:dyDescent="0.2">
      <c r="A66" s="49" t="s">
        <v>1287</v>
      </c>
      <c r="B66" s="50" t="s">
        <v>2234</v>
      </c>
      <c r="C66" s="49" t="s">
        <v>2228</v>
      </c>
      <c r="D66" s="50" t="s">
        <v>1960</v>
      </c>
      <c r="F66" s="49">
        <v>11</v>
      </c>
      <c r="H66" s="49" t="str">
        <f t="shared" si="0"/>
        <v>INSERT INTO smmWebMenuInfo(CreatedModuleID,MenuInfoCode,MenuInfoName,UrlAddress,Span,SortedOrder,MenuInfoIcon) VALUES(N'HTL',N'010204',N'Зочдын төрөл',N'1',N'',N'11',N'')</v>
      </c>
    </row>
    <row r="67" spans="1:8" x14ac:dyDescent="0.2">
      <c r="A67" s="49" t="s">
        <v>1287</v>
      </c>
      <c r="B67" s="50" t="s">
        <v>2373</v>
      </c>
      <c r="C67" s="49" t="s">
        <v>2374</v>
      </c>
      <c r="D67" s="50" t="s">
        <v>1960</v>
      </c>
      <c r="F67" s="49">
        <v>12</v>
      </c>
      <c r="H67" s="49" t="str">
        <f t="shared" si="0"/>
        <v>INSERT INTO smmWebMenuInfo(CreatedModuleID,MenuInfoCode,MenuInfoName,UrlAddress,Span,SortedOrder,MenuInfoIcon) VALUES(N'HTL',N'010210',N'Валютын бүртгэл',N'1',N'',N'12',N'')</v>
      </c>
    </row>
    <row r="68" spans="1:8" x14ac:dyDescent="0.2">
      <c r="A68" s="49" t="s">
        <v>1287</v>
      </c>
      <c r="B68" s="50" t="s">
        <v>2235</v>
      </c>
      <c r="C68" s="49" t="s">
        <v>2229</v>
      </c>
      <c r="D68" s="50" t="s">
        <v>1960</v>
      </c>
      <c r="F68" s="49">
        <v>12</v>
      </c>
      <c r="H68" s="49" t="str">
        <f t="shared" ref="H68:H144" si="1">"INSERT INTO smmWebMenuInfo(CreatedModuleID,MenuInfoCode,MenuInfoName,UrlAddress,Span,SortedOrder,MenuInfoIcon) VALUES(N'"&amp;A68&amp;"',N'"&amp;B68&amp;"',N'"&amp;C68&amp;"',N'"&amp;D68&amp;"',N'"&amp;E68&amp;"',N'"&amp;F68&amp;"',N'"&amp;G68&amp;"')"</f>
        <v>INSERT INTO smmWebMenuInfo(CreatedModuleID,MenuInfoCode,MenuInfoName,UrlAddress,Span,SortedOrder,MenuInfoIcon) VALUES(N'HTL',N'010205',N'Үнийн бодлого',N'1',N'',N'12',N'')</v>
      </c>
    </row>
    <row r="69" spans="1:8" x14ac:dyDescent="0.2">
      <c r="A69" s="49" t="s">
        <v>1287</v>
      </c>
      <c r="B69" s="50" t="s">
        <v>2236</v>
      </c>
      <c r="C69" s="49" t="s">
        <v>2230</v>
      </c>
      <c r="D69" s="50" t="s">
        <v>1960</v>
      </c>
      <c r="F69" s="49">
        <v>13</v>
      </c>
      <c r="H69" s="49" t="str">
        <f t="shared" si="1"/>
        <v>INSERT INTO smmWebMenuInfo(CreatedModuleID,MenuInfoCode,MenuInfoName,UrlAddress,Span,SortedOrder,MenuInfoIcon) VALUES(N'HTL',N'010206',N'Харилцагчийн бүртгэл',N'1',N'',N'13',N'')</v>
      </c>
    </row>
    <row r="70" spans="1:8" x14ac:dyDescent="0.2">
      <c r="A70" s="49" t="s">
        <v>1287</v>
      </c>
      <c r="B70" s="50" t="s">
        <v>2237</v>
      </c>
      <c r="C70" s="49" t="s">
        <v>2231</v>
      </c>
      <c r="D70" s="50" t="s">
        <v>1960</v>
      </c>
      <c r="F70" s="49">
        <v>14</v>
      </c>
      <c r="H70" s="49" t="str">
        <f t="shared" si="1"/>
        <v>INSERT INTO smmWebMenuInfo(CreatedModuleID,MenuInfoCode,MenuInfoName,UrlAddress,Span,SortedOrder,MenuInfoIcon) VALUES(N'HTL',N'010207',N'Өргөдөл, гомдлын төрөл',N'1',N'',N'14',N'')</v>
      </c>
    </row>
    <row r="71" spans="1:8" x14ac:dyDescent="0.2">
      <c r="A71" s="49" t="s">
        <v>1287</v>
      </c>
      <c r="B71" s="50" t="s">
        <v>2238</v>
      </c>
      <c r="C71" s="49" t="s">
        <v>2232</v>
      </c>
      <c r="D71" s="50" t="s">
        <v>1960</v>
      </c>
      <c r="F71" s="49">
        <v>15</v>
      </c>
      <c r="H71" s="49" t="str">
        <f t="shared" si="1"/>
        <v>INSERT INTO smmWebMenuInfo(CreatedModuleID,MenuInfoCode,MenuInfoName,UrlAddress,Span,SortedOrder,MenuInfoIcon) VALUES(N'HTL',N'010208',N'Төлбөрийн төрөл',N'1',N'',N'15',N'')</v>
      </c>
    </row>
    <row r="72" spans="1:8" x14ac:dyDescent="0.2">
      <c r="A72" s="49" t="s">
        <v>1287</v>
      </c>
      <c r="B72" s="50" t="s">
        <v>2239</v>
      </c>
      <c r="C72" s="49" t="s">
        <v>2233</v>
      </c>
      <c r="D72" s="50" t="s">
        <v>1960</v>
      </c>
      <c r="F72" s="49">
        <v>16</v>
      </c>
      <c r="H72" s="49" t="str">
        <f t="shared" si="1"/>
        <v>INSERT INTO smmWebMenuInfo(CreatedModuleID,MenuInfoCode,MenuInfoName,UrlAddress,Span,SortedOrder,MenuInfoIcon) VALUES(N'HTL',N'010209',N'Хурлын заалны бүртгэл',N'1',N'',N'16',N'')</v>
      </c>
    </row>
    <row r="73" spans="1:8" x14ac:dyDescent="0.2">
      <c r="A73" s="49" t="s">
        <v>1287</v>
      </c>
      <c r="B73" s="50" t="s">
        <v>2373</v>
      </c>
      <c r="C73" s="49" t="s">
        <v>2377</v>
      </c>
      <c r="D73" s="50" t="s">
        <v>1960</v>
      </c>
      <c r="F73" s="49">
        <v>17</v>
      </c>
      <c r="H73" s="49" t="str">
        <f t="shared" si="1"/>
        <v>INSERT INTO smmWebMenuInfo(CreatedModuleID,MenuInfoCode,MenuInfoName,UrlAddress,Span,SortedOrder,MenuInfoIcon) VALUES(N'HTL',N'010210',N'Байрлах хугацаа',N'1',N'',N'17',N'')</v>
      </c>
    </row>
    <row r="74" spans="1:8" x14ac:dyDescent="0.2">
      <c r="A74" s="49" t="s">
        <v>1287</v>
      </c>
      <c r="B74" s="50" t="s">
        <v>1182</v>
      </c>
      <c r="C74" s="49" t="s">
        <v>1954</v>
      </c>
      <c r="F74" s="49">
        <v>17</v>
      </c>
      <c r="H74" s="49" t="str">
        <f t="shared" si="1"/>
        <v>INSERT INTO smmWebMenuInfo(CreatedModuleID,MenuInfoCode,MenuInfoName,UrlAddress,Span,SortedOrder,MenuInfoIcon) VALUES(N'HTL',N'02',N'МЕНЕЖЕР',N'',N'',N'17',N'')</v>
      </c>
    </row>
    <row r="75" spans="1:8" x14ac:dyDescent="0.2">
      <c r="A75" s="49" t="s">
        <v>1287</v>
      </c>
      <c r="B75" s="50" t="s">
        <v>1197</v>
      </c>
      <c r="C75" s="49" t="s">
        <v>2241</v>
      </c>
      <c r="F75" s="49">
        <v>18</v>
      </c>
      <c r="H75" s="49" t="str">
        <f t="shared" si="1"/>
        <v>INSERT INTO smmWebMenuInfo(CreatedModuleID,MenuInfoCode,MenuInfoName,UrlAddress,Span,SortedOrder,MenuInfoIcon) VALUES(N'HTL',N'0201',N'ЗАХИАЛГА',N'',N'',N'18',N'')</v>
      </c>
    </row>
    <row r="76" spans="1:8" x14ac:dyDescent="0.2">
      <c r="A76" s="49" t="s">
        <v>1287</v>
      </c>
      <c r="B76" s="50" t="s">
        <v>2218</v>
      </c>
      <c r="C76" s="49" t="s">
        <v>2242</v>
      </c>
      <c r="D76" s="50" t="s">
        <v>1960</v>
      </c>
      <c r="F76" s="49">
        <v>19</v>
      </c>
      <c r="H76" s="49" t="str">
        <f t="shared" si="1"/>
        <v>INSERT INTO smmWebMenuInfo(CreatedModuleID,MenuInfoCode,MenuInfoName,UrlAddress,Span,SortedOrder,MenuInfoIcon) VALUES(N'HTL',N'020101',N'Урьдчилсан захиалга',N'1',N'',N'19',N'')</v>
      </c>
    </row>
    <row r="77" spans="1:8" x14ac:dyDescent="0.2">
      <c r="A77" s="49" t="s">
        <v>1287</v>
      </c>
      <c r="B77" s="50" t="s">
        <v>2219</v>
      </c>
      <c r="C77" s="49" t="s">
        <v>2243</v>
      </c>
      <c r="D77" s="50" t="s">
        <v>1960</v>
      </c>
      <c r="F77" s="49">
        <v>20</v>
      </c>
      <c r="H77" s="49" t="str">
        <f t="shared" si="1"/>
        <v>INSERT INTO smmWebMenuInfo(CreatedModuleID,MenuInfoCode,MenuInfoName,UrlAddress,Span,SortedOrder,MenuInfoIcon) VALUES(N'HTL',N'020102',N'Гэрээний бүртгэл',N'1',N'',N'20',N'')</v>
      </c>
    </row>
    <row r="78" spans="1:8" x14ac:dyDescent="0.2">
      <c r="A78" s="49" t="s">
        <v>1287</v>
      </c>
      <c r="B78" s="50" t="s">
        <v>2259</v>
      </c>
      <c r="C78" s="49" t="s">
        <v>2244</v>
      </c>
      <c r="D78" s="50" t="s">
        <v>1960</v>
      </c>
      <c r="F78" s="49">
        <v>21</v>
      </c>
      <c r="H78" s="49" t="str">
        <f t="shared" si="1"/>
        <v>INSERT INTO smmWebMenuInfo(CreatedModuleID,MenuInfoCode,MenuInfoName,UrlAddress,Span,SortedOrder,MenuInfoIcon) VALUES(N'HTL',N'020103',N'Хурлын заалны захиалга',N'1',N'',N'21',N'')</v>
      </c>
    </row>
    <row r="79" spans="1:8" x14ac:dyDescent="0.2">
      <c r="A79" s="49" t="s">
        <v>1287</v>
      </c>
      <c r="B79" s="50" t="s">
        <v>1197</v>
      </c>
      <c r="C79" s="49" t="s">
        <v>2245</v>
      </c>
      <c r="D79" s="50" t="s">
        <v>1960</v>
      </c>
      <c r="F79" s="49">
        <v>22</v>
      </c>
      <c r="H79" s="49" t="str">
        <f t="shared" si="1"/>
        <v>INSERT INTO smmWebMenuInfo(CreatedModuleID,MenuInfoCode,MenuInfoName,UrlAddress,Span,SortedOrder,MenuInfoIcon) VALUES(N'HTL',N'0201',N'Өргөдөл, гомдлын бүртгэл',N'1',N'',N'22',N'')</v>
      </c>
    </row>
    <row r="80" spans="1:8" x14ac:dyDescent="0.2">
      <c r="A80" s="49" t="s">
        <v>1287</v>
      </c>
      <c r="B80" s="50" t="s">
        <v>1198</v>
      </c>
      <c r="C80" s="49" t="s">
        <v>2375</v>
      </c>
      <c r="F80" s="49">
        <v>22</v>
      </c>
      <c r="H80" s="49" t="str">
        <f t="shared" si="1"/>
        <v>INSERT INTO smmWebMenuInfo(CreatedModuleID,MenuInfoCode,MenuInfoName,UrlAddress,Span,SortedOrder,MenuInfoIcon) VALUES(N'HTL',N'0202',N'СИСТЕМИЙН ТОХИРУУЛГА',N'',N'',N'22',N'')</v>
      </c>
    </row>
    <row r="81" spans="1:8" x14ac:dyDescent="0.2">
      <c r="A81" s="49" t="s">
        <v>1287</v>
      </c>
      <c r="B81" s="50" t="s">
        <v>2376</v>
      </c>
      <c r="C81" s="49" t="s">
        <v>2350</v>
      </c>
      <c r="D81" s="50" t="s">
        <v>1960</v>
      </c>
      <c r="F81" s="49">
        <v>22</v>
      </c>
      <c r="H81" s="49" t="str">
        <f t="shared" si="1"/>
        <v>INSERT INTO smmWebMenuInfo(CreatedModuleID,MenuInfoCode,MenuInfoName,UrlAddress,Span,SortedOrder,MenuInfoIcon) VALUES(N'HTL',N'020201',N'Үндсэн тохиргоо',N'1',N'',N'22',N'')</v>
      </c>
    </row>
    <row r="82" spans="1:8" x14ac:dyDescent="0.2">
      <c r="A82" s="49" t="s">
        <v>1287</v>
      </c>
      <c r="B82" s="50" t="s">
        <v>1183</v>
      </c>
      <c r="C82" s="49" t="s">
        <v>2240</v>
      </c>
      <c r="F82" s="49">
        <v>23</v>
      </c>
      <c r="H82" s="49" t="str">
        <f t="shared" si="1"/>
        <v>INSERT INTO smmWebMenuInfo(CreatedModuleID,MenuInfoCode,MenuInfoName,UrlAddress,Span,SortedOrder,MenuInfoIcon) VALUES(N'HTL',N'03',N'УГТАГЧ',N'',N'',N'23',N'')</v>
      </c>
    </row>
    <row r="83" spans="1:8" x14ac:dyDescent="0.2">
      <c r="A83" s="49" t="s">
        <v>1287</v>
      </c>
      <c r="B83" s="50" t="s">
        <v>1200</v>
      </c>
      <c r="C83" s="49" t="s">
        <v>2252</v>
      </c>
      <c r="F83" s="49">
        <v>24</v>
      </c>
      <c r="H83" s="49" t="str">
        <f t="shared" si="1"/>
        <v>INSERT INTO smmWebMenuInfo(CreatedModuleID,MenuInfoCode,MenuInfoName,UrlAddress,Span,SortedOrder,MenuInfoIcon) VALUES(N'HTL',N'0301',N'ЗОЧИН',N'',N'',N'24',N'')</v>
      </c>
    </row>
    <row r="84" spans="1:8" x14ac:dyDescent="0.2">
      <c r="A84" s="49" t="s">
        <v>1287</v>
      </c>
      <c r="B84" s="50" t="s">
        <v>2253</v>
      </c>
      <c r="C84" s="49" t="s">
        <v>2246</v>
      </c>
      <c r="D84" s="50" t="s">
        <v>1960</v>
      </c>
      <c r="F84" s="49">
        <v>25</v>
      </c>
      <c r="H84" s="49" t="str">
        <f t="shared" si="1"/>
        <v>INSERT INTO smmWebMenuInfo(CreatedModuleID,MenuInfoCode,MenuInfoName,UrlAddress,Span,SortedOrder,MenuInfoIcon) VALUES(N'HTL',N'030101',N'Зочин өрөөнд бүртгэх',N'1',N'',N'25',N'')</v>
      </c>
    </row>
    <row r="85" spans="1:8" x14ac:dyDescent="0.2">
      <c r="A85" s="49" t="s">
        <v>1287</v>
      </c>
      <c r="B85" s="50" t="s">
        <v>2254</v>
      </c>
      <c r="C85" s="49" t="s">
        <v>2247</v>
      </c>
      <c r="D85" s="50" t="s">
        <v>1960</v>
      </c>
      <c r="F85" s="49">
        <v>26</v>
      </c>
      <c r="H85" s="49" t="str">
        <f t="shared" si="1"/>
        <v>INSERT INTO smmWebMenuInfo(CreatedModuleID,MenuInfoCode,MenuInfoName,UrlAddress,Span,SortedOrder,MenuInfoIcon) VALUES(N'HTL',N'030102',N'Ангилал солих',N'1',N'',N'26',N'')</v>
      </c>
    </row>
    <row r="86" spans="1:8" x14ac:dyDescent="0.2">
      <c r="A86" s="49" t="s">
        <v>1287</v>
      </c>
      <c r="B86" s="50" t="s">
        <v>2255</v>
      </c>
      <c r="C86" s="49" t="s">
        <v>2248</v>
      </c>
      <c r="D86" s="50" t="s">
        <v>1960</v>
      </c>
      <c r="F86" s="49">
        <v>27</v>
      </c>
      <c r="H86" s="49" t="str">
        <f t="shared" si="1"/>
        <v>INSERT INTO smmWebMenuInfo(CreatedModuleID,MenuInfoCode,MenuInfoName,UrlAddress,Span,SortedOrder,MenuInfoIcon) VALUES(N'HTL',N'030103',N'Өрөөний үйлчилгээ',N'1',N'',N'27',N'')</v>
      </c>
    </row>
    <row r="87" spans="1:8" x14ac:dyDescent="0.2">
      <c r="A87" s="49" t="s">
        <v>1287</v>
      </c>
      <c r="B87" s="50" t="s">
        <v>2256</v>
      </c>
      <c r="C87" s="49" t="s">
        <v>2249</v>
      </c>
      <c r="D87" s="50" t="s">
        <v>1960</v>
      </c>
      <c r="F87" s="49">
        <v>28</v>
      </c>
      <c r="H87" s="49" t="str">
        <f t="shared" si="1"/>
        <v>INSERT INTO smmWebMenuInfo(CreatedModuleID,MenuInfoCode,MenuInfoName,UrlAddress,Span,SortedOrder,MenuInfoIcon) VALUES(N'HTL',N'030104',N'Мини баарны үйлчилгээ',N'1',N'',N'28',N'')</v>
      </c>
    </row>
    <row r="88" spans="1:8" x14ac:dyDescent="0.2">
      <c r="A88" s="49" t="s">
        <v>1287</v>
      </c>
      <c r="B88" s="50" t="s">
        <v>2257</v>
      </c>
      <c r="C88" s="49" t="s">
        <v>2250</v>
      </c>
      <c r="D88" s="50" t="s">
        <v>1960</v>
      </c>
      <c r="F88" s="49">
        <v>29</v>
      </c>
      <c r="H88" s="49" t="str">
        <f t="shared" si="1"/>
        <v>INSERT INTO smmWebMenuInfo(CreatedModuleID,MenuInfoCode,MenuInfoName,UrlAddress,Span,SortedOrder,MenuInfoIcon) VALUES(N'HTL',N'030105',N'Өрөө шилжүүлэх',N'1',N'',N'29',N'')</v>
      </c>
    </row>
    <row r="89" spans="1:8" x14ac:dyDescent="0.2">
      <c r="A89" s="49" t="s">
        <v>1287</v>
      </c>
      <c r="B89" s="50" t="s">
        <v>2258</v>
      </c>
      <c r="C89" s="49" t="s">
        <v>2251</v>
      </c>
      <c r="D89" s="50" t="s">
        <v>1960</v>
      </c>
      <c r="F89" s="49">
        <v>30</v>
      </c>
      <c r="H89" s="49" t="str">
        <f t="shared" si="1"/>
        <v>INSERT INTO smmWebMenuInfo(CreatedModuleID,MenuInfoCode,MenuInfoName,UrlAddress,Span,SortedOrder,MenuInfoIcon) VALUES(N'HTL',N'030106',N'Зочин гаргах',N'1',N'',N'30',N'')</v>
      </c>
    </row>
    <row r="90" spans="1:8" x14ac:dyDescent="0.2">
      <c r="A90" s="49" t="s">
        <v>314</v>
      </c>
      <c r="B90" s="50" t="s">
        <v>1181</v>
      </c>
      <c r="C90" s="49" t="s">
        <v>1943</v>
      </c>
      <c r="F90" s="49">
        <v>31</v>
      </c>
      <c r="H90" s="49" t="str">
        <f t="shared" si="1"/>
        <v>INSERT INTO smmWebMenuInfo(CreatedModuleID,MenuInfoCode,MenuInfoName,UrlAddress,Span,SortedOrder,MenuInfoIcon) VALUES(N'HRM',N'01',N'ЛАВЛАХ',N'',N'',N'31',N'')</v>
      </c>
    </row>
    <row r="91" spans="1:8" x14ac:dyDescent="0.2">
      <c r="A91" s="49" t="s">
        <v>314</v>
      </c>
      <c r="B91" s="50" t="s">
        <v>1951</v>
      </c>
      <c r="C91" s="49" t="s">
        <v>2273</v>
      </c>
      <c r="F91" s="49">
        <v>32</v>
      </c>
      <c r="H91" s="49" t="str">
        <f t="shared" si="1"/>
        <v>INSERT INTO smmWebMenuInfo(CreatedModuleID,MenuInfoCode,MenuInfoName,UrlAddress,Span,SortedOrder,MenuInfoIcon) VALUES(N'HRM',N'0101',N'САЛБАР НЭГЖ',N'',N'',N'32',N'')</v>
      </c>
    </row>
    <row r="92" spans="1:8" x14ac:dyDescent="0.2">
      <c r="A92" s="49" t="s">
        <v>314</v>
      </c>
      <c r="B92" s="50" t="s">
        <v>1968</v>
      </c>
      <c r="C92" s="49" t="s">
        <v>2268</v>
      </c>
      <c r="D92" s="50" t="s">
        <v>1960</v>
      </c>
      <c r="F92" s="49">
        <v>33</v>
      </c>
      <c r="H92" s="49" t="str">
        <f t="shared" si="1"/>
        <v>INSERT INTO smmWebMenuInfo(CreatedModuleID,MenuInfoCode,MenuInfoName,UrlAddress,Span,SortedOrder,MenuInfoIcon) VALUES(N'HRM',N'010101',N'Идэвхитэй жилийн бүртгэл',N'1',N'',N'33',N'')</v>
      </c>
    </row>
    <row r="93" spans="1:8" x14ac:dyDescent="0.2">
      <c r="A93" s="49" t="s">
        <v>314</v>
      </c>
      <c r="B93" s="50" t="s">
        <v>1971</v>
      </c>
      <c r="C93" s="49" t="s">
        <v>1041</v>
      </c>
      <c r="D93" s="50" t="s">
        <v>1960</v>
      </c>
      <c r="F93" s="49">
        <v>34</v>
      </c>
      <c r="H93" s="49" t="str">
        <f t="shared" si="1"/>
        <v>INSERT INTO smmWebMenuInfo(CreatedModuleID,MenuInfoCode,MenuInfoName,UrlAddress,Span,SortedOrder,MenuInfoIcon) VALUES(N'HRM',N'010102',N'Үйл ажиллагааны чиглэл',N'1',N'',N'34',N'')</v>
      </c>
    </row>
    <row r="94" spans="1:8" x14ac:dyDescent="0.2">
      <c r="A94" s="49" t="s">
        <v>314</v>
      </c>
      <c r="B94" s="50" t="s">
        <v>1970</v>
      </c>
      <c r="C94" s="49" t="s">
        <v>2269</v>
      </c>
      <c r="D94" s="50" t="s">
        <v>1960</v>
      </c>
      <c r="F94" s="49">
        <v>35</v>
      </c>
      <c r="H94" s="49" t="str">
        <f t="shared" si="1"/>
        <v>INSERT INTO smmWebMenuInfo(CreatedModuleID,MenuInfoCode,MenuInfoName,UrlAddress,Span,SortedOrder,MenuInfoIcon) VALUES(N'HRM',N'010103',N'Ажлын талбайн байршлын бүртгэл',N'1',N'',N'35',N'')</v>
      </c>
    </row>
    <row r="95" spans="1:8" x14ac:dyDescent="0.2">
      <c r="A95" s="49" t="s">
        <v>314</v>
      </c>
      <c r="B95" s="50" t="s">
        <v>2217</v>
      </c>
      <c r="C95" s="49" t="s">
        <v>2270</v>
      </c>
      <c r="D95" s="50" t="s">
        <v>1960</v>
      </c>
      <c r="F95" s="49">
        <v>36</v>
      </c>
      <c r="H95" s="49" t="str">
        <f t="shared" si="1"/>
        <v>INSERT INTO smmWebMenuInfo(CreatedModuleID,MenuInfoCode,MenuInfoName,UrlAddress,Span,SortedOrder,MenuInfoIcon) VALUES(N'HRM',N'010104',N'Салбар,  нэгжийн бүртгэл',N'1',N'',N'36',N'')</v>
      </c>
    </row>
    <row r="96" spans="1:8" x14ac:dyDescent="0.2">
      <c r="A96" s="49" t="s">
        <v>314</v>
      </c>
      <c r="B96" s="50" t="s">
        <v>1952</v>
      </c>
      <c r="C96" s="49" t="s">
        <v>2272</v>
      </c>
      <c r="F96" s="49">
        <v>37</v>
      </c>
      <c r="H96" s="49" t="str">
        <f t="shared" si="1"/>
        <v>INSERT INTO smmWebMenuInfo(CreatedModuleID,MenuInfoCode,MenuInfoName,UrlAddress,Span,SortedOrder,MenuInfoIcon) VALUES(N'HRM',N'0102',N'АЛБАН ТУШААЛ',N'',N'',N'37',N'')</v>
      </c>
    </row>
    <row r="97" spans="1:8" x14ac:dyDescent="0.2">
      <c r="A97" s="49" t="s">
        <v>314</v>
      </c>
      <c r="B97" s="50" t="s">
        <v>1969</v>
      </c>
      <c r="C97" s="49" t="s">
        <v>507</v>
      </c>
      <c r="D97" s="50" t="s">
        <v>1960</v>
      </c>
      <c r="F97" s="49">
        <v>38</v>
      </c>
      <c r="H97" s="49" t="str">
        <f t="shared" si="1"/>
        <v>INSERT INTO smmWebMenuInfo(CreatedModuleID,MenuInfoCode,MenuInfoName,UrlAddress,Span,SortedOrder,MenuInfoIcon) VALUES(N'HRM',N'010201',N'Албан тушаалын бүлэг',N'1',N'',N'38',N'')</v>
      </c>
    </row>
    <row r="98" spans="1:8" x14ac:dyDescent="0.2">
      <c r="A98" s="49" t="s">
        <v>314</v>
      </c>
      <c r="B98" s="50" t="s">
        <v>2225</v>
      </c>
      <c r="C98" s="49" t="s">
        <v>2271</v>
      </c>
      <c r="D98" s="50" t="s">
        <v>1960</v>
      </c>
      <c r="F98" s="49">
        <v>39</v>
      </c>
      <c r="H98" s="49" t="str">
        <f t="shared" si="1"/>
        <v>INSERT INTO smmWebMenuInfo(CreatedModuleID,MenuInfoCode,MenuInfoName,UrlAddress,Span,SortedOrder,MenuInfoIcon) VALUES(N'HRM',N'010202',N'Албан тушаалын бүртгэл',N'1',N'',N'39',N'')</v>
      </c>
    </row>
    <row r="99" spans="1:8" x14ac:dyDescent="0.2">
      <c r="A99" s="49" t="s">
        <v>314</v>
      </c>
      <c r="B99" s="50" t="s">
        <v>1953</v>
      </c>
      <c r="C99" s="49" t="s">
        <v>2274</v>
      </c>
      <c r="F99" s="49">
        <v>40</v>
      </c>
      <c r="H99" s="49" t="str">
        <f t="shared" si="1"/>
        <v>INSERT INTO smmWebMenuInfo(CreatedModuleID,MenuInfoCode,MenuInfoName,UrlAddress,Span,SortedOrder,MenuInfoIcon) VALUES(N'HRM',N'0103',N'АРГА ХЭМЖЭЭНИЙ ЛАВЛАХ',N'',N'',N'40',N'')</v>
      </c>
    </row>
    <row r="100" spans="1:8" x14ac:dyDescent="0.2">
      <c r="A100" s="49" t="s">
        <v>314</v>
      </c>
      <c r="B100" s="50" t="s">
        <v>1975</v>
      </c>
      <c r="C100" s="49" t="s">
        <v>2275</v>
      </c>
      <c r="D100" s="50" t="s">
        <v>1960</v>
      </c>
      <c r="F100" s="49">
        <v>41</v>
      </c>
      <c r="H100" s="49" t="str">
        <f t="shared" si="1"/>
        <v>INSERT INTO smmWebMenuInfo(CreatedModuleID,MenuInfoCode,MenuInfoName,UrlAddress,Span,SortedOrder,MenuInfoIcon) VALUES(N'HRM',N'010301',N'Төрлийн бүртгэл',N'1',N'',N'41',N'')</v>
      </c>
    </row>
    <row r="101" spans="1:8" x14ac:dyDescent="0.2">
      <c r="A101" s="49" t="s">
        <v>314</v>
      </c>
      <c r="B101" s="50" t="s">
        <v>2277</v>
      </c>
      <c r="C101" s="49" t="s">
        <v>2276</v>
      </c>
      <c r="D101" s="50" t="s">
        <v>1960</v>
      </c>
      <c r="F101" s="49">
        <v>42</v>
      </c>
      <c r="H101" s="49" t="str">
        <f t="shared" si="1"/>
        <v>INSERT INTO smmWebMenuInfo(CreatedModuleID,MenuInfoCode,MenuInfoName,UrlAddress,Span,SortedOrder,MenuInfoIcon) VALUES(N'HRM',N'010302',N'Ажлаас чөлөөлөх төрөл',N'1',N'',N'42',N'')</v>
      </c>
    </row>
    <row r="102" spans="1:8" x14ac:dyDescent="0.2">
      <c r="A102" s="49" t="s">
        <v>314</v>
      </c>
      <c r="B102" s="50" t="s">
        <v>2260</v>
      </c>
      <c r="C102" s="49" t="s">
        <v>2295</v>
      </c>
      <c r="F102" s="49">
        <v>43</v>
      </c>
      <c r="H102" s="49" t="str">
        <f t="shared" si="1"/>
        <v>INSERT INTO smmWebMenuInfo(CreatedModuleID,MenuInfoCode,MenuInfoName,UrlAddress,Span,SortedOrder,MenuInfoIcon) VALUES(N'HRM',N'0104',N'ХУВЬ ХҮНИЙ БОЛОВСРОЛ',N'',N'',N'43',N'')</v>
      </c>
    </row>
    <row r="103" spans="1:8" x14ac:dyDescent="0.2">
      <c r="A103" s="49" t="s">
        <v>314</v>
      </c>
      <c r="B103" s="50" t="s">
        <v>2286</v>
      </c>
      <c r="C103" s="49" t="s">
        <v>2278</v>
      </c>
      <c r="D103" s="50" t="s">
        <v>1960</v>
      </c>
      <c r="F103" s="49">
        <v>44</v>
      </c>
      <c r="H103" s="49" t="str">
        <f t="shared" si="1"/>
        <v>INSERT INTO smmWebMenuInfo(CreatedModuleID,MenuInfoCode,MenuInfoName,UrlAddress,Span,SortedOrder,MenuInfoIcon) VALUES(N'HRM',N'010401',N'Мэргэжил',N'1',N'',N'44',N'')</v>
      </c>
    </row>
    <row r="104" spans="1:8" x14ac:dyDescent="0.2">
      <c r="A104" s="49" t="s">
        <v>314</v>
      </c>
      <c r="B104" s="50" t="s">
        <v>2287</v>
      </c>
      <c r="C104" s="49" t="s">
        <v>2279</v>
      </c>
      <c r="D104" s="50" t="s">
        <v>1960</v>
      </c>
      <c r="F104" s="49">
        <v>45</v>
      </c>
      <c r="H104" s="49" t="str">
        <f t="shared" si="1"/>
        <v>INSERT INTO smmWebMenuInfo(CreatedModuleID,MenuInfoCode,MenuInfoName,UrlAddress,Span,SortedOrder,MenuInfoIcon) VALUES(N'HRM',N'010402',N'Боловсрол',N'1',N'',N'45',N'')</v>
      </c>
    </row>
    <row r="105" spans="1:8" x14ac:dyDescent="0.2">
      <c r="A105" s="49" t="s">
        <v>314</v>
      </c>
      <c r="B105" s="50" t="s">
        <v>2288</v>
      </c>
      <c r="C105" s="49" t="s">
        <v>2280</v>
      </c>
      <c r="D105" s="50" t="s">
        <v>1960</v>
      </c>
      <c r="F105" s="49">
        <v>46</v>
      </c>
      <c r="H105" s="49" t="str">
        <f t="shared" si="1"/>
        <v>INSERT INTO smmWebMenuInfo(CreatedModuleID,MenuInfoCode,MenuInfoName,UrlAddress,Span,SortedOrder,MenuInfoIcon) VALUES(N'HRM',N'010403',N'Эрдмийн зэрэг, цол',N'1',N'',N'46',N'')</v>
      </c>
    </row>
    <row r="106" spans="1:8" x14ac:dyDescent="0.2">
      <c r="A106" s="49" t="s">
        <v>314</v>
      </c>
      <c r="B106" s="50" t="s">
        <v>2289</v>
      </c>
      <c r="C106" s="49" t="s">
        <v>2281</v>
      </c>
      <c r="D106" s="50" t="s">
        <v>1960</v>
      </c>
      <c r="F106" s="49">
        <v>47</v>
      </c>
      <c r="H106" s="49" t="str">
        <f t="shared" si="1"/>
        <v>INSERT INTO smmWebMenuInfo(CreatedModuleID,MenuInfoCode,MenuInfoName,UrlAddress,Span,SortedOrder,MenuInfoIcon) VALUES(N'HRM',N'010404',N'Их, Дээд сургууль',N'1',N'',N'47',N'')</v>
      </c>
    </row>
    <row r="107" spans="1:8" x14ac:dyDescent="0.2">
      <c r="A107" s="49" t="s">
        <v>314</v>
      </c>
      <c r="B107" s="50" t="s">
        <v>2290</v>
      </c>
      <c r="C107" s="49" t="s">
        <v>2282</v>
      </c>
      <c r="D107" s="50" t="s">
        <v>1960</v>
      </c>
      <c r="F107" s="49">
        <v>48</v>
      </c>
      <c r="H107" s="49" t="str">
        <f t="shared" si="1"/>
        <v>INSERT INTO smmWebMenuInfo(CreatedModuleID,MenuInfoCode,MenuInfoName,UrlAddress,Span,SortedOrder,MenuInfoIcon) VALUES(N'HRM',N'010405',N'Гадаад хэл',N'1',N'',N'48',N'')</v>
      </c>
    </row>
    <row r="108" spans="1:8" x14ac:dyDescent="0.2">
      <c r="A108" s="49" t="s">
        <v>314</v>
      </c>
      <c r="B108" s="50" t="s">
        <v>2291</v>
      </c>
      <c r="C108" s="49" t="s">
        <v>1054</v>
      </c>
      <c r="D108" s="50" t="s">
        <v>1960</v>
      </c>
      <c r="F108" s="49">
        <v>49</v>
      </c>
      <c r="H108" s="49" t="str">
        <f t="shared" si="1"/>
        <v>INSERT INTO smmWebMenuInfo(CreatedModuleID,MenuInfoCode,MenuInfoName,UrlAddress,Span,SortedOrder,MenuInfoIcon) VALUES(N'HRM',N'010406',N'Ур чадварын төрөл',N'1',N'',N'49',N'')</v>
      </c>
    </row>
    <row r="109" spans="1:8" x14ac:dyDescent="0.2">
      <c r="A109" s="49" t="s">
        <v>314</v>
      </c>
      <c r="B109" s="50" t="s">
        <v>2292</v>
      </c>
      <c r="C109" s="49" t="s">
        <v>2283</v>
      </c>
      <c r="D109" s="50" t="s">
        <v>1960</v>
      </c>
      <c r="F109" s="49">
        <v>50</v>
      </c>
      <c r="H109" s="49" t="str">
        <f t="shared" si="1"/>
        <v>INSERT INTO smmWebMenuInfo(CreatedModuleID,MenuInfoCode,MenuInfoName,UrlAddress,Span,SortedOrder,MenuInfoIcon) VALUES(N'HRM',N'010407',N'Ур чадварын бүртгэл',N'1',N'',N'50',N'')</v>
      </c>
    </row>
    <row r="110" spans="1:8" x14ac:dyDescent="0.2">
      <c r="A110" s="49" t="s">
        <v>314</v>
      </c>
      <c r="B110" s="50" t="s">
        <v>2293</v>
      </c>
      <c r="C110" s="49" t="s">
        <v>2284</v>
      </c>
      <c r="D110" s="50" t="s">
        <v>1960</v>
      </c>
      <c r="F110" s="49">
        <v>51</v>
      </c>
      <c r="H110" s="49" t="str">
        <f t="shared" si="1"/>
        <v>INSERT INTO smmWebMenuInfo(CreatedModuleID,MenuInfoCode,MenuInfoName,UrlAddress,Span,SortedOrder,MenuInfoIcon) VALUES(N'HRM',N'010408',N'Сургалтын төрөл',N'1',N'',N'51',N'')</v>
      </c>
    </row>
    <row r="111" spans="1:8" x14ac:dyDescent="0.2">
      <c r="A111" s="49" t="s">
        <v>314</v>
      </c>
      <c r="B111" s="50" t="s">
        <v>2294</v>
      </c>
      <c r="C111" s="49" t="s">
        <v>2285</v>
      </c>
      <c r="D111" s="50" t="s">
        <v>1960</v>
      </c>
      <c r="F111" s="49">
        <v>52</v>
      </c>
      <c r="H111" s="49" t="str">
        <f t="shared" si="1"/>
        <v>INSERT INTO smmWebMenuInfo(CreatedModuleID,MenuInfoCode,MenuInfoName,UrlAddress,Span,SortedOrder,MenuInfoIcon) VALUES(N'HRM',N'010409',N'Хэрэглээний компьютерын програм',N'1',N'',N'52',N'')</v>
      </c>
    </row>
    <row r="112" spans="1:8" x14ac:dyDescent="0.2">
      <c r="A112" s="49" t="s">
        <v>314</v>
      </c>
      <c r="B112" s="50" t="s">
        <v>2261</v>
      </c>
      <c r="C112" s="49" t="s">
        <v>2296</v>
      </c>
      <c r="F112" s="49">
        <v>53</v>
      </c>
      <c r="H112" s="49" t="str">
        <f t="shared" si="1"/>
        <v>INSERT INTO smmWebMenuInfo(CreatedModuleID,MenuInfoCode,MenuInfoName,UrlAddress,Span,SortedOrder,MenuInfoIcon) VALUES(N'HRM',N'0105',N'АЖ БАЙДАЛ',N'',N'',N'53',N'')</v>
      </c>
    </row>
    <row r="113" spans="1:8" x14ac:dyDescent="0.2">
      <c r="A113" s="49" t="s">
        <v>314</v>
      </c>
      <c r="B113" s="50" t="s">
        <v>2302</v>
      </c>
      <c r="C113" s="49" t="s">
        <v>2297</v>
      </c>
      <c r="D113" s="50" t="s">
        <v>1960</v>
      </c>
      <c r="F113" s="49">
        <v>54</v>
      </c>
      <c r="H113" s="49" t="str">
        <f t="shared" si="1"/>
        <v>INSERT INTO smmWebMenuInfo(CreatedModuleID,MenuInfoCode,MenuInfoName,UrlAddress,Span,SortedOrder,MenuInfoIcon) VALUES(N'HRM',N'010501',N'Улсын бүртгэл',N'1',N'',N'54',N'')</v>
      </c>
    </row>
    <row r="114" spans="1:8" x14ac:dyDescent="0.2">
      <c r="A114" s="49" t="s">
        <v>314</v>
      </c>
      <c r="B114" s="50" t="s">
        <v>2303</v>
      </c>
      <c r="C114" s="49" t="s">
        <v>2298</v>
      </c>
      <c r="D114" s="50" t="s">
        <v>1960</v>
      </c>
      <c r="F114" s="49">
        <v>55</v>
      </c>
      <c r="H114" s="49" t="str">
        <f t="shared" si="1"/>
        <v>INSERT INTO smmWebMenuInfo(CreatedModuleID,MenuInfoCode,MenuInfoName,UrlAddress,Span,SortedOrder,MenuInfoIcon) VALUES(N'HRM',N'010502',N'Аймаг хотын бүртгэл',N'1',N'',N'55',N'')</v>
      </c>
    </row>
    <row r="115" spans="1:8" x14ac:dyDescent="0.2">
      <c r="A115" s="49" t="s">
        <v>314</v>
      </c>
      <c r="B115" s="50" t="s">
        <v>2304</v>
      </c>
      <c r="C115" s="49" t="s">
        <v>2299</v>
      </c>
      <c r="D115" s="50" t="s">
        <v>1960</v>
      </c>
      <c r="F115" s="49">
        <v>56</v>
      </c>
      <c r="H115" s="49" t="str">
        <f t="shared" si="1"/>
        <v>INSERT INTO smmWebMenuInfo(CreatedModuleID,MenuInfoCode,MenuInfoName,UrlAddress,Span,SortedOrder,MenuInfoIcon) VALUES(N'HRM',N'010503',N'Сум, дүүргийн бүртгэл',N'1',N'',N'56',N'')</v>
      </c>
    </row>
    <row r="116" spans="1:8" x14ac:dyDescent="0.2">
      <c r="A116" s="49" t="s">
        <v>314</v>
      </c>
      <c r="B116" s="50" t="s">
        <v>2305</v>
      </c>
      <c r="C116" s="49" t="s">
        <v>2300</v>
      </c>
      <c r="D116" s="50" t="s">
        <v>1960</v>
      </c>
      <c r="F116" s="49">
        <v>57</v>
      </c>
      <c r="H116" s="49" t="str">
        <f t="shared" si="1"/>
        <v>INSERT INTO smmWebMenuInfo(CreatedModuleID,MenuInfoCode,MenuInfoName,UrlAddress,Span,SortedOrder,MenuInfoIcon) VALUES(N'HRM',N'010504',N'Яс үндэс',N'1',N'',N'57',N'')</v>
      </c>
    </row>
    <row r="117" spans="1:8" x14ac:dyDescent="0.2">
      <c r="A117" s="49" t="s">
        <v>314</v>
      </c>
      <c r="B117" s="50" t="s">
        <v>2306</v>
      </c>
      <c r="C117" s="49" t="s">
        <v>2301</v>
      </c>
      <c r="D117" s="50" t="s">
        <v>1960</v>
      </c>
      <c r="F117" s="49">
        <v>58</v>
      </c>
      <c r="H117" s="49" t="str">
        <f t="shared" si="1"/>
        <v>INSERT INTO smmWebMenuInfo(CreatedModuleID,MenuInfoCode,MenuInfoName,UrlAddress,Span,SortedOrder,MenuInfoIcon) VALUES(N'HRM',N'010505',N'Нийгмийн гарал байдал',N'1',N'',N'58',N'')</v>
      </c>
    </row>
    <row r="118" spans="1:8" x14ac:dyDescent="0.2">
      <c r="A118" s="49" t="s">
        <v>314</v>
      </c>
      <c r="B118" s="50" t="s">
        <v>2307</v>
      </c>
      <c r="C118" s="49" t="s">
        <v>1067</v>
      </c>
      <c r="D118" s="50" t="s">
        <v>1960</v>
      </c>
      <c r="F118" s="49">
        <v>59</v>
      </c>
      <c r="H118" s="49" t="str">
        <f t="shared" si="1"/>
        <v>INSERT INTO smmWebMenuInfo(CreatedModuleID,MenuInfoCode,MenuInfoName,UrlAddress,Span,SortedOrder,MenuInfoIcon) VALUES(N'HRM',N'010506',N'Гэр бүлийн гишүүдийн нэршил',N'1',N'',N'59',N'')</v>
      </c>
    </row>
    <row r="119" spans="1:8" x14ac:dyDescent="0.2">
      <c r="A119" s="49" t="s">
        <v>314</v>
      </c>
      <c r="B119" s="50" t="s">
        <v>2308</v>
      </c>
      <c r="C119" s="49" t="s">
        <v>617</v>
      </c>
      <c r="D119" s="50" t="s">
        <v>1960</v>
      </c>
      <c r="F119" s="49">
        <v>60</v>
      </c>
      <c r="H119" s="49" t="str">
        <f t="shared" si="1"/>
        <v>INSERT INTO smmWebMenuInfo(CreatedModuleID,MenuInfoCode,MenuInfoName,UrlAddress,Span,SortedOrder,MenuInfoIcon) VALUES(N'HRM',N'010507',N'Насны хязгаарын бүртгэл',N'1',N'',N'60',N'')</v>
      </c>
    </row>
    <row r="120" spans="1:8" x14ac:dyDescent="0.2">
      <c r="A120" s="49" t="s">
        <v>314</v>
      </c>
      <c r="B120" s="50" t="s">
        <v>2262</v>
      </c>
      <c r="C120" s="49" t="s">
        <v>2317</v>
      </c>
      <c r="F120" s="49">
        <v>61</v>
      </c>
      <c r="H120" s="49" t="str">
        <f t="shared" si="1"/>
        <v>INSERT INTO smmWebMenuInfo(CreatedModuleID,MenuInfoCode,MenuInfoName,UrlAddress,Span,SortedOrder,MenuInfoIcon) VALUES(N'HRM',N'0106',N'ШАГНАЛ, НИЙГЭМ ХАЛАМЖ',N'',N'',N'61',N'')</v>
      </c>
    </row>
    <row r="121" spans="1:8" x14ac:dyDescent="0.2">
      <c r="A121" s="49" t="s">
        <v>314</v>
      </c>
      <c r="B121" s="50" t="s">
        <v>2313</v>
      </c>
      <c r="C121" s="49" t="s">
        <v>2309</v>
      </c>
      <c r="D121" s="50" t="s">
        <v>1960</v>
      </c>
      <c r="F121" s="49">
        <v>62</v>
      </c>
      <c r="H121" s="49" t="str">
        <f t="shared" si="1"/>
        <v>INSERT INTO smmWebMenuInfo(CreatedModuleID,MenuInfoCode,MenuInfoName,UrlAddress,Span,SortedOrder,MenuInfoIcon) VALUES(N'HRM',N'010601',N'Халамж төрлийн бүртгэл',N'1',N'',N'62',N'')</v>
      </c>
    </row>
    <row r="122" spans="1:8" x14ac:dyDescent="0.2">
      <c r="A122" s="49" t="s">
        <v>314</v>
      </c>
      <c r="B122" s="50" t="s">
        <v>2314</v>
      </c>
      <c r="C122" s="49" t="s">
        <v>2310</v>
      </c>
      <c r="D122" s="50" t="s">
        <v>1960</v>
      </c>
      <c r="F122" s="49">
        <v>63</v>
      </c>
      <c r="H122" s="49" t="str">
        <f t="shared" si="1"/>
        <v>INSERT INTO smmWebMenuInfo(CreatedModuleID,MenuInfoCode,MenuInfoName,UrlAddress,Span,SortedOrder,MenuInfoIcon) VALUES(N'HRM',N'010602',N'Нийгэм халамжийн бүртгэл',N'1',N'',N'63',N'')</v>
      </c>
    </row>
    <row r="123" spans="1:8" x14ac:dyDescent="0.2">
      <c r="A123" s="49" t="s">
        <v>314</v>
      </c>
      <c r="B123" s="50" t="s">
        <v>2315</v>
      </c>
      <c r="C123" s="49" t="s">
        <v>2311</v>
      </c>
      <c r="D123" s="50" t="s">
        <v>1960</v>
      </c>
      <c r="F123" s="49">
        <v>64</v>
      </c>
      <c r="H123" s="49" t="str">
        <f t="shared" si="1"/>
        <v>INSERT INTO smmWebMenuInfo(CreatedModuleID,MenuInfoCode,MenuInfoName,UrlAddress,Span,SortedOrder,MenuInfoIcon) VALUES(N'HRM',N'010603',N'Шагналын төрөл',N'1',N'',N'64',N'')</v>
      </c>
    </row>
    <row r="124" spans="1:8" x14ac:dyDescent="0.2">
      <c r="A124" s="49" t="s">
        <v>314</v>
      </c>
      <c r="B124" s="50" t="s">
        <v>2316</v>
      </c>
      <c r="C124" s="49" t="s">
        <v>2312</v>
      </c>
      <c r="D124" s="50" t="s">
        <v>1960</v>
      </c>
      <c r="F124" s="49">
        <v>65</v>
      </c>
      <c r="H124" s="49" t="str">
        <f t="shared" si="1"/>
        <v>INSERT INTO smmWebMenuInfo(CreatedModuleID,MenuInfoCode,MenuInfoName,UrlAddress,Span,SortedOrder,MenuInfoIcon) VALUES(N'HRM',N'010604',N'Шагналын лавлах бүртгэл',N'1',N'',N'65',N'')</v>
      </c>
    </row>
    <row r="125" spans="1:8" x14ac:dyDescent="0.2">
      <c r="A125" s="49" t="s">
        <v>314</v>
      </c>
      <c r="B125" s="50" t="s">
        <v>2263</v>
      </c>
      <c r="C125" s="49" t="s">
        <v>2324</v>
      </c>
      <c r="F125" s="49">
        <v>66</v>
      </c>
      <c r="H125" s="49" t="str">
        <f t="shared" si="1"/>
        <v>INSERT INTO smmWebMenuInfo(CreatedModuleID,MenuInfoCode,MenuInfoName,UrlAddress,Span,SortedOrder,MenuInfoIcon) VALUES(N'HRM',N'0107',N'АЖИЛ ҮҮРЭГ, ХАРИУЦЛАГА',N'',N'',N'66',N'')</v>
      </c>
    </row>
    <row r="126" spans="1:8" x14ac:dyDescent="0.2">
      <c r="A126" s="49" t="s">
        <v>314</v>
      </c>
      <c r="B126" s="50" t="s">
        <v>2321</v>
      </c>
      <c r="C126" s="49" t="s">
        <v>2318</v>
      </c>
      <c r="D126" s="50" t="s">
        <v>1960</v>
      </c>
      <c r="F126" s="49">
        <v>67</v>
      </c>
      <c r="H126" s="49" t="str">
        <f t="shared" si="1"/>
        <v>INSERT INTO smmWebMenuInfo(CreatedModuleID,MenuInfoCode,MenuInfoName,UrlAddress,Span,SortedOrder,MenuInfoIcon) VALUES(N'HRM',N'010701',N'Ажил үүрэг бүлэг',N'1',N'',N'67',N'')</v>
      </c>
    </row>
    <row r="127" spans="1:8" x14ac:dyDescent="0.2">
      <c r="A127" s="49" t="s">
        <v>314</v>
      </c>
      <c r="B127" s="50" t="s">
        <v>2322</v>
      </c>
      <c r="C127" s="49" t="s">
        <v>2319</v>
      </c>
      <c r="D127" s="50" t="s">
        <v>1960</v>
      </c>
      <c r="F127" s="49">
        <v>68</v>
      </c>
      <c r="H127" s="49" t="str">
        <f t="shared" si="1"/>
        <v>INSERT INTO smmWebMenuInfo(CreatedModuleID,MenuInfoCode,MenuInfoName,UrlAddress,Span,SortedOrder,MenuInfoIcon) VALUES(N'HRM',N'010702',N'Ажил үүргийн лавлах',N'1',N'',N'68',N'')</v>
      </c>
    </row>
    <row r="128" spans="1:8" x14ac:dyDescent="0.2">
      <c r="A128" s="49" t="s">
        <v>314</v>
      </c>
      <c r="B128" s="50" t="s">
        <v>2323</v>
      </c>
      <c r="C128" s="49" t="s">
        <v>2320</v>
      </c>
      <c r="D128" s="50" t="s">
        <v>1960</v>
      </c>
      <c r="F128" s="49">
        <v>69</v>
      </c>
      <c r="H128" s="49" t="str">
        <f t="shared" si="1"/>
        <v>INSERT INTO smmWebMenuInfo(CreatedModuleID,MenuInfoCode,MenuInfoName,UrlAddress,Span,SortedOrder,MenuInfoIcon) VALUES(N'HRM',N'070703',N'Ажлын төлөвлөгөөний бүлэг',N'1',N'',N'69',N'')</v>
      </c>
    </row>
    <row r="129" spans="1:8" x14ac:dyDescent="0.2">
      <c r="A129" s="49" t="s">
        <v>314</v>
      </c>
      <c r="B129" s="50" t="s">
        <v>2264</v>
      </c>
      <c r="C129" s="49" t="s">
        <v>2325</v>
      </c>
      <c r="F129" s="49">
        <v>70</v>
      </c>
      <c r="H129" s="49" t="str">
        <f t="shared" si="1"/>
        <v>INSERT INTO smmWebMenuInfo(CreatedModuleID,MenuInfoCode,MenuInfoName,UrlAddress,Span,SortedOrder,MenuInfoIcon) VALUES(N'HRM',N'0108',N'ЭРҮҮЛ МЭНД, ШАЛТГААН',N'',N'',N'70',N'')</v>
      </c>
    </row>
    <row r="130" spans="1:8" x14ac:dyDescent="0.2">
      <c r="A130" s="49" t="s">
        <v>314</v>
      </c>
      <c r="B130" s="50" t="s">
        <v>2329</v>
      </c>
      <c r="C130" s="49" t="s">
        <v>2327</v>
      </c>
      <c r="D130" s="50" t="s">
        <v>1960</v>
      </c>
      <c r="F130" s="49">
        <v>71</v>
      </c>
      <c r="H130" s="49" t="str">
        <f t="shared" si="1"/>
        <v>INSERT INTO smmWebMenuInfo(CreatedModuleID,MenuInfoCode,MenuInfoName,UrlAddress,Span,SortedOrder,MenuInfoIcon) VALUES(N'HRM',N'010801',N'Өвчний бүртгэл',N'1',N'',N'71',N'')</v>
      </c>
    </row>
    <row r="131" spans="1:8" x14ac:dyDescent="0.2">
      <c r="A131" s="49" t="s">
        <v>314</v>
      </c>
      <c r="B131" s="50" t="s">
        <v>2330</v>
      </c>
      <c r="C131" s="49" t="s">
        <v>2328</v>
      </c>
      <c r="D131" s="50" t="s">
        <v>1960</v>
      </c>
      <c r="F131" s="49">
        <v>72</v>
      </c>
      <c r="H131" s="49" t="str">
        <f t="shared" si="1"/>
        <v>INSERT INTO smmWebMenuInfo(CreatedModuleID,MenuInfoCode,MenuInfoName,UrlAddress,Span,SortedOrder,MenuInfoIcon) VALUES(N'HRM',N'010802',N'Чөлөө олголтын лавлах',N'1',N'',N'72',N'')</v>
      </c>
    </row>
    <row r="132" spans="1:8" x14ac:dyDescent="0.2">
      <c r="A132" s="49" t="s">
        <v>314</v>
      </c>
      <c r="B132" s="50" t="s">
        <v>2265</v>
      </c>
      <c r="C132" s="49" t="s">
        <v>2326</v>
      </c>
      <c r="F132" s="49">
        <v>73</v>
      </c>
      <c r="H132" s="49" t="str">
        <f t="shared" si="1"/>
        <v>INSERT INTO smmWebMenuInfo(CreatedModuleID,MenuInfoCode,MenuInfoName,UrlAddress,Span,SortedOrder,MenuInfoIcon) VALUES(N'HRM',N'0109',N'МАЯГТ ТОДОРХОЙЛОЛТ',N'',N'',N'73',N'')</v>
      </c>
    </row>
    <row r="133" spans="1:8" x14ac:dyDescent="0.2">
      <c r="A133" s="49" t="s">
        <v>314</v>
      </c>
      <c r="B133" s="50" t="s">
        <v>2332</v>
      </c>
      <c r="C133" s="49" t="s">
        <v>2331</v>
      </c>
      <c r="D133" s="50" t="s">
        <v>1960</v>
      </c>
      <c r="F133" s="49">
        <v>74</v>
      </c>
      <c r="H133" s="49" t="str">
        <f t="shared" si="1"/>
        <v>INSERT INTO smmWebMenuInfo(CreatedModuleID,MenuInfoCode,MenuInfoName,UrlAddress,Span,SortedOrder,MenuInfoIcon) VALUES(N'HRM',N'010901',N'Тодорхойлолтын лавлах',N'1',N'',N'74',N'')</v>
      </c>
    </row>
    <row r="134" spans="1:8" x14ac:dyDescent="0.2">
      <c r="A134" s="49" t="s">
        <v>314</v>
      </c>
      <c r="B134" s="50" t="s">
        <v>2266</v>
      </c>
      <c r="C134" s="49" t="s">
        <v>2353</v>
      </c>
      <c r="F134" s="49">
        <v>75</v>
      </c>
      <c r="H134" s="49" t="str">
        <f t="shared" si="1"/>
        <v>INSERT INTO smmWebMenuInfo(CreatedModuleID,MenuInfoCode,MenuInfoName,UrlAddress,Span,SortedOrder,MenuInfoIcon) VALUES(N'HRM',N'0110',N'А/БАЙР ТОДОРХОЙЛОЛТ',N'',N'',N'75',N'')</v>
      </c>
    </row>
    <row r="135" spans="1:8" x14ac:dyDescent="0.2">
      <c r="A135" s="49" t="s">
        <v>314</v>
      </c>
      <c r="B135" s="50" t="s">
        <v>2340</v>
      </c>
      <c r="C135" s="49" t="s">
        <v>2333</v>
      </c>
      <c r="D135" s="50" t="s">
        <v>1960</v>
      </c>
      <c r="F135" s="49">
        <v>76</v>
      </c>
      <c r="H135" s="49" t="str">
        <f t="shared" si="1"/>
        <v>INSERT INTO smmWebMenuInfo(CreatedModuleID,MenuInfoCode,MenuInfoName,UrlAddress,Span,SortedOrder,MenuInfoIcon) VALUES(N'HRM',N'011001',N'Ажлын туршлагын лавлах',N'1',N'',N'76',N'')</v>
      </c>
    </row>
    <row r="136" spans="1:8" x14ac:dyDescent="0.2">
      <c r="A136" s="49" t="s">
        <v>314</v>
      </c>
      <c r="B136" s="50" t="s">
        <v>2341</v>
      </c>
      <c r="C136" s="49" t="s">
        <v>2334</v>
      </c>
      <c r="D136" s="50" t="s">
        <v>1960</v>
      </c>
      <c r="F136" s="49">
        <v>77</v>
      </c>
      <c r="H136" s="49" t="str">
        <f t="shared" si="1"/>
        <v>INSERT INTO smmWebMenuInfo(CreatedModuleID,MenuInfoCode,MenuInfoName,UrlAddress,Span,SortedOrder,MenuInfoIcon) VALUES(N'HRM',N'011002',N'Тусгай шаардлагын лавлах',N'1',N'',N'77',N'')</v>
      </c>
    </row>
    <row r="137" spans="1:8" x14ac:dyDescent="0.2">
      <c r="A137" s="49" t="s">
        <v>314</v>
      </c>
      <c r="B137" s="50" t="s">
        <v>2342</v>
      </c>
      <c r="C137" s="49" t="s">
        <v>2335</v>
      </c>
      <c r="D137" s="50" t="s">
        <v>1960</v>
      </c>
      <c r="F137" s="49">
        <v>78</v>
      </c>
      <c r="H137" s="49" t="str">
        <f t="shared" si="1"/>
        <v>INSERT INTO smmWebMenuInfo(CreatedModuleID,MenuInfoCode,MenuInfoName,UrlAddress,Span,SortedOrder,MenuInfoIcon) VALUES(N'HRM',N'011003',N'Нөөц хэрэгслийн лавлах',N'1',N'',N'78',N'')</v>
      </c>
    </row>
    <row r="138" spans="1:8" x14ac:dyDescent="0.2">
      <c r="A138" s="49" t="s">
        <v>314</v>
      </c>
      <c r="B138" s="50" t="s">
        <v>2343</v>
      </c>
      <c r="C138" s="49" t="s">
        <v>1086</v>
      </c>
      <c r="D138" s="50" t="s">
        <v>1960</v>
      </c>
      <c r="F138" s="49">
        <v>79</v>
      </c>
      <c r="H138" s="49" t="str">
        <f t="shared" si="1"/>
        <v>INSERT INTO smmWebMenuInfo(CreatedModuleID,MenuInfoCode,MenuInfoName,UrlAddress,Span,SortedOrder,MenuInfoIcon) VALUES(N'HRM',N'011004',N'Мэргэшлийн лавлах',N'1',N'',N'79',N'')</v>
      </c>
    </row>
    <row r="139" spans="1:8" x14ac:dyDescent="0.2">
      <c r="A139" s="49" t="s">
        <v>314</v>
      </c>
      <c r="B139" s="50" t="s">
        <v>2344</v>
      </c>
      <c r="C139" s="49" t="s">
        <v>2336</v>
      </c>
      <c r="D139" s="50" t="s">
        <v>1960</v>
      </c>
      <c r="F139" s="49">
        <v>80</v>
      </c>
      <c r="H139" s="49" t="str">
        <f t="shared" si="1"/>
        <v>INSERT INTO smmWebMenuInfo(CreatedModuleID,MenuInfoCode,MenuInfoName,UrlAddress,Span,SortedOrder,MenuInfoIcon) VALUES(N'HRM',N'011005',N'Хүлээх хариуцлагчын лавлах',N'1',N'',N'80',N'')</v>
      </c>
    </row>
    <row r="140" spans="1:8" x14ac:dyDescent="0.2">
      <c r="A140" s="49" t="s">
        <v>314</v>
      </c>
      <c r="B140" s="50" t="s">
        <v>2345</v>
      </c>
      <c r="C140" s="49" t="s">
        <v>2337</v>
      </c>
      <c r="D140" s="50" t="s">
        <v>1960</v>
      </c>
      <c r="F140" s="49">
        <v>81</v>
      </c>
      <c r="H140" s="49" t="str">
        <f t="shared" si="1"/>
        <v>INSERT INTO smmWebMenuInfo(CreatedModuleID,MenuInfoCode,MenuInfoName,UrlAddress,Span,SortedOrder,MenuInfoIcon) VALUES(N'HRM',N'011006',N'Шаардлагатай бичиг баримтын лавлах',N'1',N'',N'81',N'')</v>
      </c>
    </row>
    <row r="141" spans="1:8" x14ac:dyDescent="0.2">
      <c r="A141" s="49" t="s">
        <v>314</v>
      </c>
      <c r="B141" s="50" t="s">
        <v>2346</v>
      </c>
      <c r="C141" s="49" t="s">
        <v>1128</v>
      </c>
      <c r="D141" s="50" t="s">
        <v>1960</v>
      </c>
      <c r="F141" s="49">
        <v>82</v>
      </c>
      <c r="H141" s="49" t="str">
        <f t="shared" si="1"/>
        <v>INSERT INTO smmWebMenuInfo(CreatedModuleID,MenuInfoCode,MenuInfoName,UrlAddress,Span,SortedOrder,MenuInfoIcon) VALUES(N'HRM',N'011007',N'Ажиллах хэлбэр',N'1',N'',N'82',N'')</v>
      </c>
    </row>
    <row r="142" spans="1:8" x14ac:dyDescent="0.2">
      <c r="A142" s="49" t="s">
        <v>314</v>
      </c>
      <c r="B142" s="50" t="s">
        <v>2347</v>
      </c>
      <c r="C142" s="49" t="s">
        <v>2338</v>
      </c>
      <c r="D142" s="50" t="s">
        <v>1960</v>
      </c>
      <c r="F142" s="49">
        <v>83</v>
      </c>
      <c r="H142" s="49" t="str">
        <f t="shared" si="1"/>
        <v>INSERT INTO smmWebMenuInfo(CreatedModuleID,MenuInfoCode,MenuInfoName,UrlAddress,Span,SortedOrder,MenuInfoIcon) VALUES(N'HRM',N'011008',N'Ажиллах цагийн хуваарь',N'1',N'',N'83',N'')</v>
      </c>
    </row>
    <row r="143" spans="1:8" x14ac:dyDescent="0.2">
      <c r="A143" s="49" t="s">
        <v>314</v>
      </c>
      <c r="B143" s="50" t="s">
        <v>2348</v>
      </c>
      <c r="C143" s="49" t="s">
        <v>2339</v>
      </c>
      <c r="D143" s="50" t="s">
        <v>1960</v>
      </c>
      <c r="F143" s="49">
        <v>84</v>
      </c>
      <c r="H143" s="49" t="str">
        <f t="shared" si="1"/>
        <v>INSERT INTO smmWebMenuInfo(CreatedModuleID,MenuInfoCode,MenuInfoName,UrlAddress,Span,SortedOrder,MenuInfoIcon) VALUES(N'HRM',N'011009',N'Ажиллах цалингийн мэдээлэл',N'1',N'',N'84',N'')</v>
      </c>
    </row>
    <row r="144" spans="1:8" x14ac:dyDescent="0.2">
      <c r="A144" s="49" t="s">
        <v>314</v>
      </c>
      <c r="B144" s="50" t="s">
        <v>2267</v>
      </c>
      <c r="C144" s="49" t="s">
        <v>2349</v>
      </c>
      <c r="F144" s="49">
        <v>85</v>
      </c>
      <c r="H144" s="49" t="str">
        <f t="shared" si="1"/>
        <v>INSERT INTO smmWebMenuInfo(CreatedModuleID,MenuInfoCode,MenuInfoName,UrlAddress,Span,SortedOrder,MenuInfoIcon) VALUES(N'HRM',N'0111',N'СИСТЕМЙИН ТОХИРУУЛГА',N'',N'',N'85',N'')</v>
      </c>
    </row>
    <row r="145" spans="1:8" x14ac:dyDescent="0.2">
      <c r="A145" s="49" t="s">
        <v>314</v>
      </c>
      <c r="B145" s="50" t="s">
        <v>2351</v>
      </c>
      <c r="C145" s="49" t="s">
        <v>2350</v>
      </c>
      <c r="D145" s="50" t="s">
        <v>1960</v>
      </c>
      <c r="F145" s="49">
        <v>86</v>
      </c>
      <c r="H145" s="49" t="str">
        <f t="shared" ref="H145:H171" si="2">"INSERT INTO smmWebMenuInfo(CreatedModuleID,MenuInfoCode,MenuInfoName,UrlAddress,Span,SortedOrder,MenuInfoIcon) VALUES(N'"&amp;A145&amp;"',N'"&amp;B145&amp;"',N'"&amp;C145&amp;"',N'"&amp;D145&amp;"',N'"&amp;E145&amp;"',N'"&amp;F145&amp;"',N'"&amp;G145&amp;"')"</f>
        <v>INSERT INTO smmWebMenuInfo(CreatedModuleID,MenuInfoCode,MenuInfoName,UrlAddress,Span,SortedOrder,MenuInfoIcon) VALUES(N'HRM',N'011101',N'Үндсэн тохиргоо',N'1',N'',N'86',N'')</v>
      </c>
    </row>
    <row r="146" spans="1:8" x14ac:dyDescent="0.2">
      <c r="A146" s="49" t="s">
        <v>314</v>
      </c>
      <c r="B146" s="50" t="s">
        <v>2352</v>
      </c>
      <c r="C146" s="49" t="s">
        <v>1117</v>
      </c>
      <c r="D146" s="50" t="s">
        <v>1960</v>
      </c>
      <c r="F146" s="49">
        <v>87</v>
      </c>
      <c r="H146" s="49" t="str">
        <f t="shared" si="2"/>
        <v>INSERT INTO smmWebMenuInfo(CreatedModuleID,MenuInfoCode,MenuInfoName,UrlAddress,Span,SortedOrder,MenuInfoIcon) VALUES(N'HRM',N'011102',N'Банкны бүртгэл',N'1',N'',N'87',N'')</v>
      </c>
    </row>
    <row r="147" spans="1:8" x14ac:dyDescent="0.2">
      <c r="A147" s="49" t="s">
        <v>400</v>
      </c>
      <c r="B147" s="50" t="s">
        <v>1181</v>
      </c>
      <c r="C147" s="49" t="s">
        <v>1190</v>
      </c>
      <c r="D147" s="50" t="s">
        <v>1221</v>
      </c>
      <c r="E147" s="49" t="s">
        <v>1239</v>
      </c>
      <c r="F147" s="49">
        <v>1</v>
      </c>
      <c r="H147" s="49" t="str">
        <f t="shared" si="2"/>
        <v>INSERT INTO smmWebMenuInfo(CreatedModuleID,MenuInfoCode,MenuInfoName,UrlAddress,Span,SortedOrder,MenuInfoIcon) VALUES(N'INT',N'01',N'Дашбоард',N'dashboard.aspx',N'&lt;span class="label label-success pull-right"&gt;v.1&lt;/span&gt;',N'1',N'')</v>
      </c>
    </row>
    <row r="148" spans="1:8" x14ac:dyDescent="0.2">
      <c r="A148" s="49" t="s">
        <v>400</v>
      </c>
      <c r="B148" s="50" t="s">
        <v>1182</v>
      </c>
      <c r="C148" s="49" t="s">
        <v>395</v>
      </c>
      <c r="E148" s="49" t="s">
        <v>1241</v>
      </c>
      <c r="F148" s="49">
        <v>2</v>
      </c>
      <c r="H148" s="49" t="str">
        <f t="shared" si="2"/>
        <v>INSERT INTO smmWebMenuInfo(CreatedModuleID,MenuInfoCode,MenuInfoName,UrlAddress,Span,SortedOrder,MenuInfoIcon) VALUES(N'INT',N'02',N'Хүний нөөц',N'',N'&lt;span class="label label-warning pull-right"&gt;Шинэ&lt;/span&gt;',N'2',N'')</v>
      </c>
    </row>
    <row r="149" spans="1:8" x14ac:dyDescent="0.2">
      <c r="A149" s="49" t="s">
        <v>400</v>
      </c>
      <c r="B149" s="50" t="s">
        <v>1183</v>
      </c>
      <c r="C149" s="49" t="s">
        <v>397</v>
      </c>
      <c r="F149" s="49">
        <v>3</v>
      </c>
      <c r="H149" s="49" t="str">
        <f t="shared" si="2"/>
        <v>INSERT INTO smmWebMenuInfo(CreatedModuleID,MenuInfoCode,MenuInfoName,UrlAddress,Span,SortedOrder,MenuInfoIcon) VALUES(N'INT',N'03',N'Цаг бүртгэл',N'',N'',N'3',N'')</v>
      </c>
    </row>
    <row r="150" spans="1:8" x14ac:dyDescent="0.2">
      <c r="A150" s="49" t="s">
        <v>400</v>
      </c>
      <c r="B150" s="50" t="s">
        <v>1186</v>
      </c>
      <c r="C150" s="49" t="s">
        <v>2388</v>
      </c>
      <c r="F150" s="49">
        <v>6</v>
      </c>
      <c r="H150" s="49" t="str">
        <f t="shared" si="2"/>
        <v>INSERT INTO smmWebMenuInfo(CreatedModuleID,MenuInfoCode,MenuInfoName,UrlAddress,Span,SortedOrder,MenuInfoIcon) VALUES(N'INT',N'06',N'ХУВААЛЦАХ',N'',N'',N'6',N'')</v>
      </c>
    </row>
    <row r="151" spans="1:8" x14ac:dyDescent="0.2">
      <c r="A151" s="49" t="s">
        <v>400</v>
      </c>
      <c r="B151" s="50" t="s">
        <v>1187</v>
      </c>
      <c r="C151" s="49" t="s">
        <v>1194</v>
      </c>
      <c r="E151" s="49" t="s">
        <v>1241</v>
      </c>
      <c r="F151" s="49">
        <v>7</v>
      </c>
      <c r="H151" s="49" t="str">
        <f t="shared" si="2"/>
        <v>INSERT INTO smmWebMenuInfo(CreatedModuleID,MenuInfoCode,MenuInfoName,UrlAddress,Span,SortedOrder,MenuInfoIcon) VALUES(N'INT',N'07',N'Ажил үүрэг',N'',N'&lt;span class="label label-warning pull-right"&gt;Шинэ&lt;/span&gt;',N'7',N'')</v>
      </c>
    </row>
    <row r="152" spans="1:8" x14ac:dyDescent="0.2">
      <c r="A152" s="49" t="s">
        <v>400</v>
      </c>
      <c r="B152" s="50" t="s">
        <v>1188</v>
      </c>
      <c r="C152" s="49" t="s">
        <v>1195</v>
      </c>
      <c r="E152" s="49" t="s">
        <v>1240</v>
      </c>
      <c r="F152" s="49">
        <v>8</v>
      </c>
      <c r="H152" s="49" t="str">
        <f t="shared" si="2"/>
        <v>INSERT INTO smmWebMenuInfo(CreatedModuleID,MenuInfoCode,MenuInfoName,UrlAddress,Span,SortedOrder,MenuInfoIcon) VALUES(N'INT',N'08',N'Санал хүсэлт',N'',N'&lt;span class="label label-success pull-right"&gt;Тусгай&lt;/span&gt;',N'8',N'')</v>
      </c>
    </row>
    <row r="153" spans="1:8" x14ac:dyDescent="0.2">
      <c r="A153" s="49" t="s">
        <v>400</v>
      </c>
      <c r="B153" s="50" t="s">
        <v>1189</v>
      </c>
      <c r="C153" s="49" t="s">
        <v>2390</v>
      </c>
      <c r="F153" s="49">
        <v>9</v>
      </c>
      <c r="H153" s="49" t="str">
        <f t="shared" si="2"/>
        <v>INSERT INTO smmWebMenuInfo(CreatedModuleID,MenuInfoCode,MenuInfoName,UrlAddress,Span,SortedOrder,MenuInfoIcon) VALUES(N'INT',N'09',N'Бичиг баримт',N'',N'',N'9',N'')</v>
      </c>
    </row>
    <row r="154" spans="1:8" x14ac:dyDescent="0.2">
      <c r="A154" s="49" t="s">
        <v>400</v>
      </c>
      <c r="B154" s="50" t="s">
        <v>1197</v>
      </c>
      <c r="C154" s="49" t="s">
        <v>1211</v>
      </c>
      <c r="D154" s="50" t="s">
        <v>1226</v>
      </c>
      <c r="F154" s="49">
        <v>1</v>
      </c>
      <c r="H154" s="49" t="str">
        <f t="shared" si="2"/>
        <v>INSERT INTO smmWebMenuInfo(CreatedModuleID,MenuInfoCode,MenuInfoName,UrlAddress,Span,SortedOrder,MenuInfoIcon) VALUES(N'INT',N'0201',N'Өөрийн мэдээлэл',N'employee.aspx',N'',N'1',N'')</v>
      </c>
    </row>
    <row r="155" spans="1:8" x14ac:dyDescent="0.2">
      <c r="A155" s="49" t="s">
        <v>400</v>
      </c>
      <c r="B155" s="50" t="s">
        <v>1198</v>
      </c>
      <c r="C155" s="49" t="s">
        <v>1212</v>
      </c>
      <c r="D155" s="50" t="s">
        <v>1227</v>
      </c>
      <c r="F155" s="49">
        <v>2</v>
      </c>
      <c r="H155" s="49" t="str">
        <f t="shared" si="2"/>
        <v>INSERT INTO smmWebMenuInfo(CreatedModuleID,MenuInfoCode,MenuInfoName,UrlAddress,Span,SortedOrder,MenuInfoIcon) VALUES(N'INT',N'0202',N'Утасны жагсаалт',N'phone.aspx',N'',N'2',N'')</v>
      </c>
    </row>
    <row r="156" spans="1:8" x14ac:dyDescent="0.2">
      <c r="A156" s="49" t="s">
        <v>400</v>
      </c>
      <c r="B156" s="50" t="s">
        <v>1199</v>
      </c>
      <c r="C156" s="49" t="s">
        <v>1213</v>
      </c>
      <c r="D156" s="50" t="s">
        <v>1228</v>
      </c>
      <c r="F156" s="49">
        <v>3</v>
      </c>
      <c r="H156" s="49" t="str">
        <f t="shared" si="2"/>
        <v>INSERT INTO smmWebMenuInfo(CreatedModuleID,MenuInfoCode,MenuInfoName,UrlAddress,Span,SortedOrder,MenuInfoIcon) VALUES(N'INT',N'0203',N'Ажилчдын жагсаалт',N'employeelist.aspx',N'',N'3',N'')</v>
      </c>
    </row>
    <row r="157" spans="1:8" x14ac:dyDescent="0.2">
      <c r="A157" s="49" t="s">
        <v>400</v>
      </c>
      <c r="B157" s="50" t="s">
        <v>1958</v>
      </c>
      <c r="C157" s="49" t="s">
        <v>1206</v>
      </c>
      <c r="D157" s="50" t="s">
        <v>1231</v>
      </c>
      <c r="F157" s="49">
        <v>1</v>
      </c>
      <c r="H157" s="49" t="str">
        <f t="shared" si="2"/>
        <v>INSERT INTO smmWebMenuInfo(CreatedModuleID,MenuInfoCode,MenuInfoName,UrlAddress,Span,SortedOrder,MenuInfoIcon) VALUES(N'INT',N'0204',N'Ээлжийн амралтын хүсэлт',N'vacation.aspx',N'',N'1',N'')</v>
      </c>
    </row>
    <row r="158" spans="1:8" x14ac:dyDescent="0.2">
      <c r="A158" s="49" t="s">
        <v>400</v>
      </c>
      <c r="B158" s="50" t="s">
        <v>2389</v>
      </c>
      <c r="C158" s="49" t="s">
        <v>1207</v>
      </c>
      <c r="D158" s="50" t="s">
        <v>1232</v>
      </c>
      <c r="F158" s="49">
        <v>2</v>
      </c>
      <c r="H158" s="49" t="str">
        <f t="shared" si="2"/>
        <v>INSERT INTO smmWebMenuInfo(CreatedModuleID,MenuInfoCode,MenuInfoName,UrlAddress,Span,SortedOrder,MenuInfoIcon) VALUES(N'INT',N'0205',N'Чөлөө авах хүсэлт',N'freedom.aspx',N'',N'2',N'')</v>
      </c>
    </row>
    <row r="159" spans="1:8" x14ac:dyDescent="0.2">
      <c r="A159" s="49" t="s">
        <v>400</v>
      </c>
      <c r="B159" s="50" t="s">
        <v>1200</v>
      </c>
      <c r="C159" s="49" t="s">
        <v>1209</v>
      </c>
      <c r="D159" s="50" t="s">
        <v>1229</v>
      </c>
      <c r="F159" s="49">
        <v>1</v>
      </c>
      <c r="H159" s="49" t="str">
        <f t="shared" si="2"/>
        <v>INSERT INTO smmWebMenuInfo(CreatedModuleID,MenuInfoCode,MenuInfoName,UrlAddress,Span,SortedOrder,MenuInfoIcon) VALUES(N'INT',N'0301',N'Цагийн мэдээлэл',N'time.aspx',N'',N'1',N'')</v>
      </c>
    </row>
    <row r="160" spans="1:8" x14ac:dyDescent="0.2">
      <c r="A160" s="49" t="s">
        <v>400</v>
      </c>
      <c r="B160" s="50" t="s">
        <v>1201</v>
      </c>
      <c r="C160" s="49" t="s">
        <v>1210</v>
      </c>
      <c r="D160" s="50" t="s">
        <v>1230</v>
      </c>
      <c r="F160" s="49">
        <v>2</v>
      </c>
      <c r="H160" s="49" t="str">
        <f t="shared" si="2"/>
        <v>INSERT INTO smmWebMenuInfo(CreatedModuleID,MenuInfoCode,MenuInfoName,UrlAddress,Span,SortedOrder,MenuInfoIcon) VALUES(N'INT',N'0302',N'Ажиллагсдын цаг',N'timelist.aspx',N'',N'2',N'')</v>
      </c>
    </row>
    <row r="161" spans="1:8" x14ac:dyDescent="0.2">
      <c r="A161" s="49" t="s">
        <v>400</v>
      </c>
      <c r="B161" s="50" t="s">
        <v>1204</v>
      </c>
      <c r="C161" s="49" t="s">
        <v>1208</v>
      </c>
      <c r="D161" s="50" t="s">
        <v>1233</v>
      </c>
      <c r="F161" s="49">
        <v>3</v>
      </c>
      <c r="H161" s="49" t="str">
        <f t="shared" si="2"/>
        <v>INSERT INTO smmWebMenuInfo(CreatedModuleID,MenuInfoCode,MenuInfoName,UrlAddress,Span,SortedOrder,MenuInfoIcon) VALUES(N'INT',N'0803',N'Шаардах хуудас',N'huudas.aspx',N'',N'3',N'')</v>
      </c>
    </row>
    <row r="162" spans="1:8" x14ac:dyDescent="0.2">
      <c r="A162" s="49" t="s">
        <v>400</v>
      </c>
      <c r="B162" s="50" t="s">
        <v>1205</v>
      </c>
      <c r="C162" s="49" t="s">
        <v>1195</v>
      </c>
      <c r="D162" s="50" t="s">
        <v>1234</v>
      </c>
      <c r="F162" s="49">
        <v>4</v>
      </c>
      <c r="H162" s="49" t="str">
        <f t="shared" si="2"/>
        <v>INSERT INTO smmWebMenuInfo(CreatedModuleID,MenuInfoCode,MenuInfoName,UrlAddress,Span,SortedOrder,MenuInfoIcon) VALUES(N'INT',N'0804',N'Санал хүсэлт',N'huselt.aspx',N'',N'4',N'')</v>
      </c>
    </row>
    <row r="163" spans="1:8" x14ac:dyDescent="0.2">
      <c r="A163" s="49" t="s">
        <v>400</v>
      </c>
      <c r="B163" s="50" t="s">
        <v>1214</v>
      </c>
      <c r="C163" s="49" t="s">
        <v>124</v>
      </c>
      <c r="D163" s="50" t="s">
        <v>1235</v>
      </c>
      <c r="F163" s="49">
        <v>1</v>
      </c>
      <c r="H163" s="49" t="str">
        <f t="shared" si="2"/>
        <v>INSERT INTO smmWebMenuInfo(CreatedModuleID,MenuInfoCode,MenuInfoName,UrlAddress,Span,SortedOrder,MenuInfoIcon) VALUES(N'INT',N'0701',N'Төлөвлөгөө',N'plan.aspx',N'',N'1',N'')</v>
      </c>
    </row>
    <row r="164" spans="1:8" x14ac:dyDescent="0.2">
      <c r="A164" s="49" t="s">
        <v>400</v>
      </c>
      <c r="B164" s="50" t="s">
        <v>1215</v>
      </c>
      <c r="C164" s="49" t="s">
        <v>1218</v>
      </c>
      <c r="D164" s="50" t="s">
        <v>1236</v>
      </c>
      <c r="F164" s="49">
        <v>2</v>
      </c>
      <c r="H164" s="49" t="str">
        <f t="shared" si="2"/>
        <v>INSERT INTO smmWebMenuInfo(CreatedModuleID,MenuInfoCode,MenuInfoName,UrlAddress,Span,SortedOrder,MenuInfoIcon) VALUES(N'INT',N'0702',N'Гүйцэтгэл',N'execution.aspx',N'',N'2',N'')</v>
      </c>
    </row>
    <row r="165" spans="1:8" x14ac:dyDescent="0.2">
      <c r="A165" s="49" t="s">
        <v>400</v>
      </c>
      <c r="B165" s="50" t="s">
        <v>1216</v>
      </c>
      <c r="C165" s="49" t="s">
        <v>1219</v>
      </c>
      <c r="D165" s="50" t="s">
        <v>1238</v>
      </c>
      <c r="F165" s="49">
        <v>3</v>
      </c>
      <c r="H165" s="49" t="str">
        <f t="shared" si="2"/>
        <v>INSERT INTO smmWebMenuInfo(CreatedModuleID,MenuInfoCode,MenuInfoName,UrlAddress,Span,SortedOrder,MenuInfoIcon) VALUES(N'INT',N'0703',N'Хяналт',N'control.aspx',N'',N'3',N'')</v>
      </c>
    </row>
    <row r="166" spans="1:8" x14ac:dyDescent="0.2">
      <c r="A166" s="49" t="s">
        <v>400</v>
      </c>
      <c r="B166" s="50" t="s">
        <v>1217</v>
      </c>
      <c r="C166" s="49" t="s">
        <v>1220</v>
      </c>
      <c r="D166" s="50" t="s">
        <v>1237</v>
      </c>
      <c r="F166" s="49">
        <v>4</v>
      </c>
      <c r="H166" s="49" t="str">
        <f t="shared" si="2"/>
        <v>INSERT INTO smmWebMenuInfo(CreatedModuleID,MenuInfoCode,MenuInfoName,UrlAddress,Span,SortedOrder,MenuInfoIcon) VALUES(N'INT',N'0704',N'Харьцуулсан тайлан',N'report.aspx',N'',N'4',N'')</v>
      </c>
    </row>
    <row r="167" spans="1:8" x14ac:dyDescent="0.2">
      <c r="A167" s="49" t="s">
        <v>400</v>
      </c>
      <c r="B167" s="50" t="s">
        <v>2386</v>
      </c>
      <c r="C167" s="49" t="s">
        <v>1193</v>
      </c>
      <c r="D167" s="50" t="s">
        <v>1224</v>
      </c>
      <c r="F167" s="49">
        <v>5</v>
      </c>
      <c r="H167" s="49" t="str">
        <f t="shared" si="2"/>
        <v>INSERT INTO smmWebMenuInfo(CreatedModuleID,MenuInfoCode,MenuInfoName,UrlAddress,Span,SortedOrder,MenuInfoIcon) VALUES(N'INT',N'0601',N'Харилцаа',N'social.aspx',N'',N'5',N'')</v>
      </c>
    </row>
    <row r="168" spans="1:8" x14ac:dyDescent="0.2">
      <c r="A168" s="49" t="s">
        <v>400</v>
      </c>
      <c r="B168" s="50" t="s">
        <v>2387</v>
      </c>
      <c r="C168" s="49" t="s">
        <v>1191</v>
      </c>
      <c r="D168" s="50" t="s">
        <v>1223</v>
      </c>
      <c r="F168" s="49">
        <v>6</v>
      </c>
      <c r="H168" s="49" t="str">
        <f t="shared" si="2"/>
        <v>INSERT INTO smmWebMenuInfo(CreatedModuleID,MenuInfoCode,MenuInfoName,UrlAddress,Span,SortedOrder,MenuInfoIcon) VALUES(N'INT',N'0602',N'Мэдээ, мэдээлэл',N'news.aspx',N'',N'6',N'')</v>
      </c>
    </row>
    <row r="169" spans="1:8" x14ac:dyDescent="0.2">
      <c r="A169" s="49" t="s">
        <v>400</v>
      </c>
      <c r="B169" s="50" t="s">
        <v>2391</v>
      </c>
      <c r="C169" s="49" t="s">
        <v>2392</v>
      </c>
      <c r="D169" s="50" t="s">
        <v>1960</v>
      </c>
      <c r="F169" s="49">
        <v>7</v>
      </c>
      <c r="H169" s="49" t="str">
        <f t="shared" si="2"/>
        <v>INSERT INTO smmWebMenuInfo(CreatedModuleID,MenuInfoCode,MenuInfoName,UrlAddress,Span,SortedOrder,MenuInfoIcon) VALUES(N'INT',N'0901',N'Ирсэн бичиг',N'1',N'',N'7',N'')</v>
      </c>
    </row>
    <row r="170" spans="1:8" x14ac:dyDescent="0.2">
      <c r="A170" s="49" t="s">
        <v>400</v>
      </c>
      <c r="B170" s="50" t="s">
        <v>2393</v>
      </c>
      <c r="C170" s="49" t="s">
        <v>2394</v>
      </c>
      <c r="D170" s="50" t="s">
        <v>1960</v>
      </c>
      <c r="F170" s="49">
        <v>8</v>
      </c>
      <c r="H170" s="49" t="str">
        <f t="shared" si="2"/>
        <v>INSERT INTO smmWebMenuInfo(CreatedModuleID,MenuInfoCode,MenuInfoName,UrlAddress,Span,SortedOrder,MenuInfoIcon) VALUES(N'INT',N'0902',N'Явсан бичиг',N'1',N'',N'8',N'')</v>
      </c>
    </row>
    <row r="171" spans="1:8" x14ac:dyDescent="0.2">
      <c r="A171" s="49" t="s">
        <v>400</v>
      </c>
      <c r="B171" s="50" t="s">
        <v>2395</v>
      </c>
      <c r="C171" s="49" t="s">
        <v>1196</v>
      </c>
      <c r="D171" s="50" t="s">
        <v>1225</v>
      </c>
      <c r="F171" s="49">
        <v>9</v>
      </c>
      <c r="H171" s="49" t="str">
        <f t="shared" si="2"/>
        <v>INSERT INTO smmWebMenuInfo(CreatedModuleID,MenuInfoCode,MenuInfoName,UrlAddress,Span,SortedOrder,MenuInfoIcon) VALUES(N'INT',N'0903',N'Архив',N'archive.aspx',N'',N'9',N'')</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ACC</vt:lpstr>
      <vt:lpstr>HRM</vt:lpstr>
      <vt:lpstr>AST</vt:lpstr>
      <vt:lpstr>TSH</vt:lpstr>
      <vt:lpstr>PRL</vt:lpstr>
      <vt:lpstr>SMM</vt:lpstr>
      <vt:lpstr>PLN</vt:lpstr>
      <vt:lpstr>Config</vt:lpstr>
      <vt:lpstr>WebMenu</vt:lpstr>
      <vt:lpstr>INV</vt:lpstr>
      <vt:lpstr>RES</vt:lpstr>
      <vt:lpstr>HTL</vt:lpstr>
      <vt:lpstr>Constants</vt:lpstr>
      <vt:lpstr>Table</vt:lpstr>
      <vt:lpstr>НӨАТ Чөлөөлөгдөх ажил үйлчилгээ</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 Altantsetseg</dc:creator>
  <cp:lastModifiedBy>Altanhuyag Avirmed</cp:lastModifiedBy>
  <dcterms:created xsi:type="dcterms:W3CDTF">2017-03-14T23:32:04Z</dcterms:created>
  <dcterms:modified xsi:type="dcterms:W3CDTF">2019-02-19T05:26:08Z</dcterms:modified>
</cp:coreProperties>
</file>