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toidnerd/Desktop/python-pwscf/data_analysis/"/>
    </mc:Choice>
  </mc:AlternateContent>
  <bookViews>
    <workbookView xWindow="3480" yWindow="1020" windowWidth="16700" windowHeight="16460" tabRatio="500" activeTab="2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solver_adj" localSheetId="0" hidden="1">Sheet1!$A$22:$B$22</definedName>
    <definedName name="solver_adj" localSheetId="2" hidden="1">Sheet2!$A$42:$B$42</definedName>
    <definedName name="solver_adj" localSheetId="3" hidden="1">Sheet3!$A$42:$B$42</definedName>
    <definedName name="solver_adj" localSheetId="1" hidden="1">Sheet4!$A$22:$D$22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0" hidden="1">2</definedName>
    <definedName name="solver_neg" localSheetId="2" hidden="1">2</definedName>
    <definedName name="solver_neg" localSheetId="3" hidden="1">2</definedName>
    <definedName name="solver_neg" localSheetId="1" hidden="1">2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um" localSheetId="1" hidden="1">0</definedName>
    <definedName name="solver_opt" localSheetId="0" hidden="1">Sheet1!$D$31</definedName>
    <definedName name="solver_opt" localSheetId="2" hidden="1">Sheet2!$E$45</definedName>
    <definedName name="solver_opt" localSheetId="3" hidden="1">Sheet3!$E$45</definedName>
    <definedName name="solver_opt" localSheetId="1" hidden="1">Sheet4!$D$31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1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D25" i="4"/>
  <c r="C26" i="4"/>
  <c r="D26" i="4"/>
  <c r="C27" i="4"/>
  <c r="D27" i="4"/>
  <c r="C28" i="4"/>
  <c r="D28" i="4"/>
  <c r="C29" i="4"/>
  <c r="D29" i="4"/>
  <c r="C30" i="4"/>
  <c r="D30" i="4"/>
  <c r="D31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D17" i="4"/>
  <c r="G46" i="3"/>
  <c r="G47" i="3"/>
  <c r="G48" i="3"/>
  <c r="G49" i="3"/>
  <c r="G50" i="3"/>
  <c r="G51" i="3"/>
  <c r="G52" i="3"/>
  <c r="G45" i="3"/>
  <c r="G46" i="2"/>
  <c r="G47" i="2"/>
  <c r="G48" i="2"/>
  <c r="G49" i="2"/>
  <c r="G50" i="2"/>
  <c r="G51" i="2"/>
  <c r="G52" i="2"/>
  <c r="G45" i="2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E45" i="3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E45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K5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E5" i="3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E5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K5" i="2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17" i="1"/>
  <c r="C26" i="1"/>
  <c r="D26" i="1"/>
  <c r="C27" i="1"/>
  <c r="D27" i="1"/>
  <c r="C28" i="1"/>
  <c r="D28" i="1"/>
  <c r="C29" i="1"/>
  <c r="D29" i="1"/>
  <c r="C30" i="1"/>
  <c r="D30" i="1"/>
  <c r="C25" i="1"/>
  <c r="D25" i="1"/>
  <c r="D31" i="1"/>
</calcChain>
</file>

<file path=xl/sharedStrings.xml><?xml version="1.0" encoding="utf-8"?>
<sst xmlns="http://schemas.openxmlformats.org/spreadsheetml/2006/main" count="72" uniqueCount="12">
  <si>
    <t>expt T</t>
  </si>
  <si>
    <t>expt Fq</t>
  </si>
  <si>
    <t>calc T</t>
  </si>
  <si>
    <t>calc Fq</t>
  </si>
  <si>
    <t>a</t>
  </si>
  <si>
    <t>bT</t>
  </si>
  <si>
    <t>c/T</t>
  </si>
  <si>
    <t>dT^2</t>
  </si>
  <si>
    <t>fit</t>
  </si>
  <si>
    <t>paradichlorobenzene</t>
  </si>
  <si>
    <t>hmx axial</t>
  </si>
  <si>
    <t>hmx equitorial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</si>
</sst>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0" fontId="3" fillId="0" borderId="0" xfId="0" applyNumberFormat="1" applyFont="1"/>
    <xf numFmtId="11" fontId="3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31" sqref="D31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G1" t="s">
        <v>9</v>
      </c>
    </row>
    <row r="2" spans="1:7" x14ac:dyDescent="0.2">
      <c r="A2">
        <v>35.023221458853854</v>
      </c>
      <c r="B2">
        <v>-2.3570235040439114E-3</v>
      </c>
      <c r="C2">
        <v>-3.1041262051456782</v>
      </c>
      <c r="D2" s="1">
        <v>0</v>
      </c>
    </row>
    <row r="3" spans="1:7" x14ac:dyDescent="0.2">
      <c r="A3" t="s">
        <v>0</v>
      </c>
      <c r="B3" t="s">
        <v>1</v>
      </c>
      <c r="C3" t="s">
        <v>8</v>
      </c>
    </row>
    <row r="5" spans="1:7" x14ac:dyDescent="0.2">
      <c r="A5">
        <v>20</v>
      </c>
      <c r="B5">
        <v>34.823999999999998</v>
      </c>
      <c r="C5">
        <f t="shared" ref="C5:C16" si="0">$A$2+$B$2*A5+$C$2/A5+$D$2*A5^2</f>
        <v>34.820874678515693</v>
      </c>
      <c r="D5">
        <f t="shared" ref="D5:D6" si="1">(C5-B5)^2</f>
        <v>9.7676343802570161E-6</v>
      </c>
    </row>
    <row r="6" spans="1:7" x14ac:dyDescent="0.2">
      <c r="A6">
        <v>80</v>
      </c>
      <c r="B6">
        <v>34.774999999999999</v>
      </c>
      <c r="C6">
        <f t="shared" si="0"/>
        <v>34.795858000966021</v>
      </c>
      <c r="D6">
        <f t="shared" si="1"/>
        <v>4.3505620429859206E-4</v>
      </c>
    </row>
    <row r="7" spans="1:7" x14ac:dyDescent="0.2">
      <c r="A7">
        <v>100</v>
      </c>
      <c r="B7">
        <v>34.744999999999997</v>
      </c>
      <c r="C7">
        <f t="shared" si="0"/>
        <v>34.756477846398006</v>
      </c>
      <c r="D7">
        <f>(C7-B7)^2</f>
        <v>1.3174095793628244E-4</v>
      </c>
    </row>
    <row r="8" spans="1:7" x14ac:dyDescent="0.2">
      <c r="A8">
        <v>120</v>
      </c>
      <c r="B8">
        <v>34.713000000000001</v>
      </c>
      <c r="C8">
        <f t="shared" si="0"/>
        <v>34.714510919992371</v>
      </c>
      <c r="D8">
        <f t="shared" ref="D8:D16" si="2">(C8-B8)^2</f>
        <v>2.2828792233432503E-6</v>
      </c>
    </row>
    <row r="9" spans="1:7" x14ac:dyDescent="0.2">
      <c r="A9">
        <v>140</v>
      </c>
      <c r="B9">
        <v>34.677</v>
      </c>
      <c r="C9">
        <f t="shared" si="0"/>
        <v>34.671065838250954</v>
      </c>
      <c r="D9">
        <f t="shared" si="2"/>
        <v>3.5214275663841165E-5</v>
      </c>
    </row>
    <row r="10" spans="1:7" x14ac:dyDescent="0.2">
      <c r="A10">
        <v>160</v>
      </c>
      <c r="B10">
        <v>34.64</v>
      </c>
      <c r="C10">
        <f t="shared" si="0"/>
        <v>34.626696909424673</v>
      </c>
      <c r="D10">
        <f t="shared" si="2"/>
        <v>1.7697221885536212E-4</v>
      </c>
    </row>
    <row r="11" spans="1:7" x14ac:dyDescent="0.2">
      <c r="A11">
        <v>180</v>
      </c>
      <c r="B11">
        <v>34.597000000000001</v>
      </c>
      <c r="C11">
        <f t="shared" si="0"/>
        <v>34.581712082541806</v>
      </c>
      <c r="D11">
        <f t="shared" si="2"/>
        <v>2.3372042020859771E-4</v>
      </c>
    </row>
    <row r="12" spans="1:7" x14ac:dyDescent="0.2">
      <c r="A12">
        <v>200</v>
      </c>
      <c r="B12">
        <v>34.549999999999997</v>
      </c>
      <c r="C12">
        <f t="shared" si="0"/>
        <v>34.536296127019341</v>
      </c>
      <c r="D12">
        <f t="shared" si="2"/>
        <v>1.8779613466995984E-4</v>
      </c>
    </row>
    <row r="13" spans="1:7" x14ac:dyDescent="0.2">
      <c r="A13">
        <v>220</v>
      </c>
      <c r="B13">
        <v>34.502000000000002</v>
      </c>
      <c r="C13">
        <f t="shared" si="0"/>
        <v>34.490566623395353</v>
      </c>
      <c r="D13">
        <f t="shared" si="2"/>
        <v>1.3072210058375652E-4</v>
      </c>
    </row>
    <row r="14" spans="1:7" x14ac:dyDescent="0.2">
      <c r="A14">
        <v>240</v>
      </c>
      <c r="B14">
        <v>34.447000000000003</v>
      </c>
      <c r="C14">
        <f t="shared" si="0"/>
        <v>34.444601958695209</v>
      </c>
      <c r="D14">
        <f t="shared" si="2"/>
        <v>5.7506020994967083E-6</v>
      </c>
    </row>
    <row r="15" spans="1:7" x14ac:dyDescent="0.2">
      <c r="A15">
        <v>260</v>
      </c>
      <c r="B15">
        <v>34.392000000000003</v>
      </c>
      <c r="C15">
        <f t="shared" si="0"/>
        <v>34.398456400859565</v>
      </c>
      <c r="D15">
        <f t="shared" si="2"/>
        <v>4.1685112059358745E-5</v>
      </c>
    </row>
    <row r="16" spans="1:7" x14ac:dyDescent="0.2">
      <c r="A16">
        <v>280</v>
      </c>
      <c r="B16">
        <v>34.326999999999998</v>
      </c>
      <c r="C16">
        <f t="shared" si="0"/>
        <v>34.352168712703183</v>
      </c>
      <c r="D16">
        <f t="shared" si="2"/>
        <v>6.334640991354321E-4</v>
      </c>
    </row>
    <row r="17" spans="1:4" x14ac:dyDescent="0.2">
      <c r="D17">
        <f>SUM(D5:D16)</f>
        <v>2.02417263911428E-3</v>
      </c>
    </row>
    <row r="21" spans="1:4" x14ac:dyDescent="0.2">
      <c r="A21" t="s">
        <v>4</v>
      </c>
      <c r="B21" t="s">
        <v>5</v>
      </c>
      <c r="C21" t="s">
        <v>6</v>
      </c>
      <c r="D21" t="s">
        <v>7</v>
      </c>
    </row>
    <row r="22" spans="1:4" x14ac:dyDescent="0.2">
      <c r="A22">
        <v>34.654475526234442</v>
      </c>
      <c r="B22">
        <v>-2.9993274363951188E-3</v>
      </c>
      <c r="C22">
        <v>-3.1041262000000001</v>
      </c>
      <c r="D22" s="1">
        <v>0</v>
      </c>
    </row>
    <row r="24" spans="1:4" x14ac:dyDescent="0.2">
      <c r="A24" t="s">
        <v>2</v>
      </c>
      <c r="B24" t="s">
        <v>3</v>
      </c>
      <c r="C24" t="s">
        <v>8</v>
      </c>
    </row>
    <row r="25" spans="1:4" x14ac:dyDescent="0.2">
      <c r="A25">
        <v>100</v>
      </c>
      <c r="B25">
        <v>34.348260000000003</v>
      </c>
      <c r="C25">
        <f>$A$22+$B$22*A25+$C$22/A25+$D$22*A25^2</f>
        <v>34.323501520594931</v>
      </c>
      <c r="D25">
        <f>(C25-B25)^2</f>
        <v>6.1298230245139247E-4</v>
      </c>
    </row>
    <row r="26" spans="1:4" x14ac:dyDescent="0.2">
      <c r="A26">
        <v>200</v>
      </c>
      <c r="B26">
        <v>34.001370000000001</v>
      </c>
      <c r="C26">
        <f t="shared" ref="C26:C30" si="3">$A$22+$B$22*A26+$C$22/A26+$D$22*A26^2</f>
        <v>34.039089407955416</v>
      </c>
      <c r="D26">
        <f t="shared" ref="D26:D30" si="4">(C26-B26)^2</f>
        <v>1.4227537365069788E-3</v>
      </c>
    </row>
    <row r="27" spans="1:4" x14ac:dyDescent="0.2">
      <c r="A27">
        <v>225</v>
      </c>
      <c r="B27">
        <v>33.914299999999997</v>
      </c>
      <c r="C27">
        <f t="shared" si="3"/>
        <v>33.965830736601092</v>
      </c>
      <c r="D27">
        <f t="shared" si="4"/>
        <v>2.6554168146513718E-3</v>
      </c>
    </row>
    <row r="28" spans="1:4" x14ac:dyDescent="0.2">
      <c r="A28">
        <v>250</v>
      </c>
      <c r="B28">
        <v>33.938879999999997</v>
      </c>
      <c r="C28">
        <f t="shared" si="3"/>
        <v>33.892227162335665</v>
      </c>
      <c r="D28">
        <f t="shared" si="4"/>
        <v>2.1764872621345592E-3</v>
      </c>
    </row>
    <row r="29" spans="1:4" x14ac:dyDescent="0.2">
      <c r="A29">
        <v>273</v>
      </c>
      <c r="B29">
        <v>33.835680000000004</v>
      </c>
      <c r="C29">
        <f t="shared" si="3"/>
        <v>33.824288710457552</v>
      </c>
      <c r="D29">
        <f t="shared" si="4"/>
        <v>1.29761477439975E-4</v>
      </c>
    </row>
    <row r="30" spans="1:4" x14ac:dyDescent="0.2">
      <c r="A30">
        <v>293</v>
      </c>
      <c r="B30">
        <v>33.771529999999998</v>
      </c>
      <c r="C30">
        <f t="shared" si="3"/>
        <v>33.765078299998656</v>
      </c>
      <c r="D30">
        <f t="shared" si="4"/>
        <v>4.1624432907321922E-5</v>
      </c>
    </row>
    <row r="31" spans="1:4" x14ac:dyDescent="0.2">
      <c r="D31">
        <f>SUM(D25:D30)</f>
        <v>7.0390260260915979E-3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19" sqref="G19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G1" t="s">
        <v>9</v>
      </c>
    </row>
    <row r="2" spans="1:7" x14ac:dyDescent="0.2">
      <c r="A2">
        <v>34.850650161792558</v>
      </c>
      <c r="B2">
        <v>-5.6730433519195907E-4</v>
      </c>
      <c r="C2">
        <v>-0.25647787872862055</v>
      </c>
      <c r="D2" s="1">
        <v>-4.6246165696504536E-6</v>
      </c>
    </row>
    <row r="3" spans="1:7" x14ac:dyDescent="0.2">
      <c r="A3" t="s">
        <v>0</v>
      </c>
      <c r="B3" t="s">
        <v>1</v>
      </c>
      <c r="C3" t="s">
        <v>8</v>
      </c>
    </row>
    <row r="5" spans="1:7" x14ac:dyDescent="0.2">
      <c r="A5">
        <v>20</v>
      </c>
      <c r="B5">
        <v>34.823999999999998</v>
      </c>
      <c r="C5">
        <f t="shared" ref="C5:C16" si="0">$A$2+$B$2*A5+$C$2/A5+$D$2*A5^2</f>
        <v>34.824630334524429</v>
      </c>
      <c r="D5">
        <f t="shared" ref="D5:D6" si="1">(C5-B5)^2</f>
        <v>3.9732161268903619E-7</v>
      </c>
    </row>
    <row r="6" spans="1:7" x14ac:dyDescent="0.2">
      <c r="A6">
        <v>80</v>
      </c>
      <c r="B6">
        <v>34.774999999999999</v>
      </c>
      <c r="C6">
        <f t="shared" si="0"/>
        <v>34.772462295447333</v>
      </c>
      <c r="D6">
        <f t="shared" si="1"/>
        <v>6.4399443966183523E-6</v>
      </c>
    </row>
    <row r="7" spans="1:7" x14ac:dyDescent="0.2">
      <c r="A7">
        <v>100</v>
      </c>
      <c r="B7">
        <v>34.744999999999997</v>
      </c>
      <c r="C7">
        <f t="shared" si="0"/>
        <v>34.745108783789568</v>
      </c>
      <c r="D7">
        <f>(C7-B7)^2</f>
        <v>1.1833912873432147E-8</v>
      </c>
    </row>
    <row r="8" spans="1:7" x14ac:dyDescent="0.2">
      <c r="A8">
        <v>120</v>
      </c>
      <c r="B8">
        <v>34.713000000000001</v>
      </c>
      <c r="C8">
        <f t="shared" si="0"/>
        <v>34.713841847310484</v>
      </c>
      <c r="D8">
        <f t="shared" ref="D8:D16" si="2">(C8-B8)^2</f>
        <v>7.0870689416667809E-7</v>
      </c>
    </row>
    <row r="9" spans="1:7" x14ac:dyDescent="0.2">
      <c r="A9">
        <v>140</v>
      </c>
      <c r="B9">
        <v>34.677</v>
      </c>
      <c r="C9">
        <f t="shared" si="0"/>
        <v>34.678753085252474</v>
      </c>
      <c r="D9">
        <f t="shared" si="2"/>
        <v>3.0733079024429042E-6</v>
      </c>
    </row>
    <row r="10" spans="1:7" x14ac:dyDescent="0.2">
      <c r="A10">
        <v>160</v>
      </c>
      <c r="B10">
        <v>34.64</v>
      </c>
      <c r="C10">
        <f t="shared" si="0"/>
        <v>34.639888297236737</v>
      </c>
      <c r="D10">
        <f t="shared" si="2"/>
        <v>1.247750732061455E-8</v>
      </c>
    </row>
    <row r="11" spans="1:7" x14ac:dyDescent="0.2">
      <c r="A11">
        <v>180</v>
      </c>
      <c r="B11">
        <v>34.597000000000001</v>
      </c>
      <c r="C11">
        <f t="shared" si="0"/>
        <v>34.597272927497279</v>
      </c>
      <c r="D11">
        <f t="shared" si="2"/>
        <v>7.4489418770388715E-8</v>
      </c>
    </row>
    <row r="12" spans="1:7" x14ac:dyDescent="0.2">
      <c r="A12">
        <v>200</v>
      </c>
      <c r="B12">
        <v>34.549999999999997</v>
      </c>
      <c r="C12">
        <f t="shared" si="0"/>
        <v>34.550922242574501</v>
      </c>
      <c r="D12">
        <f t="shared" si="2"/>
        <v>8.5053136622718388E-7</v>
      </c>
    </row>
    <row r="13" spans="1:7" x14ac:dyDescent="0.2">
      <c r="A13">
        <v>220</v>
      </c>
      <c r="B13">
        <v>34.502000000000002</v>
      </c>
      <c r="C13">
        <f t="shared" si="0"/>
        <v>34.500845957539575</v>
      </c>
      <c r="D13">
        <f t="shared" si="2"/>
        <v>1.3318140004700604E-6</v>
      </c>
    </row>
    <row r="14" spans="1:7" x14ac:dyDescent="0.2">
      <c r="A14">
        <v>240</v>
      </c>
      <c r="B14">
        <v>34.447000000000003</v>
      </c>
      <c r="C14">
        <f t="shared" si="0"/>
        <v>34.447050549106585</v>
      </c>
      <c r="D14">
        <f t="shared" si="2"/>
        <v>2.5552121762696732E-9</v>
      </c>
    </row>
    <row r="15" spans="1:7" x14ac:dyDescent="0.2">
      <c r="A15">
        <v>260</v>
      </c>
      <c r="B15">
        <v>34.392000000000003</v>
      </c>
      <c r="C15">
        <f t="shared" si="0"/>
        <v>34.389540501154556</v>
      </c>
      <c r="D15">
        <f t="shared" si="2"/>
        <v>6.049134570753734E-6</v>
      </c>
    </row>
    <row r="16" spans="1:7" x14ac:dyDescent="0.2">
      <c r="A16">
        <v>280</v>
      </c>
      <c r="B16">
        <v>34.326999999999998</v>
      </c>
      <c r="C16">
        <f t="shared" si="0"/>
        <v>34.328319016454174</v>
      </c>
      <c r="D16">
        <f t="shared" si="2"/>
        <v>1.7398044063855128E-6</v>
      </c>
    </row>
    <row r="17" spans="1:4" x14ac:dyDescent="0.2">
      <c r="D17">
        <f>SUM(D5:D16)</f>
        <v>2.069192120089417E-5</v>
      </c>
    </row>
    <row r="21" spans="1:4" x14ac:dyDescent="0.2">
      <c r="A21">
        <v>0</v>
      </c>
      <c r="B21">
        <v>0</v>
      </c>
      <c r="C21" t="s">
        <v>6</v>
      </c>
      <c r="D21" t="s">
        <v>7</v>
      </c>
    </row>
    <row r="22" spans="1:4" x14ac:dyDescent="0.2">
      <c r="A22">
        <v>34.46793637542082</v>
      </c>
      <c r="B22">
        <v>-1.1204253627102188E-3</v>
      </c>
      <c r="C22">
        <v>-0.255</v>
      </c>
      <c r="D22" s="1">
        <v>-4.5980338259094178E-6</v>
      </c>
    </row>
    <row r="24" spans="1:4" x14ac:dyDescent="0.2">
      <c r="A24" t="s">
        <v>2</v>
      </c>
      <c r="B24" t="s">
        <v>3</v>
      </c>
      <c r="C24" t="s">
        <v>8</v>
      </c>
    </row>
    <row r="25" spans="1:4" x14ac:dyDescent="0.2">
      <c r="A25">
        <v>100</v>
      </c>
      <c r="B25">
        <v>34.348260000000003</v>
      </c>
      <c r="C25">
        <f>$A$22+$B$22*A25+$C$22/A25+$D$22*A25^2</f>
        <v>34.307363500890709</v>
      </c>
      <c r="D25">
        <f>(C25-B25)^2</f>
        <v>1.6725236393965162E-3</v>
      </c>
    </row>
    <row r="26" spans="1:4" x14ac:dyDescent="0.2">
      <c r="A26">
        <v>200</v>
      </c>
      <c r="B26">
        <v>34.001370000000001</v>
      </c>
      <c r="C26">
        <f t="shared" ref="C26:C30" si="3">$A$22+$B$22*A26+$C$22/A26+$D$22*A26^2</f>
        <v>34.058654949842399</v>
      </c>
      <c r="D26">
        <f t="shared" ref="D26:D30" si="4">(C26-B26)^2</f>
        <v>3.2815654784460243E-3</v>
      </c>
    </row>
    <row r="27" spans="1:4" x14ac:dyDescent="0.2">
      <c r="A27">
        <v>225</v>
      </c>
      <c r="B27">
        <v>33.914299999999997</v>
      </c>
      <c r="C27">
        <f t="shared" si="3"/>
        <v>33.98193187304102</v>
      </c>
      <c r="D27">
        <f t="shared" si="4"/>
        <v>4.574070251037057E-3</v>
      </c>
    </row>
    <row r="28" spans="1:4" x14ac:dyDescent="0.2">
      <c r="A28">
        <v>250</v>
      </c>
      <c r="B28">
        <v>33.938879999999997</v>
      </c>
      <c r="C28">
        <f t="shared" si="3"/>
        <v>33.89943292062393</v>
      </c>
      <c r="D28">
        <f t="shared" si="4"/>
        <v>1.5560720713017704E-3</v>
      </c>
    </row>
    <row r="29" spans="1:4" x14ac:dyDescent="0.2">
      <c r="A29">
        <v>273</v>
      </c>
      <c r="B29">
        <v>33.835680000000004</v>
      </c>
      <c r="C29">
        <f t="shared" si="3"/>
        <v>33.81843932245566</v>
      </c>
      <c r="D29">
        <f t="shared" si="4"/>
        <v>2.9724096218802819E-4</v>
      </c>
    </row>
    <row r="30" spans="1:4" x14ac:dyDescent="0.2">
      <c r="A30">
        <v>293</v>
      </c>
      <c r="B30">
        <v>33.771529999999998</v>
      </c>
      <c r="C30">
        <f t="shared" si="3"/>
        <v>33.744044831058993</v>
      </c>
      <c r="D30">
        <f t="shared" si="4"/>
        <v>7.5543451171561945E-4</v>
      </c>
    </row>
    <row r="31" spans="1:4" x14ac:dyDescent="0.2">
      <c r="D31">
        <f>SUM(D25:D30)</f>
        <v>1.2136906914085015E-2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E45" sqref="E45"/>
    </sheetView>
  </sheetViews>
  <sheetFormatPr baseColWidth="10" defaultRowHeight="16" x14ac:dyDescent="0.2"/>
  <cols>
    <col min="2" max="2" width="16.5" customWidth="1"/>
    <col min="3" max="3" width="13.83203125" customWidth="1"/>
    <col min="8" max="8" width="13.6640625" customWidth="1"/>
    <col min="10" max="11" width="11.83203125" bestFit="1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G1" s="2" t="s">
        <v>4</v>
      </c>
      <c r="H1" s="2" t="s">
        <v>5</v>
      </c>
      <c r="I1" s="2" t="s">
        <v>6</v>
      </c>
      <c r="J1" s="2" t="s">
        <v>7</v>
      </c>
      <c r="K1" s="2"/>
      <c r="M1" t="s">
        <v>10</v>
      </c>
    </row>
    <row r="2" spans="1:13" x14ac:dyDescent="0.2">
      <c r="A2">
        <v>5.3730449278645276</v>
      </c>
      <c r="B2">
        <v>-2.2776489854550505E-4</v>
      </c>
      <c r="C2">
        <v>-1.6501517607302949</v>
      </c>
      <c r="D2" s="1">
        <v>0</v>
      </c>
      <c r="G2" s="2">
        <v>5.3598926150177553</v>
      </c>
      <c r="H2" s="2">
        <v>-1.870262045966442E-4</v>
      </c>
      <c r="I2" s="2">
        <v>-0.76326851731109968</v>
      </c>
      <c r="J2" s="4">
        <v>0</v>
      </c>
      <c r="K2" s="2"/>
    </row>
    <row r="3" spans="1:13" x14ac:dyDescent="0.2">
      <c r="A3" t="s">
        <v>0</v>
      </c>
      <c r="B3" t="s">
        <v>1</v>
      </c>
      <c r="C3" t="s">
        <v>8</v>
      </c>
      <c r="G3" s="2" t="s">
        <v>0</v>
      </c>
      <c r="H3" s="2" t="s">
        <v>1</v>
      </c>
      <c r="I3" s="2" t="s">
        <v>8</v>
      </c>
      <c r="J3" s="2"/>
      <c r="K3" s="2"/>
    </row>
    <row r="4" spans="1:13" x14ac:dyDescent="0.2">
      <c r="G4" s="2"/>
      <c r="H4" s="2"/>
      <c r="I4" s="2"/>
      <c r="J4" s="2"/>
      <c r="K4" s="2"/>
    </row>
    <row r="5" spans="1:13" x14ac:dyDescent="0.2">
      <c r="A5">
        <v>77</v>
      </c>
      <c r="B5">
        <v>5.3360000000000003</v>
      </c>
      <c r="C5">
        <f>$A$2+$B$2*A5+$C$2/A5+$D$2*A5^2</f>
        <v>5.3340764883293774</v>
      </c>
      <c r="D5">
        <f t="shared" ref="D5:D38" si="0">(C5-B5)^2</f>
        <v>3.6998971470224204E-6</v>
      </c>
      <c r="E5">
        <f>SUM(D5:D38)</f>
        <v>1.0284450316648559E-4</v>
      </c>
      <c r="G5" s="2">
        <v>77</v>
      </c>
      <c r="H5" s="2">
        <v>5.3360000000000003</v>
      </c>
      <c r="I5" s="2">
        <f>$G$2+$H$2*G5+$I$2/G5+$J$2*G5^2</f>
        <v>5.3355790191169161</v>
      </c>
      <c r="J5" s="3">
        <f>(H5-I5)^2</f>
        <v>1.7722490392233316E-7</v>
      </c>
      <c r="K5" s="2">
        <f>SUM(J5:J26)</f>
        <v>9.8159401988585058E-6</v>
      </c>
    </row>
    <row r="6" spans="1:13" x14ac:dyDescent="0.2">
      <c r="A6">
        <v>83</v>
      </c>
      <c r="B6">
        <v>5.3360000000000003</v>
      </c>
      <c r="C6">
        <f t="shared" ref="C6:C38" si="1">$A$2+$B$2*A6+$C$2/A6+$D$2*A6^2</f>
        <v>5.3342590947704274</v>
      </c>
      <c r="D6">
        <f t="shared" si="0"/>
        <v>3.0307510183543798E-6</v>
      </c>
      <c r="G6" s="2">
        <v>83</v>
      </c>
      <c r="H6" s="2">
        <v>5.3360000000000003</v>
      </c>
      <c r="I6" s="2">
        <f t="shared" ref="I6:I26" si="2">$G$2+$H$2*G6+$I$2/G6+$J$2*G6^2</f>
        <v>5.3351734338035701</v>
      </c>
      <c r="J6" s="3">
        <f t="shared" ref="J6:J26" si="3">(H6-I6)^2</f>
        <v>6.8321167708105235E-7</v>
      </c>
      <c r="K6" s="2"/>
    </row>
    <row r="7" spans="1:13" x14ac:dyDescent="0.2">
      <c r="A7">
        <v>93</v>
      </c>
      <c r="B7">
        <v>5.3339999999999996</v>
      </c>
      <c r="C7">
        <f t="shared" si="1"/>
        <v>5.3341192249801148</v>
      </c>
      <c r="D7">
        <f t="shared" si="0"/>
        <v>1.4214595883466156E-8</v>
      </c>
      <c r="G7" s="2">
        <v>93</v>
      </c>
      <c r="H7" s="2">
        <v>5.3339999999999996</v>
      </c>
      <c r="I7" s="2">
        <f t="shared" si="2"/>
        <v>5.3342919896320833</v>
      </c>
      <c r="J7" s="3">
        <f t="shared" si="3"/>
        <v>8.5257945244348617E-8</v>
      </c>
      <c r="K7" s="2"/>
    </row>
    <row r="8" spans="1:13" x14ac:dyDescent="0.2">
      <c r="A8">
        <v>103</v>
      </c>
      <c r="B8">
        <v>5.3330000000000002</v>
      </c>
      <c r="C8">
        <f t="shared" si="1"/>
        <v>5.3335642524334634</v>
      </c>
      <c r="D8">
        <f t="shared" si="0"/>
        <v>3.1838080866920229E-7</v>
      </c>
      <c r="G8" s="2">
        <v>103</v>
      </c>
      <c r="H8" s="2">
        <v>5.3330000000000002</v>
      </c>
      <c r="I8" s="2">
        <f t="shared" si="2"/>
        <v>5.3332185419898241</v>
      </c>
      <c r="J8" s="3">
        <f t="shared" si="3"/>
        <v>4.7760601316216519E-8</v>
      </c>
      <c r="K8" s="2"/>
    </row>
    <row r="9" spans="1:13" x14ac:dyDescent="0.2">
      <c r="A9">
        <v>113</v>
      </c>
      <c r="B9">
        <v>5.3310000000000004</v>
      </c>
      <c r="C9">
        <f t="shared" si="1"/>
        <v>5.3327043814020687</v>
      </c>
      <c r="D9">
        <f t="shared" si="0"/>
        <v>2.9049159637163048E-6</v>
      </c>
      <c r="G9" s="2">
        <v>113</v>
      </c>
      <c r="H9" s="2">
        <v>5.3310000000000004</v>
      </c>
      <c r="I9" s="2">
        <f t="shared" si="2"/>
        <v>5.3320040652495635</v>
      </c>
      <c r="J9" s="3">
        <f t="shared" si="3"/>
        <v>1.0081470253801919E-6</v>
      </c>
      <c r="K9" s="2"/>
    </row>
    <row r="10" spans="1:13" x14ac:dyDescent="0.2">
      <c r="A10">
        <v>123</v>
      </c>
      <c r="B10">
        <v>5.33</v>
      </c>
      <c r="C10">
        <f t="shared" si="1"/>
        <v>5.3316139773700133</v>
      </c>
      <c r="D10">
        <f t="shared" si="0"/>
        <v>2.6049229509148259E-6</v>
      </c>
      <c r="G10" s="2">
        <v>123</v>
      </c>
      <c r="H10" s="2">
        <v>5.33</v>
      </c>
      <c r="I10" s="2">
        <f t="shared" si="2"/>
        <v>5.3306829567522778</v>
      </c>
      <c r="J10" s="3">
        <f t="shared" si="3"/>
        <v>4.6642992548169951E-7</v>
      </c>
      <c r="K10" s="2"/>
    </row>
    <row r="11" spans="1:13" x14ac:dyDescent="0.2">
      <c r="A11">
        <v>135</v>
      </c>
      <c r="B11">
        <v>5.3280000000000003</v>
      </c>
      <c r="C11">
        <f t="shared" si="1"/>
        <v>5.3300733201851038</v>
      </c>
      <c r="D11">
        <f t="shared" si="0"/>
        <v>4.2986565899577495E-6</v>
      </c>
      <c r="G11" s="2">
        <v>135</v>
      </c>
      <c r="H11" s="2">
        <v>5.3280000000000003</v>
      </c>
      <c r="I11" s="2">
        <f t="shared" si="2"/>
        <v>5.3289902365282371</v>
      </c>
      <c r="J11" s="3">
        <f t="shared" si="3"/>
        <v>9.8056838185451199E-7</v>
      </c>
      <c r="K11" s="2"/>
    </row>
    <row r="12" spans="1:13" x14ac:dyDescent="0.2">
      <c r="A12">
        <v>143</v>
      </c>
      <c r="B12">
        <v>5.3280000000000003</v>
      </c>
      <c r="C12">
        <f t="shared" si="1"/>
        <v>5.3289350245702103</v>
      </c>
      <c r="D12">
        <f t="shared" si="0"/>
        <v>8.7427094689638934E-7</v>
      </c>
      <c r="G12" s="2">
        <v>143</v>
      </c>
      <c r="H12" s="2">
        <v>5.3280000000000003</v>
      </c>
      <c r="I12" s="2">
        <f t="shared" si="2"/>
        <v>5.3278103256813365</v>
      </c>
      <c r="J12" s="3">
        <f t="shared" si="3"/>
        <v>3.5976347160573179E-8</v>
      </c>
      <c r="K12" s="2"/>
    </row>
    <row r="13" spans="1:13" x14ac:dyDescent="0.2">
      <c r="A13">
        <v>153</v>
      </c>
      <c r="B13">
        <v>5.3259999999999996</v>
      </c>
      <c r="C13">
        <f t="shared" si="1"/>
        <v>5.3274115927613765</v>
      </c>
      <c r="D13">
        <f t="shared" si="0"/>
        <v>1.9925941239717269E-6</v>
      </c>
      <c r="G13" s="2">
        <v>153</v>
      </c>
      <c r="H13" s="2">
        <v>5.3259999999999996</v>
      </c>
      <c r="I13" s="2">
        <f t="shared" si="2"/>
        <v>5.326288922594788</v>
      </c>
      <c r="J13" s="3">
        <f t="shared" si="3"/>
        <v>8.3476265779267751E-8</v>
      </c>
      <c r="K13" s="2"/>
    </row>
    <row r="14" spans="1:13" x14ac:dyDescent="0.2">
      <c r="A14">
        <v>163</v>
      </c>
      <c r="B14">
        <v>5.3250000000000002</v>
      </c>
      <c r="C14">
        <f t="shared" si="1"/>
        <v>5.3257956189676818</v>
      </c>
      <c r="D14">
        <f t="shared" si="0"/>
        <v>6.3300954173482237E-7</v>
      </c>
      <c r="G14" s="2">
        <v>163</v>
      </c>
      <c r="H14" s="2">
        <v>5.3250000000000002</v>
      </c>
      <c r="I14" s="2">
        <f t="shared" si="2"/>
        <v>5.3247247147279433</v>
      </c>
      <c r="J14" s="3">
        <f t="shared" si="3"/>
        <v>7.57819810114365E-8</v>
      </c>
      <c r="K14" s="2"/>
    </row>
    <row r="15" spans="1:13" x14ac:dyDescent="0.2">
      <c r="A15">
        <v>173</v>
      </c>
      <c r="B15">
        <v>5.3239999999999998</v>
      </c>
      <c r="C15">
        <f t="shared" si="1"/>
        <v>5.3241031509321646</v>
      </c>
      <c r="D15">
        <f t="shared" si="0"/>
        <v>1.0640114806452852E-8</v>
      </c>
      <c r="G15" s="2">
        <v>173</v>
      </c>
      <c r="H15" s="2">
        <v>5.3239999999999998</v>
      </c>
      <c r="I15" s="2">
        <f t="shared" si="2"/>
        <v>5.3231251248750731</v>
      </c>
      <c r="J15" s="3">
        <f t="shared" si="3"/>
        <v>7.6540648421566351E-7</v>
      </c>
      <c r="K15" s="2"/>
    </row>
    <row r="16" spans="1:13" x14ac:dyDescent="0.2">
      <c r="A16">
        <v>183</v>
      </c>
      <c r="B16">
        <v>5.3220000000000001</v>
      </c>
      <c r="C16">
        <f t="shared" si="1"/>
        <v>5.3223467286944688</v>
      </c>
      <c r="D16">
        <f t="shared" si="0"/>
        <v>1.2022078756798514E-7</v>
      </c>
      <c r="G16" s="2">
        <v>183</v>
      </c>
      <c r="H16" s="2">
        <v>5.3220000000000001</v>
      </c>
      <c r="I16" s="2">
        <f t="shared" si="2"/>
        <v>5.3214959533617545</v>
      </c>
      <c r="J16" s="3">
        <f t="shared" si="3"/>
        <v>2.5406301352663809E-7</v>
      </c>
      <c r="K16" s="2"/>
    </row>
    <row r="17" spans="1:11" x14ac:dyDescent="0.2">
      <c r="A17">
        <v>193</v>
      </c>
      <c r="B17">
        <v>5.32</v>
      </c>
      <c r="C17">
        <f t="shared" si="1"/>
        <v>5.3205362933222897</v>
      </c>
      <c r="D17">
        <f t="shared" si="0"/>
        <v>2.8761052753224345E-7</v>
      </c>
      <c r="G17" s="2">
        <v>193</v>
      </c>
      <c r="H17" s="2">
        <v>5.32</v>
      </c>
      <c r="I17" s="2">
        <f t="shared" si="2"/>
        <v>5.3198417983735506</v>
      </c>
      <c r="J17" s="3">
        <f t="shared" si="3"/>
        <v>2.5027754611311075E-8</v>
      </c>
      <c r="K17" s="2"/>
    </row>
    <row r="18" spans="1:11" x14ac:dyDescent="0.2">
      <c r="A18">
        <v>203</v>
      </c>
      <c r="B18">
        <v>5.3179999999999996</v>
      </c>
      <c r="C18">
        <f t="shared" si="1"/>
        <v>5.318679827052252</v>
      </c>
      <c r="D18">
        <f t="shared" si="0"/>
        <v>4.6216482097409945E-7</v>
      </c>
      <c r="G18" s="2">
        <v>203</v>
      </c>
      <c r="H18" s="2">
        <v>5.3179999999999996</v>
      </c>
      <c r="I18" s="2">
        <f t="shared" si="2"/>
        <v>5.3181663520496061</v>
      </c>
      <c r="J18" s="3">
        <f t="shared" si="3"/>
        <v>2.7673004408272233E-8</v>
      </c>
      <c r="K18" s="2"/>
    </row>
    <row r="19" spans="1:11" x14ac:dyDescent="0.2">
      <c r="A19">
        <v>213</v>
      </c>
      <c r="B19">
        <v>5.3170000000000002</v>
      </c>
      <c r="C19">
        <f t="shared" si="1"/>
        <v>5.3167838131094038</v>
      </c>
      <c r="D19">
        <f t="shared" si="0"/>
        <v>4.673677166570783E-8</v>
      </c>
      <c r="G19" s="2">
        <v>213</v>
      </c>
      <c r="H19" s="2">
        <v>5.3170000000000002</v>
      </c>
      <c r="I19" s="2">
        <f t="shared" si="2"/>
        <v>5.3164726131696032</v>
      </c>
      <c r="J19" s="3">
        <f t="shared" si="3"/>
        <v>2.7813686887618559E-7</v>
      </c>
      <c r="K19" s="2"/>
    </row>
    <row r="20" spans="1:11" x14ac:dyDescent="0.2">
      <c r="A20">
        <v>223</v>
      </c>
      <c r="B20">
        <v>5.3150000000000004</v>
      </c>
      <c r="C20">
        <f t="shared" si="1"/>
        <v>5.3148535718084755</v>
      </c>
      <c r="D20">
        <f t="shared" si="0"/>
        <v>2.1441215273247901E-8</v>
      </c>
      <c r="G20" s="2">
        <v>223</v>
      </c>
      <c r="H20" s="2">
        <v>5.3150000000000004</v>
      </c>
      <c r="I20" s="2">
        <f t="shared" si="2"/>
        <v>5.3147630426155237</v>
      </c>
      <c r="J20" s="3">
        <f t="shared" si="3"/>
        <v>5.614880205804352E-8</v>
      </c>
      <c r="K20" s="2"/>
    </row>
    <row r="21" spans="1:11" x14ac:dyDescent="0.2">
      <c r="A21">
        <v>233</v>
      </c>
      <c r="B21">
        <v>5.3129999999999997</v>
      </c>
      <c r="C21">
        <f t="shared" si="1"/>
        <v>5.3128935101054413</v>
      </c>
      <c r="D21">
        <f t="shared" si="0"/>
        <v>1.1340097643062287E-8</v>
      </c>
      <c r="G21" s="2">
        <v>233</v>
      </c>
      <c r="H21" s="2">
        <v>5.3129999999999997</v>
      </c>
      <c r="I21" s="2">
        <f t="shared" si="2"/>
        <v>5.3130396788003385</v>
      </c>
      <c r="J21" s="3">
        <f t="shared" si="3"/>
        <v>1.5744071963205754E-9</v>
      </c>
      <c r="K21" s="2"/>
    </row>
    <row r="22" spans="1:11" x14ac:dyDescent="0.2">
      <c r="A22">
        <v>243</v>
      </c>
      <c r="B22">
        <v>5.3109999999999999</v>
      </c>
      <c r="C22">
        <f t="shared" si="1"/>
        <v>5.3109073095314256</v>
      </c>
      <c r="D22">
        <f t="shared" si="0"/>
        <v>8.5915229645227135E-9</v>
      </c>
      <c r="G22" s="2">
        <v>243</v>
      </c>
      <c r="H22" s="2">
        <v>5.3109999999999999</v>
      </c>
      <c r="I22" s="2">
        <f t="shared" si="2"/>
        <v>5.3113042245957871</v>
      </c>
      <c r="J22" s="3">
        <f t="shared" si="3"/>
        <v>9.2552604681861762E-8</v>
      </c>
      <c r="K22" s="2"/>
    </row>
    <row r="23" spans="1:11" x14ac:dyDescent="0.2">
      <c r="A23">
        <v>253</v>
      </c>
      <c r="B23">
        <v>5.3109999999999999</v>
      </c>
      <c r="C23">
        <f t="shared" si="1"/>
        <v>5.308898069557296</v>
      </c>
      <c r="D23">
        <f t="shared" si="0"/>
        <v>4.4181115859654262E-6</v>
      </c>
      <c r="G23" s="2">
        <v>253</v>
      </c>
      <c r="H23" s="2">
        <v>5.3109999999999999</v>
      </c>
      <c r="I23" s="2">
        <f t="shared" si="2"/>
        <v>5.3095581136448793</v>
      </c>
      <c r="J23" s="3">
        <f t="shared" si="3"/>
        <v>2.0790362610831376E-6</v>
      </c>
      <c r="K23" s="2"/>
    </row>
    <row r="24" spans="1:11" x14ac:dyDescent="0.2">
      <c r="A24">
        <v>263</v>
      </c>
      <c r="B24">
        <v>5.3079999999999998</v>
      </c>
      <c r="C24">
        <f t="shared" si="1"/>
        <v>5.3068684182515078</v>
      </c>
      <c r="D24">
        <f t="shared" si="0"/>
        <v>1.2804772535202995E-6</v>
      </c>
      <c r="G24" s="2">
        <v>263</v>
      </c>
      <c r="H24" s="2">
        <v>5.3079999999999998</v>
      </c>
      <c r="I24" s="2">
        <f t="shared" si="2"/>
        <v>5.3078025615460582</v>
      </c>
      <c r="J24" s="3">
        <f t="shared" si="3"/>
        <v>3.8981943094849601E-8</v>
      </c>
      <c r="K24" s="2"/>
    </row>
    <row r="25" spans="1:11" x14ac:dyDescent="0.2">
      <c r="A25">
        <v>273</v>
      </c>
      <c r="B25">
        <v>5.306</v>
      </c>
      <c r="C25">
        <f t="shared" si="1"/>
        <v>5.3048205986175381</v>
      </c>
      <c r="D25">
        <f t="shared" si="0"/>
        <v>1.3909876209532186E-6</v>
      </c>
      <c r="G25" s="2">
        <v>273</v>
      </c>
      <c r="H25" s="2">
        <v>5.306</v>
      </c>
      <c r="I25" s="2">
        <f t="shared" si="2"/>
        <v>5.3060386057881059</v>
      </c>
      <c r="J25" s="3">
        <f t="shared" si="3"/>
        <v>1.4904068752763543E-9</v>
      </c>
      <c r="K25" s="2"/>
    </row>
    <row r="26" spans="1:11" x14ac:dyDescent="0.2">
      <c r="A26">
        <v>298</v>
      </c>
      <c r="B26">
        <v>5.3</v>
      </c>
      <c r="C26">
        <f t="shared" si="1"/>
        <v>5.2996335660820941</v>
      </c>
      <c r="D26">
        <f t="shared" si="0"/>
        <v>1.342738161917178E-7</v>
      </c>
      <c r="G26" s="2">
        <v>298</v>
      </c>
      <c r="H26" s="2">
        <v>5.3</v>
      </c>
      <c r="I26" s="2">
        <f t="shared" si="2"/>
        <v>5.3015975022985895</v>
      </c>
      <c r="J26" s="3">
        <f t="shared" si="3"/>
        <v>2.5520135939993154E-6</v>
      </c>
      <c r="K26" s="2"/>
    </row>
    <row r="27" spans="1:11" x14ac:dyDescent="0.2">
      <c r="A27">
        <v>315</v>
      </c>
      <c r="B27">
        <v>5.2969999999999997</v>
      </c>
      <c r="C27">
        <f t="shared" si="1"/>
        <v>5.2960604078045019</v>
      </c>
      <c r="D27">
        <f t="shared" si="0"/>
        <v>8.8283349384032666E-7</v>
      </c>
      <c r="G27" s="2">
        <v>315</v>
      </c>
      <c r="H27" s="2">
        <v>5.2969999999999997</v>
      </c>
      <c r="I27" s="2">
        <v>0</v>
      </c>
      <c r="J27" s="3">
        <v>0</v>
      </c>
      <c r="K27" s="2"/>
    </row>
    <row r="28" spans="1:11" x14ac:dyDescent="0.2">
      <c r="A28">
        <v>324</v>
      </c>
      <c r="B28">
        <v>5.2960000000000003</v>
      </c>
      <c r="C28">
        <f t="shared" si="1"/>
        <v>5.2941560397458751</v>
      </c>
      <c r="D28">
        <f t="shared" si="0"/>
        <v>3.4001894187932625E-6</v>
      </c>
      <c r="G28" s="2">
        <v>324</v>
      </c>
      <c r="H28" s="2">
        <v>5.2960000000000003</v>
      </c>
      <c r="I28" s="2">
        <v>0</v>
      </c>
      <c r="J28" s="3">
        <v>0</v>
      </c>
      <c r="K28" s="2"/>
    </row>
    <row r="29" spans="1:11" x14ac:dyDescent="0.2">
      <c r="A29">
        <v>334</v>
      </c>
      <c r="B29">
        <v>5.2949999999999999</v>
      </c>
      <c r="C29">
        <f t="shared" si="1"/>
        <v>5.2920308776164058</v>
      </c>
      <c r="D29">
        <f t="shared" si="0"/>
        <v>8.8156877287597891E-6</v>
      </c>
      <c r="G29" s="2">
        <v>334</v>
      </c>
      <c r="H29" s="2">
        <v>5.2949999999999999</v>
      </c>
      <c r="I29" s="2">
        <v>0</v>
      </c>
      <c r="J29" s="3">
        <v>0</v>
      </c>
      <c r="K29" s="2"/>
    </row>
    <row r="30" spans="1:11" x14ac:dyDescent="0.2">
      <c r="A30">
        <v>344</v>
      </c>
      <c r="B30">
        <v>5.2930000000000001</v>
      </c>
      <c r="C30">
        <f t="shared" si="1"/>
        <v>5.2898968499720533</v>
      </c>
      <c r="D30">
        <f t="shared" si="0"/>
        <v>9.629540095946291E-6</v>
      </c>
      <c r="G30" s="2">
        <v>344</v>
      </c>
      <c r="H30" s="2">
        <v>5.2930000000000001</v>
      </c>
      <c r="I30" s="2">
        <v>0</v>
      </c>
      <c r="J30" s="3">
        <v>0</v>
      </c>
      <c r="K30" s="2"/>
    </row>
    <row r="31" spans="1:11" x14ac:dyDescent="0.2">
      <c r="A31">
        <v>354</v>
      </c>
      <c r="B31">
        <v>5.29</v>
      </c>
      <c r="C31">
        <f t="shared" si="1"/>
        <v>5.2877547081276379</v>
      </c>
      <c r="D31">
        <f t="shared" si="0"/>
        <v>5.0413355920953478E-6</v>
      </c>
      <c r="G31" s="2">
        <v>354</v>
      </c>
      <c r="H31" s="2">
        <v>5.29</v>
      </c>
      <c r="I31" s="2">
        <v>0</v>
      </c>
      <c r="J31" s="3">
        <v>0</v>
      </c>
      <c r="K31" s="2"/>
    </row>
    <row r="32" spans="1:11" x14ac:dyDescent="0.2">
      <c r="A32">
        <v>364</v>
      </c>
      <c r="B32">
        <v>5.2880000000000003</v>
      </c>
      <c r="C32">
        <f t="shared" si="1"/>
        <v>5.2856051208359132</v>
      </c>
      <c r="D32">
        <f t="shared" si="0"/>
        <v>5.7354462105784963E-6</v>
      </c>
      <c r="G32" s="2">
        <v>364</v>
      </c>
      <c r="H32" s="2">
        <v>5.2880000000000003</v>
      </c>
      <c r="I32" s="2">
        <v>0</v>
      </c>
      <c r="J32" s="3">
        <v>0</v>
      </c>
      <c r="K32" s="2"/>
    </row>
    <row r="33" spans="1:11" x14ac:dyDescent="0.2">
      <c r="A33">
        <v>375</v>
      </c>
      <c r="B33">
        <v>5.2850000000000001</v>
      </c>
      <c r="C33">
        <f t="shared" si="1"/>
        <v>5.2832326862146832</v>
      </c>
      <c r="D33">
        <f t="shared" si="0"/>
        <v>3.1233980157712033E-6</v>
      </c>
      <c r="G33" s="2">
        <v>375</v>
      </c>
      <c r="H33" s="2">
        <v>5.2850000000000001</v>
      </c>
      <c r="I33" s="2">
        <v>0</v>
      </c>
      <c r="J33" s="3">
        <v>0</v>
      </c>
      <c r="K33" s="2"/>
    </row>
    <row r="34" spans="1:11" x14ac:dyDescent="0.2">
      <c r="A34">
        <v>385</v>
      </c>
      <c r="B34">
        <v>5.2789999999999999</v>
      </c>
      <c r="C34">
        <f t="shared" si="1"/>
        <v>5.2810693334550791</v>
      </c>
      <c r="D34">
        <f t="shared" si="0"/>
        <v>4.2821409483100318E-6</v>
      </c>
      <c r="G34" s="2">
        <v>385</v>
      </c>
      <c r="H34" s="2">
        <v>5.2789999999999999</v>
      </c>
      <c r="I34" s="2">
        <v>0</v>
      </c>
      <c r="J34" s="3">
        <v>0</v>
      </c>
      <c r="K34" s="2"/>
    </row>
    <row r="35" spans="1:11" x14ac:dyDescent="0.2">
      <c r="A35">
        <v>395</v>
      </c>
      <c r="B35">
        <v>5.2759999999999998</v>
      </c>
      <c r="C35">
        <f t="shared" si="1"/>
        <v>5.278900193544799</v>
      </c>
      <c r="D35">
        <f t="shared" si="0"/>
        <v>8.4111225972949559E-6</v>
      </c>
      <c r="G35" s="2">
        <v>395</v>
      </c>
      <c r="H35" s="2">
        <v>5.2759999999999998</v>
      </c>
      <c r="I35" s="2">
        <v>0</v>
      </c>
      <c r="J35" s="3">
        <v>0</v>
      </c>
      <c r="K35" s="2"/>
    </row>
    <row r="36" spans="1:11" x14ac:dyDescent="0.2">
      <c r="A36">
        <v>405</v>
      </c>
      <c r="B36">
        <v>5.2729999999999997</v>
      </c>
      <c r="C36">
        <f t="shared" si="1"/>
        <v>5.2767256951616712</v>
      </c>
      <c r="D36">
        <f t="shared" si="0"/>
        <v>1.388080443770271E-5</v>
      </c>
      <c r="G36" s="2">
        <v>405</v>
      </c>
      <c r="H36" s="2">
        <v>5.2729999999999997</v>
      </c>
      <c r="I36" s="2">
        <v>0</v>
      </c>
      <c r="J36" s="3">
        <v>0</v>
      </c>
      <c r="K36" s="2"/>
    </row>
    <row r="37" spans="1:11" x14ac:dyDescent="0.2">
      <c r="A37">
        <v>415</v>
      </c>
      <c r="B37">
        <v>5.2720000000000002</v>
      </c>
      <c r="C37">
        <f t="shared" si="1"/>
        <v>5.2745462256651781</v>
      </c>
      <c r="D37">
        <f t="shared" si="0"/>
        <v>6.4832651380102057E-6</v>
      </c>
      <c r="G37" s="2">
        <v>415</v>
      </c>
      <c r="H37" s="2">
        <v>5.2720000000000002</v>
      </c>
      <c r="I37" s="2">
        <v>0</v>
      </c>
      <c r="J37" s="3">
        <v>0</v>
      </c>
      <c r="K37" s="2"/>
    </row>
    <row r="38" spans="1:11" x14ac:dyDescent="0.2">
      <c r="A38">
        <v>426</v>
      </c>
      <c r="B38">
        <v>5.27</v>
      </c>
      <c r="C38">
        <f t="shared" si="1"/>
        <v>5.2721434854016769</v>
      </c>
      <c r="D38">
        <f t="shared" si="0"/>
        <v>4.5945296672037088E-6</v>
      </c>
      <c r="G38" s="2">
        <v>426</v>
      </c>
      <c r="H38" s="2">
        <v>5.27</v>
      </c>
      <c r="I38" s="2">
        <v>0</v>
      </c>
      <c r="J38" s="3">
        <v>0</v>
      </c>
      <c r="K38" s="2"/>
    </row>
    <row r="39" spans="1:11" x14ac:dyDescent="0.2">
      <c r="I39" s="2"/>
    </row>
    <row r="41" spans="1:11" x14ac:dyDescent="0.2">
      <c r="A41" t="s">
        <v>4</v>
      </c>
      <c r="B41" t="s">
        <v>5</v>
      </c>
      <c r="C41" t="s">
        <v>6</v>
      </c>
      <c r="D41" t="s">
        <v>7</v>
      </c>
    </row>
    <row r="42" spans="1:11" x14ac:dyDescent="0.2">
      <c r="A42">
        <v>5.4497051447742244</v>
      </c>
      <c r="B42">
        <v>-1.7994961361553761E-4</v>
      </c>
      <c r="C42">
        <v>-0.73619999999999997</v>
      </c>
      <c r="D42" s="1">
        <v>0</v>
      </c>
    </row>
    <row r="44" spans="1:11" x14ac:dyDescent="0.2">
      <c r="A44" t="s">
        <v>2</v>
      </c>
      <c r="B44" t="s">
        <v>3</v>
      </c>
      <c r="C44" t="s">
        <v>8</v>
      </c>
    </row>
    <row r="45" spans="1:11" x14ac:dyDescent="0.2">
      <c r="A45">
        <v>123</v>
      </c>
      <c r="B45">
        <v>5.4246654000000003</v>
      </c>
      <c r="C45">
        <f>$A$42+$B$42*A45+$C$42/A45+$D$42*A45^2</f>
        <v>5.4215859764458552</v>
      </c>
      <c r="D45">
        <f>(C45-B45)^2</f>
        <v>9.4828494258239124E-6</v>
      </c>
      <c r="E45">
        <f>SUM(D45:D52)</f>
        <v>6.2907747314952642E-4</v>
      </c>
      <c r="G45">
        <f>B45*1000</f>
        <v>5424.6653999999999</v>
      </c>
    </row>
    <row r="46" spans="1:11" x14ac:dyDescent="0.2">
      <c r="A46">
        <v>173</v>
      </c>
      <c r="B46">
        <v>5.4055032000000001</v>
      </c>
      <c r="C46">
        <f t="shared" ref="C46:C52" si="4">$A$42+$B$42*A46+$C$42/A46+$D$42*A46^2</f>
        <v>5.4143183702892568</v>
      </c>
      <c r="D46">
        <f t="shared" ref="D46:D52" si="5">(C46-B46)^2</f>
        <v>7.7707227228594278E-5</v>
      </c>
      <c r="G46">
        <f t="shared" ref="G46:G52" si="6">B46*1000</f>
        <v>5405.5032000000001</v>
      </c>
    </row>
    <row r="47" spans="1:11" x14ac:dyDescent="0.2">
      <c r="A47">
        <v>198</v>
      </c>
      <c r="B47">
        <v>5.4150600000000004</v>
      </c>
      <c r="C47">
        <f t="shared" si="4"/>
        <v>5.4103569394601658</v>
      </c>
      <c r="D47">
        <f t="shared" si="5"/>
        <v>2.2118778441349345E-5</v>
      </c>
      <c r="G47">
        <f t="shared" si="6"/>
        <v>5415.06</v>
      </c>
    </row>
    <row r="48" spans="1:11" x14ac:dyDescent="0.2">
      <c r="A48">
        <v>223</v>
      </c>
      <c r="B48">
        <v>5.4049899999999997</v>
      </c>
      <c r="C48">
        <f t="shared" si="4"/>
        <v>5.4062750356464804</v>
      </c>
      <c r="D48">
        <f t="shared" si="5"/>
        <v>1.651316612725908E-6</v>
      </c>
      <c r="G48">
        <f t="shared" si="6"/>
        <v>5404.99</v>
      </c>
    </row>
    <row r="49" spans="1:7" x14ac:dyDescent="0.2">
      <c r="A49">
        <v>248</v>
      </c>
      <c r="B49">
        <v>5.3963299999999998</v>
      </c>
      <c r="C49">
        <f t="shared" si="4"/>
        <v>5.4021090922104742</v>
      </c>
      <c r="D49">
        <f t="shared" si="5"/>
        <v>3.3397906777165262E-5</v>
      </c>
      <c r="G49">
        <f t="shared" si="6"/>
        <v>5396.33</v>
      </c>
    </row>
    <row r="50" spans="1:7" x14ac:dyDescent="0.2">
      <c r="A50">
        <v>273</v>
      </c>
      <c r="B50">
        <v>5.4125500000000004</v>
      </c>
      <c r="C50">
        <f t="shared" si="4"/>
        <v>5.39788219696048</v>
      </c>
      <c r="D50">
        <f t="shared" si="5"/>
        <v>2.1514444600616452E-4</v>
      </c>
      <c r="G50">
        <f t="shared" si="6"/>
        <v>5412.55</v>
      </c>
    </row>
    <row r="51" spans="1:7" x14ac:dyDescent="0.2">
      <c r="A51">
        <v>293</v>
      </c>
      <c r="B51">
        <v>5.402317</v>
      </c>
      <c r="C51">
        <f t="shared" si="4"/>
        <v>5.3944672799985236</v>
      </c>
      <c r="D51">
        <f t="shared" si="5"/>
        <v>6.1618104101579196E-5</v>
      </c>
      <c r="G51">
        <f t="shared" si="6"/>
        <v>5402.317</v>
      </c>
    </row>
    <row r="52" spans="1:7" x14ac:dyDescent="0.2">
      <c r="A52">
        <v>303</v>
      </c>
      <c r="B52">
        <v>5.3783300000000001</v>
      </c>
      <c r="C52">
        <f t="shared" si="4"/>
        <v>5.3927507088784195</v>
      </c>
      <c r="D52">
        <f t="shared" si="5"/>
        <v>2.0795684455612404E-4</v>
      </c>
      <c r="G52">
        <f t="shared" si="6"/>
        <v>5378.33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4" workbookViewId="0">
      <selection activeCell="E45" sqref="E45"/>
    </sheetView>
  </sheetViews>
  <sheetFormatPr baseColWidth="10" defaultRowHeight="16" x14ac:dyDescent="0.2"/>
  <cols>
    <col min="2" max="2" width="13.5" customWidth="1"/>
    <col min="3" max="3" width="12.83203125" customWidth="1"/>
    <col min="8" max="8" width="12.6640625" customWidth="1"/>
  </cols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G1" s="2" t="s">
        <v>4</v>
      </c>
      <c r="H1" s="2" t="s">
        <v>5</v>
      </c>
      <c r="I1" s="2" t="s">
        <v>6</v>
      </c>
      <c r="J1" s="2" t="s">
        <v>7</v>
      </c>
      <c r="L1" t="s">
        <v>11</v>
      </c>
    </row>
    <row r="2" spans="1:12" x14ac:dyDescent="0.2">
      <c r="A2">
        <v>5.1290920383009198</v>
      </c>
      <c r="B2">
        <v>-2.0279246309022695E-4</v>
      </c>
      <c r="C2">
        <v>-1.9665947506577495</v>
      </c>
      <c r="D2">
        <v>0</v>
      </c>
      <c r="G2" s="2">
        <v>5.1113919372578573</v>
      </c>
      <c r="H2" s="2">
        <v>-1.4666563020927157E-4</v>
      </c>
      <c r="I2" s="2">
        <v>-0.78985022755769385</v>
      </c>
      <c r="J2" s="4">
        <v>0</v>
      </c>
    </row>
    <row r="3" spans="1:12" x14ac:dyDescent="0.2">
      <c r="A3" t="s">
        <v>0</v>
      </c>
      <c r="B3" t="s">
        <v>1</v>
      </c>
      <c r="C3" t="s">
        <v>8</v>
      </c>
      <c r="G3" s="2" t="s">
        <v>0</v>
      </c>
      <c r="H3" s="2" t="s">
        <v>1</v>
      </c>
      <c r="I3" s="2" t="s">
        <v>8</v>
      </c>
      <c r="J3" s="2"/>
    </row>
    <row r="4" spans="1:12" x14ac:dyDescent="0.2">
      <c r="G4" s="2"/>
      <c r="H4" s="2"/>
      <c r="I4" s="2"/>
      <c r="J4" s="2"/>
    </row>
    <row r="5" spans="1:12" x14ac:dyDescent="0.2">
      <c r="A5">
        <v>77</v>
      </c>
      <c r="B5">
        <v>5.0910000000000002</v>
      </c>
      <c r="C5">
        <f t="shared" ref="C5:C38" si="0">$A$2+$B$2*A5+$C$2/A5+$D$2*A5^2</f>
        <v>5.0879368270759882</v>
      </c>
      <c r="D5">
        <f t="shared" ref="D5:D38" si="1">(C5-B5)^2</f>
        <v>9.3830283624004492E-6</v>
      </c>
      <c r="E5">
        <f>SUM(D5:D38)</f>
        <v>1.1815819062811387E-4</v>
      </c>
      <c r="G5" s="2">
        <v>77</v>
      </c>
      <c r="H5">
        <v>5.0910000000000002</v>
      </c>
      <c r="I5" s="2">
        <f>$G$2+$H$2*G5+$I$2/G5+$J$2*G5^2</f>
        <v>5.0898408885686566</v>
      </c>
      <c r="J5" s="3">
        <f>(H5-I5)^2</f>
        <v>1.3435393102714508E-6</v>
      </c>
      <c r="K5">
        <f>SUM(J5:J26)</f>
        <v>1.4988527486567984E-5</v>
      </c>
    </row>
    <row r="6" spans="1:12" x14ac:dyDescent="0.2">
      <c r="A6">
        <v>83</v>
      </c>
      <c r="B6">
        <v>5.09</v>
      </c>
      <c r="C6">
        <f t="shared" si="0"/>
        <v>5.0885663512059036</v>
      </c>
      <c r="D6">
        <f t="shared" si="1"/>
        <v>2.055348864813611E-6</v>
      </c>
      <c r="G6" s="2">
        <v>83</v>
      </c>
      <c r="H6">
        <v>5.09</v>
      </c>
      <c r="I6" s="2">
        <f t="shared" ref="I6:I26" si="2">$G$2+$H$2*G6+$I$2/G6+$J$2*G6^2</f>
        <v>5.0897024221485871</v>
      </c>
      <c r="J6" s="3">
        <f t="shared" ref="J6:J26" si="3">(H6-I6)^2</f>
        <v>8.8552577651405764E-8</v>
      </c>
    </row>
    <row r="7" spans="1:12" x14ac:dyDescent="0.2">
      <c r="A7">
        <v>93</v>
      </c>
      <c r="B7">
        <v>5.0890000000000004</v>
      </c>
      <c r="C7">
        <f t="shared" si="0"/>
        <v>5.0890861591189287</v>
      </c>
      <c r="D7">
        <f t="shared" si="1"/>
        <v>7.4233937744985663E-9</v>
      </c>
      <c r="G7" s="2">
        <v>93</v>
      </c>
      <c r="H7">
        <v>5.0890000000000004</v>
      </c>
      <c r="I7" s="2">
        <f t="shared" si="2"/>
        <v>5.0892590204488499</v>
      </c>
      <c r="J7" s="3">
        <f t="shared" si="3"/>
        <v>6.709159292220256E-8</v>
      </c>
    </row>
    <row r="8" spans="1:12" x14ac:dyDescent="0.2">
      <c r="A8">
        <v>103</v>
      </c>
      <c r="B8">
        <v>5.0880000000000001</v>
      </c>
      <c r="C8">
        <f t="shared" si="0"/>
        <v>5.0891112616836196</v>
      </c>
      <c r="D8">
        <f t="shared" si="1"/>
        <v>1.2349025294809E-6</v>
      </c>
      <c r="G8" s="2">
        <v>103</v>
      </c>
      <c r="H8">
        <v>5.0880000000000001</v>
      </c>
      <c r="I8" s="2">
        <f t="shared" si="2"/>
        <v>5.0886169285350631</v>
      </c>
      <c r="J8" s="3">
        <f t="shared" si="3"/>
        <v>3.8060081737499213E-7</v>
      </c>
    </row>
    <row r="9" spans="1:12" x14ac:dyDescent="0.2">
      <c r="A9">
        <v>113</v>
      </c>
      <c r="B9">
        <v>5.0869999999999997</v>
      </c>
      <c r="C9">
        <f t="shared" si="0"/>
        <v>5.0887729966030717</v>
      </c>
      <c r="D9">
        <f t="shared" si="1"/>
        <v>3.1435169545046825E-6</v>
      </c>
      <c r="G9" s="2">
        <v>113</v>
      </c>
      <c r="H9">
        <v>5.0869999999999997</v>
      </c>
      <c r="I9" s="2">
        <f t="shared" si="2"/>
        <v>5.0878288960215752</v>
      </c>
      <c r="J9" s="3">
        <f t="shared" si="3"/>
        <v>6.870686145835782E-7</v>
      </c>
    </row>
    <row r="10" spans="1:12" x14ac:dyDescent="0.2">
      <c r="A10">
        <v>123</v>
      </c>
      <c r="B10">
        <v>5.0860000000000003</v>
      </c>
      <c r="C10">
        <f t="shared" si="0"/>
        <v>5.0881599901322216</v>
      </c>
      <c r="D10">
        <f t="shared" si="1"/>
        <v>4.6655573712935853E-6</v>
      </c>
      <c r="G10" s="2">
        <v>123</v>
      </c>
      <c r="H10">
        <v>5.0860000000000003</v>
      </c>
      <c r="I10" s="2">
        <f t="shared" si="2"/>
        <v>5.0869305181766071</v>
      </c>
      <c r="J10" s="3">
        <f t="shared" si="3"/>
        <v>8.6586407699570254E-7</v>
      </c>
    </row>
    <row r="11" spans="1:12" x14ac:dyDescent="0.2">
      <c r="A11">
        <v>135</v>
      </c>
      <c r="B11">
        <v>5.085</v>
      </c>
      <c r="C11">
        <f t="shared" si="0"/>
        <v>5.0871476872603481</v>
      </c>
      <c r="D11">
        <f t="shared" si="1"/>
        <v>4.6125605682614662E-6</v>
      </c>
      <c r="G11" s="2">
        <v>135</v>
      </c>
      <c r="H11">
        <v>5.085</v>
      </c>
      <c r="I11" s="2">
        <f t="shared" si="2"/>
        <v>5.0857413347532523</v>
      </c>
      <c r="J11" s="3">
        <f t="shared" si="3"/>
        <v>5.4957721637969569E-7</v>
      </c>
    </row>
    <row r="12" spans="1:12" x14ac:dyDescent="0.2">
      <c r="A12">
        <v>143</v>
      </c>
      <c r="B12">
        <v>5.085</v>
      </c>
      <c r="C12">
        <f t="shared" si="0"/>
        <v>5.0863403052352574</v>
      </c>
      <c r="D12">
        <f t="shared" si="1"/>
        <v>1.7964181236584231E-6</v>
      </c>
      <c r="G12" s="2">
        <v>143</v>
      </c>
      <c r="H12">
        <v>5.085</v>
      </c>
      <c r="I12" s="2">
        <f t="shared" si="2"/>
        <v>5.0848953239731918</v>
      </c>
      <c r="J12" s="3">
        <f t="shared" si="3"/>
        <v>1.0957070588349445E-8</v>
      </c>
    </row>
    <row r="13" spans="1:12" x14ac:dyDescent="0.2">
      <c r="A13">
        <v>153</v>
      </c>
      <c r="B13">
        <v>5.0839999999999996</v>
      </c>
      <c r="C13">
        <f t="shared" si="0"/>
        <v>5.0852112309862996</v>
      </c>
      <c r="D13">
        <f t="shared" si="1"/>
        <v>1.4670805021731211E-6</v>
      </c>
      <c r="G13" s="2">
        <v>153</v>
      </c>
      <c r="H13">
        <v>5.0839999999999996</v>
      </c>
      <c r="I13" s="2">
        <f t="shared" si="2"/>
        <v>5.0837896760478802</v>
      </c>
      <c r="J13" s="3">
        <f t="shared" si="3"/>
        <v>4.4236164835121804E-8</v>
      </c>
    </row>
    <row r="14" spans="1:12" x14ac:dyDescent="0.2">
      <c r="A14">
        <v>163</v>
      </c>
      <c r="B14">
        <v>5.0830000000000002</v>
      </c>
      <c r="C14">
        <f t="shared" si="0"/>
        <v>5.0839718683469197</v>
      </c>
      <c r="D14">
        <f t="shared" si="1"/>
        <v>9.4452808374411064E-7</v>
      </c>
      <c r="G14" s="2">
        <v>163</v>
      </c>
      <c r="H14">
        <v>5.0830000000000002</v>
      </c>
      <c r="I14" s="2">
        <f t="shared" si="2"/>
        <v>5.0826397326162143</v>
      </c>
      <c r="J14" s="3">
        <f t="shared" si="3"/>
        <v>1.2979258781994932E-7</v>
      </c>
    </row>
    <row r="15" spans="1:12" x14ac:dyDescent="0.2">
      <c r="A15">
        <v>173</v>
      </c>
      <c r="B15">
        <v>5.0819999999999999</v>
      </c>
      <c r="C15">
        <f t="shared" si="0"/>
        <v>5.0826413424715264</v>
      </c>
      <c r="D15">
        <f t="shared" si="1"/>
        <v>4.1132016578382817E-7</v>
      </c>
      <c r="G15" s="2">
        <v>173</v>
      </c>
      <c r="H15">
        <v>5.0819999999999999</v>
      </c>
      <c r="I15" s="2">
        <f t="shared" si="2"/>
        <v>5.0814531749798748</v>
      </c>
      <c r="J15" s="3">
        <f t="shared" si="3"/>
        <v>2.9901760263475185E-7</v>
      </c>
    </row>
    <row r="16" spans="1:12" x14ac:dyDescent="0.2">
      <c r="A16">
        <v>183</v>
      </c>
      <c r="B16">
        <v>5.08</v>
      </c>
      <c r="C16">
        <f t="shared" si="0"/>
        <v>5.081234598152907</v>
      </c>
      <c r="D16">
        <f t="shared" si="1"/>
        <v>1.5242325991612293E-6</v>
      </c>
      <c r="G16" s="2">
        <v>183</v>
      </c>
      <c r="H16">
        <v>5.08</v>
      </c>
      <c r="I16" s="2">
        <f t="shared" si="2"/>
        <v>5.0802360054674969</v>
      </c>
      <c r="J16" s="3">
        <f t="shared" si="3"/>
        <v>5.5698580688384358E-8</v>
      </c>
    </row>
    <row r="17" spans="1:10" x14ac:dyDescent="0.2">
      <c r="A17">
        <v>193</v>
      </c>
      <c r="B17">
        <v>5.0789999999999997</v>
      </c>
      <c r="C17">
        <f t="shared" si="0"/>
        <v>5.0797634828174711</v>
      </c>
      <c r="D17">
        <f t="shared" si="1"/>
        <v>5.8290601257407611E-7</v>
      </c>
      <c r="G17" s="2">
        <v>193</v>
      </c>
      <c r="H17">
        <v>5.0789999999999997</v>
      </c>
      <c r="I17" s="2">
        <f t="shared" si="2"/>
        <v>5.0789929824017808</v>
      </c>
      <c r="J17" s="3">
        <f t="shared" si="3"/>
        <v>4.9246684762924734E-11</v>
      </c>
    </row>
    <row r="18" spans="1:10" x14ac:dyDescent="0.2">
      <c r="A18">
        <v>203</v>
      </c>
      <c r="B18">
        <v>5.0780000000000003</v>
      </c>
      <c r="C18">
        <f t="shared" si="0"/>
        <v>5.078237509423368</v>
      </c>
      <c r="D18">
        <f t="shared" si="1"/>
        <v>5.6410726188483188E-8</v>
      </c>
      <c r="G18" s="2">
        <v>203</v>
      </c>
      <c r="H18">
        <v>5.0780000000000003</v>
      </c>
      <c r="I18" s="2">
        <f t="shared" si="2"/>
        <v>5.0777279265048936</v>
      </c>
      <c r="J18" s="3">
        <f t="shared" si="3"/>
        <v>7.4023986739584863E-8</v>
      </c>
    </row>
    <row r="19" spans="1:10" x14ac:dyDescent="0.2">
      <c r="A19">
        <v>213</v>
      </c>
      <c r="B19">
        <v>5.077</v>
      </c>
      <c r="C19">
        <f t="shared" si="0"/>
        <v>5.0766644044577358</v>
      </c>
      <c r="D19">
        <f t="shared" si="1"/>
        <v>1.1262436798756509E-7</v>
      </c>
      <c r="G19" s="2">
        <v>213</v>
      </c>
      <c r="H19">
        <v>5.077</v>
      </c>
      <c r="I19" s="2">
        <f t="shared" si="2"/>
        <v>5.0764439409924949</v>
      </c>
      <c r="J19" s="3">
        <f t="shared" si="3"/>
        <v>3.0920161982756272E-7</v>
      </c>
    </row>
    <row r="20" spans="1:10" x14ac:dyDescent="0.2">
      <c r="A20">
        <v>223</v>
      </c>
      <c r="B20">
        <v>5.0750000000000002</v>
      </c>
      <c r="C20">
        <f t="shared" si="0"/>
        <v>5.0750505084907331</v>
      </c>
      <c r="D20">
        <f t="shared" si="1"/>
        <v>2.5511076361213982E-9</v>
      </c>
      <c r="G20" s="2">
        <v>223</v>
      </c>
      <c r="H20">
        <v>5.0750000000000002</v>
      </c>
      <c r="I20" s="2">
        <f t="shared" si="2"/>
        <v>5.0751435724496305</v>
      </c>
      <c r="J20" s="3">
        <f t="shared" si="3"/>
        <v>2.06130482928649E-8</v>
      </c>
    </row>
    <row r="21" spans="1:10" x14ac:dyDescent="0.2">
      <c r="A21">
        <v>233</v>
      </c>
      <c r="B21">
        <v>5.0730000000000004</v>
      </c>
      <c r="C21">
        <f t="shared" si="0"/>
        <v>5.0734010735826232</v>
      </c>
      <c r="D21">
        <f t="shared" si="1"/>
        <v>1.608600186778538E-7</v>
      </c>
      <c r="G21" s="2">
        <v>233</v>
      </c>
      <c r="H21">
        <v>5.0730000000000004</v>
      </c>
      <c r="I21" s="2">
        <f t="shared" si="2"/>
        <v>5.0738289302793644</v>
      </c>
      <c r="J21" s="3">
        <f t="shared" si="3"/>
        <v>6.8712540804654108E-7</v>
      </c>
    </row>
    <row r="22" spans="1:10" x14ac:dyDescent="0.2">
      <c r="A22">
        <v>243</v>
      </c>
      <c r="B22">
        <v>5.0730000000000004</v>
      </c>
      <c r="C22">
        <f t="shared" si="0"/>
        <v>5.0717204872570001</v>
      </c>
      <c r="D22">
        <f t="shared" si="1"/>
        <v>1.6371528595001788E-6</v>
      </c>
      <c r="G22" s="2">
        <v>243</v>
      </c>
      <c r="H22">
        <v>5.0730000000000004</v>
      </c>
      <c r="I22" s="2">
        <f t="shared" si="2"/>
        <v>5.0725017766579192</v>
      </c>
      <c r="J22" s="3">
        <f t="shared" si="3"/>
        <v>2.4822649859452162E-7</v>
      </c>
    </row>
    <row r="23" spans="1:10" x14ac:dyDescent="0.2">
      <c r="A23">
        <v>253</v>
      </c>
      <c r="B23">
        <v>5.0730000000000004</v>
      </c>
      <c r="C23">
        <f t="shared" si="0"/>
        <v>5.0700124433578369</v>
      </c>
      <c r="D23">
        <f t="shared" si="1"/>
        <v>8.9254946901355265E-6</v>
      </c>
      <c r="G23" s="2">
        <v>253</v>
      </c>
      <c r="H23">
        <v>5.0730000000000004</v>
      </c>
      <c r="I23" s="2">
        <f t="shared" si="2"/>
        <v>5.0711635951565812</v>
      </c>
      <c r="J23" s="3">
        <f t="shared" si="3"/>
        <v>3.3723827489334288E-6</v>
      </c>
    </row>
    <row r="24" spans="1:10" x14ac:dyDescent="0.2">
      <c r="A24">
        <v>263</v>
      </c>
      <c r="B24">
        <v>5.0709999999999997</v>
      </c>
      <c r="C24">
        <f t="shared" si="0"/>
        <v>5.0682800739277427</v>
      </c>
      <c r="D24">
        <f t="shared" si="1"/>
        <v>7.3979978385434853E-6</v>
      </c>
      <c r="G24" s="2">
        <v>263</v>
      </c>
      <c r="H24">
        <v>5.0709999999999997</v>
      </c>
      <c r="I24" s="2">
        <f t="shared" si="2"/>
        <v>5.0698156437084165</v>
      </c>
      <c r="J24" s="3">
        <f t="shared" si="3"/>
        <v>1.4026998254127088E-6</v>
      </c>
    </row>
    <row r="25" spans="1:10" x14ac:dyDescent="0.2">
      <c r="A25">
        <v>273</v>
      </c>
      <c r="B25">
        <v>5.0679999999999996</v>
      </c>
      <c r="C25">
        <f t="shared" si="0"/>
        <v>5.0665260521019846</v>
      </c>
      <c r="D25">
        <f t="shared" si="1"/>
        <v>2.1725224060629156E-6</v>
      </c>
      <c r="G25" s="2">
        <v>273</v>
      </c>
      <c r="H25">
        <v>5.0679999999999996</v>
      </c>
      <c r="I25" s="2">
        <f t="shared" si="2"/>
        <v>5.0684589959339581</v>
      </c>
      <c r="J25" s="3">
        <f t="shared" si="3"/>
        <v>2.1067726739042074E-7</v>
      </c>
    </row>
    <row r="26" spans="1:10" x14ac:dyDescent="0.2">
      <c r="A26">
        <v>298</v>
      </c>
      <c r="B26">
        <v>5.0629999999999997</v>
      </c>
      <c r="C26">
        <f t="shared" si="0"/>
        <v>5.0620605730562147</v>
      </c>
      <c r="D26">
        <f t="shared" si="1"/>
        <v>8.8252298270925484E-7</v>
      </c>
      <c r="G26" s="2">
        <v>298</v>
      </c>
      <c r="H26">
        <v>5.0629999999999997</v>
      </c>
      <c r="I26" s="2">
        <f t="shared" si="2"/>
        <v>5.0650350753361728</v>
      </c>
      <c r="J26" s="3">
        <f t="shared" si="3"/>
        <v>4.1415316239000014E-6</v>
      </c>
    </row>
    <row r="27" spans="1:10" x14ac:dyDescent="0.2">
      <c r="A27">
        <v>315</v>
      </c>
      <c r="B27">
        <v>5.0599999999999996</v>
      </c>
      <c r="C27">
        <f t="shared" si="0"/>
        <v>5.0589692544889022</v>
      </c>
      <c r="D27">
        <f t="shared" si="1"/>
        <v>1.0624363086474118E-6</v>
      </c>
    </row>
    <row r="28" spans="1:10" x14ac:dyDescent="0.2">
      <c r="A28">
        <v>324</v>
      </c>
      <c r="B28">
        <v>5.0590000000000002</v>
      </c>
      <c r="C28">
        <f t="shared" si="0"/>
        <v>5.05731754337494</v>
      </c>
      <c r="D28">
        <f t="shared" si="1"/>
        <v>2.8306602952088545E-6</v>
      </c>
    </row>
    <row r="29" spans="1:10" x14ac:dyDescent="0.2">
      <c r="A29">
        <v>334</v>
      </c>
      <c r="B29">
        <v>5.0579999999999998</v>
      </c>
      <c r="C29">
        <f t="shared" si="0"/>
        <v>5.0554713473932811</v>
      </c>
      <c r="D29">
        <f t="shared" si="1"/>
        <v>6.3940840054655342E-6</v>
      </c>
    </row>
    <row r="30" spans="1:10" x14ac:dyDescent="0.2">
      <c r="A30">
        <v>344</v>
      </c>
      <c r="B30">
        <v>5.0549999999999997</v>
      </c>
      <c r="C30">
        <f t="shared" si="0"/>
        <v>5.0536145857924817</v>
      </c>
      <c r="D30">
        <f t="shared" si="1"/>
        <v>1.9193725263928165E-6</v>
      </c>
    </row>
    <row r="31" spans="1:10" x14ac:dyDescent="0.2">
      <c r="A31">
        <v>354</v>
      </c>
      <c r="B31">
        <v>5.0529999999999999</v>
      </c>
      <c r="C31">
        <f t="shared" si="0"/>
        <v>5.0517481539639917</v>
      </c>
      <c r="D31">
        <f t="shared" si="1"/>
        <v>1.567118497869576E-6</v>
      </c>
    </row>
    <row r="32" spans="1:10" x14ac:dyDescent="0.2">
      <c r="A32">
        <v>364</v>
      </c>
      <c r="B32">
        <v>5.0510000000000002</v>
      </c>
      <c r="C32">
        <f t="shared" si="0"/>
        <v>5.0498728489045996</v>
      </c>
      <c r="D32">
        <f t="shared" si="1"/>
        <v>1.270469591862578E-6</v>
      </c>
    </row>
    <row r="33" spans="1:7" x14ac:dyDescent="0.2">
      <c r="A33">
        <v>375</v>
      </c>
      <c r="B33">
        <v>5.0490000000000004</v>
      </c>
      <c r="C33">
        <f t="shared" si="0"/>
        <v>5.0478006119736643</v>
      </c>
      <c r="D33">
        <f t="shared" si="1"/>
        <v>1.4385316377184614E-6</v>
      </c>
    </row>
    <row r="34" spans="1:7" x14ac:dyDescent="0.2">
      <c r="A34">
        <v>385</v>
      </c>
      <c r="B34">
        <v>5.0469999999999997</v>
      </c>
      <c r="C34">
        <f t="shared" si="0"/>
        <v>5.0459089016977856</v>
      </c>
      <c r="D34">
        <f t="shared" si="1"/>
        <v>1.1904955050944907E-6</v>
      </c>
    </row>
    <row r="35" spans="1:7" x14ac:dyDescent="0.2">
      <c r="A35">
        <v>395</v>
      </c>
      <c r="B35">
        <v>5.0430000000000001</v>
      </c>
      <c r="C35">
        <f t="shared" si="0"/>
        <v>5.0440102944925389</v>
      </c>
      <c r="D35">
        <f t="shared" si="1"/>
        <v>1.0206949616541399E-6</v>
      </c>
    </row>
    <row r="36" spans="1:7" x14ac:dyDescent="0.2">
      <c r="A36">
        <v>405</v>
      </c>
      <c r="B36">
        <v>5.04</v>
      </c>
      <c r="C36">
        <f t="shared" si="0"/>
        <v>5.0421053012415813</v>
      </c>
      <c r="D36">
        <f t="shared" si="1"/>
        <v>4.4322933178035904E-6</v>
      </c>
    </row>
    <row r="37" spans="1:7" x14ac:dyDescent="0.2">
      <c r="A37">
        <v>415</v>
      </c>
      <c r="B37">
        <v>5.0380000000000003</v>
      </c>
      <c r="C37">
        <f t="shared" si="0"/>
        <v>5.04019438358677</v>
      </c>
      <c r="D37">
        <f t="shared" si="1"/>
        <v>4.815319325884299E-6</v>
      </c>
    </row>
    <row r="38" spans="1:7" x14ac:dyDescent="0.2">
      <c r="A38">
        <v>426</v>
      </c>
      <c r="B38">
        <v>5.032</v>
      </c>
      <c r="C38">
        <f t="shared" si="0"/>
        <v>5.0380860294219998</v>
      </c>
      <c r="D38">
        <f t="shared" si="1"/>
        <v>3.703975412544675E-5</v>
      </c>
    </row>
    <row r="41" spans="1:7" x14ac:dyDescent="0.2">
      <c r="A41" t="s">
        <v>4</v>
      </c>
      <c r="B41" t="s">
        <v>5</v>
      </c>
      <c r="C41" t="s">
        <v>6</v>
      </c>
      <c r="D41" t="s">
        <v>7</v>
      </c>
    </row>
    <row r="42" spans="1:7" x14ac:dyDescent="0.2">
      <c r="A42">
        <v>5.3039110545443737</v>
      </c>
      <c r="B42">
        <v>-3.3186373837866621E-4</v>
      </c>
      <c r="C42">
        <v>-0.78985000000000005</v>
      </c>
      <c r="D42" s="1">
        <v>0</v>
      </c>
    </row>
    <row r="44" spans="1:7" x14ac:dyDescent="0.2">
      <c r="A44" t="s">
        <v>2</v>
      </c>
      <c r="B44" t="s">
        <v>3</v>
      </c>
      <c r="C44" t="s">
        <v>8</v>
      </c>
    </row>
    <row r="45" spans="1:7" x14ac:dyDescent="0.2">
      <c r="A45">
        <v>123</v>
      </c>
      <c r="B45">
        <v>5.2496476999999997</v>
      </c>
      <c r="C45">
        <f>$A$42+$B$42*A45+$C$42/A45+$D$42*A45^2</f>
        <v>5.2566702700083505</v>
      </c>
      <c r="D45">
        <f>(C45-B45)^2</f>
        <v>4.9316489522188518E-5</v>
      </c>
      <c r="E45">
        <f>SUM(D45:D52)</f>
        <v>2.8254349307306995E-3</v>
      </c>
      <c r="G45">
        <f>B45*1000</f>
        <v>5249.6476999999995</v>
      </c>
    </row>
    <row r="46" spans="1:7" x14ac:dyDescent="0.2">
      <c r="A46">
        <v>173</v>
      </c>
      <c r="B46">
        <v>5.2352319999999999</v>
      </c>
      <c r="C46">
        <f t="shared" ref="C46:C52" si="4">$A$42+$B$42*A46+$C$42/A46+$D$42*A46^2</f>
        <v>5.2419330208684487</v>
      </c>
      <c r="D46">
        <f t="shared" ref="D46:D52" si="5">(C46-B46)^2</f>
        <v>4.4903680679386506E-5</v>
      </c>
      <c r="G46">
        <f t="shared" ref="G46:G52" si="6">B46*1000</f>
        <v>5235.232</v>
      </c>
    </row>
    <row r="47" spans="1:7" x14ac:dyDescent="0.2">
      <c r="A47">
        <v>198</v>
      </c>
      <c r="B47">
        <v>5.2394999999999996</v>
      </c>
      <c r="C47">
        <f t="shared" si="4"/>
        <v>5.2342128929312564</v>
      </c>
      <c r="D47">
        <f t="shared" si="5"/>
        <v>2.7953501156354803E-5</v>
      </c>
      <c r="G47">
        <f t="shared" si="6"/>
        <v>5239.5</v>
      </c>
    </row>
    <row r="48" spans="1:7" x14ac:dyDescent="0.2">
      <c r="A48">
        <v>223</v>
      </c>
      <c r="B48">
        <v>5.2367499999999998</v>
      </c>
      <c r="C48">
        <f t="shared" si="4"/>
        <v>5.2263635126348102</v>
      </c>
      <c r="D48">
        <f t="shared" si="5"/>
        <v>1.0787911978724206E-4</v>
      </c>
      <c r="G48">
        <f t="shared" si="6"/>
        <v>5236.75</v>
      </c>
    </row>
    <row r="49" spans="1:7" x14ac:dyDescent="0.2">
      <c r="A49">
        <v>248</v>
      </c>
      <c r="B49">
        <v>5.2475923599999996</v>
      </c>
      <c r="C49">
        <f t="shared" si="4"/>
        <v>5.2184239683942071</v>
      </c>
      <c r="D49">
        <f t="shared" si="5"/>
        <v>8.5079506886886883E-4</v>
      </c>
      <c r="G49">
        <f t="shared" si="6"/>
        <v>5247.5923599999996</v>
      </c>
    </row>
    <row r="50" spans="1:7" x14ac:dyDescent="0.2">
      <c r="A50">
        <v>273</v>
      </c>
      <c r="B50">
        <v>5.1865550000000002</v>
      </c>
      <c r="C50">
        <f t="shared" si="4"/>
        <v>5.2104190305237745</v>
      </c>
      <c r="D50">
        <f t="shared" si="5"/>
        <v>5.6949195283963064E-4</v>
      </c>
      <c r="G50">
        <f t="shared" si="6"/>
        <v>5186.5550000000003</v>
      </c>
    </row>
    <row r="51" spans="1:7" x14ac:dyDescent="0.2">
      <c r="A51">
        <v>298</v>
      </c>
      <c r="B51">
        <v>5.174779</v>
      </c>
      <c r="C51">
        <f t="shared" si="4"/>
        <v>5.2023651571518261</v>
      </c>
      <c r="D51">
        <f t="shared" si="5"/>
        <v>7.6099606640524665E-4</v>
      </c>
      <c r="G51">
        <f t="shared" si="6"/>
        <v>5174.7790000000005</v>
      </c>
    </row>
    <row r="52" spans="1:7" x14ac:dyDescent="0.2">
      <c r="A52">
        <v>303</v>
      </c>
      <c r="B52">
        <v>5.2210989999999997</v>
      </c>
      <c r="C52">
        <f t="shared" si="4"/>
        <v>5.2007495761390699</v>
      </c>
      <c r="D52">
        <f t="shared" si="5"/>
        <v>4.1409905147178156E-4</v>
      </c>
      <c r="G52">
        <f t="shared" si="6"/>
        <v>5221.0990000000002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2018-02-22T17:40:48Z</dcterms:created>
  <dcterms:modified xsi:type="dcterms:W3CDTF">2018-03-03T13:01:12Z</dcterms:modified>
</cp:coreProperties>
</file>